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Hsu\Desktop\20210415 投資理財\"/>
    </mc:Choice>
  </mc:AlternateContent>
  <bookViews>
    <workbookView minimized="1" xWindow="0" yWindow="0" windowWidth="19334" windowHeight="7371" tabRatio="859"/>
  </bookViews>
  <sheets>
    <sheet name="定期定額公式" sheetId="15" r:id="rId1"/>
    <sheet name="2021始記" sheetId="13" r:id="rId2"/>
    <sheet name="工作表2" sheetId="14" r:id="rId3"/>
  </sheets>
  <definedNames>
    <definedName name="每期投入金額" localSheetId="1">#REF!</definedName>
    <definedName name="每期投入金額" localSheetId="0">#REF!</definedName>
    <definedName name="每期投入金額">#REF!</definedName>
    <definedName name="期數" localSheetId="1">#REF!</definedName>
    <definedName name="期數" localSheetId="0">#REF!</definedName>
    <definedName name="期數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3" l="1"/>
  <c r="B16" i="15"/>
  <c r="B13" i="15"/>
  <c r="B10" i="15"/>
  <c r="S6" i="15"/>
  <c r="T6" i="15" s="1"/>
  <c r="U6" i="15" s="1"/>
  <c r="U5" i="15"/>
  <c r="T5" i="15"/>
  <c r="S5" i="15"/>
  <c r="S4" i="15"/>
  <c r="T4" i="15" s="1"/>
  <c r="U7" i="15" s="1"/>
  <c r="B4" i="15"/>
  <c r="A4" i="15"/>
  <c r="Q3" i="15"/>
  <c r="J3" i="15"/>
  <c r="C3" i="15"/>
  <c r="C4" i="15" s="1"/>
  <c r="J5" i="15" s="1"/>
  <c r="Q2" i="15"/>
  <c r="Q1" i="15" s="1"/>
  <c r="L2" i="15"/>
  <c r="K2" i="15"/>
  <c r="H2" i="15"/>
  <c r="I2" i="15" s="1"/>
  <c r="G2" i="15"/>
  <c r="F2" i="15"/>
  <c r="O2" i="15" s="1"/>
  <c r="E2" i="15"/>
  <c r="E3" i="15" l="1"/>
  <c r="F3" i="15"/>
  <c r="H3" i="15" s="1"/>
  <c r="I3" i="15" s="1"/>
  <c r="L3" i="15" s="1"/>
  <c r="K3" i="15"/>
  <c r="E5" i="15"/>
  <c r="K5" i="15" s="1"/>
  <c r="C5" i="15"/>
  <c r="M2" i="15"/>
  <c r="E4" i="15"/>
  <c r="J4" i="15"/>
  <c r="K4" i="15"/>
  <c r="Q1" i="13"/>
  <c r="Q2" i="13"/>
  <c r="Q3" i="13"/>
  <c r="S6" i="13"/>
  <c r="T6" i="13" s="1"/>
  <c r="U6" i="13" s="1"/>
  <c r="S5" i="13"/>
  <c r="T5" i="13" s="1"/>
  <c r="U5" i="13" s="1"/>
  <c r="S4" i="13"/>
  <c r="T4" i="13" s="1"/>
  <c r="B16" i="13"/>
  <c r="B13" i="13"/>
  <c r="B10" i="13"/>
  <c r="E3" i="13" s="1"/>
  <c r="B4" i="13"/>
  <c r="F2" i="13" s="1"/>
  <c r="O2" i="13" s="1"/>
  <c r="A4" i="13"/>
  <c r="E2" i="13"/>
  <c r="K2" i="13" s="1"/>
  <c r="F4" i="15" l="1"/>
  <c r="H4" i="15" s="1"/>
  <c r="I4" i="15" s="1"/>
  <c r="G3" i="15"/>
  <c r="N3" i="15" s="1"/>
  <c r="M3" i="15"/>
  <c r="O3" i="15"/>
  <c r="F3" i="13"/>
  <c r="O3" i="13" s="1"/>
  <c r="N2" i="15"/>
  <c r="J6" i="15"/>
  <c r="E6" i="15"/>
  <c r="C6" i="15"/>
  <c r="K6" i="15"/>
  <c r="J3" i="13"/>
  <c r="K3" i="13" s="1"/>
  <c r="C3" i="13"/>
  <c r="C4" i="13" s="1"/>
  <c r="U7" i="13"/>
  <c r="G2" i="13"/>
  <c r="H2" i="13"/>
  <c r="O4" i="15" l="1"/>
  <c r="G4" i="15"/>
  <c r="G3" i="13"/>
  <c r="H3" i="13"/>
  <c r="J4" i="13"/>
  <c r="E4" i="13"/>
  <c r="K4" i="13" s="1"/>
  <c r="J7" i="15"/>
  <c r="K7" i="15" s="1"/>
  <c r="E7" i="15"/>
  <c r="C7" i="15"/>
  <c r="L4" i="15"/>
  <c r="E5" i="13"/>
  <c r="C5" i="13"/>
  <c r="J5" i="13"/>
  <c r="I2" i="13"/>
  <c r="K5" i="13" l="1"/>
  <c r="F5" i="15"/>
  <c r="M4" i="15"/>
  <c r="J8" i="15"/>
  <c r="K8" i="15" s="1"/>
  <c r="E8" i="15"/>
  <c r="C8" i="15"/>
  <c r="E6" i="13"/>
  <c r="C6" i="13"/>
  <c r="J6" i="13"/>
  <c r="L2" i="13"/>
  <c r="I3" i="13"/>
  <c r="N4" i="15" l="1"/>
  <c r="J9" i="15"/>
  <c r="E9" i="15"/>
  <c r="C9" i="15"/>
  <c r="O5" i="15"/>
  <c r="H5" i="15"/>
  <c r="G5" i="15"/>
  <c r="K6" i="13"/>
  <c r="E7" i="13"/>
  <c r="C7" i="13"/>
  <c r="J7" i="13"/>
  <c r="L3" i="13"/>
  <c r="F4" i="13" s="1"/>
  <c r="M2" i="13"/>
  <c r="K9" i="15" l="1"/>
  <c r="I5" i="15"/>
  <c r="E10" i="15"/>
  <c r="C10" i="15"/>
  <c r="J10" i="15"/>
  <c r="K10" i="15" s="1"/>
  <c r="K7" i="13"/>
  <c r="M3" i="13"/>
  <c r="N2" i="13"/>
  <c r="E8" i="13"/>
  <c r="C8" i="13"/>
  <c r="J8" i="13"/>
  <c r="O4" i="13"/>
  <c r="G4" i="13"/>
  <c r="H4" i="13"/>
  <c r="L5" i="15" l="1"/>
  <c r="E11" i="15"/>
  <c r="C11" i="15"/>
  <c r="J11" i="15"/>
  <c r="K11" i="15" s="1"/>
  <c r="K8" i="13"/>
  <c r="E9" i="13"/>
  <c r="J9" i="13"/>
  <c r="C9" i="13"/>
  <c r="I4" i="13"/>
  <c r="N3" i="13"/>
  <c r="K9" i="13" l="1"/>
  <c r="E12" i="15"/>
  <c r="C12" i="15"/>
  <c r="J12" i="15"/>
  <c r="K12" i="15" s="1"/>
  <c r="F6" i="15"/>
  <c r="M5" i="15"/>
  <c r="C10" i="13"/>
  <c r="J10" i="13"/>
  <c r="E10" i="13"/>
  <c r="L4" i="13"/>
  <c r="N5" i="15" l="1"/>
  <c r="C13" i="15"/>
  <c r="J13" i="15"/>
  <c r="K13" i="15" s="1"/>
  <c r="E13" i="15"/>
  <c r="G6" i="15"/>
  <c r="H6" i="15"/>
  <c r="O6" i="15"/>
  <c r="K10" i="13"/>
  <c r="C11" i="13"/>
  <c r="E11" i="13"/>
  <c r="J11" i="13"/>
  <c r="K11" i="13" s="1"/>
  <c r="F5" i="13"/>
  <c r="M4" i="13"/>
  <c r="I6" i="15" l="1"/>
  <c r="C14" i="15"/>
  <c r="J14" i="15"/>
  <c r="K14" i="15" s="1"/>
  <c r="E14" i="15"/>
  <c r="N4" i="13"/>
  <c r="C12" i="13"/>
  <c r="J12" i="13"/>
  <c r="E12" i="13"/>
  <c r="H5" i="13"/>
  <c r="O5" i="13"/>
  <c r="G5" i="13"/>
  <c r="C15" i="15" l="1"/>
  <c r="J15" i="15"/>
  <c r="K15" i="15" s="1"/>
  <c r="E15" i="15"/>
  <c r="L6" i="15"/>
  <c r="K12" i="13"/>
  <c r="I5" i="13"/>
  <c r="J13" i="13"/>
  <c r="C13" i="13"/>
  <c r="E13" i="13"/>
  <c r="J16" i="15" l="1"/>
  <c r="K16" i="15" s="1"/>
  <c r="E16" i="15"/>
  <c r="C16" i="15"/>
  <c r="F7" i="15"/>
  <c r="M6" i="15"/>
  <c r="K13" i="13"/>
  <c r="J14" i="13"/>
  <c r="E14" i="13"/>
  <c r="C14" i="13"/>
  <c r="L5" i="13"/>
  <c r="N6" i="15" l="1"/>
  <c r="J17" i="15"/>
  <c r="K17" i="15" s="1"/>
  <c r="E17" i="15"/>
  <c r="C17" i="15"/>
  <c r="O7" i="15"/>
  <c r="G7" i="15"/>
  <c r="H7" i="15"/>
  <c r="K14" i="13"/>
  <c r="J15" i="13"/>
  <c r="C15" i="13"/>
  <c r="E15" i="13"/>
  <c r="F6" i="13"/>
  <c r="M5" i="13"/>
  <c r="E18" i="15" l="1"/>
  <c r="C18" i="15"/>
  <c r="J18" i="15"/>
  <c r="K18" i="15" s="1"/>
  <c r="I7" i="15"/>
  <c r="K15" i="13"/>
  <c r="N5" i="13"/>
  <c r="O6" i="13"/>
  <c r="H6" i="13"/>
  <c r="G6" i="13"/>
  <c r="J16" i="13"/>
  <c r="E16" i="13"/>
  <c r="C16" i="13"/>
  <c r="K16" i="13" l="1"/>
  <c r="L7" i="15"/>
  <c r="E19" i="15"/>
  <c r="C19" i="15"/>
  <c r="J19" i="15"/>
  <c r="I6" i="13"/>
  <c r="E17" i="13"/>
  <c r="C17" i="13"/>
  <c r="J17" i="13"/>
  <c r="K19" i="15" l="1"/>
  <c r="K17" i="13"/>
  <c r="C20" i="15"/>
  <c r="J20" i="15"/>
  <c r="K20" i="15" s="1"/>
  <c r="E20" i="15"/>
  <c r="F8" i="15"/>
  <c r="M7" i="15"/>
  <c r="C18" i="13"/>
  <c r="E18" i="13"/>
  <c r="J18" i="13"/>
  <c r="L6" i="13"/>
  <c r="N7" i="15" l="1"/>
  <c r="J21" i="15"/>
  <c r="E21" i="15"/>
  <c r="K21" i="15" s="1"/>
  <c r="C21" i="15"/>
  <c r="G8" i="15"/>
  <c r="H8" i="15"/>
  <c r="I8" i="15" s="1"/>
  <c r="O8" i="15"/>
  <c r="K18" i="13"/>
  <c r="C19" i="13"/>
  <c r="J19" i="13"/>
  <c r="E19" i="13"/>
  <c r="F7" i="13"/>
  <c r="M6" i="13"/>
  <c r="L8" i="15" l="1"/>
  <c r="J22" i="15"/>
  <c r="K22" i="15" s="1"/>
  <c r="E22" i="15"/>
  <c r="C22" i="15"/>
  <c r="K19" i="13"/>
  <c r="N6" i="13"/>
  <c r="J20" i="13"/>
  <c r="E20" i="13"/>
  <c r="C20" i="13"/>
  <c r="H7" i="13"/>
  <c r="G7" i="13"/>
  <c r="O7" i="13"/>
  <c r="K20" i="13" l="1"/>
  <c r="F9" i="15"/>
  <c r="M8" i="15"/>
  <c r="E23" i="15"/>
  <c r="K23" i="15" s="1"/>
  <c r="C23" i="15"/>
  <c r="J23" i="15"/>
  <c r="I7" i="13"/>
  <c r="E21" i="13"/>
  <c r="J21" i="13"/>
  <c r="C21" i="13"/>
  <c r="C24" i="15" l="1"/>
  <c r="J24" i="15"/>
  <c r="K24" i="15" s="1"/>
  <c r="E24" i="15"/>
  <c r="N8" i="15"/>
  <c r="O9" i="15"/>
  <c r="H9" i="15"/>
  <c r="I9" i="15" s="1"/>
  <c r="G9" i="15"/>
  <c r="K21" i="13"/>
  <c r="C22" i="13"/>
  <c r="J22" i="13"/>
  <c r="E22" i="13"/>
  <c r="L7" i="13"/>
  <c r="J25" i="15" l="1"/>
  <c r="E25" i="15"/>
  <c r="C25" i="15"/>
  <c r="L9" i="15"/>
  <c r="K22" i="13"/>
  <c r="J23" i="13"/>
  <c r="E23" i="13"/>
  <c r="C23" i="13"/>
  <c r="F8" i="13"/>
  <c r="M7" i="13"/>
  <c r="K25" i="15" l="1"/>
  <c r="F10" i="15"/>
  <c r="M9" i="15"/>
  <c r="J26" i="15"/>
  <c r="K26" i="15" s="1"/>
  <c r="E26" i="15"/>
  <c r="C26" i="15"/>
  <c r="K23" i="13"/>
  <c r="J24" i="13"/>
  <c r="E24" i="13"/>
  <c r="C24" i="13"/>
  <c r="N7" i="13"/>
  <c r="G8" i="13"/>
  <c r="H8" i="13"/>
  <c r="I8" i="13" s="1"/>
  <c r="O8" i="13"/>
  <c r="K24" i="13" l="1"/>
  <c r="H10" i="15"/>
  <c r="I10" i="15" s="1"/>
  <c r="G10" i="15"/>
  <c r="O10" i="15"/>
  <c r="E27" i="15"/>
  <c r="C27" i="15"/>
  <c r="J27" i="15"/>
  <c r="K27" i="15" s="1"/>
  <c r="N9" i="15"/>
  <c r="L8" i="13"/>
  <c r="E25" i="13"/>
  <c r="C25" i="13"/>
  <c r="J25" i="13"/>
  <c r="C28" i="15" l="1"/>
  <c r="K28" i="15"/>
  <c r="J28" i="15"/>
  <c r="E28" i="15"/>
  <c r="L10" i="15"/>
  <c r="K25" i="13"/>
  <c r="C26" i="13"/>
  <c r="J26" i="13"/>
  <c r="E26" i="13"/>
  <c r="F9" i="13"/>
  <c r="M8" i="13"/>
  <c r="K26" i="13" l="1"/>
  <c r="F11" i="15"/>
  <c r="M10" i="15"/>
  <c r="C29" i="15"/>
  <c r="J29" i="15"/>
  <c r="E29" i="15"/>
  <c r="K29" i="15" s="1"/>
  <c r="J27" i="13"/>
  <c r="E27" i="13"/>
  <c r="C27" i="13"/>
  <c r="N8" i="13"/>
  <c r="O9" i="13"/>
  <c r="H9" i="13"/>
  <c r="I9" i="13" s="1"/>
  <c r="G9" i="13"/>
  <c r="C30" i="15" l="1"/>
  <c r="J30" i="15"/>
  <c r="E30" i="15"/>
  <c r="K30" i="15" s="1"/>
  <c r="O11" i="15"/>
  <c r="H11" i="15"/>
  <c r="I11" i="15" s="1"/>
  <c r="G11" i="15"/>
  <c r="N10" i="15"/>
  <c r="K27" i="13"/>
  <c r="L9" i="13"/>
  <c r="J28" i="13"/>
  <c r="E28" i="13"/>
  <c r="K28" i="13" s="1"/>
  <c r="C28" i="13"/>
  <c r="C31" i="15" l="1"/>
  <c r="J31" i="15"/>
  <c r="K31" i="15" s="1"/>
  <c r="E31" i="15"/>
  <c r="L11" i="15"/>
  <c r="J29" i="13"/>
  <c r="E29" i="13"/>
  <c r="C29" i="13"/>
  <c r="F10" i="13"/>
  <c r="M9" i="13"/>
  <c r="C32" i="15" l="1"/>
  <c r="J32" i="15"/>
  <c r="E32" i="15"/>
  <c r="K32" i="15" s="1"/>
  <c r="F12" i="15"/>
  <c r="M11" i="15"/>
  <c r="K29" i="13"/>
  <c r="N9" i="13"/>
  <c r="H10" i="13"/>
  <c r="I10" i="13" s="1"/>
  <c r="G10" i="13"/>
  <c r="O10" i="13"/>
  <c r="J30" i="13"/>
  <c r="E30" i="13"/>
  <c r="C30" i="13"/>
  <c r="H12" i="15" l="1"/>
  <c r="I12" i="15" s="1"/>
  <c r="G12" i="15"/>
  <c r="O12" i="15"/>
  <c r="C33" i="15"/>
  <c r="J33" i="15"/>
  <c r="E33" i="15"/>
  <c r="N11" i="15"/>
  <c r="K30" i="13"/>
  <c r="L10" i="13"/>
  <c r="J31" i="13"/>
  <c r="E31" i="13"/>
  <c r="C31" i="13"/>
  <c r="K33" i="15" l="1"/>
  <c r="C34" i="15"/>
  <c r="J34" i="15"/>
  <c r="E34" i="15"/>
  <c r="L12" i="15"/>
  <c r="K31" i="13"/>
  <c r="J32" i="13"/>
  <c r="E32" i="13"/>
  <c r="C32" i="13"/>
  <c r="F11" i="13"/>
  <c r="M10" i="13"/>
  <c r="K34" i="15" l="1"/>
  <c r="K32" i="13"/>
  <c r="C35" i="15"/>
  <c r="J35" i="15"/>
  <c r="K35" i="15" s="1"/>
  <c r="E35" i="15"/>
  <c r="F13" i="15"/>
  <c r="M12" i="15"/>
  <c r="H11" i="13"/>
  <c r="I11" i="13" s="1"/>
  <c r="G11" i="13"/>
  <c r="O11" i="13"/>
  <c r="J33" i="13"/>
  <c r="E33" i="13"/>
  <c r="C33" i="13"/>
  <c r="N10" i="13"/>
  <c r="C36" i="15" l="1"/>
  <c r="J36" i="15"/>
  <c r="E36" i="15"/>
  <c r="N12" i="15"/>
  <c r="H13" i="15"/>
  <c r="I13" i="15" s="1"/>
  <c r="O13" i="15"/>
  <c r="G13" i="15"/>
  <c r="K33" i="13"/>
  <c r="L11" i="13"/>
  <c r="J34" i="13"/>
  <c r="E34" i="13"/>
  <c r="C34" i="13"/>
  <c r="K36" i="15" l="1"/>
  <c r="C37" i="15"/>
  <c r="J37" i="15"/>
  <c r="E37" i="15"/>
  <c r="L13" i="15"/>
  <c r="K34" i="13"/>
  <c r="F12" i="13"/>
  <c r="M11" i="13"/>
  <c r="J35" i="13"/>
  <c r="E35" i="13"/>
  <c r="C35" i="13"/>
  <c r="K37" i="15" l="1"/>
  <c r="K35" i="13"/>
  <c r="C38" i="15"/>
  <c r="J38" i="15"/>
  <c r="K38" i="15" s="1"/>
  <c r="E38" i="15"/>
  <c r="F14" i="15"/>
  <c r="M13" i="15"/>
  <c r="O12" i="13"/>
  <c r="H12" i="13"/>
  <c r="I12" i="13" s="1"/>
  <c r="G12" i="13"/>
  <c r="J36" i="13"/>
  <c r="E36" i="13"/>
  <c r="C36" i="13"/>
  <c r="N11" i="13"/>
  <c r="C39" i="15" l="1"/>
  <c r="J39" i="15"/>
  <c r="K39" i="15" s="1"/>
  <c r="E39" i="15"/>
  <c r="N13" i="15"/>
  <c r="H14" i="15"/>
  <c r="I14" i="15" s="1"/>
  <c r="G14" i="15"/>
  <c r="O14" i="15"/>
  <c r="K36" i="13"/>
  <c r="J37" i="13"/>
  <c r="E37" i="13"/>
  <c r="C37" i="13"/>
  <c r="L12" i="13"/>
  <c r="C40" i="15" l="1"/>
  <c r="J40" i="15"/>
  <c r="E40" i="15"/>
  <c r="K40" i="15" s="1"/>
  <c r="L14" i="15"/>
  <c r="K37" i="13"/>
  <c r="J38" i="13"/>
  <c r="E38" i="13"/>
  <c r="C38" i="13"/>
  <c r="F13" i="13"/>
  <c r="M12" i="13"/>
  <c r="K38" i="13" l="1"/>
  <c r="C41" i="15"/>
  <c r="J41" i="15"/>
  <c r="E41" i="15"/>
  <c r="F15" i="15"/>
  <c r="M14" i="15"/>
  <c r="G13" i="13"/>
  <c r="O13" i="13"/>
  <c r="H13" i="13"/>
  <c r="I13" i="13" s="1"/>
  <c r="J39" i="13"/>
  <c r="E39" i="13"/>
  <c r="C39" i="13"/>
  <c r="N12" i="13"/>
  <c r="K41" i="15" l="1"/>
  <c r="K39" i="13"/>
  <c r="C42" i="15"/>
  <c r="J42" i="15"/>
  <c r="K42" i="15" s="1"/>
  <c r="E42" i="15"/>
  <c r="N14" i="15"/>
  <c r="O15" i="15"/>
  <c r="H15" i="15"/>
  <c r="I15" i="15" s="1"/>
  <c r="G15" i="15"/>
  <c r="J40" i="13"/>
  <c r="E40" i="13"/>
  <c r="C40" i="13"/>
  <c r="L13" i="13"/>
  <c r="L15" i="15" l="1"/>
  <c r="C43" i="15"/>
  <c r="J43" i="15"/>
  <c r="K43" i="15" s="1"/>
  <c r="E43" i="15"/>
  <c r="K40" i="13"/>
  <c r="F14" i="13"/>
  <c r="M13" i="13"/>
  <c r="J41" i="13"/>
  <c r="E41" i="13"/>
  <c r="C41" i="13"/>
  <c r="C44" i="15" l="1"/>
  <c r="J44" i="15"/>
  <c r="K44" i="15" s="1"/>
  <c r="E44" i="15"/>
  <c r="F16" i="15"/>
  <c r="M15" i="15"/>
  <c r="K41" i="13"/>
  <c r="J42" i="13"/>
  <c r="E42" i="13"/>
  <c r="C42" i="13"/>
  <c r="N13" i="13"/>
  <c r="O14" i="13"/>
  <c r="G14" i="13"/>
  <c r="H14" i="13"/>
  <c r="I14" i="13" s="1"/>
  <c r="K42" i="13" l="1"/>
  <c r="O16" i="15"/>
  <c r="H16" i="15"/>
  <c r="I16" i="15" s="1"/>
  <c r="G16" i="15"/>
  <c r="C45" i="15"/>
  <c r="J45" i="15"/>
  <c r="E45" i="15"/>
  <c r="N15" i="15"/>
  <c r="L14" i="13"/>
  <c r="J43" i="13"/>
  <c r="E43" i="13"/>
  <c r="C43" i="13"/>
  <c r="K45" i="15" l="1"/>
  <c r="C46" i="15"/>
  <c r="J46" i="15"/>
  <c r="K46" i="15" s="1"/>
  <c r="E46" i="15"/>
  <c r="L16" i="15"/>
  <c r="K43" i="13"/>
  <c r="J44" i="13"/>
  <c r="E44" i="13"/>
  <c r="C44" i="13"/>
  <c r="F15" i="13"/>
  <c r="M14" i="13"/>
  <c r="K44" i="13" l="1"/>
  <c r="C47" i="15"/>
  <c r="J47" i="15"/>
  <c r="E47" i="15"/>
  <c r="K47" i="15" s="1"/>
  <c r="F17" i="15"/>
  <c r="M16" i="15"/>
  <c r="N14" i="13"/>
  <c r="O15" i="13"/>
  <c r="G15" i="13"/>
  <c r="H15" i="13"/>
  <c r="I15" i="13" s="1"/>
  <c r="J45" i="13"/>
  <c r="E45" i="13"/>
  <c r="C45" i="13"/>
  <c r="G17" i="15" l="1"/>
  <c r="H17" i="15"/>
  <c r="I17" i="15" s="1"/>
  <c r="O17" i="15"/>
  <c r="C48" i="15"/>
  <c r="J48" i="15"/>
  <c r="K48" i="15" s="1"/>
  <c r="E48" i="15"/>
  <c r="N16" i="15"/>
  <c r="K45" i="13"/>
  <c r="J46" i="13"/>
  <c r="E46" i="13"/>
  <c r="K46" i="13" s="1"/>
  <c r="C46" i="13"/>
  <c r="L15" i="13"/>
  <c r="C49" i="15" l="1"/>
  <c r="J49" i="15"/>
  <c r="E49" i="15"/>
  <c r="L17" i="15"/>
  <c r="F16" i="13"/>
  <c r="M15" i="13"/>
  <c r="J47" i="13"/>
  <c r="E47" i="13"/>
  <c r="K47" i="13" s="1"/>
  <c r="C47" i="13"/>
  <c r="K49" i="15" l="1"/>
  <c r="C50" i="15"/>
  <c r="J50" i="15"/>
  <c r="K50" i="15" s="1"/>
  <c r="E50" i="15"/>
  <c r="F18" i="15"/>
  <c r="M17" i="15"/>
  <c r="J48" i="13"/>
  <c r="E48" i="13"/>
  <c r="C48" i="13"/>
  <c r="N15" i="13"/>
  <c r="O16" i="13"/>
  <c r="G16" i="13"/>
  <c r="H16" i="13"/>
  <c r="I16" i="13" s="1"/>
  <c r="K48" i="13" l="1"/>
  <c r="H18" i="15"/>
  <c r="I18" i="15" s="1"/>
  <c r="G18" i="15"/>
  <c r="O18" i="15"/>
  <c r="C51" i="15"/>
  <c r="J51" i="15"/>
  <c r="K51" i="15" s="1"/>
  <c r="E51" i="15"/>
  <c r="N17" i="15"/>
  <c r="L16" i="13"/>
  <c r="J49" i="13"/>
  <c r="E49" i="13"/>
  <c r="C49" i="13"/>
  <c r="K49" i="13" l="1"/>
  <c r="C52" i="15"/>
  <c r="J52" i="15"/>
  <c r="E52" i="15"/>
  <c r="K52" i="15" s="1"/>
  <c r="L18" i="15"/>
  <c r="J50" i="13"/>
  <c r="E50" i="13"/>
  <c r="C50" i="13"/>
  <c r="F17" i="13"/>
  <c r="M16" i="13"/>
  <c r="K50" i="13" l="1"/>
  <c r="C53" i="15"/>
  <c r="J53" i="15"/>
  <c r="E53" i="15"/>
  <c r="F19" i="15"/>
  <c r="M18" i="15"/>
  <c r="N16" i="13"/>
  <c r="O17" i="13"/>
  <c r="H17" i="13"/>
  <c r="I17" i="13" s="1"/>
  <c r="G17" i="13"/>
  <c r="J51" i="13"/>
  <c r="E51" i="13"/>
  <c r="K51" i="13" s="1"/>
  <c r="C51" i="13"/>
  <c r="K53" i="15" l="1"/>
  <c r="C54" i="15"/>
  <c r="J54" i="15"/>
  <c r="E54" i="15"/>
  <c r="N18" i="15"/>
  <c r="O19" i="15"/>
  <c r="H19" i="15"/>
  <c r="I19" i="15" s="1"/>
  <c r="G19" i="15"/>
  <c r="L17" i="13"/>
  <c r="J52" i="13"/>
  <c r="E52" i="13"/>
  <c r="K52" i="13" s="1"/>
  <c r="C52" i="13"/>
  <c r="K54" i="15" l="1"/>
  <c r="L19" i="15"/>
  <c r="C55" i="15"/>
  <c r="J55" i="15"/>
  <c r="E55" i="15"/>
  <c r="K55" i="15" s="1"/>
  <c r="J53" i="13"/>
  <c r="E53" i="13"/>
  <c r="C53" i="13"/>
  <c r="F18" i="13"/>
  <c r="M17" i="13"/>
  <c r="K53" i="13" l="1"/>
  <c r="C56" i="15"/>
  <c r="J56" i="15"/>
  <c r="E56" i="15"/>
  <c r="F20" i="15"/>
  <c r="M19" i="15"/>
  <c r="N17" i="13"/>
  <c r="H18" i="13"/>
  <c r="I18" i="13" s="1"/>
  <c r="G18" i="13"/>
  <c r="O18" i="13"/>
  <c r="J54" i="13"/>
  <c r="E54" i="13"/>
  <c r="C54" i="13"/>
  <c r="K56" i="15" l="1"/>
  <c r="C57" i="15"/>
  <c r="J57" i="15"/>
  <c r="E57" i="15"/>
  <c r="N19" i="15"/>
  <c r="H20" i="15"/>
  <c r="I20" i="15" s="1"/>
  <c r="G20" i="15"/>
  <c r="O20" i="15"/>
  <c r="K54" i="13"/>
  <c r="L18" i="13"/>
  <c r="J55" i="13"/>
  <c r="E55" i="13"/>
  <c r="C55" i="13"/>
  <c r="K57" i="15" l="1"/>
  <c r="K55" i="13"/>
  <c r="C58" i="15"/>
  <c r="J58" i="15"/>
  <c r="E58" i="15"/>
  <c r="L20" i="15"/>
  <c r="J56" i="13"/>
  <c r="E56" i="13"/>
  <c r="C56" i="13"/>
  <c r="F19" i="13"/>
  <c r="M18" i="13"/>
  <c r="K58" i="15" l="1"/>
  <c r="K56" i="13"/>
  <c r="C59" i="15"/>
  <c r="J59" i="15"/>
  <c r="K59" i="15" s="1"/>
  <c r="E59" i="15"/>
  <c r="F21" i="15"/>
  <c r="M20" i="15"/>
  <c r="N18" i="13"/>
  <c r="O19" i="13"/>
  <c r="H19" i="13"/>
  <c r="I19" i="13" s="1"/>
  <c r="G19" i="13"/>
  <c r="J57" i="13"/>
  <c r="E57" i="13"/>
  <c r="C57" i="13"/>
  <c r="K57" i="13" l="1"/>
  <c r="C60" i="15"/>
  <c r="E60" i="15"/>
  <c r="J60" i="15"/>
  <c r="K60" i="15" s="1"/>
  <c r="N20" i="15"/>
  <c r="G21" i="15"/>
  <c r="O21" i="15"/>
  <c r="H21" i="15"/>
  <c r="I21" i="15" s="1"/>
  <c r="L19" i="13"/>
  <c r="J58" i="13"/>
  <c r="E58" i="13"/>
  <c r="C58" i="13"/>
  <c r="C61" i="15" l="1"/>
  <c r="E61" i="15"/>
  <c r="J61" i="15"/>
  <c r="L21" i="15"/>
  <c r="K58" i="13"/>
  <c r="J59" i="13"/>
  <c r="E59" i="13"/>
  <c r="C59" i="13"/>
  <c r="F20" i="13"/>
  <c r="M19" i="13"/>
  <c r="K61" i="15" l="1"/>
  <c r="K59" i="13"/>
  <c r="C62" i="15"/>
  <c r="E62" i="15"/>
  <c r="J62" i="15"/>
  <c r="F22" i="15"/>
  <c r="M21" i="15"/>
  <c r="N19" i="13"/>
  <c r="O20" i="13"/>
  <c r="H20" i="13"/>
  <c r="I20" i="13" s="1"/>
  <c r="G20" i="13"/>
  <c r="J60" i="13"/>
  <c r="E60" i="13"/>
  <c r="C60" i="13"/>
  <c r="K62" i="15" l="1"/>
  <c r="C63" i="15"/>
  <c r="E63" i="15"/>
  <c r="J63" i="15"/>
  <c r="K63" i="15" s="1"/>
  <c r="N21" i="15"/>
  <c r="O22" i="15"/>
  <c r="H22" i="15"/>
  <c r="I22" i="15" s="1"/>
  <c r="G22" i="15"/>
  <c r="K60" i="13"/>
  <c r="L20" i="13"/>
  <c r="J61" i="13"/>
  <c r="K61" i="13" s="1"/>
  <c r="E61" i="13"/>
  <c r="C61" i="13"/>
  <c r="L22" i="15" l="1"/>
  <c r="C64" i="15"/>
  <c r="E64" i="15"/>
  <c r="J64" i="15"/>
  <c r="K64" i="15" s="1"/>
  <c r="J62" i="13"/>
  <c r="E62" i="13"/>
  <c r="C62" i="13"/>
  <c r="F21" i="13"/>
  <c r="M20" i="13"/>
  <c r="K62" i="13" l="1"/>
  <c r="C65" i="15"/>
  <c r="E65" i="15"/>
  <c r="J65" i="15"/>
  <c r="K65" i="15" s="1"/>
  <c r="F23" i="15"/>
  <c r="M22" i="15"/>
  <c r="N20" i="13"/>
  <c r="O21" i="13"/>
  <c r="G21" i="13"/>
  <c r="H21" i="13"/>
  <c r="I21" i="13" s="1"/>
  <c r="J63" i="13"/>
  <c r="E63" i="13"/>
  <c r="C63" i="13"/>
  <c r="C66" i="15" l="1"/>
  <c r="E66" i="15"/>
  <c r="J66" i="15"/>
  <c r="K66" i="15" s="1"/>
  <c r="N22" i="15"/>
  <c r="O23" i="15"/>
  <c r="H23" i="15"/>
  <c r="I23" i="15" s="1"/>
  <c r="G23" i="15"/>
  <c r="K63" i="13"/>
  <c r="J64" i="13"/>
  <c r="E64" i="13"/>
  <c r="K64" i="13" s="1"/>
  <c r="C64" i="13"/>
  <c r="L21" i="13"/>
  <c r="L23" i="15" l="1"/>
  <c r="C67" i="15"/>
  <c r="E67" i="15"/>
  <c r="J67" i="15"/>
  <c r="K67" i="15" s="1"/>
  <c r="F22" i="13"/>
  <c r="M21" i="13"/>
  <c r="J65" i="13"/>
  <c r="E65" i="13"/>
  <c r="C65" i="13"/>
  <c r="K65" i="13" l="1"/>
  <c r="C68" i="15"/>
  <c r="E68" i="15"/>
  <c r="J68" i="15"/>
  <c r="K68" i="15" s="1"/>
  <c r="F24" i="15"/>
  <c r="M23" i="15"/>
  <c r="J66" i="13"/>
  <c r="E66" i="13"/>
  <c r="C66" i="13"/>
  <c r="N21" i="13"/>
  <c r="H22" i="13"/>
  <c r="I22" i="13" s="1"/>
  <c r="G22" i="13"/>
  <c r="O22" i="13"/>
  <c r="K66" i="13" l="1"/>
  <c r="C69" i="15"/>
  <c r="E69" i="15"/>
  <c r="J69" i="15"/>
  <c r="K69" i="15" s="1"/>
  <c r="N23" i="15"/>
  <c r="H24" i="15"/>
  <c r="I24" i="15" s="1"/>
  <c r="G24" i="15"/>
  <c r="O24" i="15"/>
  <c r="L22" i="13"/>
  <c r="J67" i="13"/>
  <c r="E67" i="13"/>
  <c r="C67" i="13"/>
  <c r="C70" i="15" l="1"/>
  <c r="E70" i="15"/>
  <c r="J70" i="15"/>
  <c r="L24" i="15"/>
  <c r="K67" i="13"/>
  <c r="J68" i="13"/>
  <c r="E68" i="13"/>
  <c r="C68" i="13"/>
  <c r="F23" i="13"/>
  <c r="M22" i="13"/>
  <c r="K70" i="15" l="1"/>
  <c r="C71" i="15"/>
  <c r="E71" i="15"/>
  <c r="J71" i="15"/>
  <c r="K71" i="15" s="1"/>
  <c r="F25" i="15"/>
  <c r="M24" i="15"/>
  <c r="K68" i="13"/>
  <c r="N22" i="13"/>
  <c r="O23" i="13"/>
  <c r="G23" i="13"/>
  <c r="H23" i="13"/>
  <c r="I23" i="13" s="1"/>
  <c r="J69" i="13"/>
  <c r="E69" i="13"/>
  <c r="C69" i="13"/>
  <c r="K69" i="13" l="1"/>
  <c r="C72" i="15"/>
  <c r="E72" i="15"/>
  <c r="J72" i="15"/>
  <c r="K72" i="15" s="1"/>
  <c r="N24" i="15"/>
  <c r="G25" i="15"/>
  <c r="H25" i="15"/>
  <c r="I25" i="15" s="1"/>
  <c r="O25" i="15"/>
  <c r="L23" i="13"/>
  <c r="J70" i="13"/>
  <c r="E70" i="13"/>
  <c r="C70" i="13"/>
  <c r="L25" i="15" l="1"/>
  <c r="C73" i="15"/>
  <c r="J73" i="15"/>
  <c r="K73" i="15" s="1"/>
  <c r="E73" i="15"/>
  <c r="K70" i="13"/>
  <c r="J71" i="13"/>
  <c r="E71" i="13"/>
  <c r="C71" i="13"/>
  <c r="F24" i="13"/>
  <c r="M23" i="13"/>
  <c r="K71" i="13" l="1"/>
  <c r="C74" i="15"/>
  <c r="J74" i="15"/>
  <c r="K74" i="15" s="1"/>
  <c r="E74" i="15"/>
  <c r="F26" i="15"/>
  <c r="M25" i="15"/>
  <c r="N23" i="13"/>
  <c r="O24" i="13"/>
  <c r="G24" i="13"/>
  <c r="H24" i="13"/>
  <c r="I24" i="13" s="1"/>
  <c r="J72" i="13"/>
  <c r="E72" i="13"/>
  <c r="C72" i="13"/>
  <c r="C75" i="15" l="1"/>
  <c r="J75" i="15"/>
  <c r="E75" i="15"/>
  <c r="N25" i="15"/>
  <c r="H26" i="15"/>
  <c r="I26" i="15" s="1"/>
  <c r="G26" i="15"/>
  <c r="O26" i="15"/>
  <c r="K72" i="13"/>
  <c r="L24" i="13"/>
  <c r="J73" i="13"/>
  <c r="E73" i="13"/>
  <c r="C73" i="13"/>
  <c r="K75" i="15" l="1"/>
  <c r="K73" i="13"/>
  <c r="C76" i="15"/>
  <c r="J76" i="15"/>
  <c r="E76" i="15"/>
  <c r="L26" i="15"/>
  <c r="F25" i="13"/>
  <c r="M24" i="13"/>
  <c r="J74" i="13"/>
  <c r="E74" i="13"/>
  <c r="C74" i="13"/>
  <c r="K76" i="15" l="1"/>
  <c r="K74" i="13"/>
  <c r="C77" i="15"/>
  <c r="J77" i="15"/>
  <c r="E77" i="15"/>
  <c r="F27" i="15"/>
  <c r="M26" i="15"/>
  <c r="O25" i="13"/>
  <c r="H25" i="13"/>
  <c r="I25" i="13" s="1"/>
  <c r="G25" i="13"/>
  <c r="J75" i="13"/>
  <c r="E75" i="13"/>
  <c r="C75" i="13"/>
  <c r="N24" i="13"/>
  <c r="K77" i="15" l="1"/>
  <c r="C78" i="15"/>
  <c r="J78" i="15"/>
  <c r="K78" i="15" s="1"/>
  <c r="E78" i="15"/>
  <c r="N26" i="15"/>
  <c r="O27" i="15"/>
  <c r="H27" i="15"/>
  <c r="I27" i="15" s="1"/>
  <c r="G27" i="15"/>
  <c r="K75" i="13"/>
  <c r="J76" i="13"/>
  <c r="E76" i="13"/>
  <c r="C76" i="13"/>
  <c r="L25" i="13"/>
  <c r="K76" i="13" l="1"/>
  <c r="L27" i="15"/>
  <c r="C79" i="15"/>
  <c r="E79" i="15"/>
  <c r="J79" i="15"/>
  <c r="F26" i="13"/>
  <c r="M25" i="13"/>
  <c r="E77" i="13"/>
  <c r="J77" i="13"/>
  <c r="C77" i="13"/>
  <c r="K79" i="15" l="1"/>
  <c r="K77" i="13"/>
  <c r="C80" i="15"/>
  <c r="E80" i="15"/>
  <c r="J80" i="15"/>
  <c r="K80" i="15" s="1"/>
  <c r="F28" i="15"/>
  <c r="M27" i="15"/>
  <c r="E78" i="13"/>
  <c r="J78" i="13"/>
  <c r="C78" i="13"/>
  <c r="N25" i="13"/>
  <c r="H26" i="13"/>
  <c r="I26" i="13" s="1"/>
  <c r="G26" i="13"/>
  <c r="O26" i="13"/>
  <c r="C81" i="15" l="1"/>
  <c r="J81" i="15"/>
  <c r="E81" i="15"/>
  <c r="N27" i="15"/>
  <c r="H28" i="15"/>
  <c r="I28" i="15" s="1"/>
  <c r="G28" i="15"/>
  <c r="O28" i="15"/>
  <c r="K78" i="13"/>
  <c r="E79" i="13"/>
  <c r="J79" i="13"/>
  <c r="K79" i="13" s="1"/>
  <c r="C79" i="13"/>
  <c r="L26" i="13"/>
  <c r="K81" i="15" l="1"/>
  <c r="C82" i="15"/>
  <c r="J82" i="15"/>
  <c r="K82" i="15" s="1"/>
  <c r="E82" i="15"/>
  <c r="L28" i="15"/>
  <c r="E80" i="13"/>
  <c r="J80" i="13"/>
  <c r="C80" i="13"/>
  <c r="F27" i="13"/>
  <c r="M26" i="13"/>
  <c r="K80" i="13" l="1"/>
  <c r="C83" i="15"/>
  <c r="J83" i="15"/>
  <c r="K83" i="15" s="1"/>
  <c r="E83" i="15"/>
  <c r="F29" i="15"/>
  <c r="M28" i="15"/>
  <c r="E81" i="13"/>
  <c r="J81" i="13"/>
  <c r="C81" i="13"/>
  <c r="N26" i="13"/>
  <c r="O27" i="13"/>
  <c r="G27" i="13"/>
  <c r="H27" i="13"/>
  <c r="I27" i="13" s="1"/>
  <c r="C84" i="15" l="1"/>
  <c r="J84" i="15"/>
  <c r="K84" i="15" s="1"/>
  <c r="E84" i="15"/>
  <c r="N28" i="15"/>
  <c r="O29" i="15"/>
  <c r="H29" i="15"/>
  <c r="I29" i="15" s="1"/>
  <c r="G29" i="15"/>
  <c r="K81" i="13"/>
  <c r="E82" i="13"/>
  <c r="J82" i="13"/>
  <c r="C82" i="13"/>
  <c r="L27" i="13"/>
  <c r="K82" i="13" l="1"/>
  <c r="L29" i="15"/>
  <c r="C85" i="15"/>
  <c r="J85" i="15"/>
  <c r="E85" i="15"/>
  <c r="K85" i="15" s="1"/>
  <c r="E83" i="13"/>
  <c r="J83" i="13"/>
  <c r="C83" i="13"/>
  <c r="F28" i="13"/>
  <c r="M27" i="13"/>
  <c r="C86" i="15" l="1"/>
  <c r="J86" i="15"/>
  <c r="K86" i="15" s="1"/>
  <c r="E86" i="15"/>
  <c r="F30" i="15"/>
  <c r="M29" i="15"/>
  <c r="K83" i="13"/>
  <c r="H28" i="13"/>
  <c r="I28" i="13" s="1"/>
  <c r="G28" i="13"/>
  <c r="O28" i="13"/>
  <c r="N27" i="13"/>
  <c r="E84" i="13"/>
  <c r="C84" i="13"/>
  <c r="J84" i="13"/>
  <c r="C87" i="15" l="1"/>
  <c r="J87" i="15"/>
  <c r="K87" i="15" s="1"/>
  <c r="E87" i="15"/>
  <c r="N29" i="15"/>
  <c r="H30" i="15"/>
  <c r="I30" i="15" s="1"/>
  <c r="G30" i="15"/>
  <c r="O30" i="15"/>
  <c r="K84" i="13"/>
  <c r="E85" i="13"/>
  <c r="J85" i="13"/>
  <c r="K85" i="13" s="1"/>
  <c r="C85" i="13"/>
  <c r="L28" i="13"/>
  <c r="C88" i="15" l="1"/>
  <c r="J88" i="15"/>
  <c r="E88" i="15"/>
  <c r="K88" i="15" s="1"/>
  <c r="L30" i="15"/>
  <c r="F29" i="13"/>
  <c r="M28" i="13"/>
  <c r="E86" i="13"/>
  <c r="J86" i="13"/>
  <c r="C86" i="13"/>
  <c r="K86" i="13" l="1"/>
  <c r="C89" i="15"/>
  <c r="E89" i="15"/>
  <c r="K89" i="15" s="1"/>
  <c r="J89" i="15"/>
  <c r="F31" i="15"/>
  <c r="M30" i="15"/>
  <c r="E87" i="13"/>
  <c r="J87" i="13"/>
  <c r="K87" i="13" s="1"/>
  <c r="C87" i="13"/>
  <c r="N28" i="13"/>
  <c r="G29" i="13"/>
  <c r="O29" i="13"/>
  <c r="H29" i="13"/>
  <c r="I29" i="13" s="1"/>
  <c r="H31" i="15" l="1"/>
  <c r="I31" i="15" s="1"/>
  <c r="G31" i="15"/>
  <c r="O31" i="15"/>
  <c r="C90" i="15"/>
  <c r="E90" i="15"/>
  <c r="J90" i="15"/>
  <c r="K90" i="15" s="1"/>
  <c r="N30" i="15"/>
  <c r="E88" i="13"/>
  <c r="J88" i="13"/>
  <c r="C88" i="13"/>
  <c r="L29" i="13"/>
  <c r="K88" i="13" l="1"/>
  <c r="C91" i="15"/>
  <c r="E91" i="15"/>
  <c r="J91" i="15"/>
  <c r="K91" i="15" s="1"/>
  <c r="L31" i="15"/>
  <c r="E89" i="13"/>
  <c r="J89" i="13"/>
  <c r="C89" i="13"/>
  <c r="F30" i="13"/>
  <c r="M29" i="13"/>
  <c r="E92" i="15" l="1"/>
  <c r="C92" i="15"/>
  <c r="J92" i="15"/>
  <c r="F32" i="15"/>
  <c r="M31" i="15"/>
  <c r="K89" i="13"/>
  <c r="E90" i="13"/>
  <c r="J90" i="13"/>
  <c r="C90" i="13"/>
  <c r="N29" i="13"/>
  <c r="H30" i="13"/>
  <c r="I30" i="13" s="1"/>
  <c r="G30" i="13"/>
  <c r="O30" i="13"/>
  <c r="K92" i="15" l="1"/>
  <c r="N31" i="15"/>
  <c r="E93" i="15"/>
  <c r="C93" i="15"/>
  <c r="J93" i="15"/>
  <c r="K93" i="15" s="1"/>
  <c r="H32" i="15"/>
  <c r="I32" i="15" s="1"/>
  <c r="G32" i="15"/>
  <c r="O32" i="15"/>
  <c r="K90" i="13"/>
  <c r="E91" i="13"/>
  <c r="J91" i="13"/>
  <c r="C91" i="13"/>
  <c r="L30" i="13"/>
  <c r="E94" i="15" l="1"/>
  <c r="C94" i="15"/>
  <c r="J94" i="15"/>
  <c r="L32" i="15"/>
  <c r="K91" i="13"/>
  <c r="E92" i="13"/>
  <c r="J92" i="13"/>
  <c r="C92" i="13"/>
  <c r="F31" i="13"/>
  <c r="M30" i="13"/>
  <c r="K94" i="15" l="1"/>
  <c r="E95" i="15"/>
  <c r="C95" i="15"/>
  <c r="J95" i="15"/>
  <c r="F33" i="15"/>
  <c r="M32" i="15"/>
  <c r="K92" i="13"/>
  <c r="E93" i="13"/>
  <c r="J93" i="13"/>
  <c r="C93" i="13"/>
  <c r="N30" i="13"/>
  <c r="G31" i="13"/>
  <c r="H31" i="13"/>
  <c r="I31" i="13" s="1"/>
  <c r="O31" i="13"/>
  <c r="K95" i="15" l="1"/>
  <c r="N32" i="15"/>
  <c r="E96" i="15"/>
  <c r="C96" i="15"/>
  <c r="J96" i="15"/>
  <c r="K96" i="15" s="1"/>
  <c r="H33" i="15"/>
  <c r="I33" i="15" s="1"/>
  <c r="G33" i="15"/>
  <c r="O33" i="15"/>
  <c r="K93" i="13"/>
  <c r="L31" i="13"/>
  <c r="E94" i="13"/>
  <c r="J94" i="13"/>
  <c r="C94" i="13"/>
  <c r="K94" i="13" l="1"/>
  <c r="E97" i="15"/>
  <c r="C97" i="15"/>
  <c r="J97" i="15"/>
  <c r="L33" i="15"/>
  <c r="E95" i="13"/>
  <c r="J95" i="13"/>
  <c r="C95" i="13"/>
  <c r="F32" i="13"/>
  <c r="M31" i="13"/>
  <c r="K97" i="15" l="1"/>
  <c r="K95" i="13"/>
  <c r="E98" i="15"/>
  <c r="C98" i="15"/>
  <c r="J98" i="15"/>
  <c r="K98" i="15" s="1"/>
  <c r="F34" i="15"/>
  <c r="M33" i="15"/>
  <c r="O32" i="13"/>
  <c r="H32" i="13"/>
  <c r="I32" i="13" s="1"/>
  <c r="G32" i="13"/>
  <c r="N31" i="13"/>
  <c r="E96" i="13"/>
  <c r="J96" i="13"/>
  <c r="K96" i="13" s="1"/>
  <c r="C96" i="13"/>
  <c r="N33" i="15" l="1"/>
  <c r="E99" i="15"/>
  <c r="C99" i="15"/>
  <c r="J99" i="15"/>
  <c r="K99" i="15" s="1"/>
  <c r="H34" i="15"/>
  <c r="I34" i="15" s="1"/>
  <c r="G34" i="15"/>
  <c r="O34" i="15"/>
  <c r="E97" i="13"/>
  <c r="J97" i="13"/>
  <c r="C97" i="13"/>
  <c r="L32" i="13"/>
  <c r="K97" i="13" l="1"/>
  <c r="E100" i="15"/>
  <c r="C100" i="15"/>
  <c r="J100" i="15"/>
  <c r="L34" i="15"/>
  <c r="F33" i="13"/>
  <c r="M32" i="13"/>
  <c r="E98" i="13"/>
  <c r="J98" i="13"/>
  <c r="C98" i="13"/>
  <c r="K100" i="15" l="1"/>
  <c r="K98" i="13"/>
  <c r="E101" i="15"/>
  <c r="C101" i="15"/>
  <c r="J101" i="15"/>
  <c r="K101" i="15" s="1"/>
  <c r="F35" i="15"/>
  <c r="M34" i="15"/>
  <c r="O33" i="13"/>
  <c r="H33" i="13"/>
  <c r="I33" i="13" s="1"/>
  <c r="G33" i="13"/>
  <c r="E99" i="13"/>
  <c r="J99" i="13"/>
  <c r="C99" i="13"/>
  <c r="N32" i="13"/>
  <c r="K99" i="13" l="1"/>
  <c r="H35" i="15"/>
  <c r="I35" i="15" s="1"/>
  <c r="G35" i="15"/>
  <c r="O35" i="15"/>
  <c r="N34" i="15"/>
  <c r="E102" i="15"/>
  <c r="C102" i="15"/>
  <c r="J102" i="15"/>
  <c r="K102" i="15" s="1"/>
  <c r="L33" i="13"/>
  <c r="E100" i="13"/>
  <c r="C100" i="13"/>
  <c r="J100" i="13"/>
  <c r="E103" i="15" l="1"/>
  <c r="C103" i="15"/>
  <c r="J103" i="15"/>
  <c r="K103" i="15" s="1"/>
  <c r="L35" i="15"/>
  <c r="K100" i="13"/>
  <c r="E101" i="13"/>
  <c r="J101" i="13"/>
  <c r="C101" i="13"/>
  <c r="F34" i="13"/>
  <c r="M33" i="13"/>
  <c r="K101" i="13" l="1"/>
  <c r="F36" i="15"/>
  <c r="M35" i="15"/>
  <c r="E104" i="15"/>
  <c r="C104" i="15"/>
  <c r="J104" i="15"/>
  <c r="K104" i="15" s="1"/>
  <c r="H34" i="13"/>
  <c r="I34" i="13" s="1"/>
  <c r="G34" i="13"/>
  <c r="O34" i="13"/>
  <c r="N33" i="13"/>
  <c r="E102" i="13"/>
  <c r="J102" i="13"/>
  <c r="C102" i="13"/>
  <c r="E105" i="15" l="1"/>
  <c r="C105" i="15"/>
  <c r="J105" i="15"/>
  <c r="K105" i="15" s="1"/>
  <c r="N35" i="15"/>
  <c r="H36" i="15"/>
  <c r="I36" i="15" s="1"/>
  <c r="G36" i="15"/>
  <c r="O36" i="15"/>
  <c r="K102" i="13"/>
  <c r="E103" i="13"/>
  <c r="J103" i="13"/>
  <c r="C103" i="13"/>
  <c r="L34" i="13"/>
  <c r="L36" i="15" l="1"/>
  <c r="E106" i="15"/>
  <c r="C106" i="15"/>
  <c r="J106" i="15"/>
  <c r="K106" i="15" s="1"/>
  <c r="K103" i="13"/>
  <c r="E104" i="13"/>
  <c r="C104" i="13"/>
  <c r="J104" i="13"/>
  <c r="F35" i="13"/>
  <c r="M34" i="13"/>
  <c r="K104" i="13" l="1"/>
  <c r="F37" i="15"/>
  <c r="M36" i="15"/>
  <c r="E107" i="15"/>
  <c r="C107" i="15"/>
  <c r="J107" i="15"/>
  <c r="K107" i="15" s="1"/>
  <c r="N34" i="13"/>
  <c r="E105" i="13"/>
  <c r="J105" i="13"/>
  <c r="C105" i="13"/>
  <c r="H35" i="13"/>
  <c r="I35" i="13" s="1"/>
  <c r="O35" i="13"/>
  <c r="G35" i="13"/>
  <c r="E108" i="15" l="1"/>
  <c r="C108" i="15"/>
  <c r="J108" i="15"/>
  <c r="K108" i="15" s="1"/>
  <c r="N36" i="15"/>
  <c r="H37" i="15"/>
  <c r="I37" i="15" s="1"/>
  <c r="G37" i="15"/>
  <c r="O37" i="15"/>
  <c r="K105" i="13"/>
  <c r="E106" i="13"/>
  <c r="J106" i="13"/>
  <c r="K106" i="13" s="1"/>
  <c r="C106" i="13"/>
  <c r="L35" i="13"/>
  <c r="L37" i="15" l="1"/>
  <c r="E109" i="15"/>
  <c r="K109" i="15" s="1"/>
  <c r="C109" i="15"/>
  <c r="J109" i="15"/>
  <c r="E107" i="13"/>
  <c r="J107" i="13"/>
  <c r="C107" i="13"/>
  <c r="F36" i="13"/>
  <c r="M35" i="13"/>
  <c r="F38" i="15" l="1"/>
  <c r="M37" i="15"/>
  <c r="E110" i="15"/>
  <c r="C110" i="15"/>
  <c r="K110" i="15"/>
  <c r="J110" i="15"/>
  <c r="K107" i="13"/>
  <c r="G36" i="13"/>
  <c r="O36" i="13"/>
  <c r="H36" i="13"/>
  <c r="I36" i="13" s="1"/>
  <c r="N35" i="13"/>
  <c r="E108" i="13"/>
  <c r="J108" i="13"/>
  <c r="C108" i="13"/>
  <c r="K108" i="13" l="1"/>
  <c r="E111" i="15"/>
  <c r="C111" i="15"/>
  <c r="J111" i="15"/>
  <c r="K111" i="15" s="1"/>
  <c r="N37" i="15"/>
  <c r="H38" i="15"/>
  <c r="I38" i="15" s="1"/>
  <c r="G38" i="15"/>
  <c r="O38" i="15"/>
  <c r="L36" i="13"/>
  <c r="E109" i="13"/>
  <c r="J109" i="13"/>
  <c r="C109" i="13"/>
  <c r="K109" i="13" l="1"/>
  <c r="L38" i="15"/>
  <c r="E112" i="15"/>
  <c r="C112" i="15"/>
  <c r="J112" i="15"/>
  <c r="K112" i="15" s="1"/>
  <c r="E110" i="13"/>
  <c r="J110" i="13"/>
  <c r="C110" i="13"/>
  <c r="F37" i="13"/>
  <c r="M36" i="13"/>
  <c r="K110" i="13" l="1"/>
  <c r="E113" i="15"/>
  <c r="C113" i="15"/>
  <c r="J113" i="15"/>
  <c r="K113" i="15" s="1"/>
  <c r="F39" i="15"/>
  <c r="M38" i="15"/>
  <c r="E111" i="13"/>
  <c r="J111" i="13"/>
  <c r="K111" i="13" s="1"/>
  <c r="C111" i="13"/>
  <c r="N36" i="13"/>
  <c r="G37" i="13"/>
  <c r="O37" i="13"/>
  <c r="H37" i="13"/>
  <c r="I37" i="13" s="1"/>
  <c r="N38" i="15" l="1"/>
  <c r="E114" i="15"/>
  <c r="C114" i="15"/>
  <c r="J114" i="15"/>
  <c r="K114" i="15" s="1"/>
  <c r="H39" i="15"/>
  <c r="I39" i="15" s="1"/>
  <c r="G39" i="15"/>
  <c r="O39" i="15"/>
  <c r="E112" i="13"/>
  <c r="J112" i="13"/>
  <c r="C112" i="13"/>
  <c r="L37" i="13"/>
  <c r="K112" i="13" l="1"/>
  <c r="E115" i="15"/>
  <c r="C115" i="15"/>
  <c r="J115" i="15"/>
  <c r="K115" i="15" s="1"/>
  <c r="L39" i="15"/>
  <c r="E113" i="13"/>
  <c r="J113" i="13"/>
  <c r="C113" i="13"/>
  <c r="F38" i="13"/>
  <c r="M37" i="13"/>
  <c r="E116" i="15" l="1"/>
  <c r="C116" i="15"/>
  <c r="J116" i="15"/>
  <c r="K116" i="15" s="1"/>
  <c r="F40" i="15"/>
  <c r="M39" i="15"/>
  <c r="K113" i="13"/>
  <c r="E114" i="13"/>
  <c r="J114" i="13"/>
  <c r="C114" i="13"/>
  <c r="N37" i="13"/>
  <c r="G38" i="13"/>
  <c r="O38" i="13"/>
  <c r="H38" i="13"/>
  <c r="I38" i="13" s="1"/>
  <c r="N39" i="15" l="1"/>
  <c r="E117" i="15"/>
  <c r="C117" i="15"/>
  <c r="J117" i="15"/>
  <c r="K117" i="15" s="1"/>
  <c r="O40" i="15"/>
  <c r="H40" i="15"/>
  <c r="I40" i="15" s="1"/>
  <c r="G40" i="15"/>
  <c r="K114" i="13"/>
  <c r="E115" i="13"/>
  <c r="J115" i="13"/>
  <c r="C115" i="13"/>
  <c r="L38" i="13"/>
  <c r="L40" i="15" l="1"/>
  <c r="E118" i="15"/>
  <c r="C118" i="15"/>
  <c r="J118" i="15"/>
  <c r="K118" i="15" s="1"/>
  <c r="K115" i="13"/>
  <c r="F39" i="13"/>
  <c r="M38" i="13"/>
  <c r="E116" i="13"/>
  <c r="C116" i="13"/>
  <c r="J116" i="13"/>
  <c r="E119" i="15" l="1"/>
  <c r="C119" i="15"/>
  <c r="J119" i="15"/>
  <c r="K119" i="15" s="1"/>
  <c r="F41" i="15"/>
  <c r="M40" i="15"/>
  <c r="K116" i="13"/>
  <c r="G39" i="13"/>
  <c r="H39" i="13"/>
  <c r="I39" i="13" s="1"/>
  <c r="O39" i="13"/>
  <c r="E117" i="13"/>
  <c r="J117" i="13"/>
  <c r="C117" i="13"/>
  <c r="N38" i="13"/>
  <c r="K117" i="13" l="1"/>
  <c r="H41" i="15"/>
  <c r="I41" i="15" s="1"/>
  <c r="G41" i="15"/>
  <c r="O41" i="15"/>
  <c r="N40" i="15"/>
  <c r="E120" i="15"/>
  <c r="C120" i="15"/>
  <c r="J120" i="15"/>
  <c r="K120" i="15" s="1"/>
  <c r="L39" i="13"/>
  <c r="E118" i="13"/>
  <c r="J118" i="13"/>
  <c r="C118" i="13"/>
  <c r="E121" i="15" l="1"/>
  <c r="C121" i="15"/>
  <c r="J121" i="15"/>
  <c r="K121" i="15" s="1"/>
  <c r="L41" i="15"/>
  <c r="K118" i="13"/>
  <c r="E119" i="13"/>
  <c r="J119" i="13"/>
  <c r="C119" i="13"/>
  <c r="F40" i="13"/>
  <c r="M39" i="13"/>
  <c r="K119" i="13" l="1"/>
  <c r="E122" i="15"/>
  <c r="C122" i="15"/>
  <c r="K122" i="15"/>
  <c r="J122" i="15"/>
  <c r="F42" i="15"/>
  <c r="M41" i="15"/>
  <c r="N39" i="13"/>
  <c r="E120" i="13"/>
  <c r="J120" i="13"/>
  <c r="C120" i="13"/>
  <c r="H40" i="13"/>
  <c r="I40" i="13" s="1"/>
  <c r="G40" i="13"/>
  <c r="O40" i="13"/>
  <c r="H42" i="15" l="1"/>
  <c r="I42" i="15" s="1"/>
  <c r="G42" i="15"/>
  <c r="O42" i="15"/>
  <c r="N41" i="15"/>
  <c r="E123" i="15"/>
  <c r="C123" i="15"/>
  <c r="J123" i="15"/>
  <c r="K123" i="15" s="1"/>
  <c r="K120" i="13"/>
  <c r="L40" i="13"/>
  <c r="E121" i="13"/>
  <c r="J121" i="13"/>
  <c r="K121" i="13" s="1"/>
  <c r="C121" i="13"/>
  <c r="E124" i="15" l="1"/>
  <c r="C124" i="15"/>
  <c r="J124" i="15"/>
  <c r="K124" i="15" s="1"/>
  <c r="L42" i="15"/>
  <c r="F41" i="13"/>
  <c r="M40" i="13"/>
  <c r="E122" i="13"/>
  <c r="J122" i="13"/>
  <c r="K122" i="13" s="1"/>
  <c r="C122" i="13"/>
  <c r="E125" i="15" l="1"/>
  <c r="C125" i="15"/>
  <c r="J125" i="15"/>
  <c r="K125" i="15" s="1"/>
  <c r="F43" i="15"/>
  <c r="M42" i="15"/>
  <c r="E123" i="13"/>
  <c r="J123" i="13"/>
  <c r="K123" i="13" s="1"/>
  <c r="C123" i="13"/>
  <c r="N40" i="13"/>
  <c r="H41" i="13"/>
  <c r="I41" i="13" s="1"/>
  <c r="G41" i="13"/>
  <c r="O41" i="13"/>
  <c r="N42" i="15" l="1"/>
  <c r="E126" i="15"/>
  <c r="C126" i="15"/>
  <c r="K126" i="15"/>
  <c r="J126" i="15"/>
  <c r="O43" i="15"/>
  <c r="H43" i="15"/>
  <c r="I43" i="15" s="1"/>
  <c r="G43" i="15"/>
  <c r="L41" i="13"/>
  <c r="E124" i="13"/>
  <c r="J124" i="13"/>
  <c r="C124" i="13"/>
  <c r="K124" i="13" l="1"/>
  <c r="L43" i="15"/>
  <c r="E127" i="15"/>
  <c r="C127" i="15"/>
  <c r="J127" i="15"/>
  <c r="K127" i="15" s="1"/>
  <c r="E125" i="13"/>
  <c r="J125" i="13"/>
  <c r="K125" i="13" s="1"/>
  <c r="C125" i="13"/>
  <c r="F42" i="13"/>
  <c r="M41" i="13"/>
  <c r="E128" i="15" l="1"/>
  <c r="C128" i="15"/>
  <c r="J128" i="15"/>
  <c r="K128" i="15" s="1"/>
  <c r="F44" i="15"/>
  <c r="M43" i="15"/>
  <c r="N41" i="13"/>
  <c r="E126" i="13"/>
  <c r="J126" i="13"/>
  <c r="K126" i="13" s="1"/>
  <c r="C126" i="13"/>
  <c r="G42" i="13"/>
  <c r="H42" i="13"/>
  <c r="I42" i="13" s="1"/>
  <c r="O42" i="13"/>
  <c r="N43" i="15" l="1"/>
  <c r="E129" i="15"/>
  <c r="C129" i="15"/>
  <c r="J129" i="15"/>
  <c r="K129" i="15" s="1"/>
  <c r="H44" i="15"/>
  <c r="I44" i="15" s="1"/>
  <c r="G44" i="15"/>
  <c r="O44" i="15"/>
  <c r="L42" i="13"/>
  <c r="E127" i="13"/>
  <c r="J127" i="13"/>
  <c r="K127" i="13" s="1"/>
  <c r="C127" i="13"/>
  <c r="E130" i="15" l="1"/>
  <c r="C130" i="15"/>
  <c r="J130" i="15"/>
  <c r="K130" i="15" s="1"/>
  <c r="L44" i="15"/>
  <c r="E128" i="13"/>
  <c r="J128" i="13"/>
  <c r="K128" i="13" s="1"/>
  <c r="C128" i="13"/>
  <c r="F43" i="13"/>
  <c r="M42" i="13"/>
  <c r="E131" i="15" l="1"/>
  <c r="C131" i="15"/>
  <c r="J131" i="15"/>
  <c r="K131" i="15" s="1"/>
  <c r="F45" i="15"/>
  <c r="M44" i="15"/>
  <c r="E129" i="13"/>
  <c r="J129" i="13"/>
  <c r="K129" i="13" s="1"/>
  <c r="C129" i="13"/>
  <c r="N42" i="13"/>
  <c r="G43" i="13"/>
  <c r="H43" i="13"/>
  <c r="I43" i="13" s="1"/>
  <c r="O43" i="13"/>
  <c r="N44" i="15" l="1"/>
  <c r="E132" i="15"/>
  <c r="C132" i="15"/>
  <c r="J132" i="15"/>
  <c r="K132" i="15" s="1"/>
  <c r="O45" i="15"/>
  <c r="H45" i="15"/>
  <c r="I45" i="15" s="1"/>
  <c r="G45" i="15"/>
  <c r="L43" i="13"/>
  <c r="E130" i="13"/>
  <c r="J130" i="13"/>
  <c r="K130" i="13" s="1"/>
  <c r="C130" i="13"/>
  <c r="L45" i="15" l="1"/>
  <c r="E133" i="15"/>
  <c r="C133" i="15"/>
  <c r="J133" i="15"/>
  <c r="K133" i="15" s="1"/>
  <c r="J131" i="13"/>
  <c r="E131" i="13"/>
  <c r="C131" i="13"/>
  <c r="F44" i="13"/>
  <c r="M43" i="13"/>
  <c r="K131" i="13" l="1"/>
  <c r="J134" i="15"/>
  <c r="K134" i="15" s="1"/>
  <c r="E134" i="15"/>
  <c r="C134" i="15"/>
  <c r="F46" i="15"/>
  <c r="M45" i="15"/>
  <c r="O44" i="13"/>
  <c r="H44" i="13"/>
  <c r="I44" i="13" s="1"/>
  <c r="G44" i="13"/>
  <c r="J132" i="13"/>
  <c r="K132" i="13" s="1"/>
  <c r="E132" i="13"/>
  <c r="C132" i="13"/>
  <c r="N43" i="13"/>
  <c r="N45" i="15" l="1"/>
  <c r="J135" i="15"/>
  <c r="K135" i="15" s="1"/>
  <c r="E135" i="15"/>
  <c r="C135" i="15"/>
  <c r="H46" i="15"/>
  <c r="I46" i="15" s="1"/>
  <c r="G46" i="15"/>
  <c r="O46" i="15"/>
  <c r="J133" i="13"/>
  <c r="K133" i="13" s="1"/>
  <c r="E133" i="13"/>
  <c r="C133" i="13"/>
  <c r="L44" i="13"/>
  <c r="L46" i="15" l="1"/>
  <c r="J136" i="15"/>
  <c r="K136" i="15" s="1"/>
  <c r="E136" i="15"/>
  <c r="C136" i="15"/>
  <c r="F45" i="13"/>
  <c r="M44" i="13"/>
  <c r="J134" i="13"/>
  <c r="E134" i="13"/>
  <c r="C134" i="13"/>
  <c r="K134" i="13" l="1"/>
  <c r="F47" i="15"/>
  <c r="M46" i="15"/>
  <c r="J137" i="15"/>
  <c r="K137" i="15" s="1"/>
  <c r="E137" i="15"/>
  <c r="C137" i="15"/>
  <c r="N44" i="13"/>
  <c r="J135" i="13"/>
  <c r="K135" i="13" s="1"/>
  <c r="E135" i="13"/>
  <c r="C135" i="13"/>
  <c r="H45" i="13"/>
  <c r="I45" i="13" s="1"/>
  <c r="G45" i="13"/>
  <c r="O45" i="13"/>
  <c r="N46" i="15" l="1"/>
  <c r="K138" i="15"/>
  <c r="J138" i="15"/>
  <c r="E138" i="15"/>
  <c r="C138" i="15"/>
  <c r="H47" i="15"/>
  <c r="I47" i="15" s="1"/>
  <c r="G47" i="15"/>
  <c r="O47" i="15"/>
  <c r="L45" i="13"/>
  <c r="J136" i="13"/>
  <c r="K136" i="13" s="1"/>
  <c r="E136" i="13"/>
  <c r="C136" i="13"/>
  <c r="K139" i="15" l="1"/>
  <c r="J139" i="15"/>
  <c r="E139" i="15"/>
  <c r="C139" i="15"/>
  <c r="L47" i="15"/>
  <c r="J137" i="13"/>
  <c r="K137" i="13" s="1"/>
  <c r="E137" i="13"/>
  <c r="C137" i="13"/>
  <c r="F46" i="13"/>
  <c r="M45" i="13"/>
  <c r="F48" i="15" l="1"/>
  <c r="M47" i="15"/>
  <c r="J140" i="15"/>
  <c r="K140" i="15" s="1"/>
  <c r="E140" i="15"/>
  <c r="C140" i="15"/>
  <c r="N45" i="13"/>
  <c r="J138" i="13"/>
  <c r="E138" i="13"/>
  <c r="C138" i="13"/>
  <c r="H46" i="13"/>
  <c r="I46" i="13" s="1"/>
  <c r="O46" i="13"/>
  <c r="G46" i="13"/>
  <c r="K138" i="13" l="1"/>
  <c r="O48" i="15"/>
  <c r="H48" i="15"/>
  <c r="I48" i="15" s="1"/>
  <c r="G48" i="15"/>
  <c r="J141" i="15"/>
  <c r="K141" i="15" s="1"/>
  <c r="E141" i="15"/>
  <c r="C141" i="15"/>
  <c r="N47" i="15"/>
  <c r="J139" i="13"/>
  <c r="K139" i="13" s="1"/>
  <c r="E139" i="13"/>
  <c r="C139" i="13"/>
  <c r="L46" i="13"/>
  <c r="K142" i="15" l="1"/>
  <c r="J142" i="15"/>
  <c r="E142" i="15"/>
  <c r="C142" i="15"/>
  <c r="L48" i="15"/>
  <c r="F47" i="13"/>
  <c r="M46" i="13"/>
  <c r="J140" i="13"/>
  <c r="K140" i="13" s="1"/>
  <c r="E140" i="13"/>
  <c r="C140" i="13"/>
  <c r="J143" i="15" l="1"/>
  <c r="K143" i="15" s="1"/>
  <c r="E143" i="15"/>
  <c r="C143" i="15"/>
  <c r="F49" i="15"/>
  <c r="M48" i="15"/>
  <c r="J141" i="13"/>
  <c r="K141" i="13" s="1"/>
  <c r="E141" i="13"/>
  <c r="C141" i="13"/>
  <c r="N46" i="13"/>
  <c r="G47" i="13"/>
  <c r="H47" i="13"/>
  <c r="I47" i="13" s="1"/>
  <c r="O47" i="13"/>
  <c r="H49" i="15" l="1"/>
  <c r="I49" i="15" s="1"/>
  <c r="G49" i="15"/>
  <c r="O49" i="15"/>
  <c r="K144" i="15"/>
  <c r="J144" i="15"/>
  <c r="E144" i="15"/>
  <c r="C144" i="15"/>
  <c r="N48" i="15"/>
  <c r="L47" i="13"/>
  <c r="J142" i="13"/>
  <c r="K142" i="13" s="1"/>
  <c r="E142" i="13"/>
  <c r="C142" i="13"/>
  <c r="J145" i="15" l="1"/>
  <c r="K145" i="15" s="1"/>
  <c r="E145" i="15"/>
  <c r="C145" i="15"/>
  <c r="L49" i="15"/>
  <c r="J143" i="13"/>
  <c r="E143" i="13"/>
  <c r="C143" i="13"/>
  <c r="F48" i="13"/>
  <c r="M47" i="13"/>
  <c r="K143" i="13" l="1"/>
  <c r="J146" i="15"/>
  <c r="K146" i="15" s="1"/>
  <c r="E146" i="15"/>
  <c r="C146" i="15"/>
  <c r="F50" i="15"/>
  <c r="M49" i="15"/>
  <c r="J144" i="13"/>
  <c r="K144" i="13" s="1"/>
  <c r="E144" i="13"/>
  <c r="C144" i="13"/>
  <c r="N47" i="13"/>
  <c r="O48" i="13"/>
  <c r="H48" i="13"/>
  <c r="I48" i="13" s="1"/>
  <c r="G48" i="13"/>
  <c r="H50" i="15" l="1"/>
  <c r="I50" i="15" s="1"/>
  <c r="G50" i="15"/>
  <c r="O50" i="15"/>
  <c r="J147" i="15"/>
  <c r="K147" i="15" s="1"/>
  <c r="E147" i="15"/>
  <c r="C147" i="15"/>
  <c r="N49" i="15"/>
  <c r="L48" i="13"/>
  <c r="J145" i="13"/>
  <c r="K145" i="13" s="1"/>
  <c r="E145" i="13"/>
  <c r="C145" i="13"/>
  <c r="L50" i="15" l="1"/>
  <c r="J148" i="15"/>
  <c r="K148" i="15" s="1"/>
  <c r="E148" i="15"/>
  <c r="C148" i="15"/>
  <c r="F49" i="13"/>
  <c r="M48" i="13"/>
  <c r="J146" i="13"/>
  <c r="E146" i="13"/>
  <c r="C146" i="13"/>
  <c r="K146" i="13" l="1"/>
  <c r="F51" i="15"/>
  <c r="M50" i="15"/>
  <c r="J149" i="15"/>
  <c r="K149" i="15" s="1"/>
  <c r="E149" i="15"/>
  <c r="C149" i="15"/>
  <c r="N48" i="13"/>
  <c r="J147" i="13"/>
  <c r="K147" i="13" s="1"/>
  <c r="E147" i="13"/>
  <c r="C147" i="13"/>
  <c r="O49" i="13"/>
  <c r="G49" i="13"/>
  <c r="H49" i="13"/>
  <c r="I49" i="13" s="1"/>
  <c r="N50" i="15" l="1"/>
  <c r="J150" i="15"/>
  <c r="K150" i="15" s="1"/>
  <c r="E150" i="15"/>
  <c r="C150" i="15"/>
  <c r="H51" i="15"/>
  <c r="I51" i="15" s="1"/>
  <c r="G51" i="15"/>
  <c r="O51" i="15"/>
  <c r="J148" i="13"/>
  <c r="E148" i="13"/>
  <c r="C148" i="13"/>
  <c r="L49" i="13"/>
  <c r="K148" i="13" l="1"/>
  <c r="L51" i="15"/>
  <c r="J151" i="15"/>
  <c r="K151" i="15" s="1"/>
  <c r="E151" i="15"/>
  <c r="C151" i="15"/>
  <c r="F50" i="13"/>
  <c r="M49" i="13"/>
  <c r="J149" i="13"/>
  <c r="K149" i="13" s="1"/>
  <c r="E149" i="13"/>
  <c r="C149" i="13"/>
  <c r="J152" i="15" l="1"/>
  <c r="K152" i="15" s="1"/>
  <c r="E152" i="15"/>
  <c r="C152" i="15"/>
  <c r="F52" i="15"/>
  <c r="M51" i="15"/>
  <c r="J150" i="13"/>
  <c r="E150" i="13"/>
  <c r="K150" i="13" s="1"/>
  <c r="C150" i="13"/>
  <c r="N49" i="13"/>
  <c r="G50" i="13"/>
  <c r="O50" i="13"/>
  <c r="H50" i="13"/>
  <c r="I50" i="13" s="1"/>
  <c r="N51" i="15" l="1"/>
  <c r="J153" i="15"/>
  <c r="K153" i="15" s="1"/>
  <c r="E153" i="15"/>
  <c r="C153" i="15"/>
  <c r="H52" i="15"/>
  <c r="I52" i="15" s="1"/>
  <c r="G52" i="15"/>
  <c r="O52" i="15"/>
  <c r="L50" i="13"/>
  <c r="J151" i="13"/>
  <c r="K151" i="13" s="1"/>
  <c r="E151" i="13"/>
  <c r="C151" i="13"/>
  <c r="L52" i="15" l="1"/>
  <c r="J154" i="15"/>
  <c r="K154" i="15" s="1"/>
  <c r="E154" i="15"/>
  <c r="C154" i="15"/>
  <c r="J152" i="13"/>
  <c r="K152" i="13" s="1"/>
  <c r="E152" i="13"/>
  <c r="C152" i="13"/>
  <c r="F51" i="13"/>
  <c r="M50" i="13"/>
  <c r="J155" i="15" l="1"/>
  <c r="K155" i="15" s="1"/>
  <c r="E155" i="15"/>
  <c r="C155" i="15"/>
  <c r="F53" i="15"/>
  <c r="M52" i="15"/>
  <c r="J153" i="13"/>
  <c r="E153" i="13"/>
  <c r="K153" i="13" s="1"/>
  <c r="C153" i="13"/>
  <c r="N50" i="13"/>
  <c r="H51" i="13"/>
  <c r="I51" i="13" s="1"/>
  <c r="G51" i="13"/>
  <c r="O51" i="13"/>
  <c r="J156" i="15" l="1"/>
  <c r="K156" i="15" s="1"/>
  <c r="E156" i="15"/>
  <c r="C156" i="15"/>
  <c r="N52" i="15"/>
  <c r="H53" i="15"/>
  <c r="I53" i="15" s="1"/>
  <c r="G53" i="15"/>
  <c r="O53" i="15"/>
  <c r="L51" i="13"/>
  <c r="J154" i="13"/>
  <c r="E154" i="13"/>
  <c r="C154" i="13"/>
  <c r="K154" i="13" l="1"/>
  <c r="L53" i="15"/>
  <c r="J157" i="15"/>
  <c r="K157" i="15" s="1"/>
  <c r="E157" i="15"/>
  <c r="C157" i="15"/>
  <c r="J155" i="13"/>
  <c r="K155" i="13" s="1"/>
  <c r="E155" i="13"/>
  <c r="C155" i="13"/>
  <c r="F52" i="13"/>
  <c r="M51" i="13"/>
  <c r="J158" i="15" l="1"/>
  <c r="K158" i="15" s="1"/>
  <c r="E158" i="15"/>
  <c r="C158" i="15"/>
  <c r="F54" i="15"/>
  <c r="M53" i="15"/>
  <c r="J156" i="13"/>
  <c r="E156" i="13"/>
  <c r="K156" i="13" s="1"/>
  <c r="C156" i="13"/>
  <c r="N51" i="13"/>
  <c r="H52" i="13"/>
  <c r="I52" i="13" s="1"/>
  <c r="G52" i="13"/>
  <c r="O52" i="13"/>
  <c r="J159" i="15" l="1"/>
  <c r="K159" i="15" s="1"/>
  <c r="E159" i="15"/>
  <c r="C159" i="15"/>
  <c r="N53" i="15"/>
  <c r="H54" i="15"/>
  <c r="I54" i="15" s="1"/>
  <c r="G54" i="15"/>
  <c r="O54" i="15"/>
  <c r="J157" i="13"/>
  <c r="E157" i="13"/>
  <c r="C157" i="13"/>
  <c r="L52" i="13"/>
  <c r="K157" i="13" l="1"/>
  <c r="J160" i="15"/>
  <c r="K160" i="15" s="1"/>
  <c r="E160" i="15"/>
  <c r="C160" i="15"/>
  <c r="L54" i="15"/>
  <c r="J158" i="13"/>
  <c r="K158" i="13" s="1"/>
  <c r="E158" i="13"/>
  <c r="C158" i="13"/>
  <c r="F53" i="13"/>
  <c r="M52" i="13"/>
  <c r="J161" i="15" l="1"/>
  <c r="K161" i="15" s="1"/>
  <c r="E161" i="15"/>
  <c r="C161" i="15"/>
  <c r="F55" i="15"/>
  <c r="M54" i="15"/>
  <c r="J159" i="13"/>
  <c r="E159" i="13"/>
  <c r="C159" i="13"/>
  <c r="N52" i="13"/>
  <c r="O53" i="13"/>
  <c r="G53" i="13"/>
  <c r="H53" i="13"/>
  <c r="I53" i="13" s="1"/>
  <c r="K159" i="13" l="1"/>
  <c r="J162" i="15"/>
  <c r="K162" i="15" s="1"/>
  <c r="E162" i="15"/>
  <c r="C162" i="15"/>
  <c r="N54" i="15"/>
  <c r="O55" i="15"/>
  <c r="H55" i="15"/>
  <c r="I55" i="15" s="1"/>
  <c r="G55" i="15"/>
  <c r="L53" i="13"/>
  <c r="J160" i="13"/>
  <c r="K160" i="13" s="1"/>
  <c r="E160" i="13"/>
  <c r="C160" i="13"/>
  <c r="L55" i="15" l="1"/>
  <c r="K163" i="15"/>
  <c r="J163" i="15"/>
  <c r="E163" i="15"/>
  <c r="C163" i="15"/>
  <c r="J161" i="13"/>
  <c r="K161" i="13" s="1"/>
  <c r="E161" i="13"/>
  <c r="C161" i="13"/>
  <c r="F54" i="13"/>
  <c r="M53" i="13"/>
  <c r="F56" i="15" l="1"/>
  <c r="M55" i="15"/>
  <c r="J164" i="15"/>
  <c r="K164" i="15" s="1"/>
  <c r="E164" i="15"/>
  <c r="C164" i="15"/>
  <c r="N53" i="13"/>
  <c r="J162" i="13"/>
  <c r="E162" i="13"/>
  <c r="C162" i="13"/>
  <c r="H54" i="13"/>
  <c r="I54" i="13" s="1"/>
  <c r="G54" i="13"/>
  <c r="O54" i="13"/>
  <c r="K162" i="13" l="1"/>
  <c r="H56" i="15"/>
  <c r="I56" i="15" s="1"/>
  <c r="G56" i="15"/>
  <c r="O56" i="15"/>
  <c r="K165" i="15"/>
  <c r="J165" i="15"/>
  <c r="E165" i="15"/>
  <c r="C165" i="15"/>
  <c r="N55" i="15"/>
  <c r="L54" i="13"/>
  <c r="J163" i="13"/>
  <c r="E163" i="13"/>
  <c r="C163" i="13"/>
  <c r="K163" i="13" l="1"/>
  <c r="L56" i="15"/>
  <c r="K166" i="15"/>
  <c r="J166" i="15"/>
  <c r="E166" i="15"/>
  <c r="C166" i="15"/>
  <c r="J164" i="13"/>
  <c r="E164" i="13"/>
  <c r="C164" i="13"/>
  <c r="F55" i="13"/>
  <c r="M54" i="13"/>
  <c r="K164" i="13" l="1"/>
  <c r="F57" i="15"/>
  <c r="M56" i="15"/>
  <c r="J167" i="15"/>
  <c r="K167" i="15" s="1"/>
  <c r="E167" i="15"/>
  <c r="C167" i="15"/>
  <c r="J165" i="13"/>
  <c r="E165" i="13"/>
  <c r="C165" i="13"/>
  <c r="N54" i="13"/>
  <c r="G55" i="13"/>
  <c r="O55" i="13"/>
  <c r="H55" i="13"/>
  <c r="I55" i="13" s="1"/>
  <c r="K165" i="13" l="1"/>
  <c r="H57" i="15"/>
  <c r="I57" i="15" s="1"/>
  <c r="G57" i="15"/>
  <c r="O57" i="15"/>
  <c r="K168" i="15"/>
  <c r="J168" i="15"/>
  <c r="E168" i="15"/>
  <c r="C168" i="15"/>
  <c r="N56" i="15"/>
  <c r="L55" i="13"/>
  <c r="J166" i="13"/>
  <c r="E166" i="13"/>
  <c r="C166" i="13"/>
  <c r="K166" i="13" l="1"/>
  <c r="J169" i="15"/>
  <c r="K169" i="15" s="1"/>
  <c r="E169" i="15"/>
  <c r="C169" i="15"/>
  <c r="L57" i="15"/>
  <c r="F56" i="13"/>
  <c r="M55" i="13"/>
  <c r="J167" i="13"/>
  <c r="C167" i="13"/>
  <c r="E167" i="13"/>
  <c r="K167" i="13" s="1"/>
  <c r="F58" i="15" l="1"/>
  <c r="M57" i="15"/>
  <c r="J170" i="15"/>
  <c r="K170" i="15" s="1"/>
  <c r="E170" i="15"/>
  <c r="C170" i="15"/>
  <c r="O56" i="13"/>
  <c r="H56" i="13"/>
  <c r="I56" i="13" s="1"/>
  <c r="G56" i="13"/>
  <c r="J168" i="13"/>
  <c r="E168" i="13"/>
  <c r="C168" i="13"/>
  <c r="N55" i="13"/>
  <c r="K168" i="13" l="1"/>
  <c r="J171" i="15"/>
  <c r="K171" i="15" s="1"/>
  <c r="E171" i="15"/>
  <c r="C171" i="15"/>
  <c r="N57" i="15"/>
  <c r="O58" i="15"/>
  <c r="H58" i="15"/>
  <c r="I58" i="15" s="1"/>
  <c r="G58" i="15"/>
  <c r="J169" i="13"/>
  <c r="E169" i="13"/>
  <c r="C169" i="13"/>
  <c r="L56" i="13"/>
  <c r="K169" i="13" l="1"/>
  <c r="L58" i="15"/>
  <c r="K172" i="15"/>
  <c r="J172" i="15"/>
  <c r="E172" i="15"/>
  <c r="C172" i="15"/>
  <c r="F57" i="13"/>
  <c r="M56" i="13"/>
  <c r="J170" i="13"/>
  <c r="E170" i="13"/>
  <c r="C170" i="13"/>
  <c r="K170" i="13" l="1"/>
  <c r="F59" i="15"/>
  <c r="M58" i="15"/>
  <c r="J173" i="15"/>
  <c r="K173" i="15" s="1"/>
  <c r="E173" i="15"/>
  <c r="C173" i="15"/>
  <c r="J171" i="13"/>
  <c r="K171" i="13" s="1"/>
  <c r="C171" i="13"/>
  <c r="E171" i="13"/>
  <c r="N56" i="13"/>
  <c r="H57" i="13"/>
  <c r="I57" i="13" s="1"/>
  <c r="G57" i="13"/>
  <c r="O57" i="13"/>
  <c r="H59" i="15" l="1"/>
  <c r="I59" i="15" s="1"/>
  <c r="G59" i="15"/>
  <c r="O59" i="15"/>
  <c r="K174" i="15"/>
  <c r="J174" i="15"/>
  <c r="E174" i="15"/>
  <c r="C174" i="15"/>
  <c r="N58" i="15"/>
  <c r="L57" i="13"/>
  <c r="J172" i="13"/>
  <c r="E172" i="13"/>
  <c r="C172" i="13"/>
  <c r="K172" i="13" l="1"/>
  <c r="L59" i="15"/>
  <c r="K175" i="15"/>
  <c r="J175" i="15"/>
  <c r="E175" i="15"/>
  <c r="C175" i="15"/>
  <c r="J173" i="13"/>
  <c r="E173" i="13"/>
  <c r="K173" i="13" s="1"/>
  <c r="C173" i="13"/>
  <c r="F58" i="13"/>
  <c r="M57" i="13"/>
  <c r="F60" i="15" l="1"/>
  <c r="M59" i="15"/>
  <c r="J176" i="15"/>
  <c r="K176" i="15" s="1"/>
  <c r="E176" i="15"/>
  <c r="C176" i="15"/>
  <c r="N57" i="13"/>
  <c r="J174" i="13"/>
  <c r="E174" i="13"/>
  <c r="C174" i="13"/>
  <c r="H58" i="13"/>
  <c r="I58" i="13" s="1"/>
  <c r="O58" i="13"/>
  <c r="G58" i="13"/>
  <c r="K174" i="13" l="1"/>
  <c r="O60" i="15"/>
  <c r="H60" i="15"/>
  <c r="I60" i="15" s="1"/>
  <c r="G60" i="15"/>
  <c r="K177" i="15"/>
  <c r="J177" i="15"/>
  <c r="E177" i="15"/>
  <c r="C177" i="15"/>
  <c r="N59" i="15"/>
  <c r="L58" i="13"/>
  <c r="J175" i="13"/>
  <c r="K175" i="13" s="1"/>
  <c r="C175" i="13"/>
  <c r="E175" i="13"/>
  <c r="J178" i="15" l="1"/>
  <c r="K178" i="15" s="1"/>
  <c r="E178" i="15"/>
  <c r="C178" i="15"/>
  <c r="L60" i="15"/>
  <c r="F59" i="13"/>
  <c r="M58" i="13"/>
  <c r="J176" i="13"/>
  <c r="E176" i="13"/>
  <c r="K176" i="13" s="1"/>
  <c r="C176" i="13"/>
  <c r="J179" i="15" l="1"/>
  <c r="K179" i="15" s="1"/>
  <c r="E179" i="15"/>
  <c r="C179" i="15"/>
  <c r="F61" i="15"/>
  <c r="M60" i="15"/>
  <c r="J177" i="13"/>
  <c r="K177" i="13" s="1"/>
  <c r="E177" i="13"/>
  <c r="C177" i="13"/>
  <c r="N58" i="13"/>
  <c r="O59" i="13"/>
  <c r="H59" i="13"/>
  <c r="I59" i="13" s="1"/>
  <c r="G59" i="13"/>
  <c r="J180" i="15" l="1"/>
  <c r="K180" i="15" s="1"/>
  <c r="E180" i="15"/>
  <c r="C180" i="15"/>
  <c r="N60" i="15"/>
  <c r="O61" i="15"/>
  <c r="H61" i="15"/>
  <c r="I61" i="15" s="1"/>
  <c r="G61" i="15"/>
  <c r="L59" i="13"/>
  <c r="J178" i="13"/>
  <c r="E178" i="13"/>
  <c r="C178" i="13"/>
  <c r="K178" i="13" l="1"/>
  <c r="L61" i="15"/>
  <c r="K181" i="15"/>
  <c r="J181" i="15"/>
  <c r="E181" i="15"/>
  <c r="C181" i="15"/>
  <c r="J179" i="13"/>
  <c r="K179" i="13" s="1"/>
  <c r="C179" i="13"/>
  <c r="E179" i="13"/>
  <c r="F60" i="13"/>
  <c r="M59" i="13"/>
  <c r="O182" i="15" l="1"/>
  <c r="K182" i="15"/>
  <c r="G182" i="15"/>
  <c r="N182" i="15"/>
  <c r="J182" i="15"/>
  <c r="F182" i="15"/>
  <c r="M182" i="15"/>
  <c r="I182" i="15"/>
  <c r="E182" i="15"/>
  <c r="L182" i="15"/>
  <c r="H182" i="15"/>
  <c r="C182" i="15"/>
  <c r="F62" i="15"/>
  <c r="M61" i="15"/>
  <c r="N59" i="13"/>
  <c r="J180" i="13"/>
  <c r="E180" i="13"/>
  <c r="C180" i="13"/>
  <c r="O60" i="13"/>
  <c r="H60" i="13"/>
  <c r="I60" i="13" s="1"/>
  <c r="G60" i="13"/>
  <c r="K180" i="13" l="1"/>
  <c r="O62" i="15"/>
  <c r="H62" i="15"/>
  <c r="I62" i="15" s="1"/>
  <c r="G62" i="15"/>
  <c r="O183" i="15"/>
  <c r="K183" i="15"/>
  <c r="G183" i="15"/>
  <c r="N183" i="15"/>
  <c r="J183" i="15"/>
  <c r="F183" i="15"/>
  <c r="M183" i="15"/>
  <c r="I183" i="15"/>
  <c r="E183" i="15"/>
  <c r="L183" i="15"/>
  <c r="H183" i="15"/>
  <c r="C183" i="15"/>
  <c r="N61" i="15"/>
  <c r="L60" i="13"/>
  <c r="J181" i="13"/>
  <c r="E181" i="13"/>
  <c r="K181" i="13" s="1"/>
  <c r="C181" i="13"/>
  <c r="O184" i="15" l="1"/>
  <c r="K184" i="15"/>
  <c r="G184" i="15"/>
  <c r="N184" i="15"/>
  <c r="J184" i="15"/>
  <c r="F184" i="15"/>
  <c r="M184" i="15"/>
  <c r="I184" i="15"/>
  <c r="E184" i="15"/>
  <c r="C184" i="15"/>
  <c r="L184" i="15"/>
  <c r="H184" i="15"/>
  <c r="L62" i="15"/>
  <c r="F61" i="13"/>
  <c r="M60" i="13"/>
  <c r="N182" i="13"/>
  <c r="J182" i="13"/>
  <c r="F182" i="13"/>
  <c r="K182" i="13"/>
  <c r="E182" i="13"/>
  <c r="O182" i="13"/>
  <c r="I182" i="13"/>
  <c r="C182" i="13"/>
  <c r="M182" i="13"/>
  <c r="H182" i="13"/>
  <c r="L182" i="13"/>
  <c r="G182" i="13"/>
  <c r="F63" i="15" l="1"/>
  <c r="M62" i="15"/>
  <c r="O185" i="15"/>
  <c r="K185" i="15"/>
  <c r="G185" i="15"/>
  <c r="N185" i="15"/>
  <c r="J185" i="15"/>
  <c r="F185" i="15"/>
  <c r="M185" i="15"/>
  <c r="I185" i="15"/>
  <c r="E185" i="15"/>
  <c r="H185" i="15"/>
  <c r="C185" i="15"/>
  <c r="L185" i="15"/>
  <c r="L183" i="13"/>
  <c r="O183" i="13"/>
  <c r="N183" i="13"/>
  <c r="J183" i="13"/>
  <c r="F183" i="13"/>
  <c r="I183" i="13"/>
  <c r="C183" i="13"/>
  <c r="H183" i="13"/>
  <c r="M183" i="13"/>
  <c r="G183" i="13"/>
  <c r="E183" i="13"/>
  <c r="K183" i="13"/>
  <c r="N60" i="13"/>
  <c r="O61" i="13"/>
  <c r="G61" i="13"/>
  <c r="H61" i="13"/>
  <c r="I61" i="13" s="1"/>
  <c r="O186" i="15" l="1"/>
  <c r="K186" i="15"/>
  <c r="G186" i="15"/>
  <c r="N186" i="15"/>
  <c r="J186" i="15"/>
  <c r="F186" i="15"/>
  <c r="M186" i="15"/>
  <c r="I186" i="15"/>
  <c r="E186" i="15"/>
  <c r="L186" i="15"/>
  <c r="H186" i="15"/>
  <c r="C186" i="15"/>
  <c r="N62" i="15"/>
  <c r="O63" i="15"/>
  <c r="H63" i="15"/>
  <c r="I63" i="15" s="1"/>
  <c r="G63" i="15"/>
  <c r="L184" i="13"/>
  <c r="H184" i="13"/>
  <c r="C184" i="13"/>
  <c r="O184" i="13"/>
  <c r="K184" i="13"/>
  <c r="G184" i="13"/>
  <c r="N184" i="13"/>
  <c r="J184" i="13"/>
  <c r="F184" i="13"/>
  <c r="I184" i="13"/>
  <c r="E184" i="13"/>
  <c r="M184" i="13"/>
  <c r="L61" i="13"/>
  <c r="L63" i="15" l="1"/>
  <c r="O187" i="15"/>
  <c r="K187" i="15"/>
  <c r="G187" i="15"/>
  <c r="N187" i="15"/>
  <c r="J187" i="15"/>
  <c r="F187" i="15"/>
  <c r="M187" i="15"/>
  <c r="I187" i="15"/>
  <c r="E187" i="15"/>
  <c r="L187" i="15"/>
  <c r="H187" i="15"/>
  <c r="C187" i="15"/>
  <c r="L185" i="13"/>
  <c r="H185" i="13"/>
  <c r="C185" i="13"/>
  <c r="O185" i="13"/>
  <c r="K185" i="13"/>
  <c r="G185" i="13"/>
  <c r="N185" i="13"/>
  <c r="J185" i="13"/>
  <c r="F185" i="13"/>
  <c r="M185" i="13"/>
  <c r="I185" i="13"/>
  <c r="E185" i="13"/>
  <c r="F62" i="13"/>
  <c r="M61" i="13"/>
  <c r="O188" i="15" l="1"/>
  <c r="K188" i="15"/>
  <c r="G188" i="15"/>
  <c r="N188" i="15"/>
  <c r="J188" i="15"/>
  <c r="F188" i="15"/>
  <c r="M188" i="15"/>
  <c r="I188" i="15"/>
  <c r="E188" i="15"/>
  <c r="C188" i="15"/>
  <c r="L188" i="15"/>
  <c r="H188" i="15"/>
  <c r="F64" i="15"/>
  <c r="M63" i="15"/>
  <c r="L186" i="13"/>
  <c r="H186" i="13"/>
  <c r="C186" i="13"/>
  <c r="O186" i="13"/>
  <c r="K186" i="13"/>
  <c r="G186" i="13"/>
  <c r="N186" i="13"/>
  <c r="J186" i="13"/>
  <c r="F186" i="13"/>
  <c r="M186" i="13"/>
  <c r="I186" i="13"/>
  <c r="E186" i="13"/>
  <c r="N61" i="13"/>
  <c r="G62" i="13"/>
  <c r="H62" i="13"/>
  <c r="I62" i="13" s="1"/>
  <c r="O62" i="13"/>
  <c r="N63" i="15" l="1"/>
  <c r="O189" i="15"/>
  <c r="K189" i="15"/>
  <c r="G189" i="15"/>
  <c r="N189" i="15"/>
  <c r="J189" i="15"/>
  <c r="F189" i="15"/>
  <c r="M189" i="15"/>
  <c r="I189" i="15"/>
  <c r="E189" i="15"/>
  <c r="H189" i="15"/>
  <c r="C189" i="15"/>
  <c r="L189" i="15"/>
  <c r="G64" i="15"/>
  <c r="O64" i="15"/>
  <c r="H64" i="15"/>
  <c r="I64" i="15" s="1"/>
  <c r="L62" i="13"/>
  <c r="L187" i="13"/>
  <c r="H187" i="13"/>
  <c r="C187" i="13"/>
  <c r="O187" i="13"/>
  <c r="K187" i="13"/>
  <c r="G187" i="13"/>
  <c r="N187" i="13"/>
  <c r="J187" i="13"/>
  <c r="F187" i="13"/>
  <c r="E187" i="13"/>
  <c r="M187" i="13"/>
  <c r="I187" i="13"/>
  <c r="L64" i="15" l="1"/>
  <c r="O190" i="15"/>
  <c r="K190" i="15"/>
  <c r="G190" i="15"/>
  <c r="N190" i="15"/>
  <c r="J190" i="15"/>
  <c r="F190" i="15"/>
  <c r="M190" i="15"/>
  <c r="I190" i="15"/>
  <c r="E190" i="15"/>
  <c r="L190" i="15"/>
  <c r="H190" i="15"/>
  <c r="C190" i="15"/>
  <c r="L188" i="13"/>
  <c r="H188" i="13"/>
  <c r="C188" i="13"/>
  <c r="O188" i="13"/>
  <c r="K188" i="13"/>
  <c r="G188" i="13"/>
  <c r="N188" i="13"/>
  <c r="J188" i="13"/>
  <c r="F188" i="13"/>
  <c r="I188" i="13"/>
  <c r="E188" i="13"/>
  <c r="M188" i="13"/>
  <c r="F63" i="13"/>
  <c r="M62" i="13"/>
  <c r="O191" i="15" l="1"/>
  <c r="K191" i="15"/>
  <c r="G191" i="15"/>
  <c r="N191" i="15"/>
  <c r="J191" i="15"/>
  <c r="F191" i="15"/>
  <c r="M191" i="15"/>
  <c r="I191" i="15"/>
  <c r="E191" i="15"/>
  <c r="L191" i="15"/>
  <c r="H191" i="15"/>
  <c r="C191" i="15"/>
  <c r="F65" i="15"/>
  <c r="M64" i="15"/>
  <c r="L189" i="13"/>
  <c r="H189" i="13"/>
  <c r="C189" i="13"/>
  <c r="O189" i="13"/>
  <c r="K189" i="13"/>
  <c r="G189" i="13"/>
  <c r="N189" i="13"/>
  <c r="J189" i="13"/>
  <c r="F189" i="13"/>
  <c r="M189" i="13"/>
  <c r="I189" i="13"/>
  <c r="E189" i="13"/>
  <c r="N62" i="13"/>
  <c r="H63" i="13"/>
  <c r="I63" i="13" s="1"/>
  <c r="G63" i="13"/>
  <c r="O63" i="13"/>
  <c r="O65" i="15" l="1"/>
  <c r="H65" i="15"/>
  <c r="I65" i="15" s="1"/>
  <c r="G65" i="15"/>
  <c r="O192" i="15"/>
  <c r="K192" i="15"/>
  <c r="G192" i="15"/>
  <c r="N192" i="15"/>
  <c r="J192" i="15"/>
  <c r="F192" i="15"/>
  <c r="M192" i="15"/>
  <c r="I192" i="15"/>
  <c r="E192" i="15"/>
  <c r="C192" i="15"/>
  <c r="L192" i="15"/>
  <c r="H192" i="15"/>
  <c r="N64" i="15"/>
  <c r="L63" i="13"/>
  <c r="L190" i="13"/>
  <c r="H190" i="13"/>
  <c r="C190" i="13"/>
  <c r="O190" i="13"/>
  <c r="K190" i="13"/>
  <c r="G190" i="13"/>
  <c r="N190" i="13"/>
  <c r="J190" i="13"/>
  <c r="F190" i="13"/>
  <c r="M190" i="13"/>
  <c r="I190" i="13"/>
  <c r="E190" i="13"/>
  <c r="N193" i="15" l="1"/>
  <c r="J193" i="15"/>
  <c r="F193" i="15"/>
  <c r="M193" i="15"/>
  <c r="H193" i="15"/>
  <c r="L193" i="15"/>
  <c r="G193" i="15"/>
  <c r="K193" i="15"/>
  <c r="E193" i="15"/>
  <c r="I193" i="15"/>
  <c r="C193" i="15"/>
  <c r="O193" i="15"/>
  <c r="L65" i="15"/>
  <c r="L191" i="13"/>
  <c r="H191" i="13"/>
  <c r="C191" i="13"/>
  <c r="O191" i="13"/>
  <c r="K191" i="13"/>
  <c r="G191" i="13"/>
  <c r="N191" i="13"/>
  <c r="J191" i="13"/>
  <c r="F191" i="13"/>
  <c r="E191" i="13"/>
  <c r="M191" i="13"/>
  <c r="I191" i="13"/>
  <c r="F64" i="13"/>
  <c r="M63" i="13"/>
  <c r="N194" i="15" l="1"/>
  <c r="J194" i="15"/>
  <c r="F194" i="15"/>
  <c r="L194" i="15"/>
  <c r="G194" i="15"/>
  <c r="K194" i="15"/>
  <c r="E194" i="15"/>
  <c r="O194" i="15"/>
  <c r="I194" i="15"/>
  <c r="C194" i="15"/>
  <c r="M194" i="15"/>
  <c r="H194" i="15"/>
  <c r="F66" i="15"/>
  <c r="M65" i="15"/>
  <c r="L192" i="13"/>
  <c r="H192" i="13"/>
  <c r="C192" i="13"/>
  <c r="O192" i="13"/>
  <c r="K192" i="13"/>
  <c r="G192" i="13"/>
  <c r="N192" i="13"/>
  <c r="J192" i="13"/>
  <c r="F192" i="13"/>
  <c r="I192" i="13"/>
  <c r="E192" i="13"/>
  <c r="M192" i="13"/>
  <c r="N63" i="13"/>
  <c r="H64" i="13"/>
  <c r="I64" i="13" s="1"/>
  <c r="G64" i="13"/>
  <c r="O64" i="13"/>
  <c r="O66" i="15" l="1"/>
  <c r="H66" i="15"/>
  <c r="I66" i="15" s="1"/>
  <c r="G66" i="15"/>
  <c r="N65" i="15"/>
  <c r="N195" i="15"/>
  <c r="J195" i="15"/>
  <c r="F195" i="15"/>
  <c r="K195" i="15"/>
  <c r="E195" i="15"/>
  <c r="O195" i="15"/>
  <c r="I195" i="15"/>
  <c r="C195" i="15"/>
  <c r="M195" i="15"/>
  <c r="H195" i="15"/>
  <c r="G195" i="15"/>
  <c r="L195" i="15"/>
  <c r="L64" i="13"/>
  <c r="L193" i="13"/>
  <c r="H193" i="13"/>
  <c r="C193" i="13"/>
  <c r="O193" i="13"/>
  <c r="K193" i="13"/>
  <c r="G193" i="13"/>
  <c r="N193" i="13"/>
  <c r="J193" i="13"/>
  <c r="F193" i="13"/>
  <c r="M193" i="13"/>
  <c r="I193" i="13"/>
  <c r="E193" i="13"/>
  <c r="L66" i="15" l="1"/>
  <c r="N196" i="15"/>
  <c r="J196" i="15"/>
  <c r="F196" i="15"/>
  <c r="O196" i="15"/>
  <c r="I196" i="15"/>
  <c r="C196" i="15"/>
  <c r="M196" i="15"/>
  <c r="H196" i="15"/>
  <c r="L196" i="15"/>
  <c r="G196" i="15"/>
  <c r="K196" i="15"/>
  <c r="E196" i="15"/>
  <c r="L194" i="13"/>
  <c r="H194" i="13"/>
  <c r="C194" i="13"/>
  <c r="O194" i="13"/>
  <c r="K194" i="13"/>
  <c r="G194" i="13"/>
  <c r="N194" i="13"/>
  <c r="J194" i="13"/>
  <c r="F194" i="13"/>
  <c r="M194" i="13"/>
  <c r="I194" i="13"/>
  <c r="E194" i="13"/>
  <c r="F65" i="13"/>
  <c r="M64" i="13"/>
  <c r="F67" i="15" l="1"/>
  <c r="M66" i="15"/>
  <c r="N197" i="15"/>
  <c r="J197" i="15"/>
  <c r="F197" i="15"/>
  <c r="M197" i="15"/>
  <c r="H197" i="15"/>
  <c r="L197" i="15"/>
  <c r="G197" i="15"/>
  <c r="K197" i="15"/>
  <c r="E197" i="15"/>
  <c r="C197" i="15"/>
  <c r="O197" i="15"/>
  <c r="I197" i="15"/>
  <c r="L195" i="13"/>
  <c r="H195" i="13"/>
  <c r="C195" i="13"/>
  <c r="O195" i="13"/>
  <c r="K195" i="13"/>
  <c r="G195" i="13"/>
  <c r="N195" i="13"/>
  <c r="J195" i="13"/>
  <c r="F195" i="13"/>
  <c r="E195" i="13"/>
  <c r="M195" i="13"/>
  <c r="I195" i="13"/>
  <c r="N64" i="13"/>
  <c r="G65" i="13"/>
  <c r="H65" i="13"/>
  <c r="I65" i="13" s="1"/>
  <c r="O65" i="13"/>
  <c r="G67" i="15" l="1"/>
  <c r="O67" i="15"/>
  <c r="H67" i="15"/>
  <c r="I67" i="15" s="1"/>
  <c r="N198" i="15"/>
  <c r="J198" i="15"/>
  <c r="F198" i="15"/>
  <c r="L198" i="15"/>
  <c r="G198" i="15"/>
  <c r="K198" i="15"/>
  <c r="E198" i="15"/>
  <c r="O198" i="15"/>
  <c r="I198" i="15"/>
  <c r="C198" i="15"/>
  <c r="M198" i="15"/>
  <c r="H198" i="15"/>
  <c r="N66" i="15"/>
  <c r="L65" i="13"/>
  <c r="L196" i="13"/>
  <c r="H196" i="13"/>
  <c r="C196" i="13"/>
  <c r="O196" i="13"/>
  <c r="K196" i="13"/>
  <c r="G196" i="13"/>
  <c r="N196" i="13"/>
  <c r="J196" i="13"/>
  <c r="F196" i="13"/>
  <c r="I196" i="13"/>
  <c r="E196" i="13"/>
  <c r="M196" i="13"/>
  <c r="N199" i="15" l="1"/>
  <c r="J199" i="15"/>
  <c r="F199" i="15"/>
  <c r="K199" i="15"/>
  <c r="E199" i="15"/>
  <c r="O199" i="15"/>
  <c r="I199" i="15"/>
  <c r="C199" i="15"/>
  <c r="M199" i="15"/>
  <c r="H199" i="15"/>
  <c r="L199" i="15"/>
  <c r="G199" i="15"/>
  <c r="L67" i="15"/>
  <c r="F66" i="13"/>
  <c r="M65" i="13"/>
  <c r="L197" i="13"/>
  <c r="H197" i="13"/>
  <c r="C197" i="13"/>
  <c r="O197" i="13"/>
  <c r="K197" i="13"/>
  <c r="G197" i="13"/>
  <c r="N197" i="13"/>
  <c r="J197" i="13"/>
  <c r="F197" i="13"/>
  <c r="M197" i="13"/>
  <c r="I197" i="13"/>
  <c r="E197" i="13"/>
  <c r="N200" i="15" l="1"/>
  <c r="J200" i="15"/>
  <c r="F200" i="15"/>
  <c r="O200" i="15"/>
  <c r="I200" i="15"/>
  <c r="C200" i="15"/>
  <c r="M200" i="15"/>
  <c r="H200" i="15"/>
  <c r="L200" i="15"/>
  <c r="G200" i="15"/>
  <c r="K200" i="15"/>
  <c r="E200" i="15"/>
  <c r="F68" i="15"/>
  <c r="M67" i="15"/>
  <c r="N65" i="13"/>
  <c r="L198" i="13"/>
  <c r="H198" i="13"/>
  <c r="C198" i="13"/>
  <c r="O198" i="13"/>
  <c r="K198" i="13"/>
  <c r="G198" i="13"/>
  <c r="N198" i="13"/>
  <c r="J198" i="13"/>
  <c r="F198" i="13"/>
  <c r="M198" i="13"/>
  <c r="I198" i="13"/>
  <c r="E198" i="13"/>
  <c r="G66" i="13"/>
  <c r="O66" i="13"/>
  <c r="H66" i="13"/>
  <c r="I66" i="13" s="1"/>
  <c r="O68" i="15" l="1"/>
  <c r="H68" i="15"/>
  <c r="I68" i="15" s="1"/>
  <c r="G68" i="15"/>
  <c r="N67" i="15"/>
  <c r="N201" i="15"/>
  <c r="J201" i="15"/>
  <c r="F201" i="15"/>
  <c r="M201" i="15"/>
  <c r="H201" i="15"/>
  <c r="L201" i="15"/>
  <c r="G201" i="15"/>
  <c r="K201" i="15"/>
  <c r="E201" i="15"/>
  <c r="O201" i="15"/>
  <c r="I201" i="15"/>
  <c r="C201" i="15"/>
  <c r="L66" i="13"/>
  <c r="L199" i="13"/>
  <c r="H199" i="13"/>
  <c r="C199" i="13"/>
  <c r="O199" i="13"/>
  <c r="K199" i="13"/>
  <c r="G199" i="13"/>
  <c r="N199" i="13"/>
  <c r="J199" i="13"/>
  <c r="F199" i="13"/>
  <c r="E199" i="13"/>
  <c r="M199" i="13"/>
  <c r="I199" i="13"/>
  <c r="N202" i="15" l="1"/>
  <c r="J202" i="15"/>
  <c r="F202" i="15"/>
  <c r="L202" i="15"/>
  <c r="G202" i="15"/>
  <c r="K202" i="15"/>
  <c r="E202" i="15"/>
  <c r="O202" i="15"/>
  <c r="I202" i="15"/>
  <c r="C202" i="15"/>
  <c r="H202" i="15"/>
  <c r="M202" i="15"/>
  <c r="L68" i="15"/>
  <c r="L200" i="13"/>
  <c r="H200" i="13"/>
  <c r="C200" i="13"/>
  <c r="O200" i="13"/>
  <c r="K200" i="13"/>
  <c r="G200" i="13"/>
  <c r="N200" i="13"/>
  <c r="J200" i="13"/>
  <c r="F200" i="13"/>
  <c r="I200" i="13"/>
  <c r="E200" i="13"/>
  <c r="M200" i="13"/>
  <c r="F67" i="13"/>
  <c r="M66" i="13"/>
  <c r="F69" i="15" l="1"/>
  <c r="M68" i="15"/>
  <c r="N203" i="15"/>
  <c r="J203" i="15"/>
  <c r="F203" i="15"/>
  <c r="K203" i="15"/>
  <c r="E203" i="15"/>
  <c r="O203" i="15"/>
  <c r="I203" i="15"/>
  <c r="C203" i="15"/>
  <c r="M203" i="15"/>
  <c r="H203" i="15"/>
  <c r="L203" i="15"/>
  <c r="G203" i="15"/>
  <c r="L201" i="13"/>
  <c r="H201" i="13"/>
  <c r="C201" i="13"/>
  <c r="O201" i="13"/>
  <c r="K201" i="13"/>
  <c r="G201" i="13"/>
  <c r="N201" i="13"/>
  <c r="J201" i="13"/>
  <c r="F201" i="13"/>
  <c r="M201" i="13"/>
  <c r="I201" i="13"/>
  <c r="E201" i="13"/>
  <c r="N66" i="13"/>
  <c r="O67" i="13"/>
  <c r="H67" i="13"/>
  <c r="I67" i="13" s="1"/>
  <c r="G67" i="13"/>
  <c r="O69" i="15" l="1"/>
  <c r="H69" i="15"/>
  <c r="I69" i="15" s="1"/>
  <c r="G69" i="15"/>
  <c r="N204" i="15"/>
  <c r="J204" i="15"/>
  <c r="F204" i="15"/>
  <c r="O204" i="15"/>
  <c r="I204" i="15"/>
  <c r="C204" i="15"/>
  <c r="M204" i="15"/>
  <c r="H204" i="15"/>
  <c r="L204" i="15"/>
  <c r="G204" i="15"/>
  <c r="E204" i="15"/>
  <c r="K204" i="15"/>
  <c r="N68" i="15"/>
  <c r="L67" i="13"/>
  <c r="L202" i="13"/>
  <c r="H202" i="13"/>
  <c r="C202" i="13"/>
  <c r="O202" i="13"/>
  <c r="K202" i="13"/>
  <c r="G202" i="13"/>
  <c r="N202" i="13"/>
  <c r="J202" i="13"/>
  <c r="F202" i="13"/>
  <c r="M202" i="13"/>
  <c r="I202" i="13"/>
  <c r="E202" i="13"/>
  <c r="N205" i="15" l="1"/>
  <c r="J205" i="15"/>
  <c r="F205" i="15"/>
  <c r="M205" i="15"/>
  <c r="H205" i="15"/>
  <c r="L205" i="15"/>
  <c r="G205" i="15"/>
  <c r="K205" i="15"/>
  <c r="E205" i="15"/>
  <c r="O205" i="15"/>
  <c r="I205" i="15"/>
  <c r="C205" i="15"/>
  <c r="L69" i="15"/>
  <c r="L203" i="13"/>
  <c r="H203" i="13"/>
  <c r="C203" i="13"/>
  <c r="O203" i="13"/>
  <c r="K203" i="13"/>
  <c r="G203" i="13"/>
  <c r="N203" i="13"/>
  <c r="J203" i="13"/>
  <c r="F203" i="13"/>
  <c r="E203" i="13"/>
  <c r="M203" i="13"/>
  <c r="I203" i="13"/>
  <c r="F68" i="13"/>
  <c r="M67" i="13"/>
  <c r="N206" i="15" l="1"/>
  <c r="J206" i="15"/>
  <c r="F206" i="15"/>
  <c r="L206" i="15"/>
  <c r="G206" i="15"/>
  <c r="K206" i="15"/>
  <c r="E206" i="15"/>
  <c r="O206" i="15"/>
  <c r="I206" i="15"/>
  <c r="C206" i="15"/>
  <c r="M206" i="15"/>
  <c r="H206" i="15"/>
  <c r="F70" i="15"/>
  <c r="M69" i="15"/>
  <c r="L204" i="13"/>
  <c r="H204" i="13"/>
  <c r="C204" i="13"/>
  <c r="O204" i="13"/>
  <c r="K204" i="13"/>
  <c r="G204" i="13"/>
  <c r="N204" i="13"/>
  <c r="J204" i="13"/>
  <c r="F204" i="13"/>
  <c r="I204" i="13"/>
  <c r="E204" i="13"/>
  <c r="M204" i="13"/>
  <c r="N67" i="13"/>
  <c r="O68" i="13"/>
  <c r="H68" i="13"/>
  <c r="I68" i="13" s="1"/>
  <c r="G68" i="13"/>
  <c r="O70" i="15" l="1"/>
  <c r="H70" i="15"/>
  <c r="I70" i="15" s="1"/>
  <c r="G70" i="15"/>
  <c r="N69" i="15"/>
  <c r="N207" i="15"/>
  <c r="J207" i="15"/>
  <c r="F207" i="15"/>
  <c r="K207" i="15"/>
  <c r="E207" i="15"/>
  <c r="O207" i="15"/>
  <c r="I207" i="15"/>
  <c r="C207" i="15"/>
  <c r="M207" i="15"/>
  <c r="H207" i="15"/>
  <c r="L207" i="15"/>
  <c r="G207" i="15"/>
  <c r="L68" i="13"/>
  <c r="L205" i="13"/>
  <c r="H205" i="13"/>
  <c r="C205" i="13"/>
  <c r="O205" i="13"/>
  <c r="K205" i="13"/>
  <c r="G205" i="13"/>
  <c r="N205" i="13"/>
  <c r="J205" i="13"/>
  <c r="F205" i="13"/>
  <c r="M205" i="13"/>
  <c r="I205" i="13"/>
  <c r="E205" i="13"/>
  <c r="N208" i="15" l="1"/>
  <c r="J208" i="15"/>
  <c r="F208" i="15"/>
  <c r="O208" i="15"/>
  <c r="I208" i="15"/>
  <c r="C208" i="15"/>
  <c r="M208" i="15"/>
  <c r="H208" i="15"/>
  <c r="L208" i="15"/>
  <c r="G208" i="15"/>
  <c r="K208" i="15"/>
  <c r="E208" i="15"/>
  <c r="L70" i="15"/>
  <c r="L206" i="13"/>
  <c r="H206" i="13"/>
  <c r="C206" i="13"/>
  <c r="O206" i="13"/>
  <c r="K206" i="13"/>
  <c r="G206" i="13"/>
  <c r="N206" i="13"/>
  <c r="J206" i="13"/>
  <c r="F206" i="13"/>
  <c r="M206" i="13"/>
  <c r="I206" i="13"/>
  <c r="E206" i="13"/>
  <c r="F69" i="13"/>
  <c r="M68" i="13"/>
  <c r="F71" i="15" l="1"/>
  <c r="M70" i="15"/>
  <c r="N209" i="15"/>
  <c r="J209" i="15"/>
  <c r="F209" i="15"/>
  <c r="M209" i="15"/>
  <c r="H209" i="15"/>
  <c r="L209" i="15"/>
  <c r="G209" i="15"/>
  <c r="K209" i="15"/>
  <c r="E209" i="15"/>
  <c r="I209" i="15"/>
  <c r="C209" i="15"/>
  <c r="O209" i="15"/>
  <c r="L207" i="13"/>
  <c r="H207" i="13"/>
  <c r="C207" i="13"/>
  <c r="O207" i="13"/>
  <c r="K207" i="13"/>
  <c r="G207" i="13"/>
  <c r="N207" i="13"/>
  <c r="J207" i="13"/>
  <c r="F207" i="13"/>
  <c r="E207" i="13"/>
  <c r="M207" i="13"/>
  <c r="I207" i="13"/>
  <c r="N68" i="13"/>
  <c r="O69" i="13"/>
  <c r="G69" i="13"/>
  <c r="H69" i="13"/>
  <c r="I69" i="13" s="1"/>
  <c r="N210" i="15" l="1"/>
  <c r="J210" i="15"/>
  <c r="F210" i="15"/>
  <c r="L210" i="15"/>
  <c r="G210" i="15"/>
  <c r="K210" i="15"/>
  <c r="E210" i="15"/>
  <c r="O210" i="15"/>
  <c r="I210" i="15"/>
  <c r="C210" i="15"/>
  <c r="M210" i="15"/>
  <c r="H210" i="15"/>
  <c r="O71" i="15"/>
  <c r="H71" i="15"/>
  <c r="I71" i="15" s="1"/>
  <c r="G71" i="15"/>
  <c r="N70" i="15"/>
  <c r="L69" i="13"/>
  <c r="L208" i="13"/>
  <c r="H208" i="13"/>
  <c r="C208" i="13"/>
  <c r="O208" i="13"/>
  <c r="K208" i="13"/>
  <c r="G208" i="13"/>
  <c r="N208" i="13"/>
  <c r="J208" i="13"/>
  <c r="F208" i="13"/>
  <c r="I208" i="13"/>
  <c r="E208" i="13"/>
  <c r="M208" i="13"/>
  <c r="L71" i="15" l="1"/>
  <c r="N211" i="15"/>
  <c r="J211" i="15"/>
  <c r="F211" i="15"/>
  <c r="K211" i="15"/>
  <c r="E211" i="15"/>
  <c r="O211" i="15"/>
  <c r="I211" i="15"/>
  <c r="C211" i="15"/>
  <c r="M211" i="15"/>
  <c r="H211" i="15"/>
  <c r="G211" i="15"/>
  <c r="L211" i="15"/>
  <c r="L209" i="13"/>
  <c r="H209" i="13"/>
  <c r="C209" i="13"/>
  <c r="O209" i="13"/>
  <c r="K209" i="13"/>
  <c r="G209" i="13"/>
  <c r="N209" i="13"/>
  <c r="J209" i="13"/>
  <c r="F209" i="13"/>
  <c r="M209" i="13"/>
  <c r="I209" i="13"/>
  <c r="E209" i="13"/>
  <c r="F70" i="13"/>
  <c r="M69" i="13"/>
  <c r="N212" i="15" l="1"/>
  <c r="J212" i="15"/>
  <c r="F212" i="15"/>
  <c r="O212" i="15"/>
  <c r="I212" i="15"/>
  <c r="C212" i="15"/>
  <c r="M212" i="15"/>
  <c r="H212" i="15"/>
  <c r="L212" i="15"/>
  <c r="G212" i="15"/>
  <c r="K212" i="15"/>
  <c r="E212" i="15"/>
  <c r="F72" i="15"/>
  <c r="M71" i="15"/>
  <c r="L210" i="13"/>
  <c r="H210" i="13"/>
  <c r="C210" i="13"/>
  <c r="O210" i="13"/>
  <c r="K210" i="13"/>
  <c r="G210" i="13"/>
  <c r="N210" i="13"/>
  <c r="J210" i="13"/>
  <c r="F210" i="13"/>
  <c r="M210" i="13"/>
  <c r="I210" i="13"/>
  <c r="E210" i="13"/>
  <c r="N69" i="13"/>
  <c r="G70" i="13"/>
  <c r="O70" i="13"/>
  <c r="H70" i="13"/>
  <c r="I70" i="13" s="1"/>
  <c r="N71" i="15" l="1"/>
  <c r="O213" i="15"/>
  <c r="L213" i="15"/>
  <c r="J213" i="15"/>
  <c r="F213" i="15"/>
  <c r="N213" i="15"/>
  <c r="H213" i="15"/>
  <c r="M213" i="15"/>
  <c r="G213" i="15"/>
  <c r="K213" i="15"/>
  <c r="E213" i="15"/>
  <c r="C213" i="15"/>
  <c r="I213" i="15"/>
  <c r="H72" i="15"/>
  <c r="I72" i="15" s="1"/>
  <c r="O72" i="15"/>
  <c r="G72" i="15"/>
  <c r="L211" i="13"/>
  <c r="H211" i="13"/>
  <c r="C211" i="13"/>
  <c r="O211" i="13"/>
  <c r="K211" i="13"/>
  <c r="G211" i="13"/>
  <c r="N211" i="13"/>
  <c r="J211" i="13"/>
  <c r="F211" i="13"/>
  <c r="E211" i="13"/>
  <c r="M211" i="13"/>
  <c r="I211" i="13"/>
  <c r="L70" i="13"/>
  <c r="O214" i="15" l="1"/>
  <c r="K214" i="15"/>
  <c r="G214" i="15"/>
  <c r="L214" i="15"/>
  <c r="H214" i="15"/>
  <c r="C214" i="15"/>
  <c r="M214" i="15"/>
  <c r="E214" i="15"/>
  <c r="N214" i="15"/>
  <c r="J214" i="15"/>
  <c r="I214" i="15"/>
  <c r="F214" i="15"/>
  <c r="L72" i="15"/>
  <c r="L212" i="13"/>
  <c r="H212" i="13"/>
  <c r="C212" i="13"/>
  <c r="O212" i="13"/>
  <c r="K212" i="13"/>
  <c r="G212" i="13"/>
  <c r="N212" i="13"/>
  <c r="J212" i="13"/>
  <c r="F212" i="13"/>
  <c r="I212" i="13"/>
  <c r="E212" i="13"/>
  <c r="M212" i="13"/>
  <c r="F71" i="13"/>
  <c r="M70" i="13"/>
  <c r="F73" i="15" l="1"/>
  <c r="M72" i="15"/>
  <c r="O215" i="15"/>
  <c r="K215" i="15"/>
  <c r="G215" i="15"/>
  <c r="L215" i="15"/>
  <c r="H215" i="15"/>
  <c r="C215" i="15"/>
  <c r="I215" i="15"/>
  <c r="M215" i="15"/>
  <c r="J215" i="15"/>
  <c r="F215" i="15"/>
  <c r="N215" i="15"/>
  <c r="E215" i="15"/>
  <c r="O213" i="13"/>
  <c r="N213" i="13"/>
  <c r="M213" i="13"/>
  <c r="L213" i="13"/>
  <c r="H213" i="13"/>
  <c r="C213" i="13"/>
  <c r="K213" i="13"/>
  <c r="G213" i="13"/>
  <c r="J213" i="13"/>
  <c r="F213" i="13"/>
  <c r="I213" i="13"/>
  <c r="E213" i="13"/>
  <c r="N70" i="13"/>
  <c r="O71" i="13"/>
  <c r="H71" i="13"/>
  <c r="I71" i="13" s="1"/>
  <c r="G71" i="13"/>
  <c r="G73" i="15" l="1"/>
  <c r="O73" i="15"/>
  <c r="H73" i="15"/>
  <c r="I73" i="15" s="1"/>
  <c r="O216" i="15"/>
  <c r="K216" i="15"/>
  <c r="G216" i="15"/>
  <c r="N216" i="15"/>
  <c r="J216" i="15"/>
  <c r="L216" i="15"/>
  <c r="H216" i="15"/>
  <c r="C216" i="15"/>
  <c r="E216" i="15"/>
  <c r="M216" i="15"/>
  <c r="I216" i="15"/>
  <c r="F216" i="15"/>
  <c r="N72" i="15"/>
  <c r="L71" i="13"/>
  <c r="O214" i="13"/>
  <c r="K214" i="13"/>
  <c r="G214" i="13"/>
  <c r="N214" i="13"/>
  <c r="J214" i="13"/>
  <c r="F214" i="13"/>
  <c r="M214" i="13"/>
  <c r="I214" i="13"/>
  <c r="E214" i="13"/>
  <c r="L214" i="13"/>
  <c r="H214" i="13"/>
  <c r="C214" i="13"/>
  <c r="O217" i="15" l="1"/>
  <c r="K217" i="15"/>
  <c r="G217" i="15"/>
  <c r="N217" i="15"/>
  <c r="J217" i="15"/>
  <c r="F217" i="15"/>
  <c r="L217" i="15"/>
  <c r="H217" i="15"/>
  <c r="C217" i="15"/>
  <c r="E217" i="15"/>
  <c r="M217" i="15"/>
  <c r="I217" i="15"/>
  <c r="L73" i="15"/>
  <c r="O215" i="13"/>
  <c r="K215" i="13"/>
  <c r="G215" i="13"/>
  <c r="N215" i="13"/>
  <c r="J215" i="13"/>
  <c r="F215" i="13"/>
  <c r="M215" i="13"/>
  <c r="I215" i="13"/>
  <c r="E215" i="13"/>
  <c r="C215" i="13"/>
  <c r="L215" i="13"/>
  <c r="H215" i="13"/>
  <c r="F72" i="13"/>
  <c r="M71" i="13"/>
  <c r="F74" i="15" l="1"/>
  <c r="M73" i="15"/>
  <c r="O218" i="15"/>
  <c r="K218" i="15"/>
  <c r="G218" i="15"/>
  <c r="N218" i="15"/>
  <c r="J218" i="15"/>
  <c r="F218" i="15"/>
  <c r="L218" i="15"/>
  <c r="H218" i="15"/>
  <c r="C218" i="15"/>
  <c r="I218" i="15"/>
  <c r="M218" i="15"/>
  <c r="E218" i="15"/>
  <c r="N71" i="13"/>
  <c r="O216" i="13"/>
  <c r="K216" i="13"/>
  <c r="G216" i="13"/>
  <c r="N216" i="13"/>
  <c r="J216" i="13"/>
  <c r="F216" i="13"/>
  <c r="M216" i="13"/>
  <c r="I216" i="13"/>
  <c r="E216" i="13"/>
  <c r="H216" i="13"/>
  <c r="C216" i="13"/>
  <c r="L216" i="13"/>
  <c r="O72" i="13"/>
  <c r="H72" i="13"/>
  <c r="I72" i="13" s="1"/>
  <c r="G72" i="13"/>
  <c r="O219" i="15" l="1"/>
  <c r="K219" i="15"/>
  <c r="G219" i="15"/>
  <c r="N219" i="15"/>
  <c r="J219" i="15"/>
  <c r="F219" i="15"/>
  <c r="L219" i="15"/>
  <c r="H219" i="15"/>
  <c r="C219" i="15"/>
  <c r="M219" i="15"/>
  <c r="I219" i="15"/>
  <c r="E219" i="15"/>
  <c r="N73" i="15"/>
  <c r="O74" i="15"/>
  <c r="H74" i="15"/>
  <c r="I74" i="15" s="1"/>
  <c r="G74" i="15"/>
  <c r="L72" i="13"/>
  <c r="O217" i="13"/>
  <c r="K217" i="13"/>
  <c r="G217" i="13"/>
  <c r="N217" i="13"/>
  <c r="J217" i="13"/>
  <c r="F217" i="13"/>
  <c r="M217" i="13"/>
  <c r="I217" i="13"/>
  <c r="E217" i="13"/>
  <c r="L217" i="13"/>
  <c r="H217" i="13"/>
  <c r="C217" i="13"/>
  <c r="L74" i="15" l="1"/>
  <c r="O220" i="15"/>
  <c r="K220" i="15"/>
  <c r="G220" i="15"/>
  <c r="N220" i="15"/>
  <c r="J220" i="15"/>
  <c r="F220" i="15"/>
  <c r="L220" i="15"/>
  <c r="H220" i="15"/>
  <c r="C220" i="15"/>
  <c r="I220" i="15"/>
  <c r="E220" i="15"/>
  <c r="M220" i="15"/>
  <c r="O218" i="13"/>
  <c r="K218" i="13"/>
  <c r="G218" i="13"/>
  <c r="N218" i="13"/>
  <c r="J218" i="13"/>
  <c r="F218" i="13"/>
  <c r="M218" i="13"/>
  <c r="I218" i="13"/>
  <c r="E218" i="13"/>
  <c r="L218" i="13"/>
  <c r="H218" i="13"/>
  <c r="C218" i="13"/>
  <c r="F73" i="13"/>
  <c r="M72" i="13"/>
  <c r="F75" i="15" l="1"/>
  <c r="M74" i="15"/>
  <c r="O221" i="15"/>
  <c r="K221" i="15"/>
  <c r="G221" i="15"/>
  <c r="N221" i="15"/>
  <c r="J221" i="15"/>
  <c r="F221" i="15"/>
  <c r="L221" i="15"/>
  <c r="H221" i="15"/>
  <c r="C221" i="15"/>
  <c r="E221" i="15"/>
  <c r="M221" i="15"/>
  <c r="I221" i="15"/>
  <c r="O219" i="13"/>
  <c r="K219" i="13"/>
  <c r="G219" i="13"/>
  <c r="N219" i="13"/>
  <c r="J219" i="13"/>
  <c r="F219" i="13"/>
  <c r="M219" i="13"/>
  <c r="I219" i="13"/>
  <c r="E219" i="13"/>
  <c r="C219" i="13"/>
  <c r="L219" i="13"/>
  <c r="H219" i="13"/>
  <c r="N72" i="13"/>
  <c r="G73" i="13"/>
  <c r="H73" i="13"/>
  <c r="I73" i="13" s="1"/>
  <c r="O73" i="13"/>
  <c r="O222" i="15" l="1"/>
  <c r="K222" i="15"/>
  <c r="G222" i="15"/>
  <c r="N222" i="15"/>
  <c r="J222" i="15"/>
  <c r="F222" i="15"/>
  <c r="L222" i="15"/>
  <c r="H222" i="15"/>
  <c r="C222" i="15"/>
  <c r="I222" i="15"/>
  <c r="E222" i="15"/>
  <c r="M222" i="15"/>
  <c r="N74" i="15"/>
  <c r="O75" i="15"/>
  <c r="H75" i="15"/>
  <c r="I75" i="15" s="1"/>
  <c r="G75" i="15"/>
  <c r="L73" i="13"/>
  <c r="O220" i="13"/>
  <c r="K220" i="13"/>
  <c r="G220" i="13"/>
  <c r="N220" i="13"/>
  <c r="J220" i="13"/>
  <c r="F220" i="13"/>
  <c r="M220" i="13"/>
  <c r="I220" i="13"/>
  <c r="E220" i="13"/>
  <c r="H220" i="13"/>
  <c r="C220" i="13"/>
  <c r="L220" i="13"/>
  <c r="L75" i="15" l="1"/>
  <c r="O223" i="15"/>
  <c r="K223" i="15"/>
  <c r="G223" i="15"/>
  <c r="N223" i="15"/>
  <c r="J223" i="15"/>
  <c r="F223" i="15"/>
  <c r="L223" i="15"/>
  <c r="H223" i="15"/>
  <c r="C223" i="15"/>
  <c r="M223" i="15"/>
  <c r="I223" i="15"/>
  <c r="E223" i="15"/>
  <c r="O221" i="13"/>
  <c r="K221" i="13"/>
  <c r="G221" i="13"/>
  <c r="N221" i="13"/>
  <c r="J221" i="13"/>
  <c r="F221" i="13"/>
  <c r="M221" i="13"/>
  <c r="I221" i="13"/>
  <c r="E221" i="13"/>
  <c r="L221" i="13"/>
  <c r="H221" i="13"/>
  <c r="C221" i="13"/>
  <c r="F74" i="13"/>
  <c r="M73" i="13"/>
  <c r="O224" i="15" l="1"/>
  <c r="K224" i="15"/>
  <c r="G224" i="15"/>
  <c r="N224" i="15"/>
  <c r="J224" i="15"/>
  <c r="F224" i="15"/>
  <c r="L224" i="15"/>
  <c r="H224" i="15"/>
  <c r="C224" i="15"/>
  <c r="E224" i="15"/>
  <c r="M224" i="15"/>
  <c r="I224" i="15"/>
  <c r="F76" i="15"/>
  <c r="M75" i="15"/>
  <c r="O222" i="13"/>
  <c r="K222" i="13"/>
  <c r="G222" i="13"/>
  <c r="N222" i="13"/>
  <c r="J222" i="13"/>
  <c r="F222" i="13"/>
  <c r="M222" i="13"/>
  <c r="I222" i="13"/>
  <c r="E222" i="13"/>
  <c r="L222" i="13"/>
  <c r="H222" i="13"/>
  <c r="C222" i="13"/>
  <c r="N73" i="13"/>
  <c r="H74" i="13"/>
  <c r="I74" i="13" s="1"/>
  <c r="G74" i="13"/>
  <c r="O74" i="13"/>
  <c r="O76" i="15" l="1"/>
  <c r="H76" i="15"/>
  <c r="I76" i="15" s="1"/>
  <c r="G76" i="15"/>
  <c r="O225" i="15"/>
  <c r="K225" i="15"/>
  <c r="G225" i="15"/>
  <c r="N225" i="15"/>
  <c r="J225" i="15"/>
  <c r="F225" i="15"/>
  <c r="L225" i="15"/>
  <c r="H225" i="15"/>
  <c r="C225" i="15"/>
  <c r="E225" i="15"/>
  <c r="M225" i="15"/>
  <c r="I225" i="15"/>
  <c r="N75" i="15"/>
  <c r="O223" i="13"/>
  <c r="K223" i="13"/>
  <c r="G223" i="13"/>
  <c r="N223" i="13"/>
  <c r="J223" i="13"/>
  <c r="F223" i="13"/>
  <c r="M223" i="13"/>
  <c r="I223" i="13"/>
  <c r="E223" i="13"/>
  <c r="C223" i="13"/>
  <c r="L223" i="13"/>
  <c r="H223" i="13"/>
  <c r="L74" i="13"/>
  <c r="O226" i="15" l="1"/>
  <c r="K226" i="15"/>
  <c r="G226" i="15"/>
  <c r="N226" i="15"/>
  <c r="J226" i="15"/>
  <c r="F226" i="15"/>
  <c r="L226" i="15"/>
  <c r="H226" i="15"/>
  <c r="C226" i="15"/>
  <c r="M226" i="15"/>
  <c r="I226" i="15"/>
  <c r="E226" i="15"/>
  <c r="L76" i="15"/>
  <c r="O224" i="13"/>
  <c r="K224" i="13"/>
  <c r="G224" i="13"/>
  <c r="N224" i="13"/>
  <c r="J224" i="13"/>
  <c r="F224" i="13"/>
  <c r="M224" i="13"/>
  <c r="I224" i="13"/>
  <c r="E224" i="13"/>
  <c r="H224" i="13"/>
  <c r="C224" i="13"/>
  <c r="L224" i="13"/>
  <c r="F75" i="13"/>
  <c r="M74" i="13"/>
  <c r="F77" i="15" l="1"/>
  <c r="M76" i="15"/>
  <c r="O227" i="15"/>
  <c r="K227" i="15"/>
  <c r="G227" i="15"/>
  <c r="N227" i="15"/>
  <c r="J227" i="15"/>
  <c r="F227" i="15"/>
  <c r="L227" i="15"/>
  <c r="H227" i="15"/>
  <c r="C227" i="15"/>
  <c r="E227" i="15"/>
  <c r="M227" i="15"/>
  <c r="I227" i="15"/>
  <c r="O225" i="13"/>
  <c r="K225" i="13"/>
  <c r="G225" i="13"/>
  <c r="N225" i="13"/>
  <c r="J225" i="13"/>
  <c r="F225" i="13"/>
  <c r="M225" i="13"/>
  <c r="I225" i="13"/>
  <c r="E225" i="13"/>
  <c r="L225" i="13"/>
  <c r="H225" i="13"/>
  <c r="C225" i="13"/>
  <c r="N74" i="13"/>
  <c r="O75" i="13"/>
  <c r="H75" i="13"/>
  <c r="I75" i="13" s="1"/>
  <c r="G75" i="13"/>
  <c r="O77" i="15" l="1"/>
  <c r="H77" i="15"/>
  <c r="I77" i="15" s="1"/>
  <c r="G77" i="15"/>
  <c r="O228" i="15"/>
  <c r="K228" i="15"/>
  <c r="G228" i="15"/>
  <c r="N228" i="15"/>
  <c r="J228" i="15"/>
  <c r="F228" i="15"/>
  <c r="L228" i="15"/>
  <c r="H228" i="15"/>
  <c r="C228" i="15"/>
  <c r="I228" i="15"/>
  <c r="E228" i="15"/>
  <c r="M228" i="15"/>
  <c r="N76" i="15"/>
  <c r="L75" i="13"/>
  <c r="O226" i="13"/>
  <c r="K226" i="13"/>
  <c r="G226" i="13"/>
  <c r="N226" i="13"/>
  <c r="J226" i="13"/>
  <c r="F226" i="13"/>
  <c r="M226" i="13"/>
  <c r="I226" i="13"/>
  <c r="E226" i="13"/>
  <c r="L226" i="13"/>
  <c r="H226" i="13"/>
  <c r="C226" i="13"/>
  <c r="O229" i="15" l="1"/>
  <c r="K229" i="15"/>
  <c r="G229" i="15"/>
  <c r="N229" i="15"/>
  <c r="J229" i="15"/>
  <c r="F229" i="15"/>
  <c r="L229" i="15"/>
  <c r="H229" i="15"/>
  <c r="C229" i="15"/>
  <c r="M229" i="15"/>
  <c r="I229" i="15"/>
  <c r="E229" i="15"/>
  <c r="L77" i="15"/>
  <c r="O227" i="13"/>
  <c r="K227" i="13"/>
  <c r="G227" i="13"/>
  <c r="N227" i="13"/>
  <c r="J227" i="13"/>
  <c r="F227" i="13"/>
  <c r="M227" i="13"/>
  <c r="I227" i="13"/>
  <c r="E227" i="13"/>
  <c r="C227" i="13"/>
  <c r="L227" i="13"/>
  <c r="H227" i="13"/>
  <c r="F76" i="13"/>
  <c r="M75" i="13"/>
  <c r="O230" i="15" l="1"/>
  <c r="K230" i="15"/>
  <c r="G230" i="15"/>
  <c r="N230" i="15"/>
  <c r="J230" i="15"/>
  <c r="F230" i="15"/>
  <c r="L230" i="15"/>
  <c r="H230" i="15"/>
  <c r="C230" i="15"/>
  <c r="M230" i="15"/>
  <c r="I230" i="15"/>
  <c r="E230" i="15"/>
  <c r="F78" i="15"/>
  <c r="M77" i="15"/>
  <c r="N75" i="13"/>
  <c r="O228" i="13"/>
  <c r="K228" i="13"/>
  <c r="G228" i="13"/>
  <c r="N228" i="13"/>
  <c r="J228" i="13"/>
  <c r="F228" i="13"/>
  <c r="M228" i="13"/>
  <c r="I228" i="13"/>
  <c r="E228" i="13"/>
  <c r="H228" i="13"/>
  <c r="C228" i="13"/>
  <c r="L228" i="13"/>
  <c r="O76" i="13"/>
  <c r="H76" i="13"/>
  <c r="I76" i="13" s="1"/>
  <c r="G76" i="13"/>
  <c r="O78" i="15" l="1"/>
  <c r="H78" i="15"/>
  <c r="I78" i="15" s="1"/>
  <c r="G78" i="15"/>
  <c r="O231" i="15"/>
  <c r="K231" i="15"/>
  <c r="G231" i="15"/>
  <c r="N231" i="15"/>
  <c r="J231" i="15"/>
  <c r="F231" i="15"/>
  <c r="L231" i="15"/>
  <c r="H231" i="15"/>
  <c r="C231" i="15"/>
  <c r="E231" i="15"/>
  <c r="M231" i="15"/>
  <c r="I231" i="15"/>
  <c r="N77" i="15"/>
  <c r="L76" i="13"/>
  <c r="O229" i="13"/>
  <c r="K229" i="13"/>
  <c r="G229" i="13"/>
  <c r="N229" i="13"/>
  <c r="J229" i="13"/>
  <c r="F229" i="13"/>
  <c r="M229" i="13"/>
  <c r="I229" i="13"/>
  <c r="E229" i="13"/>
  <c r="L229" i="13"/>
  <c r="H229" i="13"/>
  <c r="C229" i="13"/>
  <c r="O232" i="15" l="1"/>
  <c r="K232" i="15"/>
  <c r="G232" i="15"/>
  <c r="N232" i="15"/>
  <c r="J232" i="15"/>
  <c r="F232" i="15"/>
  <c r="L232" i="15"/>
  <c r="H232" i="15"/>
  <c r="C232" i="15"/>
  <c r="I232" i="15"/>
  <c r="E232" i="15"/>
  <c r="M232" i="15"/>
  <c r="L78" i="15"/>
  <c r="O230" i="13"/>
  <c r="K230" i="13"/>
  <c r="G230" i="13"/>
  <c r="N230" i="13"/>
  <c r="J230" i="13"/>
  <c r="F230" i="13"/>
  <c r="M230" i="13"/>
  <c r="I230" i="13"/>
  <c r="E230" i="13"/>
  <c r="L230" i="13"/>
  <c r="H230" i="13"/>
  <c r="C230" i="13"/>
  <c r="F77" i="13"/>
  <c r="M76" i="13"/>
  <c r="F79" i="15" l="1"/>
  <c r="M78" i="15"/>
  <c r="O233" i="15"/>
  <c r="K233" i="15"/>
  <c r="G233" i="15"/>
  <c r="N233" i="15"/>
  <c r="J233" i="15"/>
  <c r="F233" i="15"/>
  <c r="L233" i="15"/>
  <c r="H233" i="15"/>
  <c r="C233" i="15"/>
  <c r="M233" i="15"/>
  <c r="I233" i="15"/>
  <c r="E233" i="15"/>
  <c r="N76" i="13"/>
  <c r="H77" i="13"/>
  <c r="I77" i="13" s="1"/>
  <c r="O77" i="13"/>
  <c r="G77" i="13"/>
  <c r="O231" i="13"/>
  <c r="K231" i="13"/>
  <c r="G231" i="13"/>
  <c r="N231" i="13"/>
  <c r="J231" i="13"/>
  <c r="F231" i="13"/>
  <c r="M231" i="13"/>
  <c r="I231" i="13"/>
  <c r="E231" i="13"/>
  <c r="C231" i="13"/>
  <c r="L231" i="13"/>
  <c r="H231" i="13"/>
  <c r="G79" i="15" l="1"/>
  <c r="O79" i="15"/>
  <c r="H79" i="15"/>
  <c r="I79" i="15" s="1"/>
  <c r="O234" i="15"/>
  <c r="K234" i="15"/>
  <c r="G234" i="15"/>
  <c r="N234" i="15"/>
  <c r="J234" i="15"/>
  <c r="F234" i="15"/>
  <c r="L234" i="15"/>
  <c r="H234" i="15"/>
  <c r="C234" i="15"/>
  <c r="M234" i="15"/>
  <c r="I234" i="15"/>
  <c r="E234" i="15"/>
  <c r="N78" i="15"/>
  <c r="O232" i="13"/>
  <c r="K232" i="13"/>
  <c r="G232" i="13"/>
  <c r="N232" i="13"/>
  <c r="J232" i="13"/>
  <c r="F232" i="13"/>
  <c r="M232" i="13"/>
  <c r="I232" i="13"/>
  <c r="E232" i="13"/>
  <c r="H232" i="13"/>
  <c r="C232" i="13"/>
  <c r="L232" i="13"/>
  <c r="L77" i="13"/>
  <c r="O235" i="15" l="1"/>
  <c r="K235" i="15"/>
  <c r="G235" i="15"/>
  <c r="N235" i="15"/>
  <c r="J235" i="15"/>
  <c r="F235" i="15"/>
  <c r="L235" i="15"/>
  <c r="H235" i="15"/>
  <c r="C235" i="15"/>
  <c r="E235" i="15"/>
  <c r="M235" i="15"/>
  <c r="I235" i="15"/>
  <c r="L79" i="15"/>
  <c r="O233" i="13"/>
  <c r="K233" i="13"/>
  <c r="G233" i="13"/>
  <c r="N233" i="13"/>
  <c r="J233" i="13"/>
  <c r="F233" i="13"/>
  <c r="M233" i="13"/>
  <c r="I233" i="13"/>
  <c r="E233" i="13"/>
  <c r="L233" i="13"/>
  <c r="H233" i="13"/>
  <c r="C233" i="13"/>
  <c r="F78" i="13"/>
  <c r="M77" i="13"/>
  <c r="F80" i="15" l="1"/>
  <c r="M79" i="15"/>
  <c r="O236" i="15"/>
  <c r="K236" i="15"/>
  <c r="G236" i="15"/>
  <c r="N236" i="15"/>
  <c r="J236" i="15"/>
  <c r="F236" i="15"/>
  <c r="L236" i="15"/>
  <c r="H236" i="15"/>
  <c r="C236" i="15"/>
  <c r="I236" i="15"/>
  <c r="E236" i="15"/>
  <c r="M236" i="15"/>
  <c r="O234" i="13"/>
  <c r="K234" i="13"/>
  <c r="G234" i="13"/>
  <c r="N234" i="13"/>
  <c r="J234" i="13"/>
  <c r="F234" i="13"/>
  <c r="M234" i="13"/>
  <c r="I234" i="13"/>
  <c r="E234" i="13"/>
  <c r="L234" i="13"/>
  <c r="H234" i="13"/>
  <c r="C234" i="13"/>
  <c r="N77" i="13"/>
  <c r="O78" i="13"/>
  <c r="H78" i="13"/>
  <c r="I78" i="13" s="1"/>
  <c r="G78" i="13"/>
  <c r="H80" i="15" l="1"/>
  <c r="I80" i="15" s="1"/>
  <c r="O80" i="15"/>
  <c r="G80" i="15"/>
  <c r="O237" i="15"/>
  <c r="K237" i="15"/>
  <c r="G237" i="15"/>
  <c r="N237" i="15"/>
  <c r="J237" i="15"/>
  <c r="F237" i="15"/>
  <c r="L237" i="15"/>
  <c r="H237" i="15"/>
  <c r="C237" i="15"/>
  <c r="M237" i="15"/>
  <c r="I237" i="15"/>
  <c r="E237" i="15"/>
  <c r="N79" i="15"/>
  <c r="L78" i="13"/>
  <c r="O235" i="13"/>
  <c r="K235" i="13"/>
  <c r="G235" i="13"/>
  <c r="N235" i="13"/>
  <c r="J235" i="13"/>
  <c r="F235" i="13"/>
  <c r="M235" i="13"/>
  <c r="I235" i="13"/>
  <c r="E235" i="13"/>
  <c r="C235" i="13"/>
  <c r="L235" i="13"/>
  <c r="H235" i="13"/>
  <c r="L80" i="15" l="1"/>
  <c r="O238" i="15"/>
  <c r="K238" i="15"/>
  <c r="G238" i="15"/>
  <c r="N238" i="15"/>
  <c r="J238" i="15"/>
  <c r="F238" i="15"/>
  <c r="L238" i="15"/>
  <c r="H238" i="15"/>
  <c r="C238" i="15"/>
  <c r="M238" i="15"/>
  <c r="I238" i="15"/>
  <c r="E238" i="15"/>
  <c r="O236" i="13"/>
  <c r="K236" i="13"/>
  <c r="G236" i="13"/>
  <c r="N236" i="13"/>
  <c r="J236" i="13"/>
  <c r="F236" i="13"/>
  <c r="M236" i="13"/>
  <c r="I236" i="13"/>
  <c r="E236" i="13"/>
  <c r="H236" i="13"/>
  <c r="C236" i="13"/>
  <c r="L236" i="13"/>
  <c r="F79" i="13"/>
  <c r="M78" i="13"/>
  <c r="F81" i="15" l="1"/>
  <c r="M80" i="15"/>
  <c r="O239" i="15"/>
  <c r="K239" i="15"/>
  <c r="G239" i="15"/>
  <c r="N239" i="15"/>
  <c r="J239" i="15"/>
  <c r="F239" i="15"/>
  <c r="L239" i="15"/>
  <c r="H239" i="15"/>
  <c r="C239" i="15"/>
  <c r="E239" i="15"/>
  <c r="M239" i="15"/>
  <c r="I239" i="15"/>
  <c r="O237" i="13"/>
  <c r="K237" i="13"/>
  <c r="G237" i="13"/>
  <c r="N237" i="13"/>
  <c r="J237" i="13"/>
  <c r="F237" i="13"/>
  <c r="M237" i="13"/>
  <c r="I237" i="13"/>
  <c r="E237" i="13"/>
  <c r="L237" i="13"/>
  <c r="H237" i="13"/>
  <c r="C237" i="13"/>
  <c r="N78" i="13"/>
  <c r="O79" i="13"/>
  <c r="G79" i="13"/>
  <c r="H79" i="13"/>
  <c r="I79" i="13" s="1"/>
  <c r="O81" i="15" l="1"/>
  <c r="H81" i="15"/>
  <c r="I81" i="15" s="1"/>
  <c r="G81" i="15"/>
  <c r="O240" i="15"/>
  <c r="K240" i="15"/>
  <c r="G240" i="15"/>
  <c r="N240" i="15"/>
  <c r="J240" i="15"/>
  <c r="F240" i="15"/>
  <c r="L240" i="15"/>
  <c r="H240" i="15"/>
  <c r="C240" i="15"/>
  <c r="I240" i="15"/>
  <c r="E240" i="15"/>
  <c r="M240" i="15"/>
  <c r="N80" i="15"/>
  <c r="O238" i="13"/>
  <c r="K238" i="13"/>
  <c r="G238" i="13"/>
  <c r="N238" i="13"/>
  <c r="J238" i="13"/>
  <c r="F238" i="13"/>
  <c r="M238" i="13"/>
  <c r="I238" i="13"/>
  <c r="E238" i="13"/>
  <c r="L238" i="13"/>
  <c r="H238" i="13"/>
  <c r="C238" i="13"/>
  <c r="L79" i="13"/>
  <c r="O241" i="15" l="1"/>
  <c r="K241" i="15"/>
  <c r="G241" i="15"/>
  <c r="N241" i="15"/>
  <c r="J241" i="15"/>
  <c r="F241" i="15"/>
  <c r="L241" i="15"/>
  <c r="H241" i="15"/>
  <c r="C241" i="15"/>
  <c r="M241" i="15"/>
  <c r="I241" i="15"/>
  <c r="E241" i="15"/>
  <c r="L81" i="15"/>
  <c r="F80" i="13"/>
  <c r="M79" i="13"/>
  <c r="O239" i="13"/>
  <c r="K239" i="13"/>
  <c r="G239" i="13"/>
  <c r="N239" i="13"/>
  <c r="J239" i="13"/>
  <c r="F239" i="13"/>
  <c r="M239" i="13"/>
  <c r="I239" i="13"/>
  <c r="E239" i="13"/>
  <c r="C239" i="13"/>
  <c r="L239" i="13"/>
  <c r="H239" i="13"/>
  <c r="F82" i="15" l="1"/>
  <c r="M81" i="15"/>
  <c r="O240" i="13"/>
  <c r="K240" i="13"/>
  <c r="G240" i="13"/>
  <c r="N240" i="13"/>
  <c r="J240" i="13"/>
  <c r="F240" i="13"/>
  <c r="M240" i="13"/>
  <c r="I240" i="13"/>
  <c r="E240" i="13"/>
  <c r="H240" i="13"/>
  <c r="C240" i="13"/>
  <c r="L240" i="13"/>
  <c r="N79" i="13"/>
  <c r="H80" i="13"/>
  <c r="I80" i="13" s="1"/>
  <c r="O80" i="13"/>
  <c r="G80" i="13"/>
  <c r="N81" i="15" l="1"/>
  <c r="O82" i="15"/>
  <c r="H82" i="15"/>
  <c r="I82" i="15" s="1"/>
  <c r="G82" i="15"/>
  <c r="L80" i="13"/>
  <c r="O241" i="13"/>
  <c r="K241" i="13"/>
  <c r="G241" i="13"/>
  <c r="N241" i="13"/>
  <c r="J241" i="13"/>
  <c r="F241" i="13"/>
  <c r="M241" i="13"/>
  <c r="I241" i="13"/>
  <c r="E241" i="13"/>
  <c r="L241" i="13"/>
  <c r="H241" i="13"/>
  <c r="C241" i="13"/>
  <c r="L82" i="15" l="1"/>
  <c r="F81" i="13"/>
  <c r="M80" i="13"/>
  <c r="F83" i="15" l="1"/>
  <c r="M82" i="15"/>
  <c r="N80" i="13"/>
  <c r="G81" i="13"/>
  <c r="O81" i="13"/>
  <c r="H81" i="13"/>
  <c r="I81" i="13" s="1"/>
  <c r="N82" i="15" l="1"/>
  <c r="H83" i="15"/>
  <c r="I83" i="15" s="1"/>
  <c r="G83" i="15"/>
  <c r="O83" i="15"/>
  <c r="L81" i="13"/>
  <c r="L83" i="15" l="1"/>
  <c r="F82" i="13"/>
  <c r="M81" i="13"/>
  <c r="F84" i="15" l="1"/>
  <c r="M83" i="15"/>
  <c r="N81" i="13"/>
  <c r="H82" i="13"/>
  <c r="I82" i="13" s="1"/>
  <c r="O82" i="13"/>
  <c r="G82" i="13"/>
  <c r="N83" i="15" l="1"/>
  <c r="H84" i="15"/>
  <c r="I84" i="15" s="1"/>
  <c r="G84" i="15"/>
  <c r="O84" i="15"/>
  <c r="L82" i="13"/>
  <c r="L84" i="15" l="1"/>
  <c r="F83" i="13"/>
  <c r="M82" i="13"/>
  <c r="F85" i="15" l="1"/>
  <c r="M84" i="15"/>
  <c r="N82" i="13"/>
  <c r="G83" i="13"/>
  <c r="O83" i="13"/>
  <c r="H83" i="13"/>
  <c r="I83" i="13" s="1"/>
  <c r="N84" i="15" l="1"/>
  <c r="O85" i="15"/>
  <c r="H85" i="15"/>
  <c r="I85" i="15" s="1"/>
  <c r="G85" i="15"/>
  <c r="L83" i="13"/>
  <c r="L85" i="15" l="1"/>
  <c r="F84" i="13"/>
  <c r="M83" i="13"/>
  <c r="F86" i="15" l="1"/>
  <c r="M85" i="15"/>
  <c r="N83" i="13"/>
  <c r="O84" i="13"/>
  <c r="H84" i="13"/>
  <c r="I84" i="13" s="1"/>
  <c r="G84" i="13"/>
  <c r="H86" i="15" l="1"/>
  <c r="I86" i="15" s="1"/>
  <c r="G86" i="15"/>
  <c r="O86" i="15"/>
  <c r="N85" i="15"/>
  <c r="L84" i="13"/>
  <c r="L86" i="15" l="1"/>
  <c r="F85" i="13"/>
  <c r="M84" i="13"/>
  <c r="F87" i="15" l="1"/>
  <c r="M86" i="15"/>
  <c r="G85" i="13"/>
  <c r="O85" i="13"/>
  <c r="H85" i="13"/>
  <c r="I85" i="13" s="1"/>
  <c r="N84" i="13"/>
  <c r="N86" i="15" l="1"/>
  <c r="H87" i="15"/>
  <c r="I87" i="15" s="1"/>
  <c r="G87" i="15"/>
  <c r="O87" i="15"/>
  <c r="L85" i="13"/>
  <c r="L87" i="15" l="1"/>
  <c r="F86" i="13"/>
  <c r="M85" i="13"/>
  <c r="F88" i="15" l="1"/>
  <c r="M87" i="15"/>
  <c r="N85" i="13"/>
  <c r="G86" i="13"/>
  <c r="O86" i="13"/>
  <c r="H86" i="13"/>
  <c r="I86" i="13" s="1"/>
  <c r="N87" i="15" l="1"/>
  <c r="H88" i="15"/>
  <c r="I88" i="15" s="1"/>
  <c r="O88" i="15"/>
  <c r="G88" i="15"/>
  <c r="L86" i="13"/>
  <c r="L88" i="15" l="1"/>
  <c r="F87" i="13"/>
  <c r="M86" i="13"/>
  <c r="F89" i="15" l="1"/>
  <c r="M88" i="15"/>
  <c r="N86" i="13"/>
  <c r="G87" i="13"/>
  <c r="O87" i="13"/>
  <c r="H87" i="13"/>
  <c r="I87" i="13" s="1"/>
  <c r="N88" i="15" l="1"/>
  <c r="H89" i="15"/>
  <c r="I89" i="15" s="1"/>
  <c r="G89" i="15"/>
  <c r="O89" i="15"/>
  <c r="L87" i="13"/>
  <c r="L89" i="15" l="1"/>
  <c r="F88" i="13"/>
  <c r="M87" i="13"/>
  <c r="F90" i="15" l="1"/>
  <c r="M89" i="15"/>
  <c r="N87" i="13"/>
  <c r="H88" i="13"/>
  <c r="I88" i="13" s="1"/>
  <c r="O88" i="13"/>
  <c r="G88" i="13"/>
  <c r="N89" i="15" l="1"/>
  <c r="H90" i="15"/>
  <c r="I90" i="15" s="1"/>
  <c r="G90" i="15"/>
  <c r="O90" i="15"/>
  <c r="L88" i="13"/>
  <c r="L90" i="15" l="1"/>
  <c r="F89" i="13"/>
  <c r="M88" i="13"/>
  <c r="F91" i="15" l="1"/>
  <c r="M90" i="15"/>
  <c r="N88" i="13"/>
  <c r="G89" i="13"/>
  <c r="H89" i="13"/>
  <c r="I89" i="13" s="1"/>
  <c r="O89" i="13"/>
  <c r="N90" i="15" l="1"/>
  <c r="H91" i="15"/>
  <c r="I91" i="15" s="1"/>
  <c r="G91" i="15"/>
  <c r="O91" i="15"/>
  <c r="L89" i="13"/>
  <c r="L91" i="15" l="1"/>
  <c r="F90" i="13"/>
  <c r="M89" i="13"/>
  <c r="F92" i="15" l="1"/>
  <c r="M91" i="15"/>
  <c r="O90" i="13"/>
  <c r="H90" i="13"/>
  <c r="I90" i="13" s="1"/>
  <c r="G90" i="13"/>
  <c r="N89" i="13"/>
  <c r="N91" i="15" l="1"/>
  <c r="H92" i="15"/>
  <c r="I92" i="15" s="1"/>
  <c r="G92" i="15"/>
  <c r="O92" i="15"/>
  <c r="L90" i="13"/>
  <c r="L92" i="15" l="1"/>
  <c r="F91" i="13"/>
  <c r="M90" i="13"/>
  <c r="F93" i="15" l="1"/>
  <c r="M92" i="15"/>
  <c r="N90" i="13"/>
  <c r="O91" i="13"/>
  <c r="H91" i="13"/>
  <c r="I91" i="13" s="1"/>
  <c r="G91" i="13"/>
  <c r="N92" i="15" l="1"/>
  <c r="O93" i="15"/>
  <c r="H93" i="15"/>
  <c r="I93" i="15" s="1"/>
  <c r="G93" i="15"/>
  <c r="L91" i="13"/>
  <c r="L93" i="15" l="1"/>
  <c r="F92" i="13"/>
  <c r="M91" i="13"/>
  <c r="F94" i="15" l="1"/>
  <c r="M93" i="15"/>
  <c r="H92" i="13"/>
  <c r="I92" i="13" s="1"/>
  <c r="O92" i="13"/>
  <c r="G92" i="13"/>
  <c r="N91" i="13"/>
  <c r="N93" i="15" l="1"/>
  <c r="H94" i="15"/>
  <c r="I94" i="15" s="1"/>
  <c r="G94" i="15"/>
  <c r="O94" i="15"/>
  <c r="L92" i="13"/>
  <c r="L94" i="15" l="1"/>
  <c r="F93" i="13"/>
  <c r="M92" i="13"/>
  <c r="F95" i="15" l="1"/>
  <c r="M94" i="15"/>
  <c r="N92" i="13"/>
  <c r="G93" i="13"/>
  <c r="O93" i="13"/>
  <c r="H93" i="13"/>
  <c r="I93" i="13" s="1"/>
  <c r="N94" i="15" l="1"/>
  <c r="H95" i="15"/>
  <c r="I95" i="15" s="1"/>
  <c r="G95" i="15"/>
  <c r="O95" i="15"/>
  <c r="L93" i="13"/>
  <c r="L95" i="15" l="1"/>
  <c r="F94" i="13"/>
  <c r="M93" i="13"/>
  <c r="F96" i="15" l="1"/>
  <c r="M95" i="15"/>
  <c r="N93" i="13"/>
  <c r="G94" i="13"/>
  <c r="O94" i="13"/>
  <c r="H94" i="13"/>
  <c r="I94" i="13" s="1"/>
  <c r="H96" i="15" l="1"/>
  <c r="I96" i="15" s="1"/>
  <c r="G96" i="15"/>
  <c r="O96" i="15"/>
  <c r="N95" i="15"/>
  <c r="L94" i="13"/>
  <c r="L96" i="15" l="1"/>
  <c r="F95" i="13"/>
  <c r="M94" i="13"/>
  <c r="F97" i="15" l="1"/>
  <c r="M96" i="15"/>
  <c r="G95" i="13"/>
  <c r="O95" i="13"/>
  <c r="H95" i="13"/>
  <c r="I95" i="13" s="1"/>
  <c r="N94" i="13"/>
  <c r="N96" i="15" l="1"/>
  <c r="H97" i="15"/>
  <c r="I97" i="15" s="1"/>
  <c r="G97" i="15"/>
  <c r="O97" i="15"/>
  <c r="L95" i="13"/>
  <c r="L97" i="15" l="1"/>
  <c r="F96" i="13"/>
  <c r="M95" i="13"/>
  <c r="F98" i="15" l="1"/>
  <c r="M97" i="15"/>
  <c r="O96" i="13"/>
  <c r="H96" i="13"/>
  <c r="I96" i="13" s="1"/>
  <c r="G96" i="13"/>
  <c r="N95" i="13"/>
  <c r="H98" i="15" l="1"/>
  <c r="I98" i="15" s="1"/>
  <c r="G98" i="15"/>
  <c r="O98" i="15"/>
  <c r="N97" i="15"/>
  <c r="L96" i="13"/>
  <c r="L98" i="15" l="1"/>
  <c r="F97" i="13"/>
  <c r="M96" i="13"/>
  <c r="F99" i="15" l="1"/>
  <c r="M98" i="15"/>
  <c r="N96" i="13"/>
  <c r="G97" i="13"/>
  <c r="O97" i="13"/>
  <c r="H97" i="13"/>
  <c r="I97" i="13" s="1"/>
  <c r="O99" i="15" l="1"/>
  <c r="H99" i="15"/>
  <c r="I99" i="15" s="1"/>
  <c r="G99" i="15"/>
  <c r="N98" i="15"/>
  <c r="L97" i="13"/>
  <c r="L99" i="15" l="1"/>
  <c r="F98" i="13"/>
  <c r="M97" i="13"/>
  <c r="F100" i="15" l="1"/>
  <c r="M99" i="15"/>
  <c r="N97" i="13"/>
  <c r="G98" i="13"/>
  <c r="O98" i="13"/>
  <c r="H98" i="13"/>
  <c r="I98" i="13" s="1"/>
  <c r="H100" i="15" l="1"/>
  <c r="I100" i="15" s="1"/>
  <c r="G100" i="15"/>
  <c r="O100" i="15"/>
  <c r="N99" i="15"/>
  <c r="L98" i="13"/>
  <c r="L100" i="15" l="1"/>
  <c r="F99" i="13"/>
  <c r="M98" i="13"/>
  <c r="F101" i="15" l="1"/>
  <c r="M100" i="15"/>
  <c r="N98" i="13"/>
  <c r="G99" i="13"/>
  <c r="H99" i="13"/>
  <c r="I99" i="13" s="1"/>
  <c r="O99" i="13"/>
  <c r="N100" i="15" l="1"/>
  <c r="O101" i="15"/>
  <c r="H101" i="15"/>
  <c r="I101" i="15" s="1"/>
  <c r="G101" i="15"/>
  <c r="L99" i="13"/>
  <c r="L101" i="15" l="1"/>
  <c r="F100" i="13"/>
  <c r="M99" i="13"/>
  <c r="F102" i="15" l="1"/>
  <c r="M101" i="15"/>
  <c r="N99" i="13"/>
  <c r="G100" i="13"/>
  <c r="O100" i="13"/>
  <c r="H100" i="13"/>
  <c r="I100" i="13" s="1"/>
  <c r="N101" i="15" l="1"/>
  <c r="H102" i="15"/>
  <c r="I102" i="15" s="1"/>
  <c r="G102" i="15"/>
  <c r="O102" i="15"/>
  <c r="L100" i="13"/>
  <c r="L102" i="15" l="1"/>
  <c r="F101" i="13"/>
  <c r="M100" i="13"/>
  <c r="F103" i="15" l="1"/>
  <c r="M102" i="15"/>
  <c r="N100" i="13"/>
  <c r="O101" i="13"/>
  <c r="H101" i="13"/>
  <c r="I101" i="13" s="1"/>
  <c r="G101" i="13"/>
  <c r="H103" i="15" l="1"/>
  <c r="I103" i="15" s="1"/>
  <c r="G103" i="15"/>
  <c r="O103" i="15"/>
  <c r="N102" i="15"/>
  <c r="L101" i="13"/>
  <c r="L103" i="15" l="1"/>
  <c r="F102" i="13"/>
  <c r="M101" i="13"/>
  <c r="F104" i="15" l="1"/>
  <c r="M103" i="15"/>
  <c r="N101" i="13"/>
  <c r="H102" i="13"/>
  <c r="I102" i="13" s="1"/>
  <c r="O102" i="13"/>
  <c r="G102" i="13"/>
  <c r="N103" i="15" l="1"/>
  <c r="O104" i="15"/>
  <c r="H104" i="15"/>
  <c r="I104" i="15" s="1"/>
  <c r="G104" i="15"/>
  <c r="L102" i="13"/>
  <c r="L104" i="15" l="1"/>
  <c r="F103" i="13"/>
  <c r="M102" i="13"/>
  <c r="F105" i="15" l="1"/>
  <c r="M104" i="15"/>
  <c r="O103" i="13"/>
  <c r="H103" i="13"/>
  <c r="I103" i="13" s="1"/>
  <c r="G103" i="13"/>
  <c r="N102" i="13"/>
  <c r="H105" i="15" l="1"/>
  <c r="I105" i="15" s="1"/>
  <c r="G105" i="15"/>
  <c r="O105" i="15"/>
  <c r="N104" i="15"/>
  <c r="L103" i="13"/>
  <c r="L105" i="15" l="1"/>
  <c r="F104" i="13"/>
  <c r="M103" i="13"/>
  <c r="F106" i="15" l="1"/>
  <c r="M105" i="15"/>
  <c r="N103" i="13"/>
  <c r="H104" i="13"/>
  <c r="I104" i="13" s="1"/>
  <c r="O104" i="13"/>
  <c r="G104" i="13"/>
  <c r="O106" i="15" l="1"/>
  <c r="H106" i="15"/>
  <c r="I106" i="15" s="1"/>
  <c r="G106" i="15"/>
  <c r="N105" i="15"/>
  <c r="L104" i="13"/>
  <c r="L106" i="15" l="1"/>
  <c r="F105" i="13"/>
  <c r="M104" i="13"/>
  <c r="F107" i="15" l="1"/>
  <c r="M106" i="15"/>
  <c r="N104" i="13"/>
  <c r="H105" i="13"/>
  <c r="I105" i="13" s="1"/>
  <c r="O105" i="13"/>
  <c r="G105" i="13"/>
  <c r="O107" i="15" l="1"/>
  <c r="H107" i="15"/>
  <c r="I107" i="15" s="1"/>
  <c r="G107" i="15"/>
  <c r="N106" i="15"/>
  <c r="L105" i="13"/>
  <c r="L107" i="15" l="1"/>
  <c r="F106" i="13"/>
  <c r="M105" i="13"/>
  <c r="F108" i="15" l="1"/>
  <c r="M107" i="15"/>
  <c r="N105" i="13"/>
  <c r="O106" i="13"/>
  <c r="H106" i="13"/>
  <c r="I106" i="13" s="1"/>
  <c r="G106" i="13"/>
  <c r="O108" i="15" l="1"/>
  <c r="H108" i="15"/>
  <c r="I108" i="15" s="1"/>
  <c r="G108" i="15"/>
  <c r="N107" i="15"/>
  <c r="L106" i="13"/>
  <c r="L108" i="15" l="1"/>
  <c r="F107" i="13"/>
  <c r="M106" i="13"/>
  <c r="F109" i="15" l="1"/>
  <c r="M108" i="15"/>
  <c r="N106" i="13"/>
  <c r="G107" i="13"/>
  <c r="O107" i="13"/>
  <c r="H107" i="13"/>
  <c r="I107" i="13" s="1"/>
  <c r="N108" i="15" l="1"/>
  <c r="O109" i="15"/>
  <c r="H109" i="15"/>
  <c r="I109" i="15" s="1"/>
  <c r="G109" i="15"/>
  <c r="L107" i="13"/>
  <c r="L109" i="15" l="1"/>
  <c r="F108" i="13"/>
  <c r="M107" i="13"/>
  <c r="F110" i="15" l="1"/>
  <c r="M109" i="15"/>
  <c r="N107" i="13"/>
  <c r="O108" i="13"/>
  <c r="H108" i="13"/>
  <c r="I108" i="13" s="1"/>
  <c r="G108" i="13"/>
  <c r="O110" i="15" l="1"/>
  <c r="H110" i="15"/>
  <c r="I110" i="15" s="1"/>
  <c r="G110" i="15"/>
  <c r="N109" i="15"/>
  <c r="L108" i="13"/>
  <c r="L110" i="15" l="1"/>
  <c r="F109" i="13"/>
  <c r="M108" i="13"/>
  <c r="F111" i="15" l="1"/>
  <c r="M110" i="15"/>
  <c r="N108" i="13"/>
  <c r="H109" i="13"/>
  <c r="I109" i="13" s="1"/>
  <c r="O109" i="13"/>
  <c r="G109" i="13"/>
  <c r="H111" i="15" l="1"/>
  <c r="I111" i="15" s="1"/>
  <c r="G111" i="15"/>
  <c r="O111" i="15"/>
  <c r="N110" i="15"/>
  <c r="L109" i="13"/>
  <c r="L111" i="15" l="1"/>
  <c r="F110" i="13"/>
  <c r="M109" i="13"/>
  <c r="F112" i="15" l="1"/>
  <c r="M111" i="15"/>
  <c r="N109" i="13"/>
  <c r="O110" i="13"/>
  <c r="H110" i="13"/>
  <c r="I110" i="13" s="1"/>
  <c r="G110" i="13"/>
  <c r="O112" i="15" l="1"/>
  <c r="H112" i="15"/>
  <c r="I112" i="15" s="1"/>
  <c r="G112" i="15"/>
  <c r="N111" i="15"/>
  <c r="L110" i="13"/>
  <c r="L112" i="15" l="1"/>
  <c r="F111" i="13"/>
  <c r="M110" i="13"/>
  <c r="F113" i="15" l="1"/>
  <c r="M112" i="15"/>
  <c r="N110" i="13"/>
  <c r="G111" i="13"/>
  <c r="O111" i="13"/>
  <c r="H111" i="13"/>
  <c r="I111" i="13" s="1"/>
  <c r="H113" i="15" l="1"/>
  <c r="I113" i="15" s="1"/>
  <c r="G113" i="15"/>
  <c r="O113" i="15"/>
  <c r="N112" i="15"/>
  <c r="L111" i="13"/>
  <c r="L113" i="15" l="1"/>
  <c r="F112" i="13"/>
  <c r="M111" i="13"/>
  <c r="F114" i="15" l="1"/>
  <c r="M113" i="15"/>
  <c r="N111" i="13"/>
  <c r="O112" i="13"/>
  <c r="H112" i="13"/>
  <c r="I112" i="13" s="1"/>
  <c r="G112" i="13"/>
  <c r="N113" i="15" l="1"/>
  <c r="H114" i="15"/>
  <c r="I114" i="15" s="1"/>
  <c r="G114" i="15"/>
  <c r="O114" i="15"/>
  <c r="L112" i="13"/>
  <c r="L114" i="15" l="1"/>
  <c r="F113" i="13"/>
  <c r="M112" i="13"/>
  <c r="F115" i="15" l="1"/>
  <c r="M114" i="15"/>
  <c r="N112" i="13"/>
  <c r="G113" i="13"/>
  <c r="O113" i="13"/>
  <c r="H113" i="13"/>
  <c r="I113" i="13" s="1"/>
  <c r="H115" i="15" l="1"/>
  <c r="I115" i="15" s="1"/>
  <c r="G115" i="15"/>
  <c r="O115" i="15"/>
  <c r="N114" i="15"/>
  <c r="L113" i="13"/>
  <c r="L115" i="15" l="1"/>
  <c r="F114" i="13"/>
  <c r="M113" i="13"/>
  <c r="F116" i="15" l="1"/>
  <c r="M115" i="15"/>
  <c r="N113" i="13"/>
  <c r="O114" i="13"/>
  <c r="H114" i="13"/>
  <c r="I114" i="13" s="1"/>
  <c r="G114" i="13"/>
  <c r="H116" i="15" l="1"/>
  <c r="I116" i="15" s="1"/>
  <c r="G116" i="15"/>
  <c r="O116" i="15"/>
  <c r="N115" i="15"/>
  <c r="L114" i="13"/>
  <c r="L116" i="15" l="1"/>
  <c r="F115" i="13"/>
  <c r="M114" i="13"/>
  <c r="F117" i="15" l="1"/>
  <c r="M116" i="15"/>
  <c r="N114" i="13"/>
  <c r="G115" i="13"/>
  <c r="O115" i="13"/>
  <c r="H115" i="13"/>
  <c r="I115" i="13" s="1"/>
  <c r="O117" i="15" l="1"/>
  <c r="H117" i="15"/>
  <c r="I117" i="15" s="1"/>
  <c r="G117" i="15"/>
  <c r="N116" i="15"/>
  <c r="L115" i="13"/>
  <c r="L117" i="15" l="1"/>
  <c r="F116" i="13"/>
  <c r="M115" i="13"/>
  <c r="F118" i="15" l="1"/>
  <c r="M117" i="15"/>
  <c r="N115" i="13"/>
  <c r="H116" i="13"/>
  <c r="I116" i="13" s="1"/>
  <c r="O116" i="13"/>
  <c r="G116" i="13"/>
  <c r="N117" i="15" l="1"/>
  <c r="O118" i="15"/>
  <c r="H118" i="15"/>
  <c r="I118" i="15" s="1"/>
  <c r="G118" i="15"/>
  <c r="L116" i="13"/>
  <c r="L118" i="15" l="1"/>
  <c r="F117" i="13"/>
  <c r="M116" i="13"/>
  <c r="F119" i="15" l="1"/>
  <c r="M118" i="15"/>
  <c r="N116" i="13"/>
  <c r="H117" i="13"/>
  <c r="I117" i="13" s="1"/>
  <c r="O117" i="13"/>
  <c r="G117" i="13"/>
  <c r="O119" i="15" l="1"/>
  <c r="H119" i="15"/>
  <c r="I119" i="15" s="1"/>
  <c r="G119" i="15"/>
  <c r="N118" i="15"/>
  <c r="L117" i="13"/>
  <c r="L119" i="15" l="1"/>
  <c r="F118" i="13"/>
  <c r="M117" i="13"/>
  <c r="F120" i="15" l="1"/>
  <c r="M119" i="15"/>
  <c r="N117" i="13"/>
  <c r="G118" i="13"/>
  <c r="O118" i="13"/>
  <c r="H118" i="13"/>
  <c r="I118" i="13" s="1"/>
  <c r="G120" i="15" l="1"/>
  <c r="H120" i="15"/>
  <c r="I120" i="15" s="1"/>
  <c r="O120" i="15"/>
  <c r="N119" i="15"/>
  <c r="L118" i="13"/>
  <c r="L120" i="15" l="1"/>
  <c r="F119" i="13"/>
  <c r="M118" i="13"/>
  <c r="F121" i="15" l="1"/>
  <c r="M120" i="15"/>
  <c r="N118" i="13"/>
  <c r="G119" i="13"/>
  <c r="O119" i="13"/>
  <c r="H119" i="13"/>
  <c r="I119" i="13" s="1"/>
  <c r="H121" i="15" l="1"/>
  <c r="G121" i="15"/>
  <c r="O121" i="15"/>
  <c r="N120" i="15"/>
  <c r="L119" i="13"/>
  <c r="B17" i="15" l="1"/>
  <c r="B18" i="15" s="1"/>
  <c r="I121" i="15"/>
  <c r="F120" i="13"/>
  <c r="M119" i="13"/>
  <c r="L121" i="15" l="1"/>
  <c r="F122" i="15" s="1"/>
  <c r="M121" i="15"/>
  <c r="N119" i="13"/>
  <c r="G120" i="13"/>
  <c r="H120" i="13"/>
  <c r="I120" i="13" s="1"/>
  <c r="O120" i="13"/>
  <c r="N121" i="15" l="1"/>
  <c r="H122" i="15"/>
  <c r="I122" i="15" s="1"/>
  <c r="G122" i="15"/>
  <c r="O122" i="15"/>
  <c r="L120" i="13"/>
  <c r="L122" i="15" l="1"/>
  <c r="F121" i="13"/>
  <c r="M120" i="13"/>
  <c r="F123" i="15" l="1"/>
  <c r="M122" i="15"/>
  <c r="N120" i="13"/>
  <c r="O121" i="13"/>
  <c r="H121" i="13"/>
  <c r="B17" i="13" s="1"/>
  <c r="B18" i="13" s="1"/>
  <c r="G121" i="13"/>
  <c r="N122" i="15" l="1"/>
  <c r="H123" i="15"/>
  <c r="I123" i="15" s="1"/>
  <c r="O123" i="15"/>
  <c r="G123" i="15"/>
  <c r="I121" i="13"/>
  <c r="L123" i="15" l="1"/>
  <c r="L121" i="13"/>
  <c r="F122" i="13" s="1"/>
  <c r="F124" i="15" l="1"/>
  <c r="M123" i="15"/>
  <c r="M121" i="13"/>
  <c r="N121" i="13" s="1"/>
  <c r="O122" i="13"/>
  <c r="H122" i="13"/>
  <c r="I122" i="13" s="1"/>
  <c r="G122" i="13"/>
  <c r="N123" i="15" l="1"/>
  <c r="H124" i="15"/>
  <c r="I124" i="15" s="1"/>
  <c r="G124" i="15"/>
  <c r="O124" i="15"/>
  <c r="L122" i="13"/>
  <c r="L124" i="15" l="1"/>
  <c r="F123" i="13"/>
  <c r="M122" i="13"/>
  <c r="F125" i="15" l="1"/>
  <c r="M124" i="15"/>
  <c r="O123" i="13"/>
  <c r="H123" i="13"/>
  <c r="I123" i="13" s="1"/>
  <c r="G123" i="13"/>
  <c r="N122" i="13"/>
  <c r="N124" i="15" l="1"/>
  <c r="H125" i="15"/>
  <c r="I125" i="15" s="1"/>
  <c r="G125" i="15"/>
  <c r="O125" i="15"/>
  <c r="L123" i="13"/>
  <c r="L125" i="15" l="1"/>
  <c r="F124" i="13"/>
  <c r="M123" i="13"/>
  <c r="F126" i="15" l="1"/>
  <c r="M125" i="15"/>
  <c r="N123" i="13"/>
  <c r="H124" i="13"/>
  <c r="I124" i="13" s="1"/>
  <c r="G124" i="13"/>
  <c r="O124" i="13"/>
  <c r="N125" i="15" l="1"/>
  <c r="G126" i="15"/>
  <c r="O126" i="15"/>
  <c r="H126" i="15"/>
  <c r="I126" i="15" s="1"/>
  <c r="L124" i="13"/>
  <c r="L126" i="15" l="1"/>
  <c r="F125" i="13"/>
  <c r="M124" i="13"/>
  <c r="F127" i="15" l="1"/>
  <c r="M126" i="15"/>
  <c r="N124" i="13"/>
  <c r="O125" i="13"/>
  <c r="G125" i="13"/>
  <c r="H125" i="13"/>
  <c r="I125" i="13" s="1"/>
  <c r="H127" i="15" l="1"/>
  <c r="I127" i="15" s="1"/>
  <c r="G127" i="15"/>
  <c r="O127" i="15"/>
  <c r="N126" i="15"/>
  <c r="L125" i="13"/>
  <c r="L127" i="15" l="1"/>
  <c r="F126" i="13"/>
  <c r="M125" i="13"/>
  <c r="F128" i="15" l="1"/>
  <c r="M127" i="15"/>
  <c r="N125" i="13"/>
  <c r="O126" i="13"/>
  <c r="H126" i="13"/>
  <c r="I126" i="13" s="1"/>
  <c r="G126" i="13"/>
  <c r="H128" i="15" l="1"/>
  <c r="I128" i="15" s="1"/>
  <c r="G128" i="15"/>
  <c r="O128" i="15"/>
  <c r="N127" i="15"/>
  <c r="L126" i="13"/>
  <c r="L128" i="15" l="1"/>
  <c r="F127" i="13"/>
  <c r="M126" i="13"/>
  <c r="F129" i="15" l="1"/>
  <c r="M128" i="15"/>
  <c r="N126" i="13"/>
  <c r="O127" i="13"/>
  <c r="H127" i="13"/>
  <c r="I127" i="13" s="1"/>
  <c r="G127" i="13"/>
  <c r="N128" i="15" l="1"/>
  <c r="H129" i="15"/>
  <c r="I129" i="15" s="1"/>
  <c r="G129" i="15"/>
  <c r="O129" i="15"/>
  <c r="L127" i="13"/>
  <c r="L129" i="15" l="1"/>
  <c r="F128" i="13"/>
  <c r="M127" i="13"/>
  <c r="F130" i="15" l="1"/>
  <c r="M129" i="15"/>
  <c r="N127" i="13"/>
  <c r="O128" i="13"/>
  <c r="H128" i="13"/>
  <c r="I128" i="13" s="1"/>
  <c r="G128" i="13"/>
  <c r="N129" i="15" l="1"/>
  <c r="H130" i="15"/>
  <c r="I130" i="15" s="1"/>
  <c r="G130" i="15"/>
  <c r="O130" i="15"/>
  <c r="L128" i="13"/>
  <c r="L130" i="15" l="1"/>
  <c r="F129" i="13"/>
  <c r="M128" i="13"/>
  <c r="F131" i="15" l="1"/>
  <c r="M130" i="15"/>
  <c r="N128" i="13"/>
  <c r="O129" i="13"/>
  <c r="H129" i="13"/>
  <c r="I129" i="13" s="1"/>
  <c r="G129" i="13"/>
  <c r="H131" i="15" l="1"/>
  <c r="I131" i="15" s="1"/>
  <c r="G131" i="15"/>
  <c r="O131" i="15"/>
  <c r="N130" i="15"/>
  <c r="L129" i="13"/>
  <c r="L131" i="15" l="1"/>
  <c r="F130" i="13"/>
  <c r="M129" i="13"/>
  <c r="F132" i="15" l="1"/>
  <c r="M131" i="15"/>
  <c r="N129" i="13"/>
  <c r="O130" i="13"/>
  <c r="H130" i="13"/>
  <c r="I130" i="13" s="1"/>
  <c r="G130" i="13"/>
  <c r="H132" i="15" l="1"/>
  <c r="I132" i="15" s="1"/>
  <c r="G132" i="15"/>
  <c r="O132" i="15"/>
  <c r="N131" i="15"/>
  <c r="L130" i="13"/>
  <c r="L132" i="15" l="1"/>
  <c r="F131" i="13"/>
  <c r="M130" i="13"/>
  <c r="F133" i="15" l="1"/>
  <c r="M132" i="15"/>
  <c r="N130" i="13"/>
  <c r="G131" i="13"/>
  <c r="O131" i="13"/>
  <c r="H131" i="13"/>
  <c r="I131" i="13" s="1"/>
  <c r="H133" i="15" l="1"/>
  <c r="I133" i="15" s="1"/>
  <c r="G133" i="15"/>
  <c r="O133" i="15"/>
  <c r="N132" i="15"/>
  <c r="L131" i="13"/>
  <c r="L133" i="15" l="1"/>
  <c r="F132" i="13"/>
  <c r="M131" i="13"/>
  <c r="F134" i="15" l="1"/>
  <c r="M133" i="15"/>
  <c r="O132" i="13"/>
  <c r="G132" i="13"/>
  <c r="H132" i="13"/>
  <c r="I132" i="13" s="1"/>
  <c r="N131" i="13"/>
  <c r="O134" i="15" l="1"/>
  <c r="H134" i="15"/>
  <c r="I134" i="15" s="1"/>
  <c r="G134" i="15"/>
  <c r="N133" i="15"/>
  <c r="L132" i="13"/>
  <c r="L134" i="15" l="1"/>
  <c r="F133" i="13"/>
  <c r="M132" i="13"/>
  <c r="F135" i="15" l="1"/>
  <c r="M134" i="15"/>
  <c r="O133" i="13"/>
  <c r="H133" i="13"/>
  <c r="I133" i="13" s="1"/>
  <c r="G133" i="13"/>
  <c r="N132" i="13"/>
  <c r="O135" i="15" l="1"/>
  <c r="G135" i="15"/>
  <c r="H135" i="15"/>
  <c r="I135" i="15" s="1"/>
  <c r="N134" i="15"/>
  <c r="L133" i="13"/>
  <c r="L135" i="15" l="1"/>
  <c r="F134" i="13"/>
  <c r="M133" i="13"/>
  <c r="F136" i="15" l="1"/>
  <c r="M135" i="15"/>
  <c r="N133" i="13"/>
  <c r="H134" i="13"/>
  <c r="I134" i="13" s="1"/>
  <c r="G134" i="13"/>
  <c r="O134" i="13"/>
  <c r="N135" i="15" l="1"/>
  <c r="H136" i="15"/>
  <c r="I136" i="15" s="1"/>
  <c r="O136" i="15"/>
  <c r="G136" i="15"/>
  <c r="L134" i="13"/>
  <c r="L136" i="15" l="1"/>
  <c r="F135" i="13"/>
  <c r="M134" i="13"/>
  <c r="F137" i="15" l="1"/>
  <c r="M136" i="15"/>
  <c r="N134" i="13"/>
  <c r="H135" i="13"/>
  <c r="I135" i="13" s="1"/>
  <c r="G135" i="13"/>
  <c r="O135" i="13"/>
  <c r="G137" i="15" l="1"/>
  <c r="O137" i="15"/>
  <c r="H137" i="15"/>
  <c r="I137" i="15" s="1"/>
  <c r="N136" i="15"/>
  <c r="L135" i="13"/>
  <c r="L137" i="15" l="1"/>
  <c r="F136" i="13"/>
  <c r="M135" i="13"/>
  <c r="F138" i="15" l="1"/>
  <c r="M137" i="15"/>
  <c r="N135" i="13"/>
  <c r="H136" i="13"/>
  <c r="I136" i="13" s="1"/>
  <c r="O136" i="13"/>
  <c r="G136" i="13"/>
  <c r="O138" i="15" l="1"/>
  <c r="G138" i="15"/>
  <c r="H138" i="15"/>
  <c r="I138" i="15" s="1"/>
  <c r="N137" i="15"/>
  <c r="L136" i="13"/>
  <c r="L138" i="15" l="1"/>
  <c r="F137" i="13"/>
  <c r="M136" i="13"/>
  <c r="F139" i="15" l="1"/>
  <c r="M138" i="15"/>
  <c r="N136" i="13"/>
  <c r="H137" i="13"/>
  <c r="I137" i="13" s="1"/>
  <c r="O137" i="13"/>
  <c r="G137" i="13"/>
  <c r="G139" i="15" l="1"/>
  <c r="H139" i="15"/>
  <c r="I139" i="15" s="1"/>
  <c r="O139" i="15"/>
  <c r="N138" i="15"/>
  <c r="L137" i="13"/>
  <c r="L139" i="15" l="1"/>
  <c r="F138" i="13"/>
  <c r="M137" i="13"/>
  <c r="F140" i="15" l="1"/>
  <c r="M139" i="15"/>
  <c r="N137" i="13"/>
  <c r="H138" i="13"/>
  <c r="I138" i="13" s="1"/>
  <c r="G138" i="13"/>
  <c r="O138" i="13"/>
  <c r="O140" i="15" l="1"/>
  <c r="G140" i="15"/>
  <c r="H140" i="15"/>
  <c r="I140" i="15" s="1"/>
  <c r="N139" i="15"/>
  <c r="L138" i="13"/>
  <c r="L140" i="15" l="1"/>
  <c r="F139" i="13"/>
  <c r="M138" i="13"/>
  <c r="F141" i="15" l="1"/>
  <c r="M140" i="15"/>
  <c r="N138" i="13"/>
  <c r="O139" i="13"/>
  <c r="G139" i="13"/>
  <c r="H139" i="13"/>
  <c r="I139" i="13" s="1"/>
  <c r="N140" i="15" l="1"/>
  <c r="H141" i="15"/>
  <c r="I141" i="15" s="1"/>
  <c r="G141" i="15"/>
  <c r="O141" i="15"/>
  <c r="L139" i="13"/>
  <c r="L141" i="15" l="1"/>
  <c r="F140" i="13"/>
  <c r="M139" i="13"/>
  <c r="F142" i="15" l="1"/>
  <c r="M141" i="15"/>
  <c r="N139" i="13"/>
  <c r="G140" i="13"/>
  <c r="H140" i="13"/>
  <c r="I140" i="13" s="1"/>
  <c r="O140" i="13"/>
  <c r="N141" i="15" l="1"/>
  <c r="G142" i="15"/>
  <c r="H142" i="15"/>
  <c r="I142" i="15" s="1"/>
  <c r="O142" i="15"/>
  <c r="L140" i="13"/>
  <c r="L142" i="15" l="1"/>
  <c r="F141" i="13"/>
  <c r="M140" i="13"/>
  <c r="F143" i="15" l="1"/>
  <c r="M142" i="15"/>
  <c r="N140" i="13"/>
  <c r="G141" i="13"/>
  <c r="H141" i="13"/>
  <c r="I141" i="13" s="1"/>
  <c r="O141" i="13"/>
  <c r="O143" i="15" l="1"/>
  <c r="G143" i="15"/>
  <c r="H143" i="15"/>
  <c r="I143" i="15" s="1"/>
  <c r="N142" i="15"/>
  <c r="L141" i="13"/>
  <c r="L143" i="15" l="1"/>
  <c r="F142" i="13"/>
  <c r="M141" i="13"/>
  <c r="F144" i="15" l="1"/>
  <c r="M143" i="15"/>
  <c r="N141" i="13"/>
  <c r="O142" i="13"/>
  <c r="H142" i="13"/>
  <c r="I142" i="13" s="1"/>
  <c r="G142" i="13"/>
  <c r="H144" i="15" l="1"/>
  <c r="I144" i="15" s="1"/>
  <c r="O144" i="15"/>
  <c r="G144" i="15"/>
  <c r="N143" i="15"/>
  <c r="L142" i="13"/>
  <c r="L144" i="15" l="1"/>
  <c r="F143" i="13"/>
  <c r="M142" i="13"/>
  <c r="F145" i="15" l="1"/>
  <c r="M144" i="15"/>
  <c r="N142" i="13"/>
  <c r="O143" i="13"/>
  <c r="G143" i="13"/>
  <c r="H143" i="13"/>
  <c r="I143" i="13" s="1"/>
  <c r="O145" i="15" l="1"/>
  <c r="H145" i="15"/>
  <c r="I145" i="15" s="1"/>
  <c r="G145" i="15"/>
  <c r="N144" i="15"/>
  <c r="L143" i="13"/>
  <c r="L145" i="15" l="1"/>
  <c r="F144" i="13"/>
  <c r="M143" i="13"/>
  <c r="F146" i="15" l="1"/>
  <c r="M145" i="15"/>
  <c r="N143" i="13"/>
  <c r="G144" i="13"/>
  <c r="H144" i="13"/>
  <c r="I144" i="13" s="1"/>
  <c r="O144" i="13"/>
  <c r="O146" i="15" l="1"/>
  <c r="G146" i="15"/>
  <c r="H146" i="15"/>
  <c r="I146" i="15" s="1"/>
  <c r="N145" i="15"/>
  <c r="L144" i="13"/>
  <c r="L146" i="15" l="1"/>
  <c r="F145" i="13"/>
  <c r="M144" i="13"/>
  <c r="F147" i="15" l="1"/>
  <c r="M146" i="15"/>
  <c r="N144" i="13"/>
  <c r="H145" i="13"/>
  <c r="I145" i="13" s="1"/>
  <c r="O145" i="13"/>
  <c r="G145" i="13"/>
  <c r="G147" i="15" l="1"/>
  <c r="H147" i="15"/>
  <c r="I147" i="15" s="1"/>
  <c r="O147" i="15"/>
  <c r="N146" i="15"/>
  <c r="L145" i="13"/>
  <c r="L147" i="15" l="1"/>
  <c r="F146" i="13"/>
  <c r="M145" i="13"/>
  <c r="F148" i="15" l="1"/>
  <c r="M147" i="15"/>
  <c r="N145" i="13"/>
  <c r="H146" i="13"/>
  <c r="I146" i="13" s="1"/>
  <c r="G146" i="13"/>
  <c r="O146" i="13"/>
  <c r="O148" i="15" l="1"/>
  <c r="G148" i="15"/>
  <c r="H148" i="15"/>
  <c r="I148" i="15" s="1"/>
  <c r="N147" i="15"/>
  <c r="L146" i="13"/>
  <c r="L148" i="15" l="1"/>
  <c r="F147" i="13"/>
  <c r="M146" i="13"/>
  <c r="F149" i="15" l="1"/>
  <c r="M148" i="15"/>
  <c r="N146" i="13"/>
  <c r="O147" i="13"/>
  <c r="G147" i="13"/>
  <c r="H147" i="13"/>
  <c r="I147" i="13" s="1"/>
  <c r="N148" i="15" l="1"/>
  <c r="G149" i="15"/>
  <c r="O149" i="15"/>
  <c r="H149" i="15"/>
  <c r="I149" i="15" s="1"/>
  <c r="L147" i="13"/>
  <c r="L149" i="15" l="1"/>
  <c r="F148" i="13"/>
  <c r="M147" i="13"/>
  <c r="F150" i="15" l="1"/>
  <c r="M149" i="15"/>
  <c r="O148" i="13"/>
  <c r="G148" i="13"/>
  <c r="H148" i="13"/>
  <c r="I148" i="13" s="1"/>
  <c r="N147" i="13"/>
  <c r="N149" i="15" l="1"/>
  <c r="O150" i="15"/>
  <c r="G150" i="15"/>
  <c r="H150" i="15"/>
  <c r="I150" i="15" s="1"/>
  <c r="L148" i="13"/>
  <c r="L150" i="15" l="1"/>
  <c r="F149" i="13"/>
  <c r="M148" i="13"/>
  <c r="F151" i="15" l="1"/>
  <c r="M150" i="15"/>
  <c r="N148" i="13"/>
  <c r="G149" i="13"/>
  <c r="H149" i="13"/>
  <c r="I149" i="13" s="1"/>
  <c r="O149" i="13"/>
  <c r="O151" i="15" l="1"/>
  <c r="G151" i="15"/>
  <c r="H151" i="15"/>
  <c r="I151" i="15" s="1"/>
  <c r="N150" i="15"/>
  <c r="L149" i="13"/>
  <c r="L151" i="15" l="1"/>
  <c r="F150" i="13"/>
  <c r="M149" i="13"/>
  <c r="F152" i="15" l="1"/>
  <c r="M151" i="15"/>
  <c r="N149" i="13"/>
  <c r="G150" i="13"/>
  <c r="H150" i="13"/>
  <c r="I150" i="13" s="1"/>
  <c r="O150" i="13"/>
  <c r="O152" i="15" l="1"/>
  <c r="G152" i="15"/>
  <c r="H152" i="15"/>
  <c r="I152" i="15" s="1"/>
  <c r="N151" i="15"/>
  <c r="L150" i="13"/>
  <c r="L152" i="15" l="1"/>
  <c r="F151" i="13"/>
  <c r="M150" i="13"/>
  <c r="F153" i="15" l="1"/>
  <c r="M152" i="15"/>
  <c r="N150" i="13"/>
  <c r="O151" i="13"/>
  <c r="G151" i="13"/>
  <c r="H151" i="13"/>
  <c r="I151" i="13" s="1"/>
  <c r="O153" i="15" l="1"/>
  <c r="H153" i="15"/>
  <c r="I153" i="15" s="1"/>
  <c r="G153" i="15"/>
  <c r="N152" i="15"/>
  <c r="L151" i="13"/>
  <c r="L153" i="15" l="1"/>
  <c r="F152" i="13"/>
  <c r="M151" i="13"/>
  <c r="F154" i="15" l="1"/>
  <c r="M153" i="15"/>
  <c r="N151" i="13"/>
  <c r="O152" i="13"/>
  <c r="G152" i="13"/>
  <c r="H152" i="13"/>
  <c r="I152" i="13" s="1"/>
  <c r="O154" i="15" l="1"/>
  <c r="G154" i="15"/>
  <c r="H154" i="15"/>
  <c r="I154" i="15" s="1"/>
  <c r="N153" i="15"/>
  <c r="L152" i="13"/>
  <c r="L154" i="15" l="1"/>
  <c r="F153" i="13"/>
  <c r="M152" i="13"/>
  <c r="F155" i="15" l="1"/>
  <c r="M154" i="15"/>
  <c r="N152" i="13"/>
  <c r="G153" i="13"/>
  <c r="H153" i="13"/>
  <c r="I153" i="13" s="1"/>
  <c r="O153" i="13"/>
  <c r="O155" i="15" l="1"/>
  <c r="G155" i="15"/>
  <c r="H155" i="15"/>
  <c r="I155" i="15" s="1"/>
  <c r="N154" i="15"/>
  <c r="L153" i="13"/>
  <c r="L155" i="15" l="1"/>
  <c r="F154" i="13"/>
  <c r="M153" i="13"/>
  <c r="F156" i="15" l="1"/>
  <c r="M155" i="15"/>
  <c r="O154" i="13"/>
  <c r="H154" i="13"/>
  <c r="I154" i="13" s="1"/>
  <c r="G154" i="13"/>
  <c r="N153" i="13"/>
  <c r="N155" i="15" l="1"/>
  <c r="O156" i="15"/>
  <c r="G156" i="15"/>
  <c r="H156" i="15"/>
  <c r="I156" i="15" s="1"/>
  <c r="L154" i="13"/>
  <c r="L156" i="15" l="1"/>
  <c r="F155" i="13"/>
  <c r="M154" i="13"/>
  <c r="F157" i="15" l="1"/>
  <c r="M156" i="15"/>
  <c r="N154" i="13"/>
  <c r="O155" i="13"/>
  <c r="G155" i="13"/>
  <c r="H155" i="13"/>
  <c r="I155" i="13" s="1"/>
  <c r="O157" i="15" l="1"/>
  <c r="H157" i="15"/>
  <c r="I157" i="15" s="1"/>
  <c r="G157" i="15"/>
  <c r="N156" i="15"/>
  <c r="L155" i="13"/>
  <c r="L157" i="15" l="1"/>
  <c r="F156" i="13"/>
  <c r="M155" i="13"/>
  <c r="F158" i="15" l="1"/>
  <c r="M157" i="15"/>
  <c r="N155" i="13"/>
  <c r="G156" i="13"/>
  <c r="H156" i="13"/>
  <c r="I156" i="13" s="1"/>
  <c r="O156" i="13"/>
  <c r="O158" i="15" l="1"/>
  <c r="G158" i="15"/>
  <c r="H158" i="15"/>
  <c r="I158" i="15" s="1"/>
  <c r="N157" i="15"/>
  <c r="L156" i="13"/>
  <c r="L158" i="15" l="1"/>
  <c r="F157" i="13"/>
  <c r="M156" i="13"/>
  <c r="F159" i="15" l="1"/>
  <c r="M158" i="15"/>
  <c r="N156" i="13"/>
  <c r="G157" i="13"/>
  <c r="H157" i="13"/>
  <c r="I157" i="13" s="1"/>
  <c r="O157" i="13"/>
  <c r="N158" i="15" l="1"/>
  <c r="O159" i="15"/>
  <c r="H159" i="15"/>
  <c r="I159" i="15" s="1"/>
  <c r="G159" i="15"/>
  <c r="L157" i="13"/>
  <c r="L159" i="15" l="1"/>
  <c r="F158" i="13"/>
  <c r="M157" i="13"/>
  <c r="F160" i="15" l="1"/>
  <c r="M159" i="15"/>
  <c r="N157" i="13"/>
  <c r="O158" i="13"/>
  <c r="H158" i="13"/>
  <c r="I158" i="13" s="1"/>
  <c r="G158" i="13"/>
  <c r="G160" i="15" l="1"/>
  <c r="H160" i="15"/>
  <c r="I160" i="15" s="1"/>
  <c r="O160" i="15"/>
  <c r="N159" i="15"/>
  <c r="L158" i="13"/>
  <c r="L160" i="15" l="1"/>
  <c r="F159" i="13"/>
  <c r="M158" i="13"/>
  <c r="F161" i="15" l="1"/>
  <c r="M160" i="15"/>
  <c r="N158" i="13"/>
  <c r="G159" i="13"/>
  <c r="H159" i="13"/>
  <c r="I159" i="13" s="1"/>
  <c r="O159" i="13"/>
  <c r="H161" i="15" l="1"/>
  <c r="I161" i="15" s="1"/>
  <c r="G161" i="15"/>
  <c r="O161" i="15"/>
  <c r="N160" i="15"/>
  <c r="L159" i="13"/>
  <c r="L161" i="15" l="1"/>
  <c r="F160" i="13"/>
  <c r="M159" i="13"/>
  <c r="F162" i="15" l="1"/>
  <c r="M161" i="15"/>
  <c r="N159" i="13"/>
  <c r="O160" i="13"/>
  <c r="G160" i="13"/>
  <c r="H160" i="13"/>
  <c r="I160" i="13" s="1"/>
  <c r="G162" i="15" l="1"/>
  <c r="H162" i="15"/>
  <c r="I162" i="15" s="1"/>
  <c r="O162" i="15"/>
  <c r="N161" i="15"/>
  <c r="L160" i="13"/>
  <c r="L162" i="15" l="1"/>
  <c r="F161" i="13"/>
  <c r="M160" i="13"/>
  <c r="F163" i="15" l="1"/>
  <c r="M162" i="15"/>
  <c r="N160" i="13"/>
  <c r="H161" i="13"/>
  <c r="I161" i="13" s="1"/>
  <c r="O161" i="13"/>
  <c r="G161" i="13"/>
  <c r="O163" i="15" l="1"/>
  <c r="G163" i="15"/>
  <c r="H163" i="15"/>
  <c r="I163" i="15" s="1"/>
  <c r="N162" i="15"/>
  <c r="L161" i="13"/>
  <c r="L163" i="15" l="1"/>
  <c r="F162" i="13"/>
  <c r="M161" i="13"/>
  <c r="F164" i="15" l="1"/>
  <c r="M163" i="15"/>
  <c r="N161" i="13"/>
  <c r="H162" i="13"/>
  <c r="I162" i="13" s="1"/>
  <c r="G162" i="13"/>
  <c r="O162" i="13"/>
  <c r="H164" i="15" l="1"/>
  <c r="I164" i="15" s="1"/>
  <c r="O164" i="15"/>
  <c r="G164" i="15"/>
  <c r="N163" i="15"/>
  <c r="L162" i="13"/>
  <c r="L164" i="15" l="1"/>
  <c r="F163" i="13"/>
  <c r="M162" i="13"/>
  <c r="F165" i="15" l="1"/>
  <c r="M164" i="15"/>
  <c r="N162" i="13"/>
  <c r="G163" i="13"/>
  <c r="O163" i="13"/>
  <c r="H163" i="13"/>
  <c r="I163" i="13" s="1"/>
  <c r="G165" i="15" l="1"/>
  <c r="H165" i="15"/>
  <c r="I165" i="15" s="1"/>
  <c r="O165" i="15"/>
  <c r="N164" i="15"/>
  <c r="L163" i="13"/>
  <c r="L165" i="15" l="1"/>
  <c r="F164" i="13"/>
  <c r="M163" i="13"/>
  <c r="F166" i="15" l="1"/>
  <c r="M165" i="15"/>
  <c r="N163" i="13"/>
  <c r="G164" i="13"/>
  <c r="H164" i="13"/>
  <c r="I164" i="13" s="1"/>
  <c r="O164" i="13"/>
  <c r="O166" i="15" l="1"/>
  <c r="G166" i="15"/>
  <c r="H166" i="15"/>
  <c r="I166" i="15" s="1"/>
  <c r="N165" i="15"/>
  <c r="L164" i="13"/>
  <c r="L166" i="15" l="1"/>
  <c r="F165" i="13"/>
  <c r="M164" i="13"/>
  <c r="F167" i="15" l="1"/>
  <c r="M166" i="15"/>
  <c r="N164" i="13"/>
  <c r="H165" i="13"/>
  <c r="I165" i="13" s="1"/>
  <c r="O165" i="13"/>
  <c r="G165" i="13"/>
  <c r="O167" i="15" l="1"/>
  <c r="G167" i="15"/>
  <c r="H167" i="15"/>
  <c r="I167" i="15" s="1"/>
  <c r="N166" i="15"/>
  <c r="L165" i="13"/>
  <c r="L167" i="15" l="1"/>
  <c r="F166" i="13"/>
  <c r="M165" i="13"/>
  <c r="F168" i="15" l="1"/>
  <c r="M167" i="15"/>
  <c r="N165" i="13"/>
  <c r="G166" i="13"/>
  <c r="O166" i="13"/>
  <c r="H166" i="13"/>
  <c r="I166" i="13" s="1"/>
  <c r="N167" i="15" l="1"/>
  <c r="G168" i="15"/>
  <c r="H168" i="15"/>
  <c r="I168" i="15" s="1"/>
  <c r="O168" i="15"/>
  <c r="L166" i="13"/>
  <c r="L168" i="15" l="1"/>
  <c r="F167" i="13"/>
  <c r="M166" i="13"/>
  <c r="F169" i="15" l="1"/>
  <c r="M168" i="15"/>
  <c r="N166" i="13"/>
  <c r="G167" i="13"/>
  <c r="O167" i="13"/>
  <c r="H167" i="13"/>
  <c r="I167" i="13" s="1"/>
  <c r="N168" i="15" l="1"/>
  <c r="H169" i="15"/>
  <c r="I169" i="15" s="1"/>
  <c r="G169" i="15"/>
  <c r="O169" i="15"/>
  <c r="L167" i="13"/>
  <c r="L169" i="15" l="1"/>
  <c r="F168" i="13"/>
  <c r="M167" i="13"/>
  <c r="F170" i="15" l="1"/>
  <c r="M169" i="15"/>
  <c r="N167" i="13"/>
  <c r="H168" i="13"/>
  <c r="I168" i="13" s="1"/>
  <c r="G168" i="13"/>
  <c r="O168" i="13"/>
  <c r="O170" i="15" l="1"/>
  <c r="G170" i="15"/>
  <c r="H170" i="15"/>
  <c r="I170" i="15" s="1"/>
  <c r="N169" i="15"/>
  <c r="L168" i="13"/>
  <c r="L170" i="15" l="1"/>
  <c r="F169" i="13"/>
  <c r="M168" i="13"/>
  <c r="F171" i="15" l="1"/>
  <c r="M170" i="15"/>
  <c r="N168" i="13"/>
  <c r="G169" i="13"/>
  <c r="H169" i="13"/>
  <c r="I169" i="13" s="1"/>
  <c r="O169" i="13"/>
  <c r="G171" i="15" l="1"/>
  <c r="H171" i="15"/>
  <c r="I171" i="15" s="1"/>
  <c r="O171" i="15"/>
  <c r="N170" i="15"/>
  <c r="L169" i="13"/>
  <c r="L171" i="15" l="1"/>
  <c r="F170" i="13"/>
  <c r="M169" i="13"/>
  <c r="F172" i="15" l="1"/>
  <c r="M171" i="15"/>
  <c r="N169" i="13"/>
  <c r="O170" i="13"/>
  <c r="H170" i="13"/>
  <c r="I170" i="13" s="1"/>
  <c r="G170" i="13"/>
  <c r="O172" i="15" l="1"/>
  <c r="G172" i="15"/>
  <c r="H172" i="15"/>
  <c r="I172" i="15" s="1"/>
  <c r="N171" i="15"/>
  <c r="L170" i="13"/>
  <c r="L172" i="15" l="1"/>
  <c r="F171" i="13"/>
  <c r="M170" i="13"/>
  <c r="F173" i="15" l="1"/>
  <c r="M172" i="15"/>
  <c r="N170" i="13"/>
  <c r="O171" i="13"/>
  <c r="H171" i="13"/>
  <c r="I171" i="13" s="1"/>
  <c r="G171" i="13"/>
  <c r="O173" i="15" l="1"/>
  <c r="H173" i="15"/>
  <c r="I173" i="15" s="1"/>
  <c r="G173" i="15"/>
  <c r="N172" i="15"/>
  <c r="L171" i="13"/>
  <c r="L173" i="15" l="1"/>
  <c r="F172" i="13"/>
  <c r="M171" i="13"/>
  <c r="F174" i="15" l="1"/>
  <c r="M173" i="15"/>
  <c r="N171" i="13"/>
  <c r="O172" i="13"/>
  <c r="H172" i="13"/>
  <c r="I172" i="13" s="1"/>
  <c r="G172" i="13"/>
  <c r="N173" i="15" l="1"/>
  <c r="G174" i="15"/>
  <c r="H174" i="15"/>
  <c r="I174" i="15" s="1"/>
  <c r="O174" i="15"/>
  <c r="L172" i="13"/>
  <c r="L174" i="15" l="1"/>
  <c r="F173" i="13"/>
  <c r="M172" i="13"/>
  <c r="F175" i="15" l="1"/>
  <c r="M174" i="15"/>
  <c r="N172" i="13"/>
  <c r="O173" i="13"/>
  <c r="H173" i="13"/>
  <c r="I173" i="13" s="1"/>
  <c r="G173" i="13"/>
  <c r="O175" i="15" l="1"/>
  <c r="G175" i="15"/>
  <c r="H175" i="15"/>
  <c r="I175" i="15" s="1"/>
  <c r="N174" i="15"/>
  <c r="L173" i="13"/>
  <c r="L175" i="15" l="1"/>
  <c r="F174" i="13"/>
  <c r="M173" i="13"/>
  <c r="F176" i="15" l="1"/>
  <c r="M175" i="15"/>
  <c r="N173" i="13"/>
  <c r="O174" i="13"/>
  <c r="H174" i="13"/>
  <c r="I174" i="13" s="1"/>
  <c r="G174" i="13"/>
  <c r="H176" i="15" l="1"/>
  <c r="I176" i="15" s="1"/>
  <c r="O176" i="15"/>
  <c r="G176" i="15"/>
  <c r="N175" i="15"/>
  <c r="L174" i="13"/>
  <c r="L176" i="15" l="1"/>
  <c r="F175" i="13"/>
  <c r="M174" i="13"/>
  <c r="F177" i="15" l="1"/>
  <c r="M176" i="15"/>
  <c r="N174" i="13"/>
  <c r="O175" i="13"/>
  <c r="H175" i="13"/>
  <c r="I175" i="13" s="1"/>
  <c r="G175" i="13"/>
  <c r="N176" i="15" l="1"/>
  <c r="G177" i="15"/>
  <c r="O177" i="15"/>
  <c r="H177" i="15"/>
  <c r="I177" i="15" s="1"/>
  <c r="L175" i="13"/>
  <c r="L177" i="15" l="1"/>
  <c r="F176" i="13"/>
  <c r="M175" i="13"/>
  <c r="F178" i="15" l="1"/>
  <c r="M177" i="15"/>
  <c r="N175" i="13"/>
  <c r="G176" i="13"/>
  <c r="O176" i="13"/>
  <c r="H176" i="13"/>
  <c r="I176" i="13" s="1"/>
  <c r="G178" i="15" l="1"/>
  <c r="H178" i="15"/>
  <c r="I178" i="15" s="1"/>
  <c r="O178" i="15"/>
  <c r="N177" i="15"/>
  <c r="L176" i="13"/>
  <c r="L178" i="15" l="1"/>
  <c r="F177" i="13"/>
  <c r="M176" i="13"/>
  <c r="F179" i="15" l="1"/>
  <c r="M178" i="15"/>
  <c r="O177" i="13"/>
  <c r="H177" i="13"/>
  <c r="I177" i="13" s="1"/>
  <c r="G177" i="13"/>
  <c r="N176" i="13"/>
  <c r="N178" i="15" l="1"/>
  <c r="G179" i="15"/>
  <c r="H179" i="15"/>
  <c r="I179" i="15" s="1"/>
  <c r="O179" i="15"/>
  <c r="L177" i="13"/>
  <c r="L179" i="15" l="1"/>
  <c r="F178" i="13"/>
  <c r="M177" i="13"/>
  <c r="F180" i="15" l="1"/>
  <c r="M179" i="15"/>
  <c r="N177" i="13"/>
  <c r="G178" i="13"/>
  <c r="O178" i="13"/>
  <c r="H178" i="13"/>
  <c r="I178" i="13" s="1"/>
  <c r="G180" i="15" l="1"/>
  <c r="H180" i="15"/>
  <c r="I180" i="15" s="1"/>
  <c r="O180" i="15"/>
  <c r="N179" i="15"/>
  <c r="L178" i="13"/>
  <c r="L180" i="15" l="1"/>
  <c r="F179" i="13"/>
  <c r="M178" i="13"/>
  <c r="F181" i="15" l="1"/>
  <c r="M180" i="15"/>
  <c r="O179" i="13"/>
  <c r="H179" i="13"/>
  <c r="I179" i="13" s="1"/>
  <c r="G179" i="13"/>
  <c r="N178" i="13"/>
  <c r="M181" i="15" l="1"/>
  <c r="N180" i="15"/>
  <c r="O181" i="15"/>
  <c r="B22" i="15" s="1"/>
  <c r="H181" i="15"/>
  <c r="I181" i="15" s="1"/>
  <c r="L181" i="15" s="1"/>
  <c r="B21" i="15" s="1"/>
  <c r="G181" i="15"/>
  <c r="N181" i="15" s="1"/>
  <c r="B20" i="15"/>
  <c r="L179" i="13"/>
  <c r="B23" i="15" l="1"/>
  <c r="B24" i="15"/>
  <c r="B25" i="15" s="1"/>
  <c r="B26" i="15" s="1"/>
  <c r="B27" i="15" s="1"/>
  <c r="B28" i="15" s="1"/>
  <c r="F180" i="13"/>
  <c r="M179" i="13"/>
  <c r="N179" i="13" l="1"/>
  <c r="O180" i="13"/>
  <c r="H180" i="13"/>
  <c r="I180" i="13" s="1"/>
  <c r="G180" i="13"/>
  <c r="L180" i="13" l="1"/>
  <c r="F181" i="13" l="1"/>
  <c r="M180" i="13"/>
  <c r="N180" i="13" l="1"/>
  <c r="O181" i="13"/>
  <c r="B22" i="13" s="1"/>
  <c r="G181" i="13"/>
  <c r="H181" i="13"/>
  <c r="I181" i="13" s="1"/>
  <c r="L181" i="13" s="1"/>
  <c r="B21" i="13" s="1"/>
  <c r="B20" i="13"/>
  <c r="B24" i="13" l="1"/>
  <c r="B25" i="13" s="1"/>
  <c r="B29" i="13" s="1"/>
  <c r="B23" i="13"/>
  <c r="M181" i="13"/>
  <c r="N181" i="13" s="1"/>
  <c r="B26" i="13" l="1"/>
  <c r="B27" i="13" s="1"/>
  <c r="B28" i="13" s="1"/>
</calcChain>
</file>

<file path=xl/sharedStrings.xml><?xml version="1.0" encoding="utf-8"?>
<sst xmlns="http://schemas.openxmlformats.org/spreadsheetml/2006/main" count="88" uniqueCount="44">
  <si>
    <t>幣別</t>
  </si>
  <si>
    <t>TWD</t>
  </si>
  <si>
    <t>月期</t>
  </si>
  <si>
    <t>分配日</t>
  </si>
  <si>
    <t>淨值</t>
    <phoneticPr fontId="2" type="noConversion"/>
  </si>
  <si>
    <t>投入額</t>
  </si>
  <si>
    <t>累計額</t>
  </si>
  <si>
    <t>單位數</t>
  </si>
  <si>
    <t>累計單位</t>
  </si>
  <si>
    <t>分配金額</t>
  </si>
  <si>
    <t>配息率</t>
    <phoneticPr fontId="2" type="noConversion"/>
  </si>
  <si>
    <t>配息</t>
  </si>
  <si>
    <t>累計配息</t>
  </si>
  <si>
    <t>手續費</t>
    <phoneticPr fontId="2" type="noConversion"/>
  </si>
  <si>
    <t>初期投資額</t>
  </si>
  <si>
    <t>ZAR</t>
  </si>
  <si>
    <t>每月投入</t>
  </si>
  <si>
    <t>手續費率</t>
    <phoneticPr fontId="2" type="noConversion"/>
  </si>
  <si>
    <t>預設投資年</t>
  </si>
  <si>
    <t>投資月期</t>
  </si>
  <si>
    <t>外幣買入</t>
  </si>
  <si>
    <t>外幣賣出</t>
  </si>
  <si>
    <t>外幣損益比</t>
  </si>
  <si>
    <t>平均淨值</t>
  </si>
  <si>
    <t>現淨值</t>
    <phoneticPr fontId="2" type="noConversion"/>
  </si>
  <si>
    <t>淨值損益</t>
    <phoneticPr fontId="2" type="noConversion"/>
  </si>
  <si>
    <t>期末總單位</t>
    <phoneticPr fontId="2" type="noConversion"/>
  </si>
  <si>
    <t>期末實總額</t>
    <phoneticPr fontId="2" type="noConversion"/>
  </si>
  <si>
    <t>預估配額</t>
  </si>
  <si>
    <t>投入額加總</t>
    <phoneticPr fontId="2" type="noConversion"/>
  </si>
  <si>
    <t>配息加總</t>
  </si>
  <si>
    <t>手續加總</t>
    <phoneticPr fontId="2" type="noConversion"/>
  </si>
  <si>
    <t>配息比累計</t>
  </si>
  <si>
    <t>期末預估值</t>
    <phoneticPr fontId="2" type="noConversion"/>
  </si>
  <si>
    <t>賣出原幣值</t>
    <phoneticPr fontId="2" type="noConversion"/>
  </si>
  <si>
    <t>累計損益比</t>
  </si>
  <si>
    <t>年利率</t>
  </si>
  <si>
    <t>月利率</t>
    <phoneticPr fontId="2" type="noConversion"/>
  </si>
  <si>
    <t>最低每月</t>
    <phoneticPr fontId="2" type="noConversion"/>
  </si>
  <si>
    <t>增加單位</t>
    <phoneticPr fontId="2" type="noConversion"/>
  </si>
  <si>
    <t>現金</t>
    <phoneticPr fontId="2" type="noConversion"/>
  </si>
  <si>
    <t>利息</t>
    <phoneticPr fontId="2" type="noConversion"/>
  </si>
  <si>
    <t>年</t>
    <phoneticPr fontId="2" type="noConversion"/>
  </si>
  <si>
    <t>初始總損益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</si>
</sst>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176" formatCode="[$$-404]#,##0.00"/>
    <numFmt numFmtId="177" formatCode="[$$]#,##0.00"/>
    <numFmt numFmtId="178" formatCode="0.0000%"/>
    <numFmt numFmtId="179" formatCode="0_ "/>
    <numFmt numFmtId="180" formatCode="0.00_);[Red]\(0.00\)"/>
    <numFmt numFmtId="181" formatCode="#,##0.0000"/>
    <numFmt numFmtId="182" formatCode="0.00000_);[Red]\(0.00000\)"/>
    <numFmt numFmtId="183" formatCode="_-&quot;$&quot;* #,##0_-;\-&quot;$&quot;* #,##0_-;_-&quot;$&quot;* &quot;-&quot;??_-;_-@_-"/>
    <numFmt numFmtId="184" formatCode="[$$-404]#,##0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36"/>
    </font>
    <font>
      <sz val="10"/>
      <color rgb="FF000000"/>
      <name val="Arial Unicode MS"/>
      <family val="3"/>
      <charset val="128"/>
    </font>
    <font>
      <sz val="1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rgb="FFFFFF00"/>
      </patternFill>
    </fill>
    <fill>
      <patternFill patternType="solid">
        <fgColor rgb="FFF2DDDC"/>
        <bgColor rgb="FFF2DDD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BE5F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DE9D9"/>
      </patternFill>
    </fill>
  </fills>
  <borders count="1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slantDashDot">
        <color rgb="FF000000"/>
      </top>
      <bottom/>
      <diagonal/>
    </border>
    <border>
      <left/>
      <right style="thick">
        <color rgb="FF000000"/>
      </right>
      <top style="slantDashDot">
        <color rgb="FF000000"/>
      </top>
      <bottom/>
      <diagonal/>
    </border>
    <border>
      <left style="thick">
        <color rgb="FF000000"/>
      </left>
      <right/>
      <top/>
      <bottom style="slantDashDot">
        <color rgb="FF000000"/>
      </bottom>
      <diagonal/>
    </border>
    <border>
      <left/>
      <right style="thick">
        <color rgb="FF000000"/>
      </right>
      <top/>
      <bottom style="slantDashDot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44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4" fillId="0" borderId="1" xfId="2" applyFont="1" applyBorder="1" applyAlignment="1">
      <alignment horizontal="center"/>
    </xf>
    <xf numFmtId="0" fontId="5" fillId="2" borderId="2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/>
    <xf numFmtId="0" fontId="5" fillId="0" borderId="0" xfId="2" applyFont="1" applyAlignment="1"/>
    <xf numFmtId="0" fontId="5" fillId="0" borderId="3" xfId="2" applyFont="1" applyBorder="1" applyAlignment="1">
      <alignment horizontal="center"/>
    </xf>
    <xf numFmtId="176" fontId="5" fillId="2" borderId="4" xfId="2" applyNumberFormat="1" applyFont="1" applyFill="1" applyBorder="1" applyAlignment="1">
      <alignment horizontal="right" vertical="center"/>
    </xf>
    <xf numFmtId="14" fontId="5" fillId="2" borderId="0" xfId="2" applyNumberFormat="1" applyFont="1" applyFill="1" applyAlignment="1">
      <alignment horizontal="center" vertical="center"/>
    </xf>
    <xf numFmtId="4" fontId="5" fillId="2" borderId="0" xfId="2" applyNumberFormat="1" applyFont="1" applyFill="1" applyAlignment="1">
      <alignment horizontal="right" vertical="center"/>
    </xf>
    <xf numFmtId="177" fontId="5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horizontal="right" vertical="center"/>
    </xf>
    <xf numFmtId="0" fontId="5" fillId="2" borderId="0" xfId="2" applyFont="1" applyFill="1" applyAlignment="1">
      <alignment horizontal="center" vertical="center"/>
    </xf>
    <xf numFmtId="178" fontId="5" fillId="0" borderId="0" xfId="2" applyNumberFormat="1" applyFont="1" applyAlignment="1">
      <alignment horizontal="center" vertical="center"/>
    </xf>
    <xf numFmtId="177" fontId="6" fillId="0" borderId="0" xfId="2" applyNumberFormat="1" applyFont="1"/>
    <xf numFmtId="0" fontId="4" fillId="0" borderId="5" xfId="2" applyFont="1" applyBorder="1" applyAlignment="1">
      <alignment horizontal="center"/>
    </xf>
    <xf numFmtId="0" fontId="5" fillId="2" borderId="6" xfId="2" applyFont="1" applyFill="1" applyBorder="1" applyAlignment="1">
      <alignment horizontal="center" vertical="center"/>
    </xf>
    <xf numFmtId="0" fontId="6" fillId="0" borderId="7" xfId="2" applyFont="1" applyBorder="1" applyAlignment="1">
      <alignment horizontal="center"/>
    </xf>
    <xf numFmtId="176" fontId="6" fillId="0" borderId="8" xfId="2" applyNumberFormat="1" applyFont="1" applyBorder="1" applyAlignment="1">
      <alignment horizontal="right" vertical="center"/>
    </xf>
    <xf numFmtId="0" fontId="5" fillId="3" borderId="3" xfId="2" applyFont="1" applyFill="1" applyBorder="1" applyAlignment="1">
      <alignment horizontal="center"/>
    </xf>
    <xf numFmtId="10" fontId="5" fillId="2" borderId="4" xfId="2" applyNumberFormat="1" applyFont="1" applyFill="1" applyBorder="1" applyAlignment="1">
      <alignment horizontal="right" vertical="center"/>
    </xf>
    <xf numFmtId="179" fontId="5" fillId="2" borderId="4" xfId="2" applyNumberFormat="1" applyFont="1" applyFill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179" fontId="5" fillId="0" borderId="10" xfId="2" applyNumberFormat="1" applyFont="1" applyFill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/>
    </xf>
    <xf numFmtId="180" fontId="5" fillId="2" borderId="2" xfId="2" applyNumberFormat="1" applyFont="1" applyFill="1" applyBorder="1" applyAlignment="1">
      <alignment horizontal="center" vertical="center"/>
    </xf>
    <xf numFmtId="49" fontId="5" fillId="0" borderId="3" xfId="2" applyNumberFormat="1" applyFont="1" applyBorder="1" applyAlignment="1">
      <alignment horizontal="center"/>
    </xf>
    <xf numFmtId="180" fontId="5" fillId="2" borderId="4" xfId="2" applyNumberFormat="1" applyFont="1" applyFill="1" applyBorder="1" applyAlignment="1">
      <alignment horizontal="center" vertical="center"/>
    </xf>
    <xf numFmtId="49" fontId="5" fillId="0" borderId="9" xfId="2" applyNumberFormat="1" applyFont="1" applyBorder="1" applyAlignment="1">
      <alignment horizontal="center"/>
    </xf>
    <xf numFmtId="10" fontId="5" fillId="0" borderId="10" xfId="1" applyNumberFormat="1" applyFont="1" applyBorder="1" applyAlignment="1">
      <alignment horizontal="right" vertical="center"/>
    </xf>
    <xf numFmtId="0" fontId="5" fillId="3" borderId="1" xfId="2" applyFont="1" applyFill="1" applyBorder="1" applyAlignment="1">
      <alignment horizontal="center"/>
    </xf>
    <xf numFmtId="180" fontId="5" fillId="3" borderId="2" xfId="2" applyNumberFormat="1" applyFont="1" applyFill="1" applyBorder="1" applyAlignment="1">
      <alignment horizontal="right" vertical="center"/>
    </xf>
    <xf numFmtId="180" fontId="5" fillId="2" borderId="4" xfId="2" applyNumberFormat="1" applyFont="1" applyFill="1" applyBorder="1" applyAlignment="1">
      <alignment horizontal="right" vertical="center"/>
    </xf>
    <xf numFmtId="0" fontId="5" fillId="0" borderId="11" xfId="2" applyFont="1" applyBorder="1" applyAlignment="1">
      <alignment horizontal="center"/>
    </xf>
    <xf numFmtId="10" fontId="5" fillId="0" borderId="12" xfId="2" applyNumberFormat="1" applyFont="1" applyBorder="1" applyAlignment="1">
      <alignment horizontal="right" vertical="center"/>
    </xf>
    <xf numFmtId="181" fontId="5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5" fillId="3" borderId="13" xfId="2" applyFont="1" applyFill="1" applyBorder="1" applyAlignment="1">
      <alignment horizontal="center"/>
    </xf>
    <xf numFmtId="182" fontId="5" fillId="2" borderId="14" xfId="2" applyNumberFormat="1" applyFont="1" applyFill="1" applyBorder="1" applyAlignment="1">
      <alignment horizontal="right" vertical="center"/>
    </xf>
    <xf numFmtId="0" fontId="5" fillId="4" borderId="3" xfId="2" applyFont="1" applyFill="1" applyBorder="1" applyAlignment="1">
      <alignment horizontal="center"/>
    </xf>
    <xf numFmtId="176" fontId="5" fillId="5" borderId="4" xfId="2" applyNumberFormat="1" applyFont="1" applyFill="1" applyBorder="1" applyAlignment="1">
      <alignment horizontal="right" vertical="center"/>
    </xf>
    <xf numFmtId="176" fontId="5" fillId="4" borderId="4" xfId="2" applyNumberFormat="1" applyFont="1" applyFill="1" applyBorder="1" applyAlignment="1">
      <alignment horizontal="right" vertical="center"/>
    </xf>
    <xf numFmtId="10" fontId="5" fillId="4" borderId="4" xfId="2" applyNumberFormat="1" applyFont="1" applyFill="1" applyBorder="1" applyAlignment="1">
      <alignment horizontal="right" vertical="center"/>
    </xf>
    <xf numFmtId="0" fontId="5" fillId="6" borderId="3" xfId="2" applyFont="1" applyFill="1" applyBorder="1" applyAlignment="1">
      <alignment horizontal="center"/>
    </xf>
    <xf numFmtId="176" fontId="5" fillId="7" borderId="4" xfId="2" applyNumberFormat="1" applyFont="1" applyFill="1" applyBorder="1" applyAlignment="1">
      <alignment horizontal="right" vertical="center"/>
    </xf>
    <xf numFmtId="10" fontId="5" fillId="0" borderId="4" xfId="2" applyNumberFormat="1" applyFont="1" applyBorder="1" applyAlignment="1">
      <alignment horizontal="right" vertical="center"/>
    </xf>
    <xf numFmtId="10" fontId="5" fillId="0" borderId="10" xfId="2" applyNumberFormat="1" applyFont="1" applyBorder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6" fillId="0" borderId="0" xfId="2" applyFont="1" applyAlignment="1">
      <alignment horizontal="right" vertical="center"/>
    </xf>
    <xf numFmtId="177" fontId="6" fillId="0" borderId="0" xfId="2" applyNumberFormat="1" applyFont="1" applyAlignment="1">
      <alignment horizontal="right" vertical="center"/>
    </xf>
    <xf numFmtId="177" fontId="6" fillId="0" borderId="0" xfId="2" applyNumberFormat="1" applyFont="1" applyAlignment="1">
      <alignment horizontal="center" vertical="center"/>
    </xf>
    <xf numFmtId="0" fontId="6" fillId="0" borderId="0" xfId="2" applyFont="1" applyAlignment="1">
      <alignment horizontal="right"/>
    </xf>
    <xf numFmtId="177" fontId="6" fillId="0" borderId="0" xfId="2" applyNumberFormat="1" applyFont="1" applyAlignment="1">
      <alignment horizontal="right"/>
    </xf>
    <xf numFmtId="0" fontId="6" fillId="0" borderId="3" xfId="2" applyFont="1" applyBorder="1" applyAlignment="1">
      <alignment horizontal="center"/>
    </xf>
    <xf numFmtId="176" fontId="5" fillId="0" borderId="4" xfId="2" applyNumberFormat="1" applyFont="1" applyFill="1" applyBorder="1" applyAlignment="1">
      <alignment horizontal="right" vertical="center"/>
    </xf>
    <xf numFmtId="44" fontId="6" fillId="0" borderId="0" xfId="2" applyNumberFormat="1" applyFont="1"/>
    <xf numFmtId="183" fontId="6" fillId="0" borderId="0" xfId="2" applyNumberFormat="1" applyFont="1"/>
    <xf numFmtId="44" fontId="6" fillId="0" borderId="0" xfId="3" applyFont="1" applyAlignment="1"/>
    <xf numFmtId="183" fontId="6" fillId="0" borderId="0" xfId="3" applyNumberFormat="1" applyFont="1" applyAlignment="1"/>
    <xf numFmtId="44" fontId="5" fillId="0" borderId="0" xfId="3" applyFont="1" applyAlignment="1"/>
    <xf numFmtId="44" fontId="6" fillId="0" borderId="0" xfId="3" applyNumberFormat="1" applyFont="1" applyAlignment="1"/>
    <xf numFmtId="44" fontId="5" fillId="0" borderId="0" xfId="2" applyNumberFormat="1" applyFont="1" applyAlignment="1"/>
    <xf numFmtId="10" fontId="0" fillId="0" borderId="0" xfId="1" applyNumberFormat="1" applyFont="1">
      <alignment vertical="center"/>
    </xf>
    <xf numFmtId="183" fontId="0" fillId="0" borderId="0" xfId="3" applyNumberFormat="1" applyFont="1">
      <alignment vertical="center"/>
    </xf>
    <xf numFmtId="184" fontId="5" fillId="0" borderId="0" xfId="2" applyNumberFormat="1" applyFont="1" applyAlignment="1">
      <alignment horizontal="right" vertical="center"/>
    </xf>
  </cellXfs>
  <cellStyles count="4">
    <cellStyle name="一般" xfId="0" builtinId="0"/>
    <cellStyle name="一般 2" xfId="2"/>
    <cellStyle name="百分比" xfId="1" builtinId="5"/>
    <cellStyle name="貨幣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tabSelected="1" workbookViewId="0">
      <selection activeCell="B25" sqref="B25"/>
    </sheetView>
  </sheetViews>
  <sheetFormatPr defaultColWidth="14.453125" defaultRowHeight="14.1"/>
  <cols>
    <col min="1" max="1" width="10.36328125" style="6" bestFit="1" customWidth="1"/>
    <col min="2" max="2" width="14.26953125" style="48" bestFit="1" customWidth="1"/>
    <col min="3" max="3" width="4.90625" style="6" bestFit="1" customWidth="1"/>
    <col min="4" max="4" width="9.36328125" style="6" bestFit="1" customWidth="1"/>
    <col min="5" max="5" width="5.81640625" style="6" bestFit="1" customWidth="1"/>
    <col min="6" max="7" width="13.1796875" style="6" bestFit="1" customWidth="1"/>
    <col min="8" max="9" width="9.36328125" style="6" bestFit="1" customWidth="1"/>
    <col min="10" max="10" width="8.54296875" style="6" bestFit="1" customWidth="1"/>
    <col min="11" max="11" width="8.453125" style="6" bestFit="1" customWidth="1"/>
    <col min="12" max="12" width="10.36328125" style="6" bestFit="1" customWidth="1"/>
    <col min="13" max="13" width="13.1796875" style="6" bestFit="1" customWidth="1"/>
    <col min="14" max="14" width="14.26953125" style="6" bestFit="1" customWidth="1"/>
    <col min="15" max="15" width="10.36328125" style="48" bestFit="1" customWidth="1"/>
    <col min="16" max="16" width="14.453125" style="6"/>
    <col min="17" max="17" width="14.54296875" style="6" bestFit="1" customWidth="1"/>
    <col min="18" max="18" width="9.26953125" style="6" bestFit="1" customWidth="1"/>
    <col min="19" max="19" width="12.90625" style="6" bestFit="1" customWidth="1"/>
    <col min="20" max="20" width="9.08984375" style="6" bestFit="1" customWidth="1"/>
    <col min="21" max="16384" width="14.453125" style="6"/>
  </cols>
  <sheetData>
    <row r="1" spans="1:25" ht="14.6" thickTop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6</v>
      </c>
      <c r="O1" s="4" t="s">
        <v>13</v>
      </c>
      <c r="P1" s="5"/>
      <c r="Q1" s="62">
        <f>SUM(Q2:Q4)</f>
        <v>2260700</v>
      </c>
      <c r="W1" s="5"/>
    </row>
    <row r="2" spans="1:25" ht="14.6" thickBot="1">
      <c r="A2" s="7" t="s">
        <v>14</v>
      </c>
      <c r="B2" s="8">
        <v>2000000</v>
      </c>
      <c r="C2" s="3">
        <v>1</v>
      </c>
      <c r="D2" s="9">
        <v>42538</v>
      </c>
      <c r="E2" s="10">
        <f>B14</f>
        <v>87</v>
      </c>
      <c r="F2" s="11">
        <f>B4</f>
        <v>833333.33333333337</v>
      </c>
      <c r="G2" s="11">
        <f>F2</f>
        <v>833333.33333333337</v>
      </c>
      <c r="H2" s="12">
        <f>F2/E2</f>
        <v>9578.5440613026822</v>
      </c>
      <c r="I2" s="12">
        <f>H2</f>
        <v>9578.5440613026822</v>
      </c>
      <c r="J2" s="13">
        <v>1.0649</v>
      </c>
      <c r="K2" s="14">
        <f>J2/E2</f>
        <v>1.224022988505747E-2</v>
      </c>
      <c r="L2" s="11">
        <f>I2*J2</f>
        <v>10200.191570881227</v>
      </c>
      <c r="M2" s="11">
        <f>L2</f>
        <v>10200.191570881227</v>
      </c>
      <c r="N2" s="11">
        <f>G2+M2</f>
        <v>843533.52490421454</v>
      </c>
      <c r="O2" s="11">
        <f>F2*$B$8</f>
        <v>6250</v>
      </c>
      <c r="Q2" s="58">
        <f>Q5*V6</f>
        <v>909600</v>
      </c>
      <c r="W2" s="5"/>
    </row>
    <row r="3" spans="1:25">
      <c r="A3" s="16" t="s">
        <v>0</v>
      </c>
      <c r="B3" s="17" t="s">
        <v>15</v>
      </c>
      <c r="C3" s="3">
        <f t="shared" ref="C3:C66" si="0">IF(C2&lt;$B$10,C2+1,"")</f>
        <v>2</v>
      </c>
      <c r="D3" s="9">
        <v>42568</v>
      </c>
      <c r="E3" s="10">
        <f t="shared" ref="E3:E66" si="1">IF(C2&lt;$B$10,$B$14,"")</f>
        <v>87</v>
      </c>
      <c r="F3" s="11">
        <f>IF(C2&lt;$B$10,$B$7,"")</f>
        <v>10000</v>
      </c>
      <c r="G3" s="11">
        <f t="shared" ref="G3:G66" si="2">IF(C2&lt;$B$10,F3+G2,"")</f>
        <v>843333.33333333337</v>
      </c>
      <c r="H3" s="12">
        <f t="shared" ref="H3:H66" si="3">IF(C2&lt;$B$10,F3/E3,"")</f>
        <v>114.94252873563218</v>
      </c>
      <c r="I3" s="12">
        <f t="shared" ref="I3:I66" si="4">IF(C2&lt;$B$10,I2+H3,"")</f>
        <v>9693.4865900383138</v>
      </c>
      <c r="J3" s="13">
        <f t="shared" ref="J3:J66" si="5">IF(C2&lt;$B$10,$B$19,"")</f>
        <v>1.0649</v>
      </c>
      <c r="K3" s="14">
        <f t="shared" ref="K3:K66" si="6">IF(C2&lt;$B$10,J3/E3,"")</f>
        <v>1.224022988505747E-2</v>
      </c>
      <c r="L3" s="11">
        <f t="shared" ref="L3:L66" si="7">IF(C2&lt;$B$10,I3*J3,"")</f>
        <v>10322.5938697318</v>
      </c>
      <c r="M3" s="11">
        <f t="shared" ref="M3:M66" si="8">IF(C2&lt;$B$10,M2+L3,"")</f>
        <v>20522.785440613028</v>
      </c>
      <c r="N3" s="11">
        <f t="shared" ref="N3:N66" si="9">IF(C2&lt;$B$10,G3+M3,"")</f>
        <v>863856.11877394642</v>
      </c>
      <c r="O3" s="11">
        <f t="shared" ref="O3:O66" si="10">IF(C2&lt;$B$10,F3*$B$8,"")</f>
        <v>75</v>
      </c>
      <c r="Q3" s="58">
        <f>Q6*V6</f>
        <v>341100</v>
      </c>
      <c r="W3" s="5"/>
    </row>
    <row r="4" spans="1:25" ht="14.6" thickBot="1">
      <c r="A4" s="18" t="str">
        <f>B3</f>
        <v>ZAR</v>
      </c>
      <c r="B4" s="19">
        <f>B2/B11</f>
        <v>833333.33333333337</v>
      </c>
      <c r="C4" s="3">
        <f t="shared" si="0"/>
        <v>3</v>
      </c>
      <c r="D4" s="13"/>
      <c r="E4" s="10">
        <f t="shared" si="1"/>
        <v>87</v>
      </c>
      <c r="F4" s="11">
        <f>IF(C3&lt;$B$10,IF(L3&gt;F3+O3+$B$6,F3+$B$6,F3),"")</f>
        <v>10000</v>
      </c>
      <c r="G4" s="11">
        <f t="shared" si="2"/>
        <v>853333.33333333337</v>
      </c>
      <c r="H4" s="12">
        <f t="shared" si="3"/>
        <v>114.94252873563218</v>
      </c>
      <c r="I4" s="12">
        <f t="shared" si="4"/>
        <v>9808.4291187739454</v>
      </c>
      <c r="J4" s="13">
        <f t="shared" si="5"/>
        <v>1.0649</v>
      </c>
      <c r="K4" s="14">
        <f t="shared" si="6"/>
        <v>1.224022988505747E-2</v>
      </c>
      <c r="L4" s="11">
        <f t="shared" si="7"/>
        <v>10444.996168582375</v>
      </c>
      <c r="M4" s="11">
        <f t="shared" si="8"/>
        <v>30967.781609195401</v>
      </c>
      <c r="N4" s="11">
        <f t="shared" si="9"/>
        <v>884301.11494252877</v>
      </c>
      <c r="O4" s="11">
        <f t="shared" si="10"/>
        <v>75</v>
      </c>
      <c r="P4" s="5"/>
      <c r="Q4" s="60">
        <v>1010000</v>
      </c>
      <c r="R4" s="5">
        <v>0.112633</v>
      </c>
      <c r="S4" s="59">
        <f>Q4*R4</f>
        <v>113759.33</v>
      </c>
      <c r="T4" s="57">
        <f>S4/12</f>
        <v>9479.9441666666662</v>
      </c>
      <c r="U4" s="5"/>
      <c r="V4" s="5"/>
      <c r="W4" s="5"/>
      <c r="X4" s="5"/>
      <c r="Y4" s="5"/>
    </row>
    <row r="5" spans="1:25">
      <c r="A5" s="54" t="s">
        <v>38</v>
      </c>
      <c r="B5" s="55">
        <v>2000</v>
      </c>
      <c r="C5" s="3">
        <f t="shared" si="0"/>
        <v>4</v>
      </c>
      <c r="D5" s="13"/>
      <c r="E5" s="10">
        <f t="shared" si="1"/>
        <v>87</v>
      </c>
      <c r="F5" s="11">
        <f t="shared" ref="F5:F68" si="11">IF(C4&lt;$B$10,IF(L4&gt;F4+O4+$B$6,F4+$B$6,F4),"")</f>
        <v>10000</v>
      </c>
      <c r="G5" s="11">
        <f t="shared" si="2"/>
        <v>863333.33333333337</v>
      </c>
      <c r="H5" s="12">
        <f t="shared" si="3"/>
        <v>114.94252873563218</v>
      </c>
      <c r="I5" s="12">
        <f t="shared" si="4"/>
        <v>9923.3716475095771</v>
      </c>
      <c r="J5" s="13">
        <f t="shared" si="5"/>
        <v>1.0649</v>
      </c>
      <c r="K5" s="14">
        <f t="shared" si="6"/>
        <v>1.224022988505747E-2</v>
      </c>
      <c r="L5" s="11">
        <f t="shared" si="7"/>
        <v>10567.398467432948</v>
      </c>
      <c r="M5" s="11">
        <f t="shared" si="8"/>
        <v>41535.180076628349</v>
      </c>
      <c r="N5" s="11">
        <f t="shared" si="9"/>
        <v>904868.51340996171</v>
      </c>
      <c r="O5" s="11">
        <f t="shared" si="10"/>
        <v>75</v>
      </c>
      <c r="P5" s="5"/>
      <c r="Q5" s="58">
        <v>32000</v>
      </c>
      <c r="R5" s="5">
        <v>7.7677499999999997E-2</v>
      </c>
      <c r="S5" s="61">
        <f>Q5*R5</f>
        <v>2485.6799999999998</v>
      </c>
      <c r="T5" s="56">
        <f>S5/12</f>
        <v>207.14</v>
      </c>
      <c r="U5" s="57">
        <f>T5*$V$6</f>
        <v>5887.9544999999998</v>
      </c>
      <c r="V5" s="5"/>
      <c r="W5" s="5"/>
      <c r="X5" s="5"/>
      <c r="Y5" s="5"/>
    </row>
    <row r="6" spans="1:25">
      <c r="A6" s="7" t="s">
        <v>39</v>
      </c>
      <c r="B6" s="55">
        <v>500</v>
      </c>
      <c r="C6" s="3">
        <f t="shared" si="0"/>
        <v>5</v>
      </c>
      <c r="D6" s="13"/>
      <c r="E6" s="10">
        <f t="shared" si="1"/>
        <v>87</v>
      </c>
      <c r="F6" s="11">
        <f t="shared" si="11"/>
        <v>10000</v>
      </c>
      <c r="G6" s="11">
        <f t="shared" si="2"/>
        <v>873333.33333333337</v>
      </c>
      <c r="H6" s="12">
        <f t="shared" si="3"/>
        <v>114.94252873563218</v>
      </c>
      <c r="I6" s="12">
        <f t="shared" si="4"/>
        <v>10038.314176245209</v>
      </c>
      <c r="J6" s="13">
        <f t="shared" si="5"/>
        <v>1.0649</v>
      </c>
      <c r="K6" s="14">
        <f t="shared" si="6"/>
        <v>1.224022988505747E-2</v>
      </c>
      <c r="L6" s="11">
        <f t="shared" si="7"/>
        <v>10689.800766283523</v>
      </c>
      <c r="M6" s="11">
        <f t="shared" si="8"/>
        <v>52224.980842911871</v>
      </c>
      <c r="N6" s="11">
        <f t="shared" si="9"/>
        <v>925558.31417624524</v>
      </c>
      <c r="O6" s="11">
        <f t="shared" si="10"/>
        <v>75</v>
      </c>
      <c r="P6" s="5"/>
      <c r="Q6" s="58">
        <v>12000</v>
      </c>
      <c r="R6" s="5">
        <v>7.1049000000000001E-2</v>
      </c>
      <c r="S6" s="61">
        <f>Q6*R6</f>
        <v>852.58799999999997</v>
      </c>
      <c r="T6" s="56">
        <f>S6/12</f>
        <v>71.048999999999992</v>
      </c>
      <c r="U6" s="57">
        <f>T6*$V$6</f>
        <v>2019.5678249999999</v>
      </c>
      <c r="V6" s="5">
        <v>28.425000000000001</v>
      </c>
      <c r="W6" s="5"/>
      <c r="X6" s="5"/>
      <c r="Y6" s="5"/>
    </row>
    <row r="7" spans="1:25">
      <c r="A7" s="7" t="s">
        <v>16</v>
      </c>
      <c r="B7" s="8">
        <v>10000</v>
      </c>
      <c r="C7" s="3">
        <f t="shared" si="0"/>
        <v>6</v>
      </c>
      <c r="D7" s="13"/>
      <c r="E7" s="10">
        <f t="shared" si="1"/>
        <v>87</v>
      </c>
      <c r="F7" s="11">
        <f t="shared" si="11"/>
        <v>10500</v>
      </c>
      <c r="G7" s="11">
        <f t="shared" si="2"/>
        <v>883833.33333333337</v>
      </c>
      <c r="H7" s="12">
        <f t="shared" si="3"/>
        <v>120.68965517241379</v>
      </c>
      <c r="I7" s="12">
        <f t="shared" si="4"/>
        <v>10159.003831417622</v>
      </c>
      <c r="J7" s="13">
        <f t="shared" si="5"/>
        <v>1.0649</v>
      </c>
      <c r="K7" s="14">
        <f t="shared" si="6"/>
        <v>1.224022988505747E-2</v>
      </c>
      <c r="L7" s="11">
        <f t="shared" si="7"/>
        <v>10818.323180076624</v>
      </c>
      <c r="M7" s="11">
        <f t="shared" si="8"/>
        <v>63043.304022988494</v>
      </c>
      <c r="N7" s="11">
        <f t="shared" si="9"/>
        <v>946876.63735632191</v>
      </c>
      <c r="O7" s="11">
        <f t="shared" si="10"/>
        <v>78.75</v>
      </c>
      <c r="P7" s="5"/>
      <c r="Q7" s="5"/>
      <c r="R7" s="5"/>
      <c r="S7" s="5"/>
      <c r="T7" s="5"/>
      <c r="U7" s="57">
        <f>T4+U5+U6</f>
        <v>17387.466491666666</v>
      </c>
      <c r="V7" s="5"/>
      <c r="W7" s="5"/>
      <c r="X7" s="5"/>
      <c r="Y7" s="5"/>
    </row>
    <row r="8" spans="1:25">
      <c r="A8" s="20" t="s">
        <v>17</v>
      </c>
      <c r="B8" s="21">
        <v>7.4999999999999997E-3</v>
      </c>
      <c r="C8" s="3">
        <f t="shared" si="0"/>
        <v>7</v>
      </c>
      <c r="D8" s="13"/>
      <c r="E8" s="10">
        <f t="shared" si="1"/>
        <v>87</v>
      </c>
      <c r="F8" s="11">
        <f t="shared" si="11"/>
        <v>10500</v>
      </c>
      <c r="G8" s="11">
        <f t="shared" si="2"/>
        <v>894333.33333333337</v>
      </c>
      <c r="H8" s="12">
        <f t="shared" si="3"/>
        <v>120.68965517241379</v>
      </c>
      <c r="I8" s="12">
        <f t="shared" si="4"/>
        <v>10279.693486590035</v>
      </c>
      <c r="J8" s="13">
        <f t="shared" si="5"/>
        <v>1.0649</v>
      </c>
      <c r="K8" s="14">
        <f t="shared" si="6"/>
        <v>1.224022988505747E-2</v>
      </c>
      <c r="L8" s="11">
        <f t="shared" si="7"/>
        <v>10946.845593869728</v>
      </c>
      <c r="M8" s="11">
        <f t="shared" si="8"/>
        <v>73990.149616858223</v>
      </c>
      <c r="N8" s="11">
        <f t="shared" si="9"/>
        <v>968323.4829501916</v>
      </c>
      <c r="O8" s="11">
        <f t="shared" si="10"/>
        <v>78.75</v>
      </c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7" t="s">
        <v>18</v>
      </c>
      <c r="B9" s="22">
        <v>15</v>
      </c>
      <c r="C9" s="3">
        <f t="shared" si="0"/>
        <v>8</v>
      </c>
      <c r="D9" s="13"/>
      <c r="E9" s="10">
        <f t="shared" si="1"/>
        <v>87</v>
      </c>
      <c r="F9" s="11">
        <f t="shared" si="11"/>
        <v>10500</v>
      </c>
      <c r="G9" s="11">
        <f t="shared" si="2"/>
        <v>904833.33333333337</v>
      </c>
      <c r="H9" s="12">
        <f t="shared" si="3"/>
        <v>120.68965517241379</v>
      </c>
      <c r="I9" s="12">
        <f t="shared" si="4"/>
        <v>10400.383141762448</v>
      </c>
      <c r="J9" s="13">
        <f t="shared" si="5"/>
        <v>1.0649</v>
      </c>
      <c r="K9" s="14">
        <f t="shared" si="6"/>
        <v>1.224022988505747E-2</v>
      </c>
      <c r="L9" s="11">
        <f t="shared" si="7"/>
        <v>11075.36800766283</v>
      </c>
      <c r="M9" s="11">
        <f t="shared" si="8"/>
        <v>85065.517624521046</v>
      </c>
      <c r="N9" s="11">
        <f t="shared" si="9"/>
        <v>989898.85095785442</v>
      </c>
      <c r="O9" s="11">
        <f t="shared" si="10"/>
        <v>78.75</v>
      </c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6" thickBot="1">
      <c r="A10" s="23" t="s">
        <v>19</v>
      </c>
      <c r="B10" s="24">
        <f>B9*12</f>
        <v>180</v>
      </c>
      <c r="C10" s="3">
        <f t="shared" si="0"/>
        <v>9</v>
      </c>
      <c r="D10" s="13"/>
      <c r="E10" s="10">
        <f t="shared" si="1"/>
        <v>87</v>
      </c>
      <c r="F10" s="11">
        <f t="shared" si="11"/>
        <v>10500</v>
      </c>
      <c r="G10" s="11">
        <f t="shared" si="2"/>
        <v>915333.33333333337</v>
      </c>
      <c r="H10" s="12">
        <f t="shared" si="3"/>
        <v>120.68965517241379</v>
      </c>
      <c r="I10" s="12">
        <f t="shared" si="4"/>
        <v>10521.072796934861</v>
      </c>
      <c r="J10" s="13">
        <f t="shared" si="5"/>
        <v>1.0649</v>
      </c>
      <c r="K10" s="14">
        <f t="shared" si="6"/>
        <v>1.224022988505747E-2</v>
      </c>
      <c r="L10" s="11">
        <f t="shared" si="7"/>
        <v>11203.890421455933</v>
      </c>
      <c r="M10" s="11">
        <f t="shared" si="8"/>
        <v>96269.408045976976</v>
      </c>
      <c r="N10" s="11">
        <f t="shared" si="9"/>
        <v>1011602.7413793104</v>
      </c>
      <c r="O10" s="11">
        <f t="shared" si="10"/>
        <v>78.75</v>
      </c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6" thickTop="1">
      <c r="A11" s="25" t="s">
        <v>20</v>
      </c>
      <c r="B11" s="26">
        <v>2.4</v>
      </c>
      <c r="C11" s="3">
        <f t="shared" si="0"/>
        <v>10</v>
      </c>
      <c r="D11" s="13"/>
      <c r="E11" s="10">
        <f t="shared" si="1"/>
        <v>87</v>
      </c>
      <c r="F11" s="11">
        <f>IF(C10&lt;$B$10,IF(L10&gt;F10+O10+$B$6,F10+$B$6,F10),"")</f>
        <v>11000</v>
      </c>
      <c r="G11" s="11">
        <f t="shared" si="2"/>
        <v>926333.33333333337</v>
      </c>
      <c r="H11" s="12">
        <f>IF(C10&lt;$B$10,F11/E11,"")</f>
        <v>126.43678160919541</v>
      </c>
      <c r="I11" s="12">
        <f t="shared" si="4"/>
        <v>10647.509578544057</v>
      </c>
      <c r="J11" s="13">
        <f t="shared" si="5"/>
        <v>1.0649</v>
      </c>
      <c r="K11" s="14">
        <f t="shared" si="6"/>
        <v>1.224022988505747E-2</v>
      </c>
      <c r="L11" s="11">
        <f t="shared" si="7"/>
        <v>11338.532950191566</v>
      </c>
      <c r="M11" s="11">
        <f t="shared" si="8"/>
        <v>107607.94099616855</v>
      </c>
      <c r="N11" s="11">
        <f t="shared" si="9"/>
        <v>1033941.2743295019</v>
      </c>
      <c r="O11" s="11">
        <f t="shared" si="10"/>
        <v>82.5</v>
      </c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27" t="s">
        <v>21</v>
      </c>
      <c r="B12" s="28">
        <v>2</v>
      </c>
      <c r="C12" s="3">
        <f t="shared" si="0"/>
        <v>11</v>
      </c>
      <c r="D12" s="13"/>
      <c r="E12" s="10">
        <f t="shared" si="1"/>
        <v>87</v>
      </c>
      <c r="F12" s="11">
        <f t="shared" si="11"/>
        <v>11000</v>
      </c>
      <c r="G12" s="11">
        <f t="shared" si="2"/>
        <v>937333.33333333337</v>
      </c>
      <c r="H12" s="12">
        <f t="shared" si="3"/>
        <v>126.43678160919541</v>
      </c>
      <c r="I12" s="12">
        <f t="shared" si="4"/>
        <v>10773.946360153253</v>
      </c>
      <c r="J12" s="13">
        <f t="shared" si="5"/>
        <v>1.0649</v>
      </c>
      <c r="K12" s="14">
        <f t="shared" si="6"/>
        <v>1.224022988505747E-2</v>
      </c>
      <c r="L12" s="11">
        <f t="shared" si="7"/>
        <v>11473.1754789272</v>
      </c>
      <c r="M12" s="11">
        <f t="shared" si="8"/>
        <v>119081.11647509574</v>
      </c>
      <c r="N12" s="11">
        <f t="shared" si="9"/>
        <v>1056414.449808429</v>
      </c>
      <c r="O12" s="11">
        <f t="shared" si="10"/>
        <v>82.5</v>
      </c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6" thickBot="1">
      <c r="A13" s="29" t="s">
        <v>22</v>
      </c>
      <c r="B13" s="30">
        <f>(B12-B11)/B11</f>
        <v>-0.16666666666666663</v>
      </c>
      <c r="C13" s="3">
        <f t="shared" si="0"/>
        <v>12</v>
      </c>
      <c r="D13" s="13"/>
      <c r="E13" s="10">
        <f t="shared" si="1"/>
        <v>87</v>
      </c>
      <c r="F13" s="11">
        <f t="shared" si="11"/>
        <v>11000</v>
      </c>
      <c r="G13" s="11">
        <f t="shared" si="2"/>
        <v>948333.33333333337</v>
      </c>
      <c r="H13" s="12">
        <f>IF(C12&lt;$B$10,F13/E13,"")</f>
        <v>126.43678160919541</v>
      </c>
      <c r="I13" s="12">
        <f t="shared" si="4"/>
        <v>10900.38314176245</v>
      </c>
      <c r="J13" s="13">
        <f t="shared" si="5"/>
        <v>1.0649</v>
      </c>
      <c r="K13" s="14">
        <f t="shared" si="6"/>
        <v>1.224022988505747E-2</v>
      </c>
      <c r="L13" s="11">
        <f t="shared" si="7"/>
        <v>11607.818007662832</v>
      </c>
      <c r="M13" s="11">
        <f t="shared" si="8"/>
        <v>130688.93448275857</v>
      </c>
      <c r="N13" s="11">
        <f t="shared" si="9"/>
        <v>1079022.2678160919</v>
      </c>
      <c r="O13" s="11">
        <f t="shared" si="10"/>
        <v>82.5</v>
      </c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6" thickTop="1">
      <c r="A14" s="31" t="s">
        <v>23</v>
      </c>
      <c r="B14" s="32">
        <v>87</v>
      </c>
      <c r="C14" s="3">
        <f t="shared" si="0"/>
        <v>13</v>
      </c>
      <c r="D14" s="13"/>
      <c r="E14" s="10">
        <f t="shared" si="1"/>
        <v>87</v>
      </c>
      <c r="F14" s="11">
        <f t="shared" si="11"/>
        <v>11500</v>
      </c>
      <c r="G14" s="11">
        <f t="shared" si="2"/>
        <v>959833.33333333337</v>
      </c>
      <c r="H14" s="12">
        <f t="shared" si="3"/>
        <v>132.18390804597701</v>
      </c>
      <c r="I14" s="12">
        <f t="shared" si="4"/>
        <v>11032.567049808427</v>
      </c>
      <c r="J14" s="13">
        <f t="shared" si="5"/>
        <v>1.0649</v>
      </c>
      <c r="K14" s="14">
        <f t="shared" si="6"/>
        <v>1.224022988505747E-2</v>
      </c>
      <c r="L14" s="11">
        <f t="shared" si="7"/>
        <v>11748.580651340993</v>
      </c>
      <c r="M14" s="11">
        <f t="shared" si="8"/>
        <v>142437.51513409958</v>
      </c>
      <c r="N14" s="11">
        <f t="shared" si="9"/>
        <v>1102270.8484674329</v>
      </c>
      <c r="O14" s="11">
        <f t="shared" si="10"/>
        <v>86.25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7" t="s">
        <v>24</v>
      </c>
      <c r="B15" s="33">
        <v>80</v>
      </c>
      <c r="C15" s="3">
        <f t="shared" si="0"/>
        <v>14</v>
      </c>
      <c r="D15" s="13"/>
      <c r="E15" s="10">
        <f t="shared" si="1"/>
        <v>87</v>
      </c>
      <c r="F15" s="11">
        <f t="shared" si="11"/>
        <v>11500</v>
      </c>
      <c r="G15" s="11">
        <f t="shared" si="2"/>
        <v>971333.33333333337</v>
      </c>
      <c r="H15" s="12">
        <f t="shared" si="3"/>
        <v>132.18390804597701</v>
      </c>
      <c r="I15" s="12">
        <f t="shared" si="4"/>
        <v>11164.750957854405</v>
      </c>
      <c r="J15" s="13">
        <f t="shared" si="5"/>
        <v>1.0649</v>
      </c>
      <c r="K15" s="14">
        <f t="shared" si="6"/>
        <v>1.224022988505747E-2</v>
      </c>
      <c r="L15" s="11">
        <f t="shared" si="7"/>
        <v>11889.343295019155</v>
      </c>
      <c r="M15" s="11">
        <f t="shared" si="8"/>
        <v>154326.85842911873</v>
      </c>
      <c r="N15" s="11">
        <f t="shared" si="9"/>
        <v>1125660.191762452</v>
      </c>
      <c r="O15" s="11">
        <f t="shared" si="10"/>
        <v>86.25</v>
      </c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34" t="s">
        <v>25</v>
      </c>
      <c r="B16" s="35">
        <f>(B15-B14)/B15</f>
        <v>-8.7499999999999994E-2</v>
      </c>
      <c r="C16" s="3">
        <f t="shared" si="0"/>
        <v>15</v>
      </c>
      <c r="D16" s="13"/>
      <c r="E16" s="10">
        <f t="shared" si="1"/>
        <v>87</v>
      </c>
      <c r="F16" s="11">
        <f t="shared" si="11"/>
        <v>11500</v>
      </c>
      <c r="G16" s="11">
        <f t="shared" si="2"/>
        <v>982833.33333333337</v>
      </c>
      <c r="H16" s="12">
        <f t="shared" si="3"/>
        <v>132.18390804597701</v>
      </c>
      <c r="I16" s="12">
        <f t="shared" si="4"/>
        <v>11296.934865900383</v>
      </c>
      <c r="J16" s="13">
        <f t="shared" si="5"/>
        <v>1.0649</v>
      </c>
      <c r="K16" s="14">
        <f t="shared" si="6"/>
        <v>1.224022988505747E-2</v>
      </c>
      <c r="L16" s="11">
        <f t="shared" si="7"/>
        <v>12030.105938697317</v>
      </c>
      <c r="M16" s="11">
        <f t="shared" si="8"/>
        <v>166356.96436781605</v>
      </c>
      <c r="N16" s="11">
        <f t="shared" si="9"/>
        <v>1149190.2977011495</v>
      </c>
      <c r="O16" s="11">
        <f t="shared" si="10"/>
        <v>86.25</v>
      </c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7" t="s">
        <v>26</v>
      </c>
      <c r="B17" s="36">
        <f>SUM(H2:H121)</f>
        <v>39509.578544061296</v>
      </c>
      <c r="C17" s="3">
        <f t="shared" si="0"/>
        <v>16</v>
      </c>
      <c r="D17" s="13"/>
      <c r="E17" s="10">
        <f t="shared" si="1"/>
        <v>87</v>
      </c>
      <c r="F17" s="11">
        <f t="shared" si="11"/>
        <v>11500</v>
      </c>
      <c r="G17" s="11">
        <f t="shared" si="2"/>
        <v>994333.33333333337</v>
      </c>
      <c r="H17" s="12">
        <f t="shared" si="3"/>
        <v>132.18390804597701</v>
      </c>
      <c r="I17" s="12">
        <f t="shared" si="4"/>
        <v>11429.11877394636</v>
      </c>
      <c r="J17" s="13">
        <f t="shared" si="5"/>
        <v>1.0649</v>
      </c>
      <c r="K17" s="14">
        <f t="shared" si="6"/>
        <v>1.224022988505747E-2</v>
      </c>
      <c r="L17" s="11">
        <f t="shared" si="7"/>
        <v>12170.868582375479</v>
      </c>
      <c r="M17" s="11">
        <f t="shared" si="8"/>
        <v>178527.83295019151</v>
      </c>
      <c r="N17" s="11">
        <f t="shared" si="9"/>
        <v>1172861.1662835248</v>
      </c>
      <c r="O17" s="11">
        <f t="shared" si="10"/>
        <v>86.25</v>
      </c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7" t="s">
        <v>27</v>
      </c>
      <c r="B18" s="37">
        <f>B17*B15</f>
        <v>3160766.2835249035</v>
      </c>
      <c r="C18" s="3">
        <f t="shared" si="0"/>
        <v>17</v>
      </c>
      <c r="D18" s="13"/>
      <c r="E18" s="10">
        <f t="shared" si="1"/>
        <v>87</v>
      </c>
      <c r="F18" s="11">
        <f t="shared" si="11"/>
        <v>12000</v>
      </c>
      <c r="G18" s="11">
        <f t="shared" si="2"/>
        <v>1006333.3333333334</v>
      </c>
      <c r="H18" s="12">
        <f t="shared" si="3"/>
        <v>137.93103448275863</v>
      </c>
      <c r="I18" s="12">
        <f t="shared" si="4"/>
        <v>11567.049808429119</v>
      </c>
      <c r="J18" s="13">
        <f t="shared" si="5"/>
        <v>1.0649</v>
      </c>
      <c r="K18" s="14">
        <f t="shared" si="6"/>
        <v>1.224022988505747E-2</v>
      </c>
      <c r="L18" s="11">
        <f t="shared" si="7"/>
        <v>12317.751340996168</v>
      </c>
      <c r="M18" s="11">
        <f t="shared" si="8"/>
        <v>190845.5842911877</v>
      </c>
      <c r="N18" s="11">
        <f t="shared" si="9"/>
        <v>1197178.9176245211</v>
      </c>
      <c r="O18" s="11">
        <f t="shared" si="10"/>
        <v>90</v>
      </c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38" t="s">
        <v>28</v>
      </c>
      <c r="B19" s="39">
        <v>1.0649</v>
      </c>
      <c r="C19" s="3">
        <f t="shared" si="0"/>
        <v>18</v>
      </c>
      <c r="D19" s="13"/>
      <c r="E19" s="10">
        <f t="shared" si="1"/>
        <v>87</v>
      </c>
      <c r="F19" s="11">
        <f t="shared" si="11"/>
        <v>12000</v>
      </c>
      <c r="G19" s="11">
        <f t="shared" si="2"/>
        <v>1018333.3333333334</v>
      </c>
      <c r="H19" s="12">
        <f t="shared" si="3"/>
        <v>137.93103448275863</v>
      </c>
      <c r="I19" s="12">
        <f t="shared" si="4"/>
        <v>11704.980842911878</v>
      </c>
      <c r="J19" s="13">
        <f t="shared" si="5"/>
        <v>1.0649</v>
      </c>
      <c r="K19" s="14">
        <f t="shared" si="6"/>
        <v>1.224022988505747E-2</v>
      </c>
      <c r="L19" s="11">
        <f t="shared" si="7"/>
        <v>12464.634099616858</v>
      </c>
      <c r="M19" s="11">
        <f t="shared" si="8"/>
        <v>203310.21839080454</v>
      </c>
      <c r="N19" s="11">
        <f t="shared" si="9"/>
        <v>1221643.551724138</v>
      </c>
      <c r="O19" s="11">
        <f t="shared" si="10"/>
        <v>90</v>
      </c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40" t="s">
        <v>29</v>
      </c>
      <c r="B20" s="41">
        <f>SUM(F2:F241)</f>
        <v>6812333.333333334</v>
      </c>
      <c r="C20" s="3">
        <f t="shared" si="0"/>
        <v>19</v>
      </c>
      <c r="D20" s="13"/>
      <c r="E20" s="10">
        <f t="shared" si="1"/>
        <v>87</v>
      </c>
      <c r="F20" s="11">
        <f t="shared" si="11"/>
        <v>12000</v>
      </c>
      <c r="G20" s="11">
        <f t="shared" si="2"/>
        <v>1030333.3333333334</v>
      </c>
      <c r="H20" s="12">
        <f t="shared" si="3"/>
        <v>137.93103448275863</v>
      </c>
      <c r="I20" s="12">
        <f t="shared" si="4"/>
        <v>11842.911877394637</v>
      </c>
      <c r="J20" s="13">
        <f t="shared" si="5"/>
        <v>1.0649</v>
      </c>
      <c r="K20" s="14">
        <f t="shared" si="6"/>
        <v>1.224022988505747E-2</v>
      </c>
      <c r="L20" s="11">
        <f t="shared" si="7"/>
        <v>12611.516858237548</v>
      </c>
      <c r="M20" s="11">
        <f t="shared" si="8"/>
        <v>215921.7352490421</v>
      </c>
      <c r="N20" s="11">
        <f t="shared" si="9"/>
        <v>1246255.0685823755</v>
      </c>
      <c r="O20" s="11">
        <f t="shared" si="10"/>
        <v>90</v>
      </c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40" t="s">
        <v>30</v>
      </c>
      <c r="B21" s="42">
        <f>SUM(L2:L241)</f>
        <v>6371645.546551724</v>
      </c>
      <c r="C21" s="3">
        <f t="shared" si="0"/>
        <v>20</v>
      </c>
      <c r="D21" s="13"/>
      <c r="E21" s="10">
        <f t="shared" si="1"/>
        <v>87</v>
      </c>
      <c r="F21" s="11">
        <f t="shared" si="11"/>
        <v>12500</v>
      </c>
      <c r="G21" s="11">
        <f t="shared" si="2"/>
        <v>1042833.3333333334</v>
      </c>
      <c r="H21" s="12">
        <f t="shared" si="3"/>
        <v>143.67816091954023</v>
      </c>
      <c r="I21" s="12">
        <f t="shared" si="4"/>
        <v>11986.590038314178</v>
      </c>
      <c r="J21" s="13">
        <f t="shared" si="5"/>
        <v>1.0649</v>
      </c>
      <c r="K21" s="14">
        <f t="shared" si="6"/>
        <v>1.224022988505747E-2</v>
      </c>
      <c r="L21" s="11">
        <f t="shared" si="7"/>
        <v>12764.519731800767</v>
      </c>
      <c r="M21" s="11">
        <f t="shared" si="8"/>
        <v>228686.25498084287</v>
      </c>
      <c r="N21" s="11">
        <f t="shared" si="9"/>
        <v>1271519.5883141763</v>
      </c>
      <c r="O21" s="11">
        <f t="shared" si="10"/>
        <v>93.75</v>
      </c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40" t="s">
        <v>31</v>
      </c>
      <c r="B22" s="42">
        <f>SUM(O2:O241)</f>
        <v>51092.5</v>
      </c>
      <c r="C22" s="3">
        <f t="shared" si="0"/>
        <v>21</v>
      </c>
      <c r="D22" s="13"/>
      <c r="E22" s="10">
        <f t="shared" si="1"/>
        <v>87</v>
      </c>
      <c r="F22" s="11">
        <f t="shared" si="11"/>
        <v>12500</v>
      </c>
      <c r="G22" s="11">
        <f t="shared" si="2"/>
        <v>1055333.3333333335</v>
      </c>
      <c r="H22" s="12">
        <f t="shared" si="3"/>
        <v>143.67816091954023</v>
      </c>
      <c r="I22" s="12">
        <f t="shared" si="4"/>
        <v>12130.268199233718</v>
      </c>
      <c r="J22" s="13">
        <f t="shared" si="5"/>
        <v>1.0649</v>
      </c>
      <c r="K22" s="14">
        <f t="shared" si="6"/>
        <v>1.224022988505747E-2</v>
      </c>
      <c r="L22" s="11">
        <f t="shared" si="7"/>
        <v>12917.522605363985</v>
      </c>
      <c r="M22" s="11">
        <f t="shared" si="8"/>
        <v>241603.77758620685</v>
      </c>
      <c r="N22" s="11">
        <f t="shared" si="9"/>
        <v>1296937.1109195403</v>
      </c>
      <c r="O22" s="11">
        <f t="shared" si="10"/>
        <v>93.75</v>
      </c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40" t="s">
        <v>32</v>
      </c>
      <c r="B23" s="43">
        <f>B21/B20</f>
        <v>0.93531030188653763</v>
      </c>
      <c r="C23" s="3">
        <f t="shared" si="0"/>
        <v>22</v>
      </c>
      <c r="D23" s="13"/>
      <c r="E23" s="10">
        <f t="shared" si="1"/>
        <v>87</v>
      </c>
      <c r="F23" s="11">
        <f t="shared" si="11"/>
        <v>12500</v>
      </c>
      <c r="G23" s="11">
        <f t="shared" si="2"/>
        <v>1067833.3333333335</v>
      </c>
      <c r="H23" s="12">
        <f t="shared" si="3"/>
        <v>143.67816091954023</v>
      </c>
      <c r="I23" s="12">
        <f t="shared" si="4"/>
        <v>12273.946360153259</v>
      </c>
      <c r="J23" s="13">
        <f t="shared" si="5"/>
        <v>1.0649</v>
      </c>
      <c r="K23" s="14">
        <f t="shared" si="6"/>
        <v>1.224022988505747E-2</v>
      </c>
      <c r="L23" s="11">
        <f t="shared" si="7"/>
        <v>13070.525478927204</v>
      </c>
      <c r="M23" s="11">
        <f t="shared" si="8"/>
        <v>254674.30306513407</v>
      </c>
      <c r="N23" s="11">
        <f t="shared" si="9"/>
        <v>1322507.6363984675</v>
      </c>
      <c r="O23" s="11">
        <f t="shared" si="10"/>
        <v>93.75</v>
      </c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40" t="s">
        <v>33</v>
      </c>
      <c r="B24" s="41">
        <f>B18+B21-B22</f>
        <v>9481319.3300766274</v>
      </c>
      <c r="C24" s="3">
        <f t="shared" si="0"/>
        <v>23</v>
      </c>
      <c r="D24" s="13"/>
      <c r="E24" s="10">
        <f t="shared" si="1"/>
        <v>87</v>
      </c>
      <c r="F24" s="11">
        <f t="shared" si="11"/>
        <v>12500</v>
      </c>
      <c r="G24" s="11">
        <f t="shared" si="2"/>
        <v>1080333.3333333335</v>
      </c>
      <c r="H24" s="12">
        <f t="shared" si="3"/>
        <v>143.67816091954023</v>
      </c>
      <c r="I24" s="12">
        <f t="shared" si="4"/>
        <v>12417.624521072799</v>
      </c>
      <c r="J24" s="13">
        <f t="shared" si="5"/>
        <v>1.0649</v>
      </c>
      <c r="K24" s="14">
        <f t="shared" si="6"/>
        <v>1.224022988505747E-2</v>
      </c>
      <c r="L24" s="11">
        <f t="shared" si="7"/>
        <v>13223.528352490424</v>
      </c>
      <c r="M24" s="11">
        <f t="shared" si="8"/>
        <v>267897.83141762449</v>
      </c>
      <c r="N24" s="11">
        <f t="shared" si="9"/>
        <v>1348231.1647509579</v>
      </c>
      <c r="O24" s="11">
        <f t="shared" si="10"/>
        <v>93.75</v>
      </c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44" t="s">
        <v>34</v>
      </c>
      <c r="B25" s="45">
        <f>B24*B12</f>
        <v>18962638.660153255</v>
      </c>
      <c r="C25" s="3">
        <f t="shared" si="0"/>
        <v>24</v>
      </c>
      <c r="D25" s="13"/>
      <c r="E25" s="10">
        <f t="shared" si="1"/>
        <v>87</v>
      </c>
      <c r="F25" s="11">
        <f t="shared" si="11"/>
        <v>13000</v>
      </c>
      <c r="G25" s="11">
        <f t="shared" si="2"/>
        <v>1093333.3333333335</v>
      </c>
      <c r="H25" s="12">
        <f t="shared" si="3"/>
        <v>149.42528735632183</v>
      </c>
      <c r="I25" s="12">
        <f t="shared" si="4"/>
        <v>12567.049808429121</v>
      </c>
      <c r="J25" s="13">
        <f t="shared" si="5"/>
        <v>1.0649</v>
      </c>
      <c r="K25" s="14">
        <f t="shared" si="6"/>
        <v>1.224022988505747E-2</v>
      </c>
      <c r="L25" s="11">
        <f t="shared" si="7"/>
        <v>13382.65134099617</v>
      </c>
      <c r="M25" s="11">
        <f t="shared" si="8"/>
        <v>281280.48275862064</v>
      </c>
      <c r="N25" s="11">
        <f t="shared" si="9"/>
        <v>1374613.8160919542</v>
      </c>
      <c r="O25" s="11">
        <f t="shared" si="10"/>
        <v>97.5</v>
      </c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7" t="s">
        <v>35</v>
      </c>
      <c r="B26" s="46">
        <f>(B25-B2)/B2</f>
        <v>8.4813193300766283</v>
      </c>
      <c r="C26" s="3">
        <f t="shared" si="0"/>
        <v>25</v>
      </c>
      <c r="D26" s="13"/>
      <c r="E26" s="10">
        <f t="shared" si="1"/>
        <v>87</v>
      </c>
      <c r="F26" s="11">
        <f t="shared" si="11"/>
        <v>13000</v>
      </c>
      <c r="G26" s="11">
        <f t="shared" si="2"/>
        <v>1106333.3333333335</v>
      </c>
      <c r="H26" s="12">
        <f t="shared" si="3"/>
        <v>149.42528735632183</v>
      </c>
      <c r="I26" s="12">
        <f t="shared" si="4"/>
        <v>12716.475095785443</v>
      </c>
      <c r="J26" s="13">
        <f t="shared" si="5"/>
        <v>1.0649</v>
      </c>
      <c r="K26" s="14">
        <f t="shared" si="6"/>
        <v>1.224022988505747E-2</v>
      </c>
      <c r="L26" s="11">
        <f t="shared" si="7"/>
        <v>13541.774329501917</v>
      </c>
      <c r="M26" s="11">
        <f t="shared" si="8"/>
        <v>294822.25708812254</v>
      </c>
      <c r="N26" s="11">
        <f t="shared" si="9"/>
        <v>1401155.5904214559</v>
      </c>
      <c r="O26" s="11">
        <f t="shared" si="10"/>
        <v>97.5</v>
      </c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7" t="s">
        <v>36</v>
      </c>
      <c r="B27" s="46">
        <f>B26/B9</f>
        <v>0.56542128867177521</v>
      </c>
      <c r="C27" s="3">
        <f t="shared" si="0"/>
        <v>26</v>
      </c>
      <c r="D27" s="13"/>
      <c r="E27" s="10">
        <f t="shared" si="1"/>
        <v>87</v>
      </c>
      <c r="F27" s="11">
        <f t="shared" si="11"/>
        <v>13000</v>
      </c>
      <c r="G27" s="11">
        <f t="shared" si="2"/>
        <v>1119333.3333333335</v>
      </c>
      <c r="H27" s="12">
        <f t="shared" si="3"/>
        <v>149.42528735632183</v>
      </c>
      <c r="I27" s="12">
        <f t="shared" si="4"/>
        <v>12865.900383141765</v>
      </c>
      <c r="J27" s="13">
        <f t="shared" si="5"/>
        <v>1.0649</v>
      </c>
      <c r="K27" s="14">
        <f t="shared" si="6"/>
        <v>1.224022988505747E-2</v>
      </c>
      <c r="L27" s="11">
        <f t="shared" si="7"/>
        <v>13700.897318007665</v>
      </c>
      <c r="M27" s="11">
        <f t="shared" si="8"/>
        <v>308523.1544061302</v>
      </c>
      <c r="N27" s="11">
        <f t="shared" si="9"/>
        <v>1427856.4877394638</v>
      </c>
      <c r="O27" s="11">
        <f t="shared" si="10"/>
        <v>97.5</v>
      </c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6" thickBot="1">
      <c r="A28" s="23" t="s">
        <v>37</v>
      </c>
      <c r="B28" s="47">
        <f>B27/12</f>
        <v>4.7118440722647932E-2</v>
      </c>
      <c r="C28" s="3">
        <f t="shared" si="0"/>
        <v>27</v>
      </c>
      <c r="D28" s="13"/>
      <c r="E28" s="10">
        <f t="shared" si="1"/>
        <v>87</v>
      </c>
      <c r="F28" s="11">
        <f t="shared" si="11"/>
        <v>13500</v>
      </c>
      <c r="G28" s="11">
        <f t="shared" si="2"/>
        <v>1132833.3333333335</v>
      </c>
      <c r="H28" s="12">
        <f t="shared" si="3"/>
        <v>155.17241379310346</v>
      </c>
      <c r="I28" s="12">
        <f t="shared" si="4"/>
        <v>13021.072796934868</v>
      </c>
      <c r="J28" s="13">
        <f t="shared" si="5"/>
        <v>1.0649</v>
      </c>
      <c r="K28" s="14">
        <f t="shared" si="6"/>
        <v>1.224022988505747E-2</v>
      </c>
      <c r="L28" s="11">
        <f t="shared" si="7"/>
        <v>13866.140421455941</v>
      </c>
      <c r="M28" s="11">
        <f t="shared" si="8"/>
        <v>322389.29482758616</v>
      </c>
      <c r="N28" s="11">
        <f t="shared" si="9"/>
        <v>1455222.6281609195</v>
      </c>
      <c r="O28" s="11">
        <f t="shared" si="10"/>
        <v>101.25</v>
      </c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6" thickTop="1">
      <c r="C29" s="3">
        <f t="shared" si="0"/>
        <v>28</v>
      </c>
      <c r="D29" s="13"/>
      <c r="E29" s="10">
        <f t="shared" si="1"/>
        <v>87</v>
      </c>
      <c r="F29" s="11">
        <f t="shared" si="11"/>
        <v>13500</v>
      </c>
      <c r="G29" s="11">
        <f t="shared" si="2"/>
        <v>1146333.3333333335</v>
      </c>
      <c r="H29" s="12">
        <f t="shared" si="3"/>
        <v>155.17241379310346</v>
      </c>
      <c r="I29" s="12">
        <f t="shared" si="4"/>
        <v>13176.245210727971</v>
      </c>
      <c r="J29" s="13">
        <f t="shared" si="5"/>
        <v>1.0649</v>
      </c>
      <c r="K29" s="14">
        <f t="shared" si="6"/>
        <v>1.224022988505747E-2</v>
      </c>
      <c r="L29" s="11">
        <f t="shared" si="7"/>
        <v>14031.383524904217</v>
      </c>
      <c r="M29" s="11">
        <f t="shared" si="8"/>
        <v>336420.67835249036</v>
      </c>
      <c r="N29" s="11">
        <f t="shared" si="9"/>
        <v>1482754.0116858238</v>
      </c>
      <c r="O29" s="11">
        <f t="shared" si="10"/>
        <v>101.25</v>
      </c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C30" s="3">
        <f t="shared" si="0"/>
        <v>29</v>
      </c>
      <c r="D30" s="13"/>
      <c r="E30" s="10">
        <f t="shared" si="1"/>
        <v>87</v>
      </c>
      <c r="F30" s="11">
        <f t="shared" si="11"/>
        <v>13500</v>
      </c>
      <c r="G30" s="11">
        <f t="shared" si="2"/>
        <v>1159833.3333333335</v>
      </c>
      <c r="H30" s="12">
        <f t="shared" si="3"/>
        <v>155.17241379310346</v>
      </c>
      <c r="I30" s="12">
        <f t="shared" si="4"/>
        <v>13331.417624521075</v>
      </c>
      <c r="J30" s="13">
        <f t="shared" si="5"/>
        <v>1.0649</v>
      </c>
      <c r="K30" s="14">
        <f t="shared" si="6"/>
        <v>1.224022988505747E-2</v>
      </c>
      <c r="L30" s="11">
        <f t="shared" si="7"/>
        <v>14196.626628352491</v>
      </c>
      <c r="M30" s="11">
        <f t="shared" si="8"/>
        <v>350617.30498084286</v>
      </c>
      <c r="N30" s="11">
        <f t="shared" si="9"/>
        <v>1510450.6383141764</v>
      </c>
      <c r="O30" s="11">
        <f t="shared" si="10"/>
        <v>101.25</v>
      </c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C31" s="3">
        <f t="shared" si="0"/>
        <v>30</v>
      </c>
      <c r="D31" s="13"/>
      <c r="E31" s="10">
        <f t="shared" si="1"/>
        <v>87</v>
      </c>
      <c r="F31" s="11">
        <f t="shared" si="11"/>
        <v>14000</v>
      </c>
      <c r="G31" s="11">
        <f t="shared" si="2"/>
        <v>1173833.3333333335</v>
      </c>
      <c r="H31" s="12">
        <f t="shared" si="3"/>
        <v>160.91954022988506</v>
      </c>
      <c r="I31" s="12">
        <f t="shared" si="4"/>
        <v>13492.337164750959</v>
      </c>
      <c r="J31" s="13">
        <f t="shared" si="5"/>
        <v>1.0649</v>
      </c>
      <c r="K31" s="14">
        <f t="shared" si="6"/>
        <v>1.224022988505747E-2</v>
      </c>
      <c r="L31" s="11">
        <f t="shared" si="7"/>
        <v>14367.989846743296</v>
      </c>
      <c r="M31" s="11">
        <f t="shared" si="8"/>
        <v>364985.29482758616</v>
      </c>
      <c r="N31" s="11">
        <f t="shared" si="9"/>
        <v>1538818.6281609195</v>
      </c>
      <c r="O31" s="11">
        <f t="shared" si="10"/>
        <v>105</v>
      </c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C32" s="3">
        <f t="shared" si="0"/>
        <v>31</v>
      </c>
      <c r="D32" s="13"/>
      <c r="E32" s="10">
        <f t="shared" si="1"/>
        <v>87</v>
      </c>
      <c r="F32" s="11">
        <f t="shared" si="11"/>
        <v>14000</v>
      </c>
      <c r="G32" s="11">
        <f t="shared" si="2"/>
        <v>1187833.3333333335</v>
      </c>
      <c r="H32" s="12">
        <f t="shared" si="3"/>
        <v>160.91954022988506</v>
      </c>
      <c r="I32" s="12">
        <f t="shared" si="4"/>
        <v>13653.256704980844</v>
      </c>
      <c r="J32" s="13">
        <f t="shared" si="5"/>
        <v>1.0649</v>
      </c>
      <c r="K32" s="14">
        <f t="shared" si="6"/>
        <v>1.224022988505747E-2</v>
      </c>
      <c r="L32" s="11">
        <f t="shared" si="7"/>
        <v>14539.353065134101</v>
      </c>
      <c r="M32" s="11">
        <f t="shared" si="8"/>
        <v>379524.64789272024</v>
      </c>
      <c r="N32" s="11">
        <f t="shared" si="9"/>
        <v>1567357.9812260538</v>
      </c>
      <c r="O32" s="11">
        <f t="shared" si="10"/>
        <v>105</v>
      </c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3:25">
      <c r="C33" s="3">
        <f t="shared" si="0"/>
        <v>32</v>
      </c>
      <c r="D33" s="13"/>
      <c r="E33" s="10">
        <f t="shared" si="1"/>
        <v>87</v>
      </c>
      <c r="F33" s="11">
        <f t="shared" si="11"/>
        <v>14000</v>
      </c>
      <c r="G33" s="11">
        <f t="shared" si="2"/>
        <v>1201833.3333333335</v>
      </c>
      <c r="H33" s="12">
        <f t="shared" si="3"/>
        <v>160.91954022988506</v>
      </c>
      <c r="I33" s="12">
        <f t="shared" si="4"/>
        <v>13814.176245210729</v>
      </c>
      <c r="J33" s="13">
        <f t="shared" si="5"/>
        <v>1.0649</v>
      </c>
      <c r="K33" s="14">
        <f t="shared" si="6"/>
        <v>1.224022988505747E-2</v>
      </c>
      <c r="L33" s="11">
        <f t="shared" si="7"/>
        <v>14710.716283524904</v>
      </c>
      <c r="M33" s="11">
        <f t="shared" si="8"/>
        <v>394235.36417624517</v>
      </c>
      <c r="N33" s="11">
        <f t="shared" si="9"/>
        <v>1596068.6975095787</v>
      </c>
      <c r="O33" s="11">
        <f t="shared" si="10"/>
        <v>105</v>
      </c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3:25">
      <c r="C34" s="3">
        <f t="shared" si="0"/>
        <v>33</v>
      </c>
      <c r="D34" s="13"/>
      <c r="E34" s="10">
        <f t="shared" si="1"/>
        <v>87</v>
      </c>
      <c r="F34" s="11">
        <f t="shared" si="11"/>
        <v>14500</v>
      </c>
      <c r="G34" s="11">
        <f t="shared" si="2"/>
        <v>1216333.3333333335</v>
      </c>
      <c r="H34" s="12">
        <f t="shared" si="3"/>
        <v>166.66666666666666</v>
      </c>
      <c r="I34" s="12">
        <f t="shared" si="4"/>
        <v>13980.842911877395</v>
      </c>
      <c r="J34" s="13">
        <f t="shared" si="5"/>
        <v>1.0649</v>
      </c>
      <c r="K34" s="14">
        <f t="shared" si="6"/>
        <v>1.224022988505747E-2</v>
      </c>
      <c r="L34" s="11">
        <f t="shared" si="7"/>
        <v>14888.199616858237</v>
      </c>
      <c r="M34" s="11">
        <f t="shared" si="8"/>
        <v>409123.56379310339</v>
      </c>
      <c r="N34" s="11">
        <f t="shared" si="9"/>
        <v>1625456.8971264369</v>
      </c>
      <c r="O34" s="11">
        <f t="shared" si="10"/>
        <v>108.75</v>
      </c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3:25">
      <c r="C35" s="3">
        <f t="shared" si="0"/>
        <v>34</v>
      </c>
      <c r="D35" s="13"/>
      <c r="E35" s="10">
        <f t="shared" si="1"/>
        <v>87</v>
      </c>
      <c r="F35" s="11">
        <f t="shared" si="11"/>
        <v>14500</v>
      </c>
      <c r="G35" s="11">
        <f t="shared" si="2"/>
        <v>1230833.3333333335</v>
      </c>
      <c r="H35" s="12">
        <f t="shared" si="3"/>
        <v>166.66666666666666</v>
      </c>
      <c r="I35" s="12">
        <f t="shared" si="4"/>
        <v>14147.509578544061</v>
      </c>
      <c r="J35" s="13">
        <f t="shared" si="5"/>
        <v>1.0649</v>
      </c>
      <c r="K35" s="14">
        <f t="shared" si="6"/>
        <v>1.224022988505747E-2</v>
      </c>
      <c r="L35" s="11">
        <f t="shared" si="7"/>
        <v>15065.682950191569</v>
      </c>
      <c r="M35" s="11">
        <f t="shared" si="8"/>
        <v>424189.24674329493</v>
      </c>
      <c r="N35" s="11">
        <f t="shared" si="9"/>
        <v>1655022.5800766284</v>
      </c>
      <c r="O35" s="11">
        <f t="shared" si="10"/>
        <v>108.75</v>
      </c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3:25">
      <c r="C36" s="3">
        <f t="shared" si="0"/>
        <v>35</v>
      </c>
      <c r="D36" s="13"/>
      <c r="E36" s="10">
        <f t="shared" si="1"/>
        <v>87</v>
      </c>
      <c r="F36" s="11">
        <f t="shared" si="11"/>
        <v>14500</v>
      </c>
      <c r="G36" s="11">
        <f t="shared" si="2"/>
        <v>1245333.3333333335</v>
      </c>
      <c r="H36" s="12">
        <f t="shared" si="3"/>
        <v>166.66666666666666</v>
      </c>
      <c r="I36" s="12">
        <f t="shared" si="4"/>
        <v>14314.176245210727</v>
      </c>
      <c r="J36" s="13">
        <f t="shared" si="5"/>
        <v>1.0649</v>
      </c>
      <c r="K36" s="14">
        <f t="shared" si="6"/>
        <v>1.224022988505747E-2</v>
      </c>
      <c r="L36" s="11">
        <f t="shared" si="7"/>
        <v>15243.166283524903</v>
      </c>
      <c r="M36" s="11">
        <f t="shared" si="8"/>
        <v>439432.41302681982</v>
      </c>
      <c r="N36" s="11">
        <f t="shared" si="9"/>
        <v>1684765.7463601534</v>
      </c>
      <c r="O36" s="11">
        <f t="shared" si="10"/>
        <v>108.75</v>
      </c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3:25">
      <c r="C37" s="3">
        <f t="shared" si="0"/>
        <v>36</v>
      </c>
      <c r="D37" s="13"/>
      <c r="E37" s="10">
        <f t="shared" si="1"/>
        <v>87</v>
      </c>
      <c r="F37" s="11">
        <f t="shared" si="11"/>
        <v>15000</v>
      </c>
      <c r="G37" s="11">
        <f t="shared" si="2"/>
        <v>1260333.3333333335</v>
      </c>
      <c r="H37" s="12">
        <f t="shared" si="3"/>
        <v>172.41379310344828</v>
      </c>
      <c r="I37" s="12">
        <f t="shared" si="4"/>
        <v>14486.590038314174</v>
      </c>
      <c r="J37" s="13">
        <f t="shared" si="5"/>
        <v>1.0649</v>
      </c>
      <c r="K37" s="14">
        <f t="shared" si="6"/>
        <v>1.224022988505747E-2</v>
      </c>
      <c r="L37" s="11">
        <f t="shared" si="7"/>
        <v>15426.769731800763</v>
      </c>
      <c r="M37" s="11">
        <f t="shared" si="8"/>
        <v>454859.18275862059</v>
      </c>
      <c r="N37" s="11">
        <f t="shared" si="9"/>
        <v>1715192.516091954</v>
      </c>
      <c r="O37" s="11">
        <f t="shared" si="10"/>
        <v>112.5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3:25">
      <c r="C38" s="3">
        <f t="shared" si="0"/>
        <v>37</v>
      </c>
      <c r="D38" s="13"/>
      <c r="E38" s="10">
        <f t="shared" si="1"/>
        <v>87</v>
      </c>
      <c r="F38" s="11">
        <f t="shared" si="11"/>
        <v>15000</v>
      </c>
      <c r="G38" s="11">
        <f t="shared" si="2"/>
        <v>1275333.3333333335</v>
      </c>
      <c r="H38" s="12">
        <f t="shared" si="3"/>
        <v>172.41379310344828</v>
      </c>
      <c r="I38" s="12">
        <f t="shared" si="4"/>
        <v>14659.003831417622</v>
      </c>
      <c r="J38" s="13">
        <f t="shared" si="5"/>
        <v>1.0649</v>
      </c>
      <c r="K38" s="14">
        <f t="shared" si="6"/>
        <v>1.224022988505747E-2</v>
      </c>
      <c r="L38" s="11">
        <f t="shared" si="7"/>
        <v>15610.373180076625</v>
      </c>
      <c r="M38" s="11">
        <f t="shared" si="8"/>
        <v>470469.55593869719</v>
      </c>
      <c r="N38" s="11">
        <f t="shared" si="9"/>
        <v>1745802.8892720307</v>
      </c>
      <c r="O38" s="11">
        <f t="shared" si="10"/>
        <v>112.5</v>
      </c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3:25">
      <c r="C39" s="3">
        <f t="shared" si="0"/>
        <v>38</v>
      </c>
      <c r="D39" s="13"/>
      <c r="E39" s="10">
        <f t="shared" si="1"/>
        <v>87</v>
      </c>
      <c r="F39" s="11">
        <f t="shared" si="11"/>
        <v>15000</v>
      </c>
      <c r="G39" s="11">
        <f t="shared" si="2"/>
        <v>1290333.3333333335</v>
      </c>
      <c r="H39" s="12">
        <f t="shared" si="3"/>
        <v>172.41379310344828</v>
      </c>
      <c r="I39" s="12">
        <f t="shared" si="4"/>
        <v>14831.417624521069</v>
      </c>
      <c r="J39" s="13">
        <f t="shared" si="5"/>
        <v>1.0649</v>
      </c>
      <c r="K39" s="14">
        <f t="shared" si="6"/>
        <v>1.224022988505747E-2</v>
      </c>
      <c r="L39" s="11">
        <f t="shared" si="7"/>
        <v>15793.976628352486</v>
      </c>
      <c r="M39" s="11">
        <f t="shared" si="8"/>
        <v>486263.53256704967</v>
      </c>
      <c r="N39" s="11">
        <f t="shared" si="9"/>
        <v>1776596.8659003831</v>
      </c>
      <c r="O39" s="11">
        <f t="shared" si="10"/>
        <v>112.5</v>
      </c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3:25">
      <c r="C40" s="3">
        <f t="shared" si="0"/>
        <v>39</v>
      </c>
      <c r="D40" s="13"/>
      <c r="E40" s="10">
        <f t="shared" si="1"/>
        <v>87</v>
      </c>
      <c r="F40" s="11">
        <f t="shared" si="11"/>
        <v>15500</v>
      </c>
      <c r="G40" s="11">
        <f t="shared" si="2"/>
        <v>1305833.3333333335</v>
      </c>
      <c r="H40" s="12">
        <f t="shared" si="3"/>
        <v>178.16091954022988</v>
      </c>
      <c r="I40" s="12">
        <f t="shared" si="4"/>
        <v>15009.5785440613</v>
      </c>
      <c r="J40" s="13">
        <f t="shared" si="5"/>
        <v>1.0649</v>
      </c>
      <c r="K40" s="14">
        <f t="shared" si="6"/>
        <v>1.224022988505747E-2</v>
      </c>
      <c r="L40" s="11">
        <f t="shared" si="7"/>
        <v>15983.700191570877</v>
      </c>
      <c r="M40" s="11">
        <f t="shared" si="8"/>
        <v>502247.23275862052</v>
      </c>
      <c r="N40" s="11">
        <f t="shared" si="9"/>
        <v>1808080.566091954</v>
      </c>
      <c r="O40" s="11">
        <f t="shared" si="10"/>
        <v>116.25</v>
      </c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3:25">
      <c r="C41" s="3">
        <f t="shared" si="0"/>
        <v>40</v>
      </c>
      <c r="D41" s="13"/>
      <c r="E41" s="10">
        <f t="shared" si="1"/>
        <v>87</v>
      </c>
      <c r="F41" s="11">
        <f t="shared" si="11"/>
        <v>15500</v>
      </c>
      <c r="G41" s="11">
        <f t="shared" si="2"/>
        <v>1321333.3333333335</v>
      </c>
      <c r="H41" s="12">
        <f t="shared" si="3"/>
        <v>178.16091954022988</v>
      </c>
      <c r="I41" s="12">
        <f t="shared" si="4"/>
        <v>15187.739463601531</v>
      </c>
      <c r="J41" s="13">
        <f t="shared" si="5"/>
        <v>1.0649</v>
      </c>
      <c r="K41" s="14">
        <f t="shared" si="6"/>
        <v>1.224022988505747E-2</v>
      </c>
      <c r="L41" s="11">
        <f t="shared" si="7"/>
        <v>16173.42375478927</v>
      </c>
      <c r="M41" s="11">
        <f t="shared" si="8"/>
        <v>518420.65651340981</v>
      </c>
      <c r="N41" s="11">
        <f t="shared" si="9"/>
        <v>1839753.9898467432</v>
      </c>
      <c r="O41" s="11">
        <f t="shared" si="10"/>
        <v>116.25</v>
      </c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3:25">
      <c r="C42" s="3">
        <f t="shared" si="0"/>
        <v>41</v>
      </c>
      <c r="D42" s="13"/>
      <c r="E42" s="10">
        <f t="shared" si="1"/>
        <v>87</v>
      </c>
      <c r="F42" s="11">
        <f t="shared" si="11"/>
        <v>16000</v>
      </c>
      <c r="G42" s="11">
        <f t="shared" si="2"/>
        <v>1337333.3333333335</v>
      </c>
      <c r="H42" s="12">
        <f t="shared" si="3"/>
        <v>183.90804597701148</v>
      </c>
      <c r="I42" s="12">
        <f t="shared" si="4"/>
        <v>15371.647509578543</v>
      </c>
      <c r="J42" s="13">
        <f t="shared" si="5"/>
        <v>1.0649</v>
      </c>
      <c r="K42" s="14">
        <f t="shared" si="6"/>
        <v>1.224022988505747E-2</v>
      </c>
      <c r="L42" s="11">
        <f t="shared" si="7"/>
        <v>16369.26743295019</v>
      </c>
      <c r="M42" s="11">
        <f t="shared" si="8"/>
        <v>534789.92394636001</v>
      </c>
      <c r="N42" s="11">
        <f t="shared" si="9"/>
        <v>1872123.2572796936</v>
      </c>
      <c r="O42" s="11">
        <f t="shared" si="10"/>
        <v>120</v>
      </c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3:25">
      <c r="C43" s="3">
        <f t="shared" si="0"/>
        <v>42</v>
      </c>
      <c r="D43" s="13"/>
      <c r="E43" s="10">
        <f t="shared" si="1"/>
        <v>87</v>
      </c>
      <c r="F43" s="11">
        <f t="shared" si="11"/>
        <v>16000</v>
      </c>
      <c r="G43" s="11">
        <f t="shared" si="2"/>
        <v>1353333.3333333335</v>
      </c>
      <c r="H43" s="12">
        <f t="shared" si="3"/>
        <v>183.90804597701148</v>
      </c>
      <c r="I43" s="12">
        <f t="shared" si="4"/>
        <v>15555.555555555555</v>
      </c>
      <c r="J43" s="13">
        <f t="shared" si="5"/>
        <v>1.0649</v>
      </c>
      <c r="K43" s="14">
        <f t="shared" si="6"/>
        <v>1.224022988505747E-2</v>
      </c>
      <c r="L43" s="11">
        <f t="shared" si="7"/>
        <v>16565.111111111109</v>
      </c>
      <c r="M43" s="11">
        <f t="shared" si="8"/>
        <v>551355.03505747113</v>
      </c>
      <c r="N43" s="11">
        <f t="shared" si="9"/>
        <v>1904688.3683908046</v>
      </c>
      <c r="O43" s="11">
        <f t="shared" si="10"/>
        <v>120</v>
      </c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3:25">
      <c r="C44" s="3">
        <f t="shared" si="0"/>
        <v>43</v>
      </c>
      <c r="D44" s="13"/>
      <c r="E44" s="10">
        <f t="shared" si="1"/>
        <v>87</v>
      </c>
      <c r="F44" s="11">
        <f t="shared" si="11"/>
        <v>16000</v>
      </c>
      <c r="G44" s="11">
        <f t="shared" si="2"/>
        <v>1369333.3333333335</v>
      </c>
      <c r="H44" s="12">
        <f t="shared" si="3"/>
        <v>183.90804597701148</v>
      </c>
      <c r="I44" s="12">
        <f t="shared" si="4"/>
        <v>15739.463601532567</v>
      </c>
      <c r="J44" s="13">
        <f t="shared" si="5"/>
        <v>1.0649</v>
      </c>
      <c r="K44" s="14">
        <f t="shared" si="6"/>
        <v>1.224022988505747E-2</v>
      </c>
      <c r="L44" s="11">
        <f t="shared" si="7"/>
        <v>16760.954789272029</v>
      </c>
      <c r="M44" s="11">
        <f t="shared" si="8"/>
        <v>568115.98984674318</v>
      </c>
      <c r="N44" s="11">
        <f t="shared" si="9"/>
        <v>1937449.3231800767</v>
      </c>
      <c r="O44" s="11">
        <f t="shared" si="10"/>
        <v>120</v>
      </c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3:25">
      <c r="C45" s="3">
        <f t="shared" si="0"/>
        <v>44</v>
      </c>
      <c r="D45" s="13"/>
      <c r="E45" s="10">
        <f t="shared" si="1"/>
        <v>87</v>
      </c>
      <c r="F45" s="11">
        <f t="shared" si="11"/>
        <v>16500</v>
      </c>
      <c r="G45" s="11">
        <f t="shared" si="2"/>
        <v>1385833.3333333335</v>
      </c>
      <c r="H45" s="12">
        <f t="shared" si="3"/>
        <v>189.65517241379311</v>
      </c>
      <c r="I45" s="12">
        <f t="shared" si="4"/>
        <v>15929.11877394636</v>
      </c>
      <c r="J45" s="13">
        <f t="shared" si="5"/>
        <v>1.0649</v>
      </c>
      <c r="K45" s="14">
        <f t="shared" si="6"/>
        <v>1.224022988505747E-2</v>
      </c>
      <c r="L45" s="11">
        <f t="shared" si="7"/>
        <v>16962.918582375478</v>
      </c>
      <c r="M45" s="11">
        <f t="shared" si="8"/>
        <v>585078.90842911869</v>
      </c>
      <c r="N45" s="11">
        <f t="shared" si="9"/>
        <v>1970912.2417624523</v>
      </c>
      <c r="O45" s="11">
        <f t="shared" si="10"/>
        <v>123.75</v>
      </c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3:25">
      <c r="C46" s="3">
        <f t="shared" si="0"/>
        <v>45</v>
      </c>
      <c r="D46" s="13"/>
      <c r="E46" s="10">
        <f t="shared" si="1"/>
        <v>87</v>
      </c>
      <c r="F46" s="11">
        <f t="shared" si="11"/>
        <v>16500</v>
      </c>
      <c r="G46" s="11">
        <f t="shared" si="2"/>
        <v>1402333.3333333335</v>
      </c>
      <c r="H46" s="12">
        <f t="shared" si="3"/>
        <v>189.65517241379311</v>
      </c>
      <c r="I46" s="12">
        <f t="shared" si="4"/>
        <v>16118.773946360154</v>
      </c>
      <c r="J46" s="13">
        <f t="shared" si="5"/>
        <v>1.0649</v>
      </c>
      <c r="K46" s="14">
        <f t="shared" si="6"/>
        <v>1.224022988505747E-2</v>
      </c>
      <c r="L46" s="11">
        <f t="shared" si="7"/>
        <v>17164.882375478926</v>
      </c>
      <c r="M46" s="11">
        <f t="shared" si="8"/>
        <v>602243.79080459767</v>
      </c>
      <c r="N46" s="11">
        <f t="shared" si="9"/>
        <v>2004577.124137931</v>
      </c>
      <c r="O46" s="11">
        <f t="shared" si="10"/>
        <v>123.75</v>
      </c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3:25">
      <c r="C47" s="3">
        <f t="shared" si="0"/>
        <v>46</v>
      </c>
      <c r="D47" s="13"/>
      <c r="E47" s="10">
        <f t="shared" si="1"/>
        <v>87</v>
      </c>
      <c r="F47" s="11">
        <f t="shared" si="11"/>
        <v>17000</v>
      </c>
      <c r="G47" s="11">
        <f t="shared" si="2"/>
        <v>1419333.3333333335</v>
      </c>
      <c r="H47" s="12">
        <f t="shared" si="3"/>
        <v>195.40229885057471</v>
      </c>
      <c r="I47" s="12">
        <f t="shared" si="4"/>
        <v>16314.176245210729</v>
      </c>
      <c r="J47" s="13">
        <f t="shared" si="5"/>
        <v>1.0649</v>
      </c>
      <c r="K47" s="14">
        <f t="shared" si="6"/>
        <v>1.224022988505747E-2</v>
      </c>
      <c r="L47" s="11">
        <f t="shared" si="7"/>
        <v>17372.966283524904</v>
      </c>
      <c r="M47" s="11">
        <f t="shared" si="8"/>
        <v>619616.75708812254</v>
      </c>
      <c r="N47" s="11">
        <f t="shared" si="9"/>
        <v>2038950.0904214559</v>
      </c>
      <c r="O47" s="11">
        <f t="shared" si="10"/>
        <v>127.5</v>
      </c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3:25">
      <c r="C48" s="3">
        <f t="shared" si="0"/>
        <v>47</v>
      </c>
      <c r="D48" s="13"/>
      <c r="E48" s="10">
        <f t="shared" si="1"/>
        <v>87</v>
      </c>
      <c r="F48" s="11">
        <f t="shared" si="11"/>
        <v>17000</v>
      </c>
      <c r="G48" s="11">
        <f t="shared" si="2"/>
        <v>1436333.3333333335</v>
      </c>
      <c r="H48" s="12">
        <f t="shared" si="3"/>
        <v>195.40229885057471</v>
      </c>
      <c r="I48" s="12">
        <f t="shared" si="4"/>
        <v>16509.578544061304</v>
      </c>
      <c r="J48" s="13">
        <f t="shared" si="5"/>
        <v>1.0649</v>
      </c>
      <c r="K48" s="14">
        <f t="shared" si="6"/>
        <v>1.224022988505747E-2</v>
      </c>
      <c r="L48" s="11">
        <f t="shared" si="7"/>
        <v>17581.050191570881</v>
      </c>
      <c r="M48" s="11">
        <f t="shared" si="8"/>
        <v>637197.80727969343</v>
      </c>
      <c r="N48" s="11">
        <f t="shared" si="9"/>
        <v>2073531.1406130269</v>
      </c>
      <c r="O48" s="11">
        <f t="shared" si="10"/>
        <v>127.5</v>
      </c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3:25">
      <c r="C49" s="3">
        <f t="shared" si="0"/>
        <v>48</v>
      </c>
      <c r="D49" s="13"/>
      <c r="E49" s="10">
        <f t="shared" si="1"/>
        <v>87</v>
      </c>
      <c r="F49" s="11">
        <f t="shared" si="11"/>
        <v>17000</v>
      </c>
      <c r="G49" s="11">
        <f t="shared" si="2"/>
        <v>1453333.3333333335</v>
      </c>
      <c r="H49" s="12">
        <f t="shared" si="3"/>
        <v>195.40229885057471</v>
      </c>
      <c r="I49" s="12">
        <f t="shared" si="4"/>
        <v>16704.980842911878</v>
      </c>
      <c r="J49" s="13">
        <f t="shared" si="5"/>
        <v>1.0649</v>
      </c>
      <c r="K49" s="14">
        <f t="shared" si="6"/>
        <v>1.224022988505747E-2</v>
      </c>
      <c r="L49" s="11">
        <f t="shared" si="7"/>
        <v>17789.134099616858</v>
      </c>
      <c r="M49" s="11">
        <f t="shared" si="8"/>
        <v>654986.94137931033</v>
      </c>
      <c r="N49" s="11">
        <f t="shared" si="9"/>
        <v>2108320.2747126436</v>
      </c>
      <c r="O49" s="11">
        <f t="shared" si="10"/>
        <v>127.5</v>
      </c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3:25">
      <c r="C50" s="3">
        <f t="shared" si="0"/>
        <v>49</v>
      </c>
      <c r="D50" s="13"/>
      <c r="E50" s="10">
        <f t="shared" si="1"/>
        <v>87</v>
      </c>
      <c r="F50" s="11">
        <f t="shared" si="11"/>
        <v>17500</v>
      </c>
      <c r="G50" s="11">
        <f t="shared" si="2"/>
        <v>1470833.3333333335</v>
      </c>
      <c r="H50" s="12">
        <f t="shared" si="3"/>
        <v>201.14942528735631</v>
      </c>
      <c r="I50" s="12">
        <f t="shared" si="4"/>
        <v>16906.130268199235</v>
      </c>
      <c r="J50" s="13">
        <f t="shared" si="5"/>
        <v>1.0649</v>
      </c>
      <c r="K50" s="14">
        <f t="shared" si="6"/>
        <v>1.224022988505747E-2</v>
      </c>
      <c r="L50" s="11">
        <f t="shared" si="7"/>
        <v>18003.338122605364</v>
      </c>
      <c r="M50" s="11">
        <f t="shared" si="8"/>
        <v>672990.27950191568</v>
      </c>
      <c r="N50" s="11">
        <f t="shared" si="9"/>
        <v>2143823.6128352489</v>
      </c>
      <c r="O50" s="11">
        <f t="shared" si="10"/>
        <v>131.25</v>
      </c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3:25">
      <c r="C51" s="3">
        <f t="shared" si="0"/>
        <v>50</v>
      </c>
      <c r="D51" s="13"/>
      <c r="E51" s="10">
        <f t="shared" si="1"/>
        <v>87</v>
      </c>
      <c r="F51" s="11">
        <f t="shared" si="11"/>
        <v>17500</v>
      </c>
      <c r="G51" s="11">
        <f t="shared" si="2"/>
        <v>1488333.3333333335</v>
      </c>
      <c r="H51" s="12">
        <f t="shared" si="3"/>
        <v>201.14942528735631</v>
      </c>
      <c r="I51" s="12">
        <f t="shared" si="4"/>
        <v>17107.279693486591</v>
      </c>
      <c r="J51" s="13">
        <f t="shared" si="5"/>
        <v>1.0649</v>
      </c>
      <c r="K51" s="14">
        <f t="shared" si="6"/>
        <v>1.224022988505747E-2</v>
      </c>
      <c r="L51" s="11">
        <f t="shared" si="7"/>
        <v>18217.54214559387</v>
      </c>
      <c r="M51" s="11">
        <f t="shared" si="8"/>
        <v>691207.82164750958</v>
      </c>
      <c r="N51" s="11">
        <f t="shared" si="9"/>
        <v>2179541.154980843</v>
      </c>
      <c r="O51" s="11">
        <f t="shared" si="10"/>
        <v>131.25</v>
      </c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3:25">
      <c r="C52" s="3">
        <f t="shared" si="0"/>
        <v>51</v>
      </c>
      <c r="D52" s="13"/>
      <c r="E52" s="10">
        <f t="shared" si="1"/>
        <v>87</v>
      </c>
      <c r="F52" s="11">
        <f t="shared" si="11"/>
        <v>18000</v>
      </c>
      <c r="G52" s="11">
        <f t="shared" si="2"/>
        <v>1506333.3333333335</v>
      </c>
      <c r="H52" s="12">
        <f t="shared" si="3"/>
        <v>206.89655172413794</v>
      </c>
      <c r="I52" s="12">
        <f t="shared" si="4"/>
        <v>17314.176245210729</v>
      </c>
      <c r="J52" s="13">
        <f t="shared" si="5"/>
        <v>1.0649</v>
      </c>
      <c r="K52" s="14">
        <f t="shared" si="6"/>
        <v>1.224022988505747E-2</v>
      </c>
      <c r="L52" s="11">
        <f t="shared" si="7"/>
        <v>18437.866283524905</v>
      </c>
      <c r="M52" s="11">
        <f t="shared" si="8"/>
        <v>709645.68793103448</v>
      </c>
      <c r="N52" s="11">
        <f t="shared" si="9"/>
        <v>2215979.0212643677</v>
      </c>
      <c r="O52" s="11">
        <f t="shared" si="10"/>
        <v>135</v>
      </c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3:25">
      <c r="C53" s="3">
        <f t="shared" si="0"/>
        <v>52</v>
      </c>
      <c r="D53" s="13"/>
      <c r="E53" s="10">
        <f t="shared" si="1"/>
        <v>87</v>
      </c>
      <c r="F53" s="11">
        <f t="shared" si="11"/>
        <v>18000</v>
      </c>
      <c r="G53" s="11">
        <f t="shared" si="2"/>
        <v>1524333.3333333335</v>
      </c>
      <c r="H53" s="12">
        <f t="shared" si="3"/>
        <v>206.89655172413794</v>
      </c>
      <c r="I53" s="12">
        <f t="shared" si="4"/>
        <v>17521.072796934866</v>
      </c>
      <c r="J53" s="13">
        <f t="shared" si="5"/>
        <v>1.0649</v>
      </c>
      <c r="K53" s="14">
        <f t="shared" si="6"/>
        <v>1.224022988505747E-2</v>
      </c>
      <c r="L53" s="11">
        <f t="shared" si="7"/>
        <v>18658.19042145594</v>
      </c>
      <c r="M53" s="11">
        <f t="shared" si="8"/>
        <v>728303.87835249037</v>
      </c>
      <c r="N53" s="11">
        <f t="shared" si="9"/>
        <v>2252637.2116858237</v>
      </c>
      <c r="O53" s="11">
        <f t="shared" si="10"/>
        <v>135</v>
      </c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3:25">
      <c r="C54" s="3">
        <f t="shared" si="0"/>
        <v>53</v>
      </c>
      <c r="D54" s="13"/>
      <c r="E54" s="10">
        <f t="shared" si="1"/>
        <v>87</v>
      </c>
      <c r="F54" s="11">
        <f t="shared" si="11"/>
        <v>18500</v>
      </c>
      <c r="G54" s="11">
        <f t="shared" si="2"/>
        <v>1542833.3333333335</v>
      </c>
      <c r="H54" s="12">
        <f t="shared" si="3"/>
        <v>212.64367816091954</v>
      </c>
      <c r="I54" s="12">
        <f t="shared" si="4"/>
        <v>17733.716475095785</v>
      </c>
      <c r="J54" s="13">
        <f t="shared" si="5"/>
        <v>1.0649</v>
      </c>
      <c r="K54" s="14">
        <f t="shared" si="6"/>
        <v>1.224022988505747E-2</v>
      </c>
      <c r="L54" s="11">
        <f t="shared" si="7"/>
        <v>18884.6346743295</v>
      </c>
      <c r="M54" s="11">
        <f t="shared" si="8"/>
        <v>747188.51302681991</v>
      </c>
      <c r="N54" s="11">
        <f t="shared" si="9"/>
        <v>2290021.8463601535</v>
      </c>
      <c r="O54" s="11">
        <f t="shared" si="10"/>
        <v>138.75</v>
      </c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3:25">
      <c r="C55" s="3">
        <f t="shared" si="0"/>
        <v>54</v>
      </c>
      <c r="D55" s="13"/>
      <c r="E55" s="10">
        <f t="shared" si="1"/>
        <v>87</v>
      </c>
      <c r="F55" s="11">
        <f t="shared" si="11"/>
        <v>18500</v>
      </c>
      <c r="G55" s="11">
        <f t="shared" si="2"/>
        <v>1561333.3333333335</v>
      </c>
      <c r="H55" s="12">
        <f t="shared" si="3"/>
        <v>212.64367816091954</v>
      </c>
      <c r="I55" s="12">
        <f t="shared" si="4"/>
        <v>17946.360153256705</v>
      </c>
      <c r="J55" s="13">
        <f t="shared" si="5"/>
        <v>1.0649</v>
      </c>
      <c r="K55" s="14">
        <f t="shared" si="6"/>
        <v>1.224022988505747E-2</v>
      </c>
      <c r="L55" s="11">
        <f t="shared" si="7"/>
        <v>19111.078927203063</v>
      </c>
      <c r="M55" s="11">
        <f t="shared" si="8"/>
        <v>766299.591954023</v>
      </c>
      <c r="N55" s="11">
        <f t="shared" si="9"/>
        <v>2327632.9252873566</v>
      </c>
      <c r="O55" s="11">
        <f t="shared" si="10"/>
        <v>138.75</v>
      </c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3:25">
      <c r="C56" s="3">
        <f t="shared" si="0"/>
        <v>55</v>
      </c>
      <c r="D56" s="13"/>
      <c r="E56" s="10">
        <f t="shared" si="1"/>
        <v>87</v>
      </c>
      <c r="F56" s="11">
        <f t="shared" si="11"/>
        <v>18500</v>
      </c>
      <c r="G56" s="11">
        <f t="shared" si="2"/>
        <v>1579833.3333333335</v>
      </c>
      <c r="H56" s="12">
        <f t="shared" si="3"/>
        <v>212.64367816091954</v>
      </c>
      <c r="I56" s="12">
        <f t="shared" si="4"/>
        <v>18159.003831417624</v>
      </c>
      <c r="J56" s="13">
        <f t="shared" si="5"/>
        <v>1.0649</v>
      </c>
      <c r="K56" s="14">
        <f t="shared" si="6"/>
        <v>1.224022988505747E-2</v>
      </c>
      <c r="L56" s="11">
        <f t="shared" si="7"/>
        <v>19337.523180076627</v>
      </c>
      <c r="M56" s="11">
        <f t="shared" si="8"/>
        <v>785637.11513409961</v>
      </c>
      <c r="N56" s="11">
        <f t="shared" si="9"/>
        <v>2365470.448467433</v>
      </c>
      <c r="O56" s="11">
        <f t="shared" si="10"/>
        <v>138.75</v>
      </c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3:25">
      <c r="C57" s="3">
        <f t="shared" si="0"/>
        <v>56</v>
      </c>
      <c r="D57" s="13"/>
      <c r="E57" s="10">
        <f t="shared" si="1"/>
        <v>87</v>
      </c>
      <c r="F57" s="11">
        <f t="shared" si="11"/>
        <v>19000</v>
      </c>
      <c r="G57" s="11">
        <f t="shared" si="2"/>
        <v>1598833.3333333335</v>
      </c>
      <c r="H57" s="12">
        <f t="shared" si="3"/>
        <v>218.39080459770116</v>
      </c>
      <c r="I57" s="12">
        <f t="shared" si="4"/>
        <v>18377.394636015324</v>
      </c>
      <c r="J57" s="13">
        <f t="shared" si="5"/>
        <v>1.0649</v>
      </c>
      <c r="K57" s="14">
        <f t="shared" si="6"/>
        <v>1.224022988505747E-2</v>
      </c>
      <c r="L57" s="11">
        <f t="shared" si="7"/>
        <v>19570.087547892719</v>
      </c>
      <c r="M57" s="11">
        <f t="shared" si="8"/>
        <v>805207.20268199232</v>
      </c>
      <c r="N57" s="11">
        <f t="shared" si="9"/>
        <v>2404040.5360153257</v>
      </c>
      <c r="O57" s="11">
        <f t="shared" si="10"/>
        <v>142.5</v>
      </c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3:25">
      <c r="C58" s="3">
        <f t="shared" si="0"/>
        <v>57</v>
      </c>
      <c r="D58" s="13"/>
      <c r="E58" s="10">
        <f t="shared" si="1"/>
        <v>87</v>
      </c>
      <c r="F58" s="11">
        <f t="shared" si="11"/>
        <v>19000</v>
      </c>
      <c r="G58" s="11">
        <f t="shared" si="2"/>
        <v>1617833.3333333335</v>
      </c>
      <c r="H58" s="12">
        <f t="shared" si="3"/>
        <v>218.39080459770116</v>
      </c>
      <c r="I58" s="12">
        <f t="shared" si="4"/>
        <v>18595.785440613025</v>
      </c>
      <c r="J58" s="13">
        <f t="shared" si="5"/>
        <v>1.0649</v>
      </c>
      <c r="K58" s="14">
        <f t="shared" si="6"/>
        <v>1.224022988505747E-2</v>
      </c>
      <c r="L58" s="11">
        <f t="shared" si="7"/>
        <v>19802.651915708808</v>
      </c>
      <c r="M58" s="11">
        <f t="shared" si="8"/>
        <v>825009.85459770111</v>
      </c>
      <c r="N58" s="11">
        <f t="shared" si="9"/>
        <v>2442843.1879310347</v>
      </c>
      <c r="O58" s="11">
        <f t="shared" si="10"/>
        <v>142.5</v>
      </c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3:25">
      <c r="C59" s="3">
        <f t="shared" si="0"/>
        <v>58</v>
      </c>
      <c r="D59" s="13"/>
      <c r="E59" s="10">
        <f t="shared" si="1"/>
        <v>87</v>
      </c>
      <c r="F59" s="11">
        <f t="shared" si="11"/>
        <v>19500</v>
      </c>
      <c r="G59" s="11">
        <f t="shared" si="2"/>
        <v>1637333.3333333335</v>
      </c>
      <c r="H59" s="12">
        <f t="shared" si="3"/>
        <v>224.13793103448276</v>
      </c>
      <c r="I59" s="12">
        <f t="shared" si="4"/>
        <v>18819.923371647506</v>
      </c>
      <c r="J59" s="13">
        <f t="shared" si="5"/>
        <v>1.0649</v>
      </c>
      <c r="K59" s="14">
        <f t="shared" si="6"/>
        <v>1.224022988505747E-2</v>
      </c>
      <c r="L59" s="11">
        <f t="shared" si="7"/>
        <v>20041.336398467429</v>
      </c>
      <c r="M59" s="11">
        <f t="shared" si="8"/>
        <v>845051.19099616853</v>
      </c>
      <c r="N59" s="11">
        <f t="shared" si="9"/>
        <v>2482384.5243295021</v>
      </c>
      <c r="O59" s="11">
        <f t="shared" si="10"/>
        <v>146.25</v>
      </c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3:25">
      <c r="C60" s="3">
        <f t="shared" si="0"/>
        <v>59</v>
      </c>
      <c r="D60" s="13"/>
      <c r="E60" s="10">
        <f t="shared" si="1"/>
        <v>87</v>
      </c>
      <c r="F60" s="11">
        <f t="shared" si="11"/>
        <v>19500</v>
      </c>
      <c r="G60" s="11">
        <f t="shared" si="2"/>
        <v>1656833.3333333335</v>
      </c>
      <c r="H60" s="12">
        <f t="shared" si="3"/>
        <v>224.13793103448276</v>
      </c>
      <c r="I60" s="12">
        <f t="shared" si="4"/>
        <v>19044.061302681988</v>
      </c>
      <c r="J60" s="13">
        <f t="shared" si="5"/>
        <v>1.0649</v>
      </c>
      <c r="K60" s="14">
        <f t="shared" si="6"/>
        <v>1.224022988505747E-2</v>
      </c>
      <c r="L60" s="11">
        <f t="shared" si="7"/>
        <v>20280.02088122605</v>
      </c>
      <c r="M60" s="11">
        <f t="shared" si="8"/>
        <v>865331.21187739458</v>
      </c>
      <c r="N60" s="11">
        <f t="shared" si="9"/>
        <v>2522164.545210728</v>
      </c>
      <c r="O60" s="11">
        <f t="shared" si="10"/>
        <v>146.25</v>
      </c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3:25">
      <c r="C61" s="3">
        <f t="shared" si="0"/>
        <v>60</v>
      </c>
      <c r="D61" s="13"/>
      <c r="E61" s="10">
        <f t="shared" si="1"/>
        <v>87</v>
      </c>
      <c r="F61" s="11">
        <f t="shared" si="11"/>
        <v>20000</v>
      </c>
      <c r="G61" s="11">
        <f t="shared" si="2"/>
        <v>1676833.3333333335</v>
      </c>
      <c r="H61" s="12">
        <f t="shared" si="3"/>
        <v>229.88505747126436</v>
      </c>
      <c r="I61" s="12">
        <f t="shared" si="4"/>
        <v>19273.946360153252</v>
      </c>
      <c r="J61" s="13">
        <f t="shared" si="5"/>
        <v>1.0649</v>
      </c>
      <c r="K61" s="14">
        <f t="shared" si="6"/>
        <v>1.224022988505747E-2</v>
      </c>
      <c r="L61" s="11">
        <f t="shared" si="7"/>
        <v>20524.825478927196</v>
      </c>
      <c r="M61" s="11">
        <f t="shared" si="8"/>
        <v>885856.03735632182</v>
      </c>
      <c r="N61" s="11">
        <f t="shared" si="9"/>
        <v>2562689.3706896552</v>
      </c>
      <c r="O61" s="11">
        <f t="shared" si="10"/>
        <v>150</v>
      </c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3:25">
      <c r="C62" s="3">
        <f t="shared" si="0"/>
        <v>61</v>
      </c>
      <c r="D62" s="13"/>
      <c r="E62" s="10">
        <f t="shared" si="1"/>
        <v>87</v>
      </c>
      <c r="F62" s="11">
        <f t="shared" si="11"/>
        <v>20000</v>
      </c>
      <c r="G62" s="11">
        <f t="shared" si="2"/>
        <v>1696833.3333333335</v>
      </c>
      <c r="H62" s="12">
        <f t="shared" si="3"/>
        <v>229.88505747126436</v>
      </c>
      <c r="I62" s="12">
        <f t="shared" si="4"/>
        <v>19503.831417624515</v>
      </c>
      <c r="J62" s="13">
        <f t="shared" si="5"/>
        <v>1.0649</v>
      </c>
      <c r="K62" s="14">
        <f t="shared" si="6"/>
        <v>1.224022988505747E-2</v>
      </c>
      <c r="L62" s="11">
        <f t="shared" si="7"/>
        <v>20769.630076628346</v>
      </c>
      <c r="M62" s="11">
        <f t="shared" si="8"/>
        <v>906625.66743295011</v>
      </c>
      <c r="N62" s="11">
        <f t="shared" si="9"/>
        <v>2603459.0007662838</v>
      </c>
      <c r="O62" s="11">
        <f t="shared" si="10"/>
        <v>150</v>
      </c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3:25">
      <c r="C63" s="3">
        <f t="shared" si="0"/>
        <v>62</v>
      </c>
      <c r="D63" s="13"/>
      <c r="E63" s="10">
        <f t="shared" si="1"/>
        <v>87</v>
      </c>
      <c r="F63" s="11">
        <f t="shared" si="11"/>
        <v>20500</v>
      </c>
      <c r="G63" s="11">
        <f t="shared" si="2"/>
        <v>1717333.3333333335</v>
      </c>
      <c r="H63" s="12">
        <f t="shared" si="3"/>
        <v>235.63218390804599</v>
      </c>
      <c r="I63" s="12">
        <f t="shared" si="4"/>
        <v>19739.46360153256</v>
      </c>
      <c r="J63" s="13">
        <f t="shared" si="5"/>
        <v>1.0649</v>
      </c>
      <c r="K63" s="14">
        <f t="shared" si="6"/>
        <v>1.224022988505747E-2</v>
      </c>
      <c r="L63" s="11">
        <f t="shared" si="7"/>
        <v>21020.554789272021</v>
      </c>
      <c r="M63" s="11">
        <f t="shared" si="8"/>
        <v>927646.22222222213</v>
      </c>
      <c r="N63" s="11">
        <f t="shared" si="9"/>
        <v>2644979.5555555555</v>
      </c>
      <c r="O63" s="11">
        <f t="shared" si="10"/>
        <v>153.75</v>
      </c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3:25">
      <c r="C64" s="3">
        <f t="shared" si="0"/>
        <v>63</v>
      </c>
      <c r="D64" s="13"/>
      <c r="E64" s="10">
        <f t="shared" si="1"/>
        <v>87</v>
      </c>
      <c r="F64" s="11">
        <f t="shared" si="11"/>
        <v>20500</v>
      </c>
      <c r="G64" s="11">
        <f t="shared" si="2"/>
        <v>1737833.3333333335</v>
      </c>
      <c r="H64" s="12">
        <f t="shared" si="3"/>
        <v>235.63218390804599</v>
      </c>
      <c r="I64" s="12">
        <f t="shared" si="4"/>
        <v>19975.095785440604</v>
      </c>
      <c r="J64" s="13">
        <f t="shared" si="5"/>
        <v>1.0649</v>
      </c>
      <c r="K64" s="14">
        <f t="shared" si="6"/>
        <v>1.224022988505747E-2</v>
      </c>
      <c r="L64" s="11">
        <f t="shared" si="7"/>
        <v>21271.479501915699</v>
      </c>
      <c r="M64" s="11">
        <f t="shared" si="8"/>
        <v>948917.70172413788</v>
      </c>
      <c r="N64" s="11">
        <f t="shared" si="9"/>
        <v>2686751.0350574711</v>
      </c>
      <c r="O64" s="11">
        <f t="shared" si="10"/>
        <v>153.75</v>
      </c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3:25">
      <c r="C65" s="3">
        <f t="shared" si="0"/>
        <v>64</v>
      </c>
      <c r="D65" s="13"/>
      <c r="E65" s="10">
        <f t="shared" si="1"/>
        <v>87</v>
      </c>
      <c r="F65" s="11">
        <f t="shared" si="11"/>
        <v>21000</v>
      </c>
      <c r="G65" s="11">
        <f t="shared" si="2"/>
        <v>1758833.3333333335</v>
      </c>
      <c r="H65" s="12">
        <f t="shared" si="3"/>
        <v>241.37931034482759</v>
      </c>
      <c r="I65" s="12">
        <f t="shared" si="4"/>
        <v>20216.47509578543</v>
      </c>
      <c r="J65" s="13">
        <f t="shared" si="5"/>
        <v>1.0649</v>
      </c>
      <c r="K65" s="14">
        <f t="shared" si="6"/>
        <v>1.224022988505747E-2</v>
      </c>
      <c r="L65" s="11">
        <f t="shared" si="7"/>
        <v>21528.524329501903</v>
      </c>
      <c r="M65" s="11">
        <f t="shared" si="8"/>
        <v>970446.22605363978</v>
      </c>
      <c r="N65" s="11">
        <f t="shared" si="9"/>
        <v>2729279.5593869733</v>
      </c>
      <c r="O65" s="11">
        <f t="shared" si="10"/>
        <v>157.5</v>
      </c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3:25">
      <c r="C66" s="3">
        <f t="shared" si="0"/>
        <v>65</v>
      </c>
      <c r="D66" s="13"/>
      <c r="E66" s="10">
        <f t="shared" si="1"/>
        <v>87</v>
      </c>
      <c r="F66" s="11">
        <f t="shared" si="11"/>
        <v>21000</v>
      </c>
      <c r="G66" s="11">
        <f t="shared" si="2"/>
        <v>1779833.3333333335</v>
      </c>
      <c r="H66" s="12">
        <f t="shared" si="3"/>
        <v>241.37931034482759</v>
      </c>
      <c r="I66" s="12">
        <f t="shared" si="4"/>
        <v>20457.854406130256</v>
      </c>
      <c r="J66" s="13">
        <f t="shared" si="5"/>
        <v>1.0649</v>
      </c>
      <c r="K66" s="14">
        <f t="shared" si="6"/>
        <v>1.224022988505747E-2</v>
      </c>
      <c r="L66" s="11">
        <f t="shared" si="7"/>
        <v>21785.56915708811</v>
      </c>
      <c r="M66" s="11">
        <f t="shared" si="8"/>
        <v>992231.79521072784</v>
      </c>
      <c r="N66" s="11">
        <f t="shared" si="9"/>
        <v>2772065.1285440614</v>
      </c>
      <c r="O66" s="11">
        <f t="shared" si="10"/>
        <v>157.5</v>
      </c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3:25">
      <c r="C67" s="3">
        <f t="shared" ref="C67:C130" si="12">IF(C66&lt;$B$10,C66+1,"")</f>
        <v>66</v>
      </c>
      <c r="D67" s="13"/>
      <c r="E67" s="10">
        <f t="shared" ref="E67:E130" si="13">IF(C66&lt;$B$10,$B$14,"")</f>
        <v>87</v>
      </c>
      <c r="F67" s="11">
        <f t="shared" si="11"/>
        <v>21500</v>
      </c>
      <c r="G67" s="11">
        <f t="shared" ref="G67:G130" si="14">IF(C66&lt;$B$10,F67+G66,"")</f>
        <v>1801333.3333333335</v>
      </c>
      <c r="H67" s="12">
        <f t="shared" ref="H67:H130" si="15">IF(C66&lt;$B$10,F67/E67,"")</f>
        <v>247.12643678160919</v>
      </c>
      <c r="I67" s="12">
        <f t="shared" ref="I67:I130" si="16">IF(C66&lt;$B$10,I66+H67,"")</f>
        <v>20704.980842911864</v>
      </c>
      <c r="J67" s="13">
        <f t="shared" ref="J67:J130" si="17">IF(C66&lt;$B$10,$B$19,"")</f>
        <v>1.0649</v>
      </c>
      <c r="K67" s="14">
        <f t="shared" ref="K67:K130" si="18">IF(C66&lt;$B$10,J67/E67,"")</f>
        <v>1.224022988505747E-2</v>
      </c>
      <c r="L67" s="11">
        <f t="shared" ref="L67:L130" si="19">IF(C66&lt;$B$10,I67*J67,"")</f>
        <v>22048.734099616842</v>
      </c>
      <c r="M67" s="11">
        <f t="shared" ref="M67:M130" si="20">IF(C66&lt;$B$10,M66+L67,"")</f>
        <v>1014280.5293103447</v>
      </c>
      <c r="N67" s="11">
        <f t="shared" ref="N67:N130" si="21">IF(C66&lt;$B$10,G67+M67,"")</f>
        <v>2815613.8626436782</v>
      </c>
      <c r="O67" s="11">
        <f t="shared" ref="O67:O130" si="22">IF(C66&lt;$B$10,F67*$B$8,"")</f>
        <v>161.25</v>
      </c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3:25">
      <c r="C68" s="3">
        <f t="shared" si="12"/>
        <v>67</v>
      </c>
      <c r="D68" s="13"/>
      <c r="E68" s="10">
        <f t="shared" si="13"/>
        <v>87</v>
      </c>
      <c r="F68" s="11">
        <f t="shared" si="11"/>
        <v>21500</v>
      </c>
      <c r="G68" s="11">
        <f t="shared" si="14"/>
        <v>1822833.3333333335</v>
      </c>
      <c r="H68" s="12">
        <f t="shared" si="15"/>
        <v>247.12643678160919</v>
      </c>
      <c r="I68" s="12">
        <f t="shared" si="16"/>
        <v>20952.107279693471</v>
      </c>
      <c r="J68" s="13">
        <f t="shared" si="17"/>
        <v>1.0649</v>
      </c>
      <c r="K68" s="14">
        <f t="shared" si="18"/>
        <v>1.224022988505747E-2</v>
      </c>
      <c r="L68" s="11">
        <f t="shared" si="19"/>
        <v>22311.899042145578</v>
      </c>
      <c r="M68" s="11">
        <f t="shared" si="20"/>
        <v>1036592.4283524903</v>
      </c>
      <c r="N68" s="11">
        <f t="shared" si="21"/>
        <v>2859425.761685824</v>
      </c>
      <c r="O68" s="11">
        <f t="shared" si="22"/>
        <v>161.25</v>
      </c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3:25">
      <c r="C69" s="3">
        <f t="shared" si="12"/>
        <v>68</v>
      </c>
      <c r="D69" s="13"/>
      <c r="E69" s="10">
        <f t="shared" si="13"/>
        <v>87</v>
      </c>
      <c r="F69" s="11">
        <f t="shared" ref="F69:F132" si="23">IF(C68&lt;$B$10,IF(L68&gt;F68+O68+$B$6,F68+$B$6,F68),"")</f>
        <v>22000</v>
      </c>
      <c r="G69" s="11">
        <f t="shared" si="14"/>
        <v>1844833.3333333335</v>
      </c>
      <c r="H69" s="12">
        <f t="shared" si="15"/>
        <v>252.87356321839081</v>
      </c>
      <c r="I69" s="12">
        <f t="shared" si="16"/>
        <v>21204.980842911864</v>
      </c>
      <c r="J69" s="13">
        <f t="shared" si="17"/>
        <v>1.0649</v>
      </c>
      <c r="K69" s="14">
        <f t="shared" si="18"/>
        <v>1.224022988505747E-2</v>
      </c>
      <c r="L69" s="11">
        <f t="shared" si="19"/>
        <v>22581.184099616843</v>
      </c>
      <c r="M69" s="11">
        <f t="shared" si="20"/>
        <v>1059173.6124521072</v>
      </c>
      <c r="N69" s="11">
        <f t="shared" si="21"/>
        <v>2904006.9457854405</v>
      </c>
      <c r="O69" s="11">
        <f t="shared" si="22"/>
        <v>165</v>
      </c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3:25">
      <c r="C70" s="3">
        <f t="shared" si="12"/>
        <v>69</v>
      </c>
      <c r="D70" s="13"/>
      <c r="E70" s="10">
        <f t="shared" si="13"/>
        <v>87</v>
      </c>
      <c r="F70" s="11">
        <f t="shared" si="23"/>
        <v>22000</v>
      </c>
      <c r="G70" s="11">
        <f t="shared" si="14"/>
        <v>1866833.3333333335</v>
      </c>
      <c r="H70" s="12">
        <f t="shared" si="15"/>
        <v>252.87356321839081</v>
      </c>
      <c r="I70" s="12">
        <f t="shared" si="16"/>
        <v>21457.854406130256</v>
      </c>
      <c r="J70" s="13">
        <f t="shared" si="17"/>
        <v>1.0649</v>
      </c>
      <c r="K70" s="14">
        <f t="shared" si="18"/>
        <v>1.224022988505747E-2</v>
      </c>
      <c r="L70" s="11">
        <f t="shared" si="19"/>
        <v>22850.469157088108</v>
      </c>
      <c r="M70" s="11">
        <f t="shared" si="20"/>
        <v>1082024.0816091953</v>
      </c>
      <c r="N70" s="11">
        <f t="shared" si="21"/>
        <v>2948857.4149425291</v>
      </c>
      <c r="O70" s="11">
        <f t="shared" si="22"/>
        <v>165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3:25">
      <c r="C71" s="3">
        <f t="shared" si="12"/>
        <v>70</v>
      </c>
      <c r="D71" s="13"/>
      <c r="E71" s="10">
        <f t="shared" si="13"/>
        <v>87</v>
      </c>
      <c r="F71" s="11">
        <f t="shared" si="23"/>
        <v>22500</v>
      </c>
      <c r="G71" s="11">
        <f t="shared" si="14"/>
        <v>1889333.3333333335</v>
      </c>
      <c r="H71" s="12">
        <f t="shared" si="15"/>
        <v>258.62068965517244</v>
      </c>
      <c r="I71" s="12">
        <f t="shared" si="16"/>
        <v>21716.47509578543</v>
      </c>
      <c r="J71" s="13">
        <f t="shared" si="17"/>
        <v>1.0649</v>
      </c>
      <c r="K71" s="14">
        <f t="shared" si="18"/>
        <v>1.224022988505747E-2</v>
      </c>
      <c r="L71" s="11">
        <f t="shared" si="19"/>
        <v>23125.874329501905</v>
      </c>
      <c r="M71" s="11">
        <f t="shared" si="20"/>
        <v>1105149.9559386973</v>
      </c>
      <c r="N71" s="11">
        <f t="shared" si="21"/>
        <v>2994483.2892720308</v>
      </c>
      <c r="O71" s="11">
        <f t="shared" si="22"/>
        <v>168.75</v>
      </c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3:25">
      <c r="C72" s="3">
        <f t="shared" si="12"/>
        <v>71</v>
      </c>
      <c r="D72" s="13"/>
      <c r="E72" s="10">
        <f t="shared" si="13"/>
        <v>87</v>
      </c>
      <c r="F72" s="11">
        <f t="shared" si="23"/>
        <v>22500</v>
      </c>
      <c r="G72" s="11">
        <f t="shared" si="14"/>
        <v>1911833.3333333335</v>
      </c>
      <c r="H72" s="12">
        <f t="shared" si="15"/>
        <v>258.62068965517244</v>
      </c>
      <c r="I72" s="12">
        <f t="shared" si="16"/>
        <v>21975.095785440604</v>
      </c>
      <c r="J72" s="13">
        <f t="shared" si="17"/>
        <v>1.0649</v>
      </c>
      <c r="K72" s="14">
        <f t="shared" si="18"/>
        <v>1.224022988505747E-2</v>
      </c>
      <c r="L72" s="11">
        <f t="shared" si="19"/>
        <v>23401.279501915698</v>
      </c>
      <c r="M72" s="11">
        <f t="shared" si="20"/>
        <v>1128551.235440613</v>
      </c>
      <c r="N72" s="11">
        <f t="shared" si="21"/>
        <v>3040384.5687739467</v>
      </c>
      <c r="O72" s="11">
        <f t="shared" si="22"/>
        <v>168.75</v>
      </c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3:25">
      <c r="C73" s="3">
        <f t="shared" si="12"/>
        <v>72</v>
      </c>
      <c r="D73" s="13"/>
      <c r="E73" s="10">
        <f t="shared" si="13"/>
        <v>87</v>
      </c>
      <c r="F73" s="11">
        <f t="shared" si="23"/>
        <v>23000</v>
      </c>
      <c r="G73" s="11">
        <f t="shared" si="14"/>
        <v>1934833.3333333335</v>
      </c>
      <c r="H73" s="12">
        <f t="shared" si="15"/>
        <v>264.36781609195401</v>
      </c>
      <c r="I73" s="12">
        <f t="shared" si="16"/>
        <v>22239.46360153256</v>
      </c>
      <c r="J73" s="13">
        <f t="shared" si="17"/>
        <v>1.0649</v>
      </c>
      <c r="K73" s="14">
        <f t="shared" si="18"/>
        <v>1.224022988505747E-2</v>
      </c>
      <c r="L73" s="11">
        <f t="shared" si="19"/>
        <v>23682.804789272021</v>
      </c>
      <c r="M73" s="11">
        <f t="shared" si="20"/>
        <v>1152234.0402298849</v>
      </c>
      <c r="N73" s="11">
        <f t="shared" si="21"/>
        <v>3087067.3735632184</v>
      </c>
      <c r="O73" s="11">
        <f t="shared" si="22"/>
        <v>172.5</v>
      </c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3:25">
      <c r="C74" s="3">
        <f t="shared" si="12"/>
        <v>73</v>
      </c>
      <c r="D74" s="13"/>
      <c r="E74" s="10">
        <f t="shared" si="13"/>
        <v>87</v>
      </c>
      <c r="F74" s="11">
        <f t="shared" si="23"/>
        <v>23500</v>
      </c>
      <c r="G74" s="11">
        <f t="shared" si="14"/>
        <v>1958333.3333333335</v>
      </c>
      <c r="H74" s="12">
        <f t="shared" si="15"/>
        <v>270.11494252873564</v>
      </c>
      <c r="I74" s="12">
        <f t="shared" si="16"/>
        <v>22509.578544061296</v>
      </c>
      <c r="J74" s="13">
        <f t="shared" si="17"/>
        <v>1.0649</v>
      </c>
      <c r="K74" s="14">
        <f t="shared" si="18"/>
        <v>1.224022988505747E-2</v>
      </c>
      <c r="L74" s="11">
        <f t="shared" si="19"/>
        <v>23970.450191570875</v>
      </c>
      <c r="M74" s="11">
        <f t="shared" si="20"/>
        <v>1176204.4904214558</v>
      </c>
      <c r="N74" s="11">
        <f t="shared" si="21"/>
        <v>3134537.8237547893</v>
      </c>
      <c r="O74" s="11">
        <f t="shared" si="22"/>
        <v>176.25</v>
      </c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3:25">
      <c r="C75" s="3">
        <f t="shared" si="12"/>
        <v>74</v>
      </c>
      <c r="D75" s="13"/>
      <c r="E75" s="10">
        <f t="shared" si="13"/>
        <v>87</v>
      </c>
      <c r="F75" s="11">
        <f t="shared" si="23"/>
        <v>23500</v>
      </c>
      <c r="G75" s="11">
        <f t="shared" si="14"/>
        <v>1981833.3333333335</v>
      </c>
      <c r="H75" s="12">
        <f t="shared" si="15"/>
        <v>270.11494252873564</v>
      </c>
      <c r="I75" s="12">
        <f t="shared" si="16"/>
        <v>22779.693486590033</v>
      </c>
      <c r="J75" s="13">
        <f t="shared" si="17"/>
        <v>1.0649</v>
      </c>
      <c r="K75" s="14">
        <f t="shared" si="18"/>
        <v>1.224022988505747E-2</v>
      </c>
      <c r="L75" s="11">
        <f t="shared" si="19"/>
        <v>24258.095593869726</v>
      </c>
      <c r="M75" s="11">
        <f t="shared" si="20"/>
        <v>1200462.5860153255</v>
      </c>
      <c r="N75" s="11">
        <f t="shared" si="21"/>
        <v>3182295.919348659</v>
      </c>
      <c r="O75" s="11">
        <f t="shared" si="22"/>
        <v>176.25</v>
      </c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3:25">
      <c r="C76" s="3">
        <f t="shared" si="12"/>
        <v>75</v>
      </c>
      <c r="D76" s="13"/>
      <c r="E76" s="10">
        <f t="shared" si="13"/>
        <v>87</v>
      </c>
      <c r="F76" s="11">
        <f t="shared" si="23"/>
        <v>24000</v>
      </c>
      <c r="G76" s="11">
        <f t="shared" si="14"/>
        <v>2005833.3333333335</v>
      </c>
      <c r="H76" s="12">
        <f t="shared" si="15"/>
        <v>275.86206896551727</v>
      </c>
      <c r="I76" s="12">
        <f t="shared" si="16"/>
        <v>23055.555555555551</v>
      </c>
      <c r="J76" s="13">
        <f t="shared" si="17"/>
        <v>1.0649</v>
      </c>
      <c r="K76" s="14">
        <f t="shared" si="18"/>
        <v>1.224022988505747E-2</v>
      </c>
      <c r="L76" s="11">
        <f t="shared" si="19"/>
        <v>24551.861111111106</v>
      </c>
      <c r="M76" s="11">
        <f t="shared" si="20"/>
        <v>1225014.4471264365</v>
      </c>
      <c r="N76" s="11">
        <f t="shared" si="21"/>
        <v>3230847.78045977</v>
      </c>
      <c r="O76" s="11">
        <f t="shared" si="22"/>
        <v>180</v>
      </c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3:25">
      <c r="C77" s="3">
        <f t="shared" si="12"/>
        <v>76</v>
      </c>
      <c r="D77" s="13"/>
      <c r="E77" s="10">
        <f t="shared" si="13"/>
        <v>87</v>
      </c>
      <c r="F77" s="11">
        <f t="shared" si="23"/>
        <v>24000</v>
      </c>
      <c r="G77" s="11">
        <f t="shared" si="14"/>
        <v>2029833.3333333335</v>
      </c>
      <c r="H77" s="12">
        <f t="shared" si="15"/>
        <v>275.86206896551727</v>
      </c>
      <c r="I77" s="12">
        <f t="shared" si="16"/>
        <v>23331.417624521069</v>
      </c>
      <c r="J77" s="13">
        <f t="shared" si="17"/>
        <v>1.0649</v>
      </c>
      <c r="K77" s="14">
        <f t="shared" si="18"/>
        <v>1.224022988505747E-2</v>
      </c>
      <c r="L77" s="11">
        <f t="shared" si="19"/>
        <v>24845.626628352486</v>
      </c>
      <c r="M77" s="11">
        <f t="shared" si="20"/>
        <v>1249860.0737547891</v>
      </c>
      <c r="N77" s="11">
        <f t="shared" si="21"/>
        <v>3279693.4070881223</v>
      </c>
      <c r="O77" s="11">
        <f t="shared" si="22"/>
        <v>180</v>
      </c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3:25">
      <c r="C78" s="3">
        <f t="shared" si="12"/>
        <v>77</v>
      </c>
      <c r="D78" s="13"/>
      <c r="E78" s="10">
        <f t="shared" si="13"/>
        <v>87</v>
      </c>
      <c r="F78" s="11">
        <f t="shared" si="23"/>
        <v>24500</v>
      </c>
      <c r="G78" s="11">
        <f t="shared" si="14"/>
        <v>2054333.3333333335</v>
      </c>
      <c r="H78" s="12">
        <f t="shared" si="15"/>
        <v>281.60919540229884</v>
      </c>
      <c r="I78" s="12">
        <f t="shared" si="16"/>
        <v>23613.026819923369</v>
      </c>
      <c r="J78" s="13">
        <f t="shared" si="17"/>
        <v>1.0649</v>
      </c>
      <c r="K78" s="14">
        <f t="shared" si="18"/>
        <v>1.224022988505747E-2</v>
      </c>
      <c r="L78" s="11">
        <f t="shared" si="19"/>
        <v>25145.512260536394</v>
      </c>
      <c r="M78" s="11">
        <f t="shared" si="20"/>
        <v>1275005.5860153255</v>
      </c>
      <c r="N78" s="11">
        <f t="shared" si="21"/>
        <v>3329338.919348659</v>
      </c>
      <c r="O78" s="11">
        <f t="shared" si="22"/>
        <v>183.75</v>
      </c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3:25">
      <c r="C79" s="3">
        <f t="shared" si="12"/>
        <v>78</v>
      </c>
      <c r="D79" s="13"/>
      <c r="E79" s="10">
        <f t="shared" si="13"/>
        <v>87</v>
      </c>
      <c r="F79" s="11">
        <f t="shared" si="23"/>
        <v>24500</v>
      </c>
      <c r="G79" s="11">
        <f t="shared" si="14"/>
        <v>2078833.3333333335</v>
      </c>
      <c r="H79" s="12">
        <f t="shared" si="15"/>
        <v>281.60919540229884</v>
      </c>
      <c r="I79" s="12">
        <f t="shared" si="16"/>
        <v>23894.636015325668</v>
      </c>
      <c r="J79" s="13">
        <f t="shared" si="17"/>
        <v>1.0649</v>
      </c>
      <c r="K79" s="14">
        <f t="shared" si="18"/>
        <v>1.224022988505747E-2</v>
      </c>
      <c r="L79" s="11">
        <f t="shared" si="19"/>
        <v>25445.397892720302</v>
      </c>
      <c r="M79" s="11">
        <f t="shared" si="20"/>
        <v>1300450.9839080458</v>
      </c>
      <c r="N79" s="11">
        <f t="shared" si="21"/>
        <v>3379284.3172413791</v>
      </c>
      <c r="O79" s="11">
        <f t="shared" si="22"/>
        <v>183.75</v>
      </c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3:25">
      <c r="C80" s="3">
        <f t="shared" si="12"/>
        <v>79</v>
      </c>
      <c r="D80" s="13"/>
      <c r="E80" s="10">
        <f t="shared" si="13"/>
        <v>87</v>
      </c>
      <c r="F80" s="11">
        <f t="shared" si="23"/>
        <v>25000</v>
      </c>
      <c r="G80" s="11">
        <f t="shared" si="14"/>
        <v>2103833.3333333335</v>
      </c>
      <c r="H80" s="12">
        <f t="shared" si="15"/>
        <v>287.35632183908046</v>
      </c>
      <c r="I80" s="12">
        <f t="shared" si="16"/>
        <v>24181.992337164749</v>
      </c>
      <c r="J80" s="13">
        <f t="shared" si="17"/>
        <v>1.0649</v>
      </c>
      <c r="K80" s="14">
        <f t="shared" si="18"/>
        <v>1.224022988505747E-2</v>
      </c>
      <c r="L80" s="11">
        <f t="shared" si="19"/>
        <v>25751.40363984674</v>
      </c>
      <c r="M80" s="11">
        <f t="shared" si="20"/>
        <v>1326202.3875478925</v>
      </c>
      <c r="N80" s="11">
        <f t="shared" si="21"/>
        <v>3430035.720881226</v>
      </c>
      <c r="O80" s="11">
        <f t="shared" si="22"/>
        <v>187.5</v>
      </c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3:25">
      <c r="C81" s="3">
        <f t="shared" si="12"/>
        <v>80</v>
      </c>
      <c r="D81" s="13"/>
      <c r="E81" s="10">
        <f t="shared" si="13"/>
        <v>87</v>
      </c>
      <c r="F81" s="11">
        <f t="shared" si="23"/>
        <v>25500</v>
      </c>
      <c r="G81" s="11">
        <f t="shared" si="14"/>
        <v>2129333.3333333335</v>
      </c>
      <c r="H81" s="12">
        <f t="shared" si="15"/>
        <v>293.10344827586209</v>
      </c>
      <c r="I81" s="12">
        <f t="shared" si="16"/>
        <v>24475.095785440612</v>
      </c>
      <c r="J81" s="13">
        <f t="shared" si="17"/>
        <v>1.0649</v>
      </c>
      <c r="K81" s="14">
        <f t="shared" si="18"/>
        <v>1.224022988505747E-2</v>
      </c>
      <c r="L81" s="11">
        <f t="shared" si="19"/>
        <v>26063.529501915706</v>
      </c>
      <c r="M81" s="11">
        <f t="shared" si="20"/>
        <v>1352265.9170498082</v>
      </c>
      <c r="N81" s="11">
        <f t="shared" si="21"/>
        <v>3481599.2503831415</v>
      </c>
      <c r="O81" s="11">
        <f t="shared" si="22"/>
        <v>191.25</v>
      </c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3:25">
      <c r="C82" s="3">
        <f t="shared" si="12"/>
        <v>81</v>
      </c>
      <c r="D82" s="13"/>
      <c r="E82" s="10">
        <f t="shared" si="13"/>
        <v>87</v>
      </c>
      <c r="F82" s="11">
        <f t="shared" si="23"/>
        <v>25500</v>
      </c>
      <c r="G82" s="11">
        <f t="shared" si="14"/>
        <v>2154833.3333333335</v>
      </c>
      <c r="H82" s="12">
        <f t="shared" si="15"/>
        <v>293.10344827586209</v>
      </c>
      <c r="I82" s="12">
        <f t="shared" si="16"/>
        <v>24768.199233716474</v>
      </c>
      <c r="J82" s="13">
        <f t="shared" si="17"/>
        <v>1.0649</v>
      </c>
      <c r="K82" s="14">
        <f t="shared" si="18"/>
        <v>1.224022988505747E-2</v>
      </c>
      <c r="L82" s="11">
        <f t="shared" si="19"/>
        <v>26375.655363984672</v>
      </c>
      <c r="M82" s="11">
        <f t="shared" si="20"/>
        <v>1378641.5724137928</v>
      </c>
      <c r="N82" s="11">
        <f t="shared" si="21"/>
        <v>3533474.9057471263</v>
      </c>
      <c r="O82" s="11">
        <f t="shared" si="22"/>
        <v>191.25</v>
      </c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3:25">
      <c r="C83" s="3">
        <f t="shared" si="12"/>
        <v>82</v>
      </c>
      <c r="D83" s="13"/>
      <c r="E83" s="10">
        <f t="shared" si="13"/>
        <v>87</v>
      </c>
      <c r="F83" s="11">
        <f t="shared" si="23"/>
        <v>26000</v>
      </c>
      <c r="G83" s="11">
        <f t="shared" si="14"/>
        <v>2180833.3333333335</v>
      </c>
      <c r="H83" s="12">
        <f t="shared" si="15"/>
        <v>298.85057471264366</v>
      </c>
      <c r="I83" s="12">
        <f t="shared" si="16"/>
        <v>25067.049808429118</v>
      </c>
      <c r="J83" s="13">
        <f t="shared" si="17"/>
        <v>1.0649</v>
      </c>
      <c r="K83" s="14">
        <f t="shared" si="18"/>
        <v>1.224022988505747E-2</v>
      </c>
      <c r="L83" s="11">
        <f t="shared" si="19"/>
        <v>26693.901340996166</v>
      </c>
      <c r="M83" s="11">
        <f t="shared" si="20"/>
        <v>1405335.473754789</v>
      </c>
      <c r="N83" s="11">
        <f t="shared" si="21"/>
        <v>3586168.8070881227</v>
      </c>
      <c r="O83" s="11">
        <f t="shared" si="22"/>
        <v>195</v>
      </c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3:25">
      <c r="C84" s="3">
        <f t="shared" si="12"/>
        <v>83</v>
      </c>
      <c r="D84" s="13"/>
      <c r="E84" s="10">
        <f t="shared" si="13"/>
        <v>87</v>
      </c>
      <c r="F84" s="11">
        <f t="shared" si="23"/>
        <v>26000</v>
      </c>
      <c r="G84" s="11">
        <f t="shared" si="14"/>
        <v>2206833.3333333335</v>
      </c>
      <c r="H84" s="12">
        <f t="shared" si="15"/>
        <v>298.85057471264366</v>
      </c>
      <c r="I84" s="12">
        <f t="shared" si="16"/>
        <v>25365.900383141761</v>
      </c>
      <c r="J84" s="13">
        <f t="shared" si="17"/>
        <v>1.0649</v>
      </c>
      <c r="K84" s="14">
        <f t="shared" si="18"/>
        <v>1.224022988505747E-2</v>
      </c>
      <c r="L84" s="11">
        <f t="shared" si="19"/>
        <v>27012.147318007661</v>
      </c>
      <c r="M84" s="11">
        <f t="shared" si="20"/>
        <v>1432347.6210727966</v>
      </c>
      <c r="N84" s="11">
        <f t="shared" si="21"/>
        <v>3639180.9544061301</v>
      </c>
      <c r="O84" s="11">
        <f t="shared" si="22"/>
        <v>195</v>
      </c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3:25">
      <c r="C85" s="3">
        <f t="shared" si="12"/>
        <v>84</v>
      </c>
      <c r="D85" s="13"/>
      <c r="E85" s="10">
        <f t="shared" si="13"/>
        <v>87</v>
      </c>
      <c r="F85" s="11">
        <f t="shared" si="23"/>
        <v>26500</v>
      </c>
      <c r="G85" s="11">
        <f t="shared" si="14"/>
        <v>2233333.3333333335</v>
      </c>
      <c r="H85" s="12">
        <f t="shared" si="15"/>
        <v>304.59770114942529</v>
      </c>
      <c r="I85" s="12">
        <f t="shared" si="16"/>
        <v>25670.498084291186</v>
      </c>
      <c r="J85" s="13">
        <f t="shared" si="17"/>
        <v>1.0649</v>
      </c>
      <c r="K85" s="14">
        <f t="shared" si="18"/>
        <v>1.224022988505747E-2</v>
      </c>
      <c r="L85" s="11">
        <f t="shared" si="19"/>
        <v>27336.513409961684</v>
      </c>
      <c r="M85" s="11">
        <f t="shared" si="20"/>
        <v>1459684.1344827584</v>
      </c>
      <c r="N85" s="11">
        <f t="shared" si="21"/>
        <v>3693017.4678160921</v>
      </c>
      <c r="O85" s="11">
        <f t="shared" si="22"/>
        <v>198.75</v>
      </c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3:25">
      <c r="C86" s="3">
        <f t="shared" si="12"/>
        <v>85</v>
      </c>
      <c r="D86" s="13"/>
      <c r="E86" s="10">
        <f t="shared" si="13"/>
        <v>87</v>
      </c>
      <c r="F86" s="11">
        <f t="shared" si="23"/>
        <v>27000</v>
      </c>
      <c r="G86" s="11">
        <f t="shared" si="14"/>
        <v>2260333.3333333335</v>
      </c>
      <c r="H86" s="12">
        <f t="shared" si="15"/>
        <v>310.34482758620692</v>
      </c>
      <c r="I86" s="12">
        <f t="shared" si="16"/>
        <v>25980.842911877393</v>
      </c>
      <c r="J86" s="13">
        <f t="shared" si="17"/>
        <v>1.0649</v>
      </c>
      <c r="K86" s="14">
        <f t="shared" si="18"/>
        <v>1.224022988505747E-2</v>
      </c>
      <c r="L86" s="11">
        <f t="shared" si="19"/>
        <v>27666.999616858233</v>
      </c>
      <c r="M86" s="11">
        <f t="shared" si="20"/>
        <v>1487351.1340996167</v>
      </c>
      <c r="N86" s="11">
        <f t="shared" si="21"/>
        <v>3747684.4674329502</v>
      </c>
      <c r="O86" s="11">
        <f t="shared" si="22"/>
        <v>202.5</v>
      </c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3:25">
      <c r="C87" s="3">
        <f t="shared" si="12"/>
        <v>86</v>
      </c>
      <c r="D87" s="13"/>
      <c r="E87" s="10">
        <f t="shared" si="13"/>
        <v>87</v>
      </c>
      <c r="F87" s="11">
        <f t="shared" si="23"/>
        <v>27000</v>
      </c>
      <c r="G87" s="11">
        <f t="shared" si="14"/>
        <v>2287333.3333333335</v>
      </c>
      <c r="H87" s="12">
        <f t="shared" si="15"/>
        <v>310.34482758620692</v>
      </c>
      <c r="I87" s="12">
        <f t="shared" si="16"/>
        <v>26291.187739463599</v>
      </c>
      <c r="J87" s="13">
        <f t="shared" si="17"/>
        <v>1.0649</v>
      </c>
      <c r="K87" s="14">
        <f t="shared" si="18"/>
        <v>1.224022988505747E-2</v>
      </c>
      <c r="L87" s="11">
        <f t="shared" si="19"/>
        <v>27997.485823754785</v>
      </c>
      <c r="M87" s="11">
        <f t="shared" si="20"/>
        <v>1515348.6199233714</v>
      </c>
      <c r="N87" s="11">
        <f t="shared" si="21"/>
        <v>3802681.9532567048</v>
      </c>
      <c r="O87" s="11">
        <f t="shared" si="22"/>
        <v>202.5</v>
      </c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3:25">
      <c r="C88" s="3">
        <f t="shared" si="12"/>
        <v>87</v>
      </c>
      <c r="D88" s="13"/>
      <c r="E88" s="10">
        <f t="shared" si="13"/>
        <v>87</v>
      </c>
      <c r="F88" s="11">
        <f t="shared" si="23"/>
        <v>27500</v>
      </c>
      <c r="G88" s="11">
        <f t="shared" si="14"/>
        <v>2314833.3333333335</v>
      </c>
      <c r="H88" s="12">
        <f t="shared" si="15"/>
        <v>316.09195402298849</v>
      </c>
      <c r="I88" s="12">
        <f t="shared" si="16"/>
        <v>26607.279693486587</v>
      </c>
      <c r="J88" s="13">
        <f t="shared" si="17"/>
        <v>1.0649</v>
      </c>
      <c r="K88" s="14">
        <f t="shared" si="18"/>
        <v>1.224022988505747E-2</v>
      </c>
      <c r="L88" s="11">
        <f t="shared" si="19"/>
        <v>28334.092145593866</v>
      </c>
      <c r="M88" s="11">
        <f t="shared" si="20"/>
        <v>1543682.7120689652</v>
      </c>
      <c r="N88" s="11">
        <f t="shared" si="21"/>
        <v>3858516.0454022987</v>
      </c>
      <c r="O88" s="11">
        <f t="shared" si="22"/>
        <v>206.25</v>
      </c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3:25">
      <c r="C89" s="3">
        <f t="shared" si="12"/>
        <v>88</v>
      </c>
      <c r="D89" s="13"/>
      <c r="E89" s="10">
        <f t="shared" si="13"/>
        <v>87</v>
      </c>
      <c r="F89" s="11">
        <f t="shared" si="23"/>
        <v>28000</v>
      </c>
      <c r="G89" s="11">
        <f t="shared" si="14"/>
        <v>2342833.3333333335</v>
      </c>
      <c r="H89" s="12">
        <f t="shared" si="15"/>
        <v>321.83908045977012</v>
      </c>
      <c r="I89" s="12">
        <f t="shared" si="16"/>
        <v>26929.118773946357</v>
      </c>
      <c r="J89" s="13">
        <f t="shared" si="17"/>
        <v>1.0649</v>
      </c>
      <c r="K89" s="14">
        <f t="shared" si="18"/>
        <v>1.224022988505747E-2</v>
      </c>
      <c r="L89" s="11">
        <f t="shared" si="19"/>
        <v>28676.818582375476</v>
      </c>
      <c r="M89" s="11">
        <f t="shared" si="20"/>
        <v>1572359.5306513407</v>
      </c>
      <c r="N89" s="11">
        <f t="shared" si="21"/>
        <v>3915192.8639846742</v>
      </c>
      <c r="O89" s="11">
        <f t="shared" si="22"/>
        <v>210</v>
      </c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3:25">
      <c r="C90" s="3">
        <f t="shared" si="12"/>
        <v>89</v>
      </c>
      <c r="D90" s="13"/>
      <c r="E90" s="10">
        <f t="shared" si="13"/>
        <v>87</v>
      </c>
      <c r="F90" s="11">
        <f t="shared" si="23"/>
        <v>28000</v>
      </c>
      <c r="G90" s="11">
        <f t="shared" si="14"/>
        <v>2370833.3333333335</v>
      </c>
      <c r="H90" s="12">
        <f t="shared" si="15"/>
        <v>321.83908045977012</v>
      </c>
      <c r="I90" s="12">
        <f t="shared" si="16"/>
        <v>27250.957854406126</v>
      </c>
      <c r="J90" s="13">
        <f t="shared" si="17"/>
        <v>1.0649</v>
      </c>
      <c r="K90" s="14">
        <f t="shared" si="18"/>
        <v>1.224022988505747E-2</v>
      </c>
      <c r="L90" s="11">
        <f t="shared" si="19"/>
        <v>29019.545019157082</v>
      </c>
      <c r="M90" s="11">
        <f t="shared" si="20"/>
        <v>1601379.0756704977</v>
      </c>
      <c r="N90" s="11">
        <f t="shared" si="21"/>
        <v>3972212.4090038314</v>
      </c>
      <c r="O90" s="11">
        <f t="shared" si="22"/>
        <v>210</v>
      </c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3:25">
      <c r="C91" s="3">
        <f t="shared" si="12"/>
        <v>90</v>
      </c>
      <c r="D91" s="13"/>
      <c r="E91" s="10">
        <f t="shared" si="13"/>
        <v>87</v>
      </c>
      <c r="F91" s="11">
        <f t="shared" si="23"/>
        <v>28500</v>
      </c>
      <c r="G91" s="11">
        <f t="shared" si="14"/>
        <v>2399333.3333333335</v>
      </c>
      <c r="H91" s="12">
        <f t="shared" si="15"/>
        <v>327.58620689655174</v>
      </c>
      <c r="I91" s="12">
        <f t="shared" si="16"/>
        <v>27578.544061302677</v>
      </c>
      <c r="J91" s="13">
        <f t="shared" si="17"/>
        <v>1.0649</v>
      </c>
      <c r="K91" s="14">
        <f t="shared" si="18"/>
        <v>1.224022988505747E-2</v>
      </c>
      <c r="L91" s="11">
        <f t="shared" si="19"/>
        <v>29368.39157088122</v>
      </c>
      <c r="M91" s="11">
        <f t="shared" si="20"/>
        <v>1630747.467241379</v>
      </c>
      <c r="N91" s="11">
        <f t="shared" si="21"/>
        <v>4030080.8005747125</v>
      </c>
      <c r="O91" s="11">
        <f t="shared" si="22"/>
        <v>213.75</v>
      </c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3:25">
      <c r="C92" s="3">
        <f t="shared" si="12"/>
        <v>91</v>
      </c>
      <c r="D92" s="13"/>
      <c r="E92" s="10">
        <f t="shared" si="13"/>
        <v>87</v>
      </c>
      <c r="F92" s="11">
        <f t="shared" si="23"/>
        <v>29000</v>
      </c>
      <c r="G92" s="11">
        <f t="shared" si="14"/>
        <v>2428333.3333333335</v>
      </c>
      <c r="H92" s="12">
        <f t="shared" si="15"/>
        <v>333.33333333333331</v>
      </c>
      <c r="I92" s="12">
        <f t="shared" si="16"/>
        <v>27911.877394636009</v>
      </c>
      <c r="J92" s="13">
        <f t="shared" si="17"/>
        <v>1.0649</v>
      </c>
      <c r="K92" s="14">
        <f t="shared" si="18"/>
        <v>1.224022988505747E-2</v>
      </c>
      <c r="L92" s="11">
        <f t="shared" si="19"/>
        <v>29723.358237547884</v>
      </c>
      <c r="M92" s="11">
        <f t="shared" si="20"/>
        <v>1660470.8254789268</v>
      </c>
      <c r="N92" s="11">
        <f t="shared" si="21"/>
        <v>4088804.1588122603</v>
      </c>
      <c r="O92" s="11">
        <f t="shared" si="22"/>
        <v>217.5</v>
      </c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3:25">
      <c r="C93" s="3">
        <f t="shared" si="12"/>
        <v>92</v>
      </c>
      <c r="D93" s="13"/>
      <c r="E93" s="10">
        <f t="shared" si="13"/>
        <v>87</v>
      </c>
      <c r="F93" s="11">
        <f t="shared" si="23"/>
        <v>29500</v>
      </c>
      <c r="G93" s="11">
        <f t="shared" si="14"/>
        <v>2457833.3333333335</v>
      </c>
      <c r="H93" s="12">
        <f t="shared" si="15"/>
        <v>339.08045977011494</v>
      </c>
      <c r="I93" s="12">
        <f t="shared" si="16"/>
        <v>28250.957854406122</v>
      </c>
      <c r="J93" s="13">
        <f t="shared" si="17"/>
        <v>1.0649</v>
      </c>
      <c r="K93" s="14">
        <f t="shared" si="18"/>
        <v>1.224022988505747E-2</v>
      </c>
      <c r="L93" s="11">
        <f t="shared" si="19"/>
        <v>30084.44501915708</v>
      </c>
      <c r="M93" s="11">
        <f t="shared" si="20"/>
        <v>1690555.2704980839</v>
      </c>
      <c r="N93" s="11">
        <f t="shared" si="21"/>
        <v>4148388.6038314174</v>
      </c>
      <c r="O93" s="11">
        <f t="shared" si="22"/>
        <v>221.25</v>
      </c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3:25">
      <c r="C94" s="3">
        <f t="shared" si="12"/>
        <v>93</v>
      </c>
      <c r="D94" s="13"/>
      <c r="E94" s="10">
        <f t="shared" si="13"/>
        <v>87</v>
      </c>
      <c r="F94" s="11">
        <f t="shared" si="23"/>
        <v>29500</v>
      </c>
      <c r="G94" s="11">
        <f t="shared" si="14"/>
        <v>2487333.3333333335</v>
      </c>
      <c r="H94" s="12">
        <f t="shared" si="15"/>
        <v>339.08045977011494</v>
      </c>
      <c r="I94" s="12">
        <f t="shared" si="16"/>
        <v>28590.038314176236</v>
      </c>
      <c r="J94" s="13">
        <f t="shared" si="17"/>
        <v>1.0649</v>
      </c>
      <c r="K94" s="14">
        <f t="shared" si="18"/>
        <v>1.224022988505747E-2</v>
      </c>
      <c r="L94" s="11">
        <f t="shared" si="19"/>
        <v>30445.531800766272</v>
      </c>
      <c r="M94" s="11">
        <f t="shared" si="20"/>
        <v>1721000.8022988501</v>
      </c>
      <c r="N94" s="11">
        <f t="shared" si="21"/>
        <v>4208334.1356321834</v>
      </c>
      <c r="O94" s="11">
        <f t="shared" si="22"/>
        <v>221.25</v>
      </c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3:25">
      <c r="C95" s="3">
        <f t="shared" si="12"/>
        <v>94</v>
      </c>
      <c r="D95" s="13"/>
      <c r="E95" s="10">
        <f t="shared" si="13"/>
        <v>87</v>
      </c>
      <c r="F95" s="11">
        <f t="shared" si="23"/>
        <v>30000</v>
      </c>
      <c r="G95" s="11">
        <f t="shared" si="14"/>
        <v>2517333.3333333335</v>
      </c>
      <c r="H95" s="12">
        <f t="shared" si="15"/>
        <v>344.82758620689657</v>
      </c>
      <c r="I95" s="12">
        <f t="shared" si="16"/>
        <v>28934.865900383131</v>
      </c>
      <c r="J95" s="13">
        <f t="shared" si="17"/>
        <v>1.0649</v>
      </c>
      <c r="K95" s="14">
        <f t="shared" si="18"/>
        <v>1.224022988505747E-2</v>
      </c>
      <c r="L95" s="11">
        <f t="shared" si="19"/>
        <v>30812.738697317996</v>
      </c>
      <c r="M95" s="11">
        <f t="shared" si="20"/>
        <v>1751813.540996168</v>
      </c>
      <c r="N95" s="11">
        <f t="shared" si="21"/>
        <v>4269146.8743295018</v>
      </c>
      <c r="O95" s="11">
        <f t="shared" si="22"/>
        <v>225</v>
      </c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3:25">
      <c r="C96" s="3">
        <f t="shared" si="12"/>
        <v>95</v>
      </c>
      <c r="D96" s="13"/>
      <c r="E96" s="10">
        <f t="shared" si="13"/>
        <v>87</v>
      </c>
      <c r="F96" s="11">
        <f t="shared" si="23"/>
        <v>30500</v>
      </c>
      <c r="G96" s="11">
        <f t="shared" si="14"/>
        <v>2547833.3333333335</v>
      </c>
      <c r="H96" s="12">
        <f t="shared" si="15"/>
        <v>350.57471264367814</v>
      </c>
      <c r="I96" s="12">
        <f t="shared" si="16"/>
        <v>29285.440613026811</v>
      </c>
      <c r="J96" s="13">
        <f t="shared" si="17"/>
        <v>1.0649</v>
      </c>
      <c r="K96" s="14">
        <f t="shared" si="18"/>
        <v>1.224022988505747E-2</v>
      </c>
      <c r="L96" s="11">
        <f t="shared" si="19"/>
        <v>31186.06570881225</v>
      </c>
      <c r="M96" s="11">
        <f t="shared" si="20"/>
        <v>1782999.6067049804</v>
      </c>
      <c r="N96" s="11">
        <f t="shared" si="21"/>
        <v>4330832.9400383141</v>
      </c>
      <c r="O96" s="11">
        <f t="shared" si="22"/>
        <v>228.75</v>
      </c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3:25">
      <c r="C97" s="3">
        <f t="shared" si="12"/>
        <v>96</v>
      </c>
      <c r="D97" s="13"/>
      <c r="E97" s="10">
        <f t="shared" si="13"/>
        <v>87</v>
      </c>
      <c r="F97" s="11">
        <f t="shared" si="23"/>
        <v>30500</v>
      </c>
      <c r="G97" s="11">
        <f t="shared" si="14"/>
        <v>2578333.3333333335</v>
      </c>
      <c r="H97" s="12">
        <f t="shared" si="15"/>
        <v>350.57471264367814</v>
      </c>
      <c r="I97" s="12">
        <f t="shared" si="16"/>
        <v>29636.015325670487</v>
      </c>
      <c r="J97" s="13">
        <f t="shared" si="17"/>
        <v>1.0649</v>
      </c>
      <c r="K97" s="14">
        <f t="shared" si="18"/>
        <v>1.224022988505747E-2</v>
      </c>
      <c r="L97" s="11">
        <f t="shared" si="19"/>
        <v>31559.3927203065</v>
      </c>
      <c r="M97" s="11">
        <f t="shared" si="20"/>
        <v>1814558.9994252869</v>
      </c>
      <c r="N97" s="11">
        <f t="shared" si="21"/>
        <v>4392892.3327586204</v>
      </c>
      <c r="O97" s="11">
        <f t="shared" si="22"/>
        <v>228.75</v>
      </c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3:25">
      <c r="C98" s="3">
        <f t="shared" si="12"/>
        <v>97</v>
      </c>
      <c r="D98" s="13"/>
      <c r="E98" s="10">
        <f t="shared" si="13"/>
        <v>87</v>
      </c>
      <c r="F98" s="11">
        <f t="shared" si="23"/>
        <v>31000</v>
      </c>
      <c r="G98" s="11">
        <f t="shared" si="14"/>
        <v>2609333.3333333335</v>
      </c>
      <c r="H98" s="12">
        <f t="shared" si="15"/>
        <v>356.32183908045977</v>
      </c>
      <c r="I98" s="12">
        <f t="shared" si="16"/>
        <v>29992.337164750948</v>
      </c>
      <c r="J98" s="13">
        <f t="shared" si="17"/>
        <v>1.0649</v>
      </c>
      <c r="K98" s="14">
        <f t="shared" si="18"/>
        <v>1.224022988505747E-2</v>
      </c>
      <c r="L98" s="11">
        <f t="shared" si="19"/>
        <v>31938.839846743285</v>
      </c>
      <c r="M98" s="11">
        <f t="shared" si="20"/>
        <v>1846497.8392720302</v>
      </c>
      <c r="N98" s="11">
        <f t="shared" si="21"/>
        <v>4455831.1726053637</v>
      </c>
      <c r="O98" s="11">
        <f t="shared" si="22"/>
        <v>232.5</v>
      </c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3:25">
      <c r="C99" s="3">
        <f t="shared" si="12"/>
        <v>98</v>
      </c>
      <c r="D99" s="13"/>
      <c r="E99" s="10">
        <f t="shared" si="13"/>
        <v>87</v>
      </c>
      <c r="F99" s="11">
        <f t="shared" si="23"/>
        <v>31500</v>
      </c>
      <c r="G99" s="11">
        <f t="shared" si="14"/>
        <v>2640833.3333333335</v>
      </c>
      <c r="H99" s="12">
        <f t="shared" si="15"/>
        <v>362.06896551724139</v>
      </c>
      <c r="I99" s="12">
        <f t="shared" si="16"/>
        <v>30354.406130268191</v>
      </c>
      <c r="J99" s="13">
        <f t="shared" si="17"/>
        <v>1.0649</v>
      </c>
      <c r="K99" s="14">
        <f t="shared" si="18"/>
        <v>1.224022988505747E-2</v>
      </c>
      <c r="L99" s="11">
        <f t="shared" si="19"/>
        <v>32324.407088122596</v>
      </c>
      <c r="M99" s="11">
        <f t="shared" si="20"/>
        <v>1878822.2463601527</v>
      </c>
      <c r="N99" s="11">
        <f t="shared" si="21"/>
        <v>4519655.579693486</v>
      </c>
      <c r="O99" s="11">
        <f t="shared" si="22"/>
        <v>236.25</v>
      </c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3:25">
      <c r="C100" s="3">
        <f t="shared" si="12"/>
        <v>99</v>
      </c>
      <c r="D100" s="13"/>
      <c r="E100" s="10">
        <f t="shared" si="13"/>
        <v>87</v>
      </c>
      <c r="F100" s="11">
        <f t="shared" si="23"/>
        <v>32000</v>
      </c>
      <c r="G100" s="11">
        <f t="shared" si="14"/>
        <v>2672833.3333333335</v>
      </c>
      <c r="H100" s="12">
        <f t="shared" si="15"/>
        <v>367.81609195402297</v>
      </c>
      <c r="I100" s="12">
        <f t="shared" si="16"/>
        <v>30722.222222222215</v>
      </c>
      <c r="J100" s="13">
        <f t="shared" si="17"/>
        <v>1.0649</v>
      </c>
      <c r="K100" s="14">
        <f t="shared" si="18"/>
        <v>1.224022988505747E-2</v>
      </c>
      <c r="L100" s="11">
        <f t="shared" si="19"/>
        <v>32716.094444444436</v>
      </c>
      <c r="M100" s="11">
        <f t="shared" si="20"/>
        <v>1911538.3408045971</v>
      </c>
      <c r="N100" s="11">
        <f t="shared" si="21"/>
        <v>4584371.6741379304</v>
      </c>
      <c r="O100" s="11">
        <f t="shared" si="22"/>
        <v>240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3:25">
      <c r="C101" s="3">
        <f t="shared" si="12"/>
        <v>100</v>
      </c>
      <c r="D101" s="13"/>
      <c r="E101" s="10">
        <f t="shared" si="13"/>
        <v>87</v>
      </c>
      <c r="F101" s="11">
        <f t="shared" si="23"/>
        <v>32000</v>
      </c>
      <c r="G101" s="11">
        <f t="shared" si="14"/>
        <v>2704833.3333333335</v>
      </c>
      <c r="H101" s="12">
        <f t="shared" si="15"/>
        <v>367.81609195402297</v>
      </c>
      <c r="I101" s="12">
        <f t="shared" si="16"/>
        <v>31090.03831417624</v>
      </c>
      <c r="J101" s="13">
        <f t="shared" si="17"/>
        <v>1.0649</v>
      </c>
      <c r="K101" s="14">
        <f t="shared" si="18"/>
        <v>1.224022988505747E-2</v>
      </c>
      <c r="L101" s="11">
        <f t="shared" si="19"/>
        <v>33107.781800766279</v>
      </c>
      <c r="M101" s="11">
        <f t="shared" si="20"/>
        <v>1944646.1226053634</v>
      </c>
      <c r="N101" s="11">
        <f t="shared" si="21"/>
        <v>4649479.4559386969</v>
      </c>
      <c r="O101" s="11">
        <f t="shared" si="22"/>
        <v>240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3:25">
      <c r="C102" s="3">
        <f t="shared" si="12"/>
        <v>101</v>
      </c>
      <c r="D102" s="13"/>
      <c r="E102" s="10">
        <f t="shared" si="13"/>
        <v>87</v>
      </c>
      <c r="F102" s="11">
        <f t="shared" si="23"/>
        <v>32500</v>
      </c>
      <c r="G102" s="11">
        <f t="shared" si="14"/>
        <v>2737333.3333333335</v>
      </c>
      <c r="H102" s="12">
        <f t="shared" si="15"/>
        <v>373.56321839080459</v>
      </c>
      <c r="I102" s="12">
        <f t="shared" si="16"/>
        <v>31463.601532567045</v>
      </c>
      <c r="J102" s="13">
        <f t="shared" si="17"/>
        <v>1.0649</v>
      </c>
      <c r="K102" s="14">
        <f t="shared" si="18"/>
        <v>1.224022988505747E-2</v>
      </c>
      <c r="L102" s="11">
        <f t="shared" si="19"/>
        <v>33505.589272030644</v>
      </c>
      <c r="M102" s="11">
        <f t="shared" si="20"/>
        <v>1978151.711877394</v>
      </c>
      <c r="N102" s="11">
        <f t="shared" si="21"/>
        <v>4715485.0452107275</v>
      </c>
      <c r="O102" s="11">
        <f t="shared" si="22"/>
        <v>243.75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3:25">
      <c r="C103" s="3">
        <f t="shared" si="12"/>
        <v>102</v>
      </c>
      <c r="D103" s="13"/>
      <c r="E103" s="10">
        <f t="shared" si="13"/>
        <v>87</v>
      </c>
      <c r="F103" s="11">
        <f t="shared" si="23"/>
        <v>33000</v>
      </c>
      <c r="G103" s="11">
        <f t="shared" si="14"/>
        <v>2770333.3333333335</v>
      </c>
      <c r="H103" s="12">
        <f t="shared" si="15"/>
        <v>379.31034482758622</v>
      </c>
      <c r="I103" s="12">
        <f t="shared" si="16"/>
        <v>31842.911877394632</v>
      </c>
      <c r="J103" s="13">
        <f t="shared" si="17"/>
        <v>1.0649</v>
      </c>
      <c r="K103" s="14">
        <f t="shared" si="18"/>
        <v>1.224022988505747E-2</v>
      </c>
      <c r="L103" s="11">
        <f t="shared" si="19"/>
        <v>33909.516858237541</v>
      </c>
      <c r="M103" s="11">
        <f t="shared" si="20"/>
        <v>2012061.2287356316</v>
      </c>
      <c r="N103" s="11">
        <f t="shared" si="21"/>
        <v>4782394.5620689653</v>
      </c>
      <c r="O103" s="11">
        <f t="shared" si="22"/>
        <v>247.5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3:25">
      <c r="C104" s="3">
        <f t="shared" si="12"/>
        <v>103</v>
      </c>
      <c r="D104" s="13"/>
      <c r="E104" s="10">
        <f t="shared" si="13"/>
        <v>87</v>
      </c>
      <c r="F104" s="11">
        <f t="shared" si="23"/>
        <v>33500</v>
      </c>
      <c r="G104" s="11">
        <f t="shared" si="14"/>
        <v>2803833.3333333335</v>
      </c>
      <c r="H104" s="12">
        <f t="shared" si="15"/>
        <v>385.05747126436779</v>
      </c>
      <c r="I104" s="12">
        <f t="shared" si="16"/>
        <v>32227.969348659</v>
      </c>
      <c r="J104" s="13">
        <f t="shared" si="17"/>
        <v>1.0649</v>
      </c>
      <c r="K104" s="14">
        <f t="shared" si="18"/>
        <v>1.224022988505747E-2</v>
      </c>
      <c r="L104" s="11">
        <f t="shared" si="19"/>
        <v>34319.56455938697</v>
      </c>
      <c r="M104" s="11">
        <f t="shared" si="20"/>
        <v>2046380.7932950186</v>
      </c>
      <c r="N104" s="11">
        <f t="shared" si="21"/>
        <v>4850214.1266283523</v>
      </c>
      <c r="O104" s="11">
        <f t="shared" si="22"/>
        <v>251.25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3:25">
      <c r="C105" s="3">
        <f t="shared" si="12"/>
        <v>104</v>
      </c>
      <c r="D105" s="13"/>
      <c r="E105" s="10">
        <f t="shared" si="13"/>
        <v>87</v>
      </c>
      <c r="F105" s="11">
        <f t="shared" si="23"/>
        <v>34000</v>
      </c>
      <c r="G105" s="11">
        <f t="shared" si="14"/>
        <v>2837833.3333333335</v>
      </c>
      <c r="H105" s="12">
        <f t="shared" si="15"/>
        <v>390.80459770114942</v>
      </c>
      <c r="I105" s="12">
        <f t="shared" si="16"/>
        <v>32618.77394636015</v>
      </c>
      <c r="J105" s="13">
        <f t="shared" si="17"/>
        <v>1.0649</v>
      </c>
      <c r="K105" s="14">
        <f t="shared" si="18"/>
        <v>1.224022988505747E-2</v>
      </c>
      <c r="L105" s="11">
        <f t="shared" si="19"/>
        <v>34735.732375478925</v>
      </c>
      <c r="M105" s="11">
        <f t="shared" si="20"/>
        <v>2081116.5256704974</v>
      </c>
      <c r="N105" s="11">
        <f t="shared" si="21"/>
        <v>4918949.8590038307</v>
      </c>
      <c r="O105" s="11">
        <f t="shared" si="22"/>
        <v>255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3:25">
      <c r="C106" s="3">
        <f t="shared" si="12"/>
        <v>105</v>
      </c>
      <c r="D106" s="13"/>
      <c r="E106" s="10">
        <f t="shared" si="13"/>
        <v>87</v>
      </c>
      <c r="F106" s="11">
        <f t="shared" si="23"/>
        <v>34000</v>
      </c>
      <c r="G106" s="11">
        <f t="shared" si="14"/>
        <v>2871833.3333333335</v>
      </c>
      <c r="H106" s="12">
        <f t="shared" si="15"/>
        <v>390.80459770114942</v>
      </c>
      <c r="I106" s="12">
        <f t="shared" si="16"/>
        <v>33009.578544061296</v>
      </c>
      <c r="J106" s="13">
        <f t="shared" si="17"/>
        <v>1.0649</v>
      </c>
      <c r="K106" s="14">
        <f t="shared" si="18"/>
        <v>1.224022988505747E-2</v>
      </c>
      <c r="L106" s="11">
        <f t="shared" si="19"/>
        <v>35151.900191570872</v>
      </c>
      <c r="M106" s="11">
        <f t="shared" si="20"/>
        <v>2116268.4258620683</v>
      </c>
      <c r="N106" s="11">
        <f t="shared" si="21"/>
        <v>4988101.7591954023</v>
      </c>
      <c r="O106" s="11">
        <f t="shared" si="22"/>
        <v>255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3:25">
      <c r="C107" s="3">
        <f t="shared" si="12"/>
        <v>106</v>
      </c>
      <c r="D107" s="13"/>
      <c r="E107" s="10">
        <f t="shared" si="13"/>
        <v>87</v>
      </c>
      <c r="F107" s="11">
        <f t="shared" si="23"/>
        <v>34500</v>
      </c>
      <c r="G107" s="11">
        <f t="shared" si="14"/>
        <v>2906333.3333333335</v>
      </c>
      <c r="H107" s="12">
        <f t="shared" si="15"/>
        <v>396.55172413793105</v>
      </c>
      <c r="I107" s="12">
        <f t="shared" si="16"/>
        <v>33406.130268199224</v>
      </c>
      <c r="J107" s="13">
        <f t="shared" si="17"/>
        <v>1.0649</v>
      </c>
      <c r="K107" s="14">
        <f t="shared" si="18"/>
        <v>1.224022988505747E-2</v>
      </c>
      <c r="L107" s="11">
        <f t="shared" si="19"/>
        <v>35574.188122605352</v>
      </c>
      <c r="M107" s="11">
        <f t="shared" si="20"/>
        <v>2151842.6139846737</v>
      </c>
      <c r="N107" s="11">
        <f t="shared" si="21"/>
        <v>5058175.9473180072</v>
      </c>
      <c r="O107" s="11">
        <f t="shared" si="22"/>
        <v>258.75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3:25">
      <c r="C108" s="3">
        <f t="shared" si="12"/>
        <v>107</v>
      </c>
      <c r="D108" s="13"/>
      <c r="E108" s="10">
        <f t="shared" si="13"/>
        <v>87</v>
      </c>
      <c r="F108" s="11">
        <f t="shared" si="23"/>
        <v>35000</v>
      </c>
      <c r="G108" s="11">
        <f t="shared" si="14"/>
        <v>2941333.3333333335</v>
      </c>
      <c r="H108" s="12">
        <f t="shared" si="15"/>
        <v>402.29885057471262</v>
      </c>
      <c r="I108" s="12">
        <f t="shared" si="16"/>
        <v>33808.429118773936</v>
      </c>
      <c r="J108" s="13">
        <f t="shared" si="17"/>
        <v>1.0649</v>
      </c>
      <c r="K108" s="14">
        <f t="shared" si="18"/>
        <v>1.224022988505747E-2</v>
      </c>
      <c r="L108" s="11">
        <f t="shared" si="19"/>
        <v>36002.596168582364</v>
      </c>
      <c r="M108" s="11">
        <f t="shared" si="20"/>
        <v>2187845.2101532561</v>
      </c>
      <c r="N108" s="11">
        <f t="shared" si="21"/>
        <v>5129178.5434865896</v>
      </c>
      <c r="O108" s="11">
        <f t="shared" si="22"/>
        <v>262.5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3:25">
      <c r="C109" s="3">
        <f t="shared" si="12"/>
        <v>108</v>
      </c>
      <c r="D109" s="13"/>
      <c r="E109" s="10">
        <f t="shared" si="13"/>
        <v>87</v>
      </c>
      <c r="F109" s="11">
        <f t="shared" si="23"/>
        <v>35500</v>
      </c>
      <c r="G109" s="11">
        <f t="shared" si="14"/>
        <v>2976833.3333333335</v>
      </c>
      <c r="H109" s="12">
        <f t="shared" si="15"/>
        <v>408.04597701149424</v>
      </c>
      <c r="I109" s="12">
        <f t="shared" si="16"/>
        <v>34216.475095785434</v>
      </c>
      <c r="J109" s="13">
        <f t="shared" si="17"/>
        <v>1.0649</v>
      </c>
      <c r="K109" s="14">
        <f t="shared" si="18"/>
        <v>1.224022988505747E-2</v>
      </c>
      <c r="L109" s="11">
        <f t="shared" si="19"/>
        <v>36437.124329501909</v>
      </c>
      <c r="M109" s="11">
        <f t="shared" si="20"/>
        <v>2224282.3344827578</v>
      </c>
      <c r="N109" s="11">
        <f t="shared" si="21"/>
        <v>5201115.6678160913</v>
      </c>
      <c r="O109" s="11">
        <f t="shared" si="22"/>
        <v>266.25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3:25">
      <c r="C110" s="3">
        <f t="shared" si="12"/>
        <v>109</v>
      </c>
      <c r="D110" s="13"/>
      <c r="E110" s="10">
        <f t="shared" si="13"/>
        <v>87</v>
      </c>
      <c r="F110" s="11">
        <f t="shared" si="23"/>
        <v>36000</v>
      </c>
      <c r="G110" s="11">
        <f t="shared" si="14"/>
        <v>3012833.3333333335</v>
      </c>
      <c r="H110" s="12">
        <f t="shared" si="15"/>
        <v>413.79310344827587</v>
      </c>
      <c r="I110" s="12">
        <f t="shared" si="16"/>
        <v>34630.268199233709</v>
      </c>
      <c r="J110" s="13">
        <f t="shared" si="17"/>
        <v>1.0649</v>
      </c>
      <c r="K110" s="14">
        <f t="shared" si="18"/>
        <v>1.224022988505747E-2</v>
      </c>
      <c r="L110" s="11">
        <f t="shared" si="19"/>
        <v>36877.772605363978</v>
      </c>
      <c r="M110" s="11">
        <f t="shared" si="20"/>
        <v>2261160.1070881216</v>
      </c>
      <c r="N110" s="11">
        <f t="shared" si="21"/>
        <v>5273993.4404214546</v>
      </c>
      <c r="O110" s="11">
        <f t="shared" si="22"/>
        <v>270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3:25">
      <c r="C111" s="3">
        <f t="shared" si="12"/>
        <v>110</v>
      </c>
      <c r="D111" s="13"/>
      <c r="E111" s="10">
        <f t="shared" si="13"/>
        <v>87</v>
      </c>
      <c r="F111" s="11">
        <f t="shared" si="23"/>
        <v>36500</v>
      </c>
      <c r="G111" s="11">
        <f t="shared" si="14"/>
        <v>3049333.3333333335</v>
      </c>
      <c r="H111" s="12">
        <f t="shared" si="15"/>
        <v>419.5402298850575</v>
      </c>
      <c r="I111" s="12">
        <f t="shared" si="16"/>
        <v>35049.80842911877</v>
      </c>
      <c r="J111" s="13">
        <f t="shared" si="17"/>
        <v>1.0649</v>
      </c>
      <c r="K111" s="14">
        <f t="shared" si="18"/>
        <v>1.224022988505747E-2</v>
      </c>
      <c r="L111" s="11">
        <f t="shared" si="19"/>
        <v>37324.540996168573</v>
      </c>
      <c r="M111" s="11">
        <f t="shared" si="20"/>
        <v>2298484.6480842903</v>
      </c>
      <c r="N111" s="11">
        <f t="shared" si="21"/>
        <v>5347817.9814176243</v>
      </c>
      <c r="O111" s="11">
        <f t="shared" si="22"/>
        <v>273.75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3:25">
      <c r="C112" s="3">
        <f t="shared" si="12"/>
        <v>111</v>
      </c>
      <c r="D112" s="13"/>
      <c r="E112" s="10">
        <f t="shared" si="13"/>
        <v>87</v>
      </c>
      <c r="F112" s="11">
        <f t="shared" si="23"/>
        <v>37000</v>
      </c>
      <c r="G112" s="11">
        <f t="shared" si="14"/>
        <v>3086333.3333333335</v>
      </c>
      <c r="H112" s="12">
        <f t="shared" si="15"/>
        <v>425.28735632183907</v>
      </c>
      <c r="I112" s="12">
        <f t="shared" si="16"/>
        <v>35475.095785440608</v>
      </c>
      <c r="J112" s="13">
        <f t="shared" si="17"/>
        <v>1.0649</v>
      </c>
      <c r="K112" s="14">
        <f t="shared" si="18"/>
        <v>1.224022988505747E-2</v>
      </c>
      <c r="L112" s="11">
        <f t="shared" si="19"/>
        <v>37777.4295019157</v>
      </c>
      <c r="M112" s="11">
        <f t="shared" si="20"/>
        <v>2336262.0775862061</v>
      </c>
      <c r="N112" s="11">
        <f t="shared" si="21"/>
        <v>5422595.4109195396</v>
      </c>
      <c r="O112" s="11">
        <f t="shared" si="22"/>
        <v>277.5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3:25">
      <c r="C113" s="3">
        <f t="shared" si="12"/>
        <v>112</v>
      </c>
      <c r="D113" s="13"/>
      <c r="E113" s="10">
        <f t="shared" si="13"/>
        <v>87</v>
      </c>
      <c r="F113" s="11">
        <f t="shared" si="23"/>
        <v>37000</v>
      </c>
      <c r="G113" s="11">
        <f t="shared" si="14"/>
        <v>3123333.3333333335</v>
      </c>
      <c r="H113" s="12">
        <f t="shared" si="15"/>
        <v>425.28735632183907</v>
      </c>
      <c r="I113" s="12">
        <f t="shared" si="16"/>
        <v>35900.383141762446</v>
      </c>
      <c r="J113" s="13">
        <f t="shared" si="17"/>
        <v>1.0649</v>
      </c>
      <c r="K113" s="14">
        <f t="shared" si="18"/>
        <v>1.224022988505747E-2</v>
      </c>
      <c r="L113" s="11">
        <f t="shared" si="19"/>
        <v>38230.318007662827</v>
      </c>
      <c r="M113" s="11">
        <f t="shared" si="20"/>
        <v>2374492.395593869</v>
      </c>
      <c r="N113" s="11">
        <f t="shared" si="21"/>
        <v>5497825.7289272025</v>
      </c>
      <c r="O113" s="11">
        <f t="shared" si="22"/>
        <v>277.5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3:25">
      <c r="C114" s="3">
        <f t="shared" si="12"/>
        <v>113</v>
      </c>
      <c r="D114" s="13"/>
      <c r="E114" s="10">
        <f t="shared" si="13"/>
        <v>87</v>
      </c>
      <c r="F114" s="11">
        <f t="shared" si="23"/>
        <v>37500</v>
      </c>
      <c r="G114" s="11">
        <f t="shared" si="14"/>
        <v>3160833.3333333335</v>
      </c>
      <c r="H114" s="12">
        <f t="shared" si="15"/>
        <v>431.0344827586207</v>
      </c>
      <c r="I114" s="12">
        <f t="shared" si="16"/>
        <v>36331.417624521069</v>
      </c>
      <c r="J114" s="13">
        <f t="shared" si="17"/>
        <v>1.0649</v>
      </c>
      <c r="K114" s="14">
        <f t="shared" si="18"/>
        <v>1.224022988505747E-2</v>
      </c>
      <c r="L114" s="11">
        <f t="shared" si="19"/>
        <v>38689.326628352486</v>
      </c>
      <c r="M114" s="11">
        <f t="shared" si="20"/>
        <v>2413181.7222222215</v>
      </c>
      <c r="N114" s="11">
        <f t="shared" si="21"/>
        <v>5574015.055555555</v>
      </c>
      <c r="O114" s="11">
        <f t="shared" si="22"/>
        <v>281.25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3:25">
      <c r="C115" s="3">
        <f t="shared" si="12"/>
        <v>114</v>
      </c>
      <c r="D115" s="13"/>
      <c r="E115" s="10">
        <f t="shared" si="13"/>
        <v>87</v>
      </c>
      <c r="F115" s="11">
        <f t="shared" si="23"/>
        <v>38000</v>
      </c>
      <c r="G115" s="11">
        <f t="shared" si="14"/>
        <v>3198833.3333333335</v>
      </c>
      <c r="H115" s="12">
        <f t="shared" si="15"/>
        <v>436.78160919540232</v>
      </c>
      <c r="I115" s="12">
        <f t="shared" si="16"/>
        <v>36768.19923371647</v>
      </c>
      <c r="J115" s="13">
        <f t="shared" si="17"/>
        <v>1.0649</v>
      </c>
      <c r="K115" s="14">
        <f t="shared" si="18"/>
        <v>1.224022988505747E-2</v>
      </c>
      <c r="L115" s="11">
        <f t="shared" si="19"/>
        <v>39154.455363984671</v>
      </c>
      <c r="M115" s="11">
        <f t="shared" si="20"/>
        <v>2452336.1775862062</v>
      </c>
      <c r="N115" s="11">
        <f t="shared" si="21"/>
        <v>5651169.5109195393</v>
      </c>
      <c r="O115" s="11">
        <f t="shared" si="22"/>
        <v>285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3:25">
      <c r="C116" s="3">
        <f t="shared" si="12"/>
        <v>115</v>
      </c>
      <c r="D116" s="13"/>
      <c r="E116" s="10">
        <f t="shared" si="13"/>
        <v>87</v>
      </c>
      <c r="F116" s="11">
        <f t="shared" si="23"/>
        <v>38500</v>
      </c>
      <c r="G116" s="11">
        <f t="shared" si="14"/>
        <v>3237333.3333333335</v>
      </c>
      <c r="H116" s="12">
        <f t="shared" si="15"/>
        <v>442.5287356321839</v>
      </c>
      <c r="I116" s="12">
        <f t="shared" si="16"/>
        <v>37210.727969348656</v>
      </c>
      <c r="J116" s="13">
        <f t="shared" si="17"/>
        <v>1.0649</v>
      </c>
      <c r="K116" s="14">
        <f t="shared" si="18"/>
        <v>1.224022988505747E-2</v>
      </c>
      <c r="L116" s="11">
        <f t="shared" si="19"/>
        <v>39625.70421455938</v>
      </c>
      <c r="M116" s="11">
        <f t="shared" si="20"/>
        <v>2491961.8818007656</v>
      </c>
      <c r="N116" s="11">
        <f t="shared" si="21"/>
        <v>5729295.2151340991</v>
      </c>
      <c r="O116" s="11">
        <f t="shared" si="22"/>
        <v>288.75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3:25">
      <c r="C117" s="3">
        <f t="shared" si="12"/>
        <v>116</v>
      </c>
      <c r="D117" s="13"/>
      <c r="E117" s="10">
        <f t="shared" si="13"/>
        <v>87</v>
      </c>
      <c r="F117" s="11">
        <f t="shared" si="23"/>
        <v>39000</v>
      </c>
      <c r="G117" s="11">
        <f t="shared" si="14"/>
        <v>3276333.3333333335</v>
      </c>
      <c r="H117" s="12">
        <f t="shared" si="15"/>
        <v>448.27586206896552</v>
      </c>
      <c r="I117" s="12">
        <f t="shared" si="16"/>
        <v>37659.00383141762</v>
      </c>
      <c r="J117" s="13">
        <f t="shared" si="17"/>
        <v>1.0649</v>
      </c>
      <c r="K117" s="14">
        <f t="shared" si="18"/>
        <v>1.224022988505747E-2</v>
      </c>
      <c r="L117" s="11">
        <f t="shared" si="19"/>
        <v>40103.073180076623</v>
      </c>
      <c r="M117" s="11">
        <f t="shared" si="20"/>
        <v>2532064.9549808423</v>
      </c>
      <c r="N117" s="11">
        <f t="shared" si="21"/>
        <v>5808398.2883141758</v>
      </c>
      <c r="O117" s="11">
        <f t="shared" si="22"/>
        <v>292.5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3:25">
      <c r="C118" s="3">
        <f t="shared" si="12"/>
        <v>117</v>
      </c>
      <c r="D118" s="13"/>
      <c r="E118" s="10">
        <f t="shared" si="13"/>
        <v>87</v>
      </c>
      <c r="F118" s="11">
        <f t="shared" si="23"/>
        <v>39500</v>
      </c>
      <c r="G118" s="11">
        <f t="shared" si="14"/>
        <v>3315833.3333333335</v>
      </c>
      <c r="H118" s="12">
        <f t="shared" si="15"/>
        <v>454.02298850574715</v>
      </c>
      <c r="I118" s="12">
        <f t="shared" si="16"/>
        <v>38113.026819923369</v>
      </c>
      <c r="J118" s="13">
        <f t="shared" si="17"/>
        <v>1.0649</v>
      </c>
      <c r="K118" s="14">
        <f t="shared" si="18"/>
        <v>1.224022988505747E-2</v>
      </c>
      <c r="L118" s="11">
        <f t="shared" si="19"/>
        <v>40586.562260536397</v>
      </c>
      <c r="M118" s="11">
        <f t="shared" si="20"/>
        <v>2572651.5172413788</v>
      </c>
      <c r="N118" s="11">
        <f t="shared" si="21"/>
        <v>5888484.8505747123</v>
      </c>
      <c r="O118" s="11">
        <f t="shared" si="22"/>
        <v>296.25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3:25">
      <c r="C119" s="3">
        <f t="shared" si="12"/>
        <v>118</v>
      </c>
      <c r="D119" s="13"/>
      <c r="E119" s="10">
        <f t="shared" si="13"/>
        <v>87</v>
      </c>
      <c r="F119" s="11">
        <f t="shared" si="23"/>
        <v>40000</v>
      </c>
      <c r="G119" s="11">
        <f t="shared" si="14"/>
        <v>3355833.3333333335</v>
      </c>
      <c r="H119" s="12">
        <f t="shared" si="15"/>
        <v>459.77011494252872</v>
      </c>
      <c r="I119" s="12">
        <f t="shared" si="16"/>
        <v>38572.796934865895</v>
      </c>
      <c r="J119" s="13">
        <f t="shared" si="17"/>
        <v>1.0649</v>
      </c>
      <c r="K119" s="14">
        <f t="shared" si="18"/>
        <v>1.224022988505747E-2</v>
      </c>
      <c r="L119" s="11">
        <f t="shared" si="19"/>
        <v>41076.171455938689</v>
      </c>
      <c r="M119" s="11">
        <f t="shared" si="20"/>
        <v>2613727.6886973176</v>
      </c>
      <c r="N119" s="11">
        <f t="shared" si="21"/>
        <v>5969561.0220306516</v>
      </c>
      <c r="O119" s="11">
        <f t="shared" si="22"/>
        <v>300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3:25">
      <c r="C120" s="3">
        <f t="shared" si="12"/>
        <v>119</v>
      </c>
      <c r="D120" s="13"/>
      <c r="E120" s="10">
        <f t="shared" si="13"/>
        <v>87</v>
      </c>
      <c r="F120" s="11">
        <f t="shared" si="23"/>
        <v>40500</v>
      </c>
      <c r="G120" s="11">
        <f t="shared" si="14"/>
        <v>3396333.3333333335</v>
      </c>
      <c r="H120" s="12">
        <f t="shared" si="15"/>
        <v>465.51724137931035</v>
      </c>
      <c r="I120" s="12">
        <f t="shared" si="16"/>
        <v>39038.314176245207</v>
      </c>
      <c r="J120" s="13">
        <f t="shared" si="17"/>
        <v>1.0649</v>
      </c>
      <c r="K120" s="14">
        <f t="shared" si="18"/>
        <v>1.224022988505747E-2</v>
      </c>
      <c r="L120" s="11">
        <f t="shared" si="19"/>
        <v>41571.900766283521</v>
      </c>
      <c r="M120" s="11">
        <f t="shared" si="20"/>
        <v>2655299.5894636014</v>
      </c>
      <c r="N120" s="11">
        <f t="shared" si="21"/>
        <v>6051632.9227969348</v>
      </c>
      <c r="O120" s="11">
        <f t="shared" si="22"/>
        <v>303.75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3:25">
      <c r="C121" s="3">
        <f t="shared" si="12"/>
        <v>120</v>
      </c>
      <c r="D121" s="13"/>
      <c r="E121" s="10">
        <f t="shared" si="13"/>
        <v>87</v>
      </c>
      <c r="F121" s="11">
        <f t="shared" si="23"/>
        <v>41000</v>
      </c>
      <c r="G121" s="11">
        <f t="shared" si="14"/>
        <v>3437333.3333333335</v>
      </c>
      <c r="H121" s="12">
        <f t="shared" si="15"/>
        <v>471.26436781609198</v>
      </c>
      <c r="I121" s="12">
        <f t="shared" si="16"/>
        <v>39509.578544061296</v>
      </c>
      <c r="J121" s="13">
        <f t="shared" si="17"/>
        <v>1.0649</v>
      </c>
      <c r="K121" s="14">
        <f t="shared" si="18"/>
        <v>1.224022988505747E-2</v>
      </c>
      <c r="L121" s="11">
        <f t="shared" si="19"/>
        <v>42073.750191570871</v>
      </c>
      <c r="M121" s="11">
        <f t="shared" si="20"/>
        <v>2697373.3396551721</v>
      </c>
      <c r="N121" s="11">
        <f t="shared" si="21"/>
        <v>6134706.672988506</v>
      </c>
      <c r="O121" s="11">
        <f t="shared" si="22"/>
        <v>307.5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3:25">
      <c r="C122" s="3">
        <f t="shared" si="12"/>
        <v>121</v>
      </c>
      <c r="D122" s="13"/>
      <c r="E122" s="10">
        <f t="shared" si="13"/>
        <v>87</v>
      </c>
      <c r="F122" s="11">
        <f t="shared" si="23"/>
        <v>41500</v>
      </c>
      <c r="G122" s="11">
        <f t="shared" si="14"/>
        <v>3478833.3333333335</v>
      </c>
      <c r="H122" s="12">
        <f t="shared" si="15"/>
        <v>477.01149425287355</v>
      </c>
      <c r="I122" s="12">
        <f t="shared" si="16"/>
        <v>39986.590038314171</v>
      </c>
      <c r="J122" s="13">
        <f t="shared" si="17"/>
        <v>1.0649</v>
      </c>
      <c r="K122" s="14">
        <f t="shared" si="18"/>
        <v>1.224022988505747E-2</v>
      </c>
      <c r="L122" s="11">
        <f t="shared" si="19"/>
        <v>42581.71973180076</v>
      </c>
      <c r="M122" s="11">
        <f t="shared" si="20"/>
        <v>2739955.0593869728</v>
      </c>
      <c r="N122" s="11">
        <f t="shared" si="21"/>
        <v>6218788.3927203063</v>
      </c>
      <c r="O122" s="11">
        <f t="shared" si="22"/>
        <v>311.25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3:25">
      <c r="C123" s="3">
        <f t="shared" si="12"/>
        <v>122</v>
      </c>
      <c r="D123" s="13"/>
      <c r="E123" s="10">
        <f t="shared" si="13"/>
        <v>87</v>
      </c>
      <c r="F123" s="11">
        <f t="shared" si="23"/>
        <v>42000</v>
      </c>
      <c r="G123" s="11">
        <f t="shared" si="14"/>
        <v>3520833.3333333335</v>
      </c>
      <c r="H123" s="12">
        <f t="shared" si="15"/>
        <v>482.75862068965517</v>
      </c>
      <c r="I123" s="12">
        <f t="shared" si="16"/>
        <v>40469.348659003823</v>
      </c>
      <c r="J123" s="13">
        <f t="shared" si="17"/>
        <v>1.0649</v>
      </c>
      <c r="K123" s="14">
        <f t="shared" si="18"/>
        <v>1.224022988505747E-2</v>
      </c>
      <c r="L123" s="11">
        <f t="shared" si="19"/>
        <v>43095.809386973167</v>
      </c>
      <c r="M123" s="11">
        <f t="shared" si="20"/>
        <v>2783050.8687739461</v>
      </c>
      <c r="N123" s="11">
        <f t="shared" si="21"/>
        <v>6303884.2021072796</v>
      </c>
      <c r="O123" s="11">
        <f t="shared" si="22"/>
        <v>315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3:25">
      <c r="C124" s="3">
        <f t="shared" si="12"/>
        <v>123</v>
      </c>
      <c r="D124" s="13"/>
      <c r="E124" s="10">
        <f t="shared" si="13"/>
        <v>87</v>
      </c>
      <c r="F124" s="11">
        <f t="shared" si="23"/>
        <v>42500</v>
      </c>
      <c r="G124" s="11">
        <f t="shared" si="14"/>
        <v>3563333.3333333335</v>
      </c>
      <c r="H124" s="12">
        <f t="shared" si="15"/>
        <v>488.5057471264368</v>
      </c>
      <c r="I124" s="12">
        <f t="shared" si="16"/>
        <v>40957.85440613026</v>
      </c>
      <c r="J124" s="13">
        <f t="shared" si="17"/>
        <v>1.0649</v>
      </c>
      <c r="K124" s="14">
        <f t="shared" si="18"/>
        <v>1.224022988505747E-2</v>
      </c>
      <c r="L124" s="11">
        <f t="shared" si="19"/>
        <v>43616.019157088114</v>
      </c>
      <c r="M124" s="11">
        <f t="shared" si="20"/>
        <v>2826666.887931034</v>
      </c>
      <c r="N124" s="11">
        <f t="shared" si="21"/>
        <v>6390000.2212643679</v>
      </c>
      <c r="O124" s="11">
        <f t="shared" si="22"/>
        <v>318.75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3:25">
      <c r="C125" s="3">
        <f t="shared" si="12"/>
        <v>124</v>
      </c>
      <c r="D125" s="13"/>
      <c r="E125" s="10">
        <f t="shared" si="13"/>
        <v>87</v>
      </c>
      <c r="F125" s="11">
        <f t="shared" si="23"/>
        <v>43000</v>
      </c>
      <c r="G125" s="11">
        <f t="shared" si="14"/>
        <v>3606333.3333333335</v>
      </c>
      <c r="H125" s="12">
        <f t="shared" si="15"/>
        <v>494.25287356321837</v>
      </c>
      <c r="I125" s="12">
        <f t="shared" si="16"/>
        <v>41452.107279693475</v>
      </c>
      <c r="J125" s="13">
        <f t="shared" si="17"/>
        <v>1.0649</v>
      </c>
      <c r="K125" s="14">
        <f t="shared" si="18"/>
        <v>1.224022988505747E-2</v>
      </c>
      <c r="L125" s="11">
        <f t="shared" si="19"/>
        <v>44142.349042145579</v>
      </c>
      <c r="M125" s="11">
        <f t="shared" si="20"/>
        <v>2870809.2369731795</v>
      </c>
      <c r="N125" s="11">
        <f t="shared" si="21"/>
        <v>6477142.5703065135</v>
      </c>
      <c r="O125" s="11">
        <f t="shared" si="22"/>
        <v>322.5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3:25">
      <c r="C126" s="3">
        <f t="shared" si="12"/>
        <v>125</v>
      </c>
      <c r="D126" s="13"/>
      <c r="E126" s="10">
        <f t="shared" si="13"/>
        <v>87</v>
      </c>
      <c r="F126" s="11">
        <f t="shared" si="23"/>
        <v>43500</v>
      </c>
      <c r="G126" s="11">
        <f t="shared" si="14"/>
        <v>3649833.3333333335</v>
      </c>
      <c r="H126" s="12">
        <f t="shared" si="15"/>
        <v>500</v>
      </c>
      <c r="I126" s="12">
        <f t="shared" si="16"/>
        <v>41952.107279693475</v>
      </c>
      <c r="J126" s="13">
        <f t="shared" si="17"/>
        <v>1.0649</v>
      </c>
      <c r="K126" s="14">
        <f t="shared" si="18"/>
        <v>1.224022988505747E-2</v>
      </c>
      <c r="L126" s="11">
        <f t="shared" si="19"/>
        <v>44674.799042145583</v>
      </c>
      <c r="M126" s="11">
        <f t="shared" si="20"/>
        <v>2915484.0360153252</v>
      </c>
      <c r="N126" s="11">
        <f t="shared" si="21"/>
        <v>6565317.3693486582</v>
      </c>
      <c r="O126" s="11">
        <f t="shared" si="22"/>
        <v>326.25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3:25">
      <c r="C127" s="3">
        <f t="shared" si="12"/>
        <v>126</v>
      </c>
      <c r="D127" s="13"/>
      <c r="E127" s="10">
        <f t="shared" si="13"/>
        <v>87</v>
      </c>
      <c r="F127" s="11">
        <f t="shared" si="23"/>
        <v>44000</v>
      </c>
      <c r="G127" s="11">
        <f t="shared" si="14"/>
        <v>3693833.3333333335</v>
      </c>
      <c r="H127" s="12">
        <f t="shared" si="15"/>
        <v>505.74712643678163</v>
      </c>
      <c r="I127" s="12">
        <f t="shared" si="16"/>
        <v>42457.85440613026</v>
      </c>
      <c r="J127" s="13">
        <f t="shared" si="17"/>
        <v>1.0649</v>
      </c>
      <c r="K127" s="14">
        <f t="shared" si="18"/>
        <v>1.224022988505747E-2</v>
      </c>
      <c r="L127" s="11">
        <f t="shared" si="19"/>
        <v>45213.369157088113</v>
      </c>
      <c r="M127" s="11">
        <f t="shared" si="20"/>
        <v>2960697.4051724132</v>
      </c>
      <c r="N127" s="11">
        <f t="shared" si="21"/>
        <v>6654530.7385057472</v>
      </c>
      <c r="O127" s="11">
        <f t="shared" si="22"/>
        <v>330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3:25">
      <c r="C128" s="3">
        <f t="shared" si="12"/>
        <v>127</v>
      </c>
      <c r="D128" s="13"/>
      <c r="E128" s="10">
        <f t="shared" si="13"/>
        <v>87</v>
      </c>
      <c r="F128" s="11">
        <f t="shared" si="23"/>
        <v>44500</v>
      </c>
      <c r="G128" s="11">
        <f t="shared" si="14"/>
        <v>3738333.3333333335</v>
      </c>
      <c r="H128" s="12">
        <f t="shared" si="15"/>
        <v>511.4942528735632</v>
      </c>
      <c r="I128" s="12">
        <f t="shared" si="16"/>
        <v>42969.348659003823</v>
      </c>
      <c r="J128" s="13">
        <f t="shared" si="17"/>
        <v>1.0649</v>
      </c>
      <c r="K128" s="14">
        <f t="shared" si="18"/>
        <v>1.224022988505747E-2</v>
      </c>
      <c r="L128" s="11">
        <f t="shared" si="19"/>
        <v>45758.059386973167</v>
      </c>
      <c r="M128" s="11">
        <f t="shared" si="20"/>
        <v>3006455.4645593865</v>
      </c>
      <c r="N128" s="11">
        <f t="shared" si="21"/>
        <v>6744788.7978927195</v>
      </c>
      <c r="O128" s="11">
        <f t="shared" si="22"/>
        <v>333.75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3:25">
      <c r="C129" s="3">
        <f t="shared" si="12"/>
        <v>128</v>
      </c>
      <c r="D129" s="13"/>
      <c r="E129" s="10">
        <f t="shared" si="13"/>
        <v>87</v>
      </c>
      <c r="F129" s="11">
        <f t="shared" si="23"/>
        <v>45000</v>
      </c>
      <c r="G129" s="11">
        <f t="shared" si="14"/>
        <v>3783333.3333333335</v>
      </c>
      <c r="H129" s="12">
        <f t="shared" si="15"/>
        <v>517.24137931034488</v>
      </c>
      <c r="I129" s="12">
        <f t="shared" si="16"/>
        <v>43486.590038314171</v>
      </c>
      <c r="J129" s="13">
        <f t="shared" si="17"/>
        <v>1.0649</v>
      </c>
      <c r="K129" s="14">
        <f t="shared" si="18"/>
        <v>1.224022988505747E-2</v>
      </c>
      <c r="L129" s="11">
        <f t="shared" si="19"/>
        <v>46308.869731800762</v>
      </c>
      <c r="M129" s="11">
        <f t="shared" si="20"/>
        <v>3052764.3342911871</v>
      </c>
      <c r="N129" s="11">
        <f t="shared" si="21"/>
        <v>6836097.6676245201</v>
      </c>
      <c r="O129" s="11">
        <f t="shared" si="22"/>
        <v>337.5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3:25">
      <c r="C130" s="3">
        <f t="shared" si="12"/>
        <v>129</v>
      </c>
      <c r="D130" s="13"/>
      <c r="E130" s="10">
        <f t="shared" si="13"/>
        <v>87</v>
      </c>
      <c r="F130" s="11">
        <f t="shared" si="23"/>
        <v>45500</v>
      </c>
      <c r="G130" s="11">
        <f t="shared" si="14"/>
        <v>3828833.3333333335</v>
      </c>
      <c r="H130" s="12">
        <f t="shared" si="15"/>
        <v>522.9885057471264</v>
      </c>
      <c r="I130" s="12">
        <f t="shared" si="16"/>
        <v>44009.578544061296</v>
      </c>
      <c r="J130" s="13">
        <f t="shared" si="17"/>
        <v>1.0649</v>
      </c>
      <c r="K130" s="14">
        <f t="shared" si="18"/>
        <v>1.224022988505747E-2</v>
      </c>
      <c r="L130" s="11">
        <f t="shared" si="19"/>
        <v>46865.800191570874</v>
      </c>
      <c r="M130" s="11">
        <f t="shared" si="20"/>
        <v>3099630.1344827581</v>
      </c>
      <c r="N130" s="11">
        <f t="shared" si="21"/>
        <v>6928463.4678160921</v>
      </c>
      <c r="O130" s="11">
        <f t="shared" si="22"/>
        <v>341.25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3:25">
      <c r="C131" s="3">
        <f t="shared" ref="C131:C194" si="24">IF(C130&lt;$B$10,C130+1,"")</f>
        <v>130</v>
      </c>
      <c r="D131" s="13"/>
      <c r="E131" s="10">
        <f t="shared" ref="E131:E194" si="25">IF(C130&lt;$B$10,$B$14,"")</f>
        <v>87</v>
      </c>
      <c r="F131" s="11">
        <f t="shared" si="23"/>
        <v>46000</v>
      </c>
      <c r="G131" s="11">
        <f t="shared" ref="G131:G194" si="26">IF(C130&lt;$B$10,F131+G130,"")</f>
        <v>3874833.3333333335</v>
      </c>
      <c r="H131" s="12">
        <f t="shared" ref="H131:H194" si="27">IF(C130&lt;$B$10,F131/E131,"")</f>
        <v>528.73563218390802</v>
      </c>
      <c r="I131" s="12">
        <f t="shared" ref="I131:I194" si="28">IF(C130&lt;$B$10,I130+H131,"")</f>
        <v>44538.314176245207</v>
      </c>
      <c r="J131" s="13">
        <f t="shared" ref="J131:J194" si="29">IF(C130&lt;$B$10,$B$19,"")</f>
        <v>1.0649</v>
      </c>
      <c r="K131" s="14">
        <f t="shared" ref="K131:K194" si="30">IF(C130&lt;$B$10,J131/E131,"")</f>
        <v>1.224022988505747E-2</v>
      </c>
      <c r="L131" s="11">
        <f t="shared" ref="L131:L194" si="31">IF(C130&lt;$B$10,I131*J131,"")</f>
        <v>47428.850766283518</v>
      </c>
      <c r="M131" s="11">
        <f t="shared" ref="M131:M194" si="32">IF(C130&lt;$B$10,M130+L131,"")</f>
        <v>3147058.9852490416</v>
      </c>
      <c r="N131" s="11">
        <f t="shared" ref="N131:N194" si="33">IF(C130&lt;$B$10,G131+M131,"")</f>
        <v>7021892.3185823746</v>
      </c>
      <c r="O131" s="11">
        <f t="shared" ref="O131:O194" si="34">IF(C130&lt;$B$10,F131*$B$8,"")</f>
        <v>345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3:25">
      <c r="C132" s="3">
        <f t="shared" si="24"/>
        <v>131</v>
      </c>
      <c r="D132" s="13"/>
      <c r="E132" s="10">
        <f t="shared" si="25"/>
        <v>87</v>
      </c>
      <c r="F132" s="11">
        <f t="shared" si="23"/>
        <v>46500</v>
      </c>
      <c r="G132" s="11">
        <f t="shared" si="26"/>
        <v>3921333.3333333335</v>
      </c>
      <c r="H132" s="12">
        <f t="shared" si="27"/>
        <v>534.48275862068965</v>
      </c>
      <c r="I132" s="12">
        <f t="shared" si="28"/>
        <v>45072.796934865895</v>
      </c>
      <c r="J132" s="13">
        <f t="shared" si="29"/>
        <v>1.0649</v>
      </c>
      <c r="K132" s="14">
        <f t="shared" si="30"/>
        <v>1.224022988505747E-2</v>
      </c>
      <c r="L132" s="11">
        <f t="shared" si="31"/>
        <v>47998.021455938688</v>
      </c>
      <c r="M132" s="11">
        <f t="shared" si="32"/>
        <v>3195057.00670498</v>
      </c>
      <c r="N132" s="11">
        <f t="shared" si="33"/>
        <v>7116390.3400383135</v>
      </c>
      <c r="O132" s="11">
        <f t="shared" si="34"/>
        <v>348.75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3:25">
      <c r="C133" s="3">
        <f t="shared" si="24"/>
        <v>132</v>
      </c>
      <c r="D133" s="13"/>
      <c r="E133" s="10">
        <f t="shared" si="25"/>
        <v>87</v>
      </c>
      <c r="F133" s="11">
        <f t="shared" ref="F133:F196" si="35">IF(C132&lt;$B$10,IF(L132&gt;F132+O132+$B$6,F132+$B$6,F132),"")</f>
        <v>47000</v>
      </c>
      <c r="G133" s="11">
        <f t="shared" si="26"/>
        <v>3968333.3333333335</v>
      </c>
      <c r="H133" s="12">
        <f t="shared" si="27"/>
        <v>540.22988505747128</v>
      </c>
      <c r="I133" s="12">
        <f t="shared" si="28"/>
        <v>45613.026819923369</v>
      </c>
      <c r="J133" s="13">
        <f t="shared" si="29"/>
        <v>1.0649</v>
      </c>
      <c r="K133" s="14">
        <f t="shared" si="30"/>
        <v>1.224022988505747E-2</v>
      </c>
      <c r="L133" s="11">
        <f t="shared" si="31"/>
        <v>48573.312260536397</v>
      </c>
      <c r="M133" s="11">
        <f t="shared" si="32"/>
        <v>3243630.3189655165</v>
      </c>
      <c r="N133" s="11">
        <f t="shared" si="33"/>
        <v>7211963.65229885</v>
      </c>
      <c r="O133" s="11">
        <f t="shared" si="34"/>
        <v>352.5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3:25">
      <c r="C134" s="3">
        <f t="shared" si="24"/>
        <v>133</v>
      </c>
      <c r="D134" s="13"/>
      <c r="E134" s="10">
        <f t="shared" si="25"/>
        <v>87</v>
      </c>
      <c r="F134" s="11">
        <f t="shared" si="35"/>
        <v>47500</v>
      </c>
      <c r="G134" s="11">
        <f t="shared" si="26"/>
        <v>4015833.3333333335</v>
      </c>
      <c r="H134" s="12">
        <f t="shared" si="27"/>
        <v>545.97701149425291</v>
      </c>
      <c r="I134" s="12">
        <f t="shared" si="28"/>
        <v>46159.00383141762</v>
      </c>
      <c r="J134" s="13">
        <f t="shared" si="29"/>
        <v>1.0649</v>
      </c>
      <c r="K134" s="14">
        <f t="shared" si="30"/>
        <v>1.224022988505747E-2</v>
      </c>
      <c r="L134" s="11">
        <f t="shared" si="31"/>
        <v>49154.723180076624</v>
      </c>
      <c r="M134" s="11">
        <f t="shared" si="32"/>
        <v>3292785.0421455931</v>
      </c>
      <c r="N134" s="11">
        <f t="shared" si="33"/>
        <v>7308618.375478927</v>
      </c>
      <c r="O134" s="11">
        <f t="shared" si="34"/>
        <v>356.25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3:25">
      <c r="C135" s="3">
        <f t="shared" si="24"/>
        <v>134</v>
      </c>
      <c r="D135" s="13"/>
      <c r="E135" s="10">
        <f t="shared" si="25"/>
        <v>87</v>
      </c>
      <c r="F135" s="11">
        <f t="shared" si="35"/>
        <v>48000</v>
      </c>
      <c r="G135" s="11">
        <f t="shared" si="26"/>
        <v>4063833.3333333335</v>
      </c>
      <c r="H135" s="12">
        <f t="shared" si="27"/>
        <v>551.72413793103453</v>
      </c>
      <c r="I135" s="12">
        <f t="shared" si="28"/>
        <v>46710.727969348656</v>
      </c>
      <c r="J135" s="13">
        <f t="shared" si="29"/>
        <v>1.0649</v>
      </c>
      <c r="K135" s="14">
        <f t="shared" si="30"/>
        <v>1.224022988505747E-2</v>
      </c>
      <c r="L135" s="11">
        <f t="shared" si="31"/>
        <v>49742.254214559383</v>
      </c>
      <c r="M135" s="11">
        <f t="shared" si="32"/>
        <v>3342527.2963601523</v>
      </c>
      <c r="N135" s="11">
        <f t="shared" si="33"/>
        <v>7406360.6296934858</v>
      </c>
      <c r="O135" s="11">
        <f t="shared" si="34"/>
        <v>360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3:25">
      <c r="C136" s="3">
        <f t="shared" si="24"/>
        <v>135</v>
      </c>
      <c r="D136" s="13"/>
      <c r="E136" s="10">
        <f t="shared" si="25"/>
        <v>87</v>
      </c>
      <c r="F136" s="11">
        <f t="shared" si="35"/>
        <v>48500</v>
      </c>
      <c r="G136" s="11">
        <f t="shared" si="26"/>
        <v>4112333.3333333335</v>
      </c>
      <c r="H136" s="12">
        <f t="shared" si="27"/>
        <v>557.47126436781605</v>
      </c>
      <c r="I136" s="12">
        <f t="shared" si="28"/>
        <v>47268.19923371647</v>
      </c>
      <c r="J136" s="13">
        <f t="shared" si="29"/>
        <v>1.0649</v>
      </c>
      <c r="K136" s="14">
        <f t="shared" si="30"/>
        <v>1.224022988505747E-2</v>
      </c>
      <c r="L136" s="11">
        <f t="shared" si="31"/>
        <v>50335.905363984668</v>
      </c>
      <c r="M136" s="11">
        <f t="shared" si="32"/>
        <v>3392863.2017241372</v>
      </c>
      <c r="N136" s="11">
        <f t="shared" si="33"/>
        <v>7505196.5350574702</v>
      </c>
      <c r="O136" s="11">
        <f t="shared" si="34"/>
        <v>363.75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3:25">
      <c r="C137" s="3">
        <f t="shared" si="24"/>
        <v>136</v>
      </c>
      <c r="D137" s="13"/>
      <c r="E137" s="10">
        <f t="shared" si="25"/>
        <v>87</v>
      </c>
      <c r="F137" s="11">
        <f t="shared" si="35"/>
        <v>49000</v>
      </c>
      <c r="G137" s="11">
        <f t="shared" si="26"/>
        <v>4161333.3333333335</v>
      </c>
      <c r="H137" s="12">
        <f t="shared" si="27"/>
        <v>563.21839080459768</v>
      </c>
      <c r="I137" s="12">
        <f t="shared" si="28"/>
        <v>47831.417624521069</v>
      </c>
      <c r="J137" s="13">
        <f t="shared" si="29"/>
        <v>1.0649</v>
      </c>
      <c r="K137" s="14">
        <f t="shared" si="30"/>
        <v>1.224022988505747E-2</v>
      </c>
      <c r="L137" s="11">
        <f t="shared" si="31"/>
        <v>50935.676628352485</v>
      </c>
      <c r="M137" s="11">
        <f t="shared" si="32"/>
        <v>3443798.8783524898</v>
      </c>
      <c r="N137" s="11">
        <f t="shared" si="33"/>
        <v>7605132.2116858233</v>
      </c>
      <c r="O137" s="11">
        <f t="shared" si="34"/>
        <v>367.5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3:25">
      <c r="C138" s="3">
        <f t="shared" si="24"/>
        <v>137</v>
      </c>
      <c r="D138" s="13"/>
      <c r="E138" s="10">
        <f t="shared" si="25"/>
        <v>87</v>
      </c>
      <c r="F138" s="11">
        <f t="shared" si="35"/>
        <v>49500</v>
      </c>
      <c r="G138" s="11">
        <f t="shared" si="26"/>
        <v>4210833.333333334</v>
      </c>
      <c r="H138" s="12">
        <f t="shared" si="27"/>
        <v>568.9655172413793</v>
      </c>
      <c r="I138" s="12">
        <f t="shared" si="28"/>
        <v>48400.383141762446</v>
      </c>
      <c r="J138" s="13">
        <f t="shared" si="29"/>
        <v>1.0649</v>
      </c>
      <c r="K138" s="14">
        <f t="shared" si="30"/>
        <v>1.224022988505747E-2</v>
      </c>
      <c r="L138" s="11">
        <f t="shared" si="31"/>
        <v>51541.568007662827</v>
      </c>
      <c r="M138" s="11">
        <f t="shared" si="32"/>
        <v>3495340.4463601527</v>
      </c>
      <c r="N138" s="11">
        <f t="shared" si="33"/>
        <v>7706173.7796934862</v>
      </c>
      <c r="O138" s="11">
        <f t="shared" si="34"/>
        <v>371.25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3:25">
      <c r="C139" s="3">
        <f t="shared" si="24"/>
        <v>138</v>
      </c>
      <c r="D139" s="13"/>
      <c r="E139" s="10">
        <f t="shared" si="25"/>
        <v>87</v>
      </c>
      <c r="F139" s="11">
        <f t="shared" si="35"/>
        <v>50000</v>
      </c>
      <c r="G139" s="11">
        <f t="shared" si="26"/>
        <v>4260833.333333334</v>
      </c>
      <c r="H139" s="12">
        <f t="shared" si="27"/>
        <v>574.71264367816093</v>
      </c>
      <c r="I139" s="12">
        <f t="shared" si="28"/>
        <v>48975.095785440608</v>
      </c>
      <c r="J139" s="13">
        <f t="shared" si="29"/>
        <v>1.0649</v>
      </c>
      <c r="K139" s="14">
        <f t="shared" si="30"/>
        <v>1.224022988505747E-2</v>
      </c>
      <c r="L139" s="11">
        <f t="shared" si="31"/>
        <v>52153.579501915701</v>
      </c>
      <c r="M139" s="11">
        <f t="shared" si="32"/>
        <v>3547494.0258620684</v>
      </c>
      <c r="N139" s="11">
        <f t="shared" si="33"/>
        <v>7808327.3591954019</v>
      </c>
      <c r="O139" s="11">
        <f t="shared" si="34"/>
        <v>375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3:25">
      <c r="C140" s="3">
        <f t="shared" si="24"/>
        <v>139</v>
      </c>
      <c r="D140" s="13"/>
      <c r="E140" s="10">
        <f t="shared" si="25"/>
        <v>87</v>
      </c>
      <c r="F140" s="11">
        <f t="shared" si="35"/>
        <v>50500</v>
      </c>
      <c r="G140" s="11">
        <f t="shared" si="26"/>
        <v>4311333.333333334</v>
      </c>
      <c r="H140" s="12">
        <f t="shared" si="27"/>
        <v>580.45977011494256</v>
      </c>
      <c r="I140" s="12">
        <f t="shared" si="28"/>
        <v>49555.555555555547</v>
      </c>
      <c r="J140" s="13">
        <f t="shared" si="29"/>
        <v>1.0649</v>
      </c>
      <c r="K140" s="14">
        <f t="shared" si="30"/>
        <v>1.224022988505747E-2</v>
      </c>
      <c r="L140" s="11">
        <f t="shared" si="31"/>
        <v>52771.711111111101</v>
      </c>
      <c r="M140" s="11">
        <f t="shared" si="32"/>
        <v>3600265.7369731795</v>
      </c>
      <c r="N140" s="11">
        <f t="shared" si="33"/>
        <v>7911599.0703065135</v>
      </c>
      <c r="O140" s="11">
        <f t="shared" si="34"/>
        <v>378.75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3:25">
      <c r="C141" s="3">
        <f t="shared" si="24"/>
        <v>140</v>
      </c>
      <c r="D141" s="13"/>
      <c r="E141" s="10">
        <f t="shared" si="25"/>
        <v>87</v>
      </c>
      <c r="F141" s="11">
        <f t="shared" si="35"/>
        <v>51000</v>
      </c>
      <c r="G141" s="11">
        <f t="shared" si="26"/>
        <v>4362333.333333334</v>
      </c>
      <c r="H141" s="12">
        <f t="shared" si="27"/>
        <v>586.20689655172418</v>
      </c>
      <c r="I141" s="12">
        <f t="shared" si="28"/>
        <v>50141.762452107272</v>
      </c>
      <c r="J141" s="13">
        <f t="shared" si="29"/>
        <v>1.0649</v>
      </c>
      <c r="K141" s="14">
        <f t="shared" si="30"/>
        <v>1.224022988505747E-2</v>
      </c>
      <c r="L141" s="11">
        <f t="shared" si="31"/>
        <v>53395.962835249033</v>
      </c>
      <c r="M141" s="11">
        <f t="shared" si="32"/>
        <v>3653661.6998084285</v>
      </c>
      <c r="N141" s="11">
        <f t="shared" si="33"/>
        <v>8015995.033141762</v>
      </c>
      <c r="O141" s="11">
        <f t="shared" si="34"/>
        <v>382.5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3:25">
      <c r="C142" s="3">
        <f t="shared" si="24"/>
        <v>141</v>
      </c>
      <c r="D142" s="13"/>
      <c r="E142" s="10">
        <f t="shared" si="25"/>
        <v>87</v>
      </c>
      <c r="F142" s="11">
        <f t="shared" si="35"/>
        <v>51500</v>
      </c>
      <c r="G142" s="11">
        <f t="shared" si="26"/>
        <v>4413833.333333334</v>
      </c>
      <c r="H142" s="12">
        <f t="shared" si="27"/>
        <v>591.9540229885057</v>
      </c>
      <c r="I142" s="12">
        <f t="shared" si="28"/>
        <v>50733.716475095775</v>
      </c>
      <c r="J142" s="13">
        <f t="shared" si="29"/>
        <v>1.0649</v>
      </c>
      <c r="K142" s="14">
        <f t="shared" si="30"/>
        <v>1.224022988505747E-2</v>
      </c>
      <c r="L142" s="11">
        <f t="shared" si="31"/>
        <v>54026.33467432949</v>
      </c>
      <c r="M142" s="11">
        <f t="shared" si="32"/>
        <v>3707688.034482758</v>
      </c>
      <c r="N142" s="11">
        <f t="shared" si="33"/>
        <v>8121521.3678160924</v>
      </c>
      <c r="O142" s="11">
        <f t="shared" si="34"/>
        <v>386.25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3:25">
      <c r="C143" s="3">
        <f t="shared" si="24"/>
        <v>142</v>
      </c>
      <c r="D143" s="13"/>
      <c r="E143" s="10">
        <f t="shared" si="25"/>
        <v>87</v>
      </c>
      <c r="F143" s="11">
        <f t="shared" si="35"/>
        <v>52000</v>
      </c>
      <c r="G143" s="11">
        <f t="shared" si="26"/>
        <v>4465833.333333334</v>
      </c>
      <c r="H143" s="12">
        <f t="shared" si="27"/>
        <v>597.70114942528733</v>
      </c>
      <c r="I143" s="12">
        <f t="shared" si="28"/>
        <v>51331.417624521062</v>
      </c>
      <c r="J143" s="13">
        <f t="shared" si="29"/>
        <v>1.0649</v>
      </c>
      <c r="K143" s="14">
        <f t="shared" si="30"/>
        <v>1.224022988505747E-2</v>
      </c>
      <c r="L143" s="11">
        <f t="shared" si="31"/>
        <v>54662.826628352479</v>
      </c>
      <c r="M143" s="11">
        <f t="shared" si="32"/>
        <v>3762350.8611111105</v>
      </c>
      <c r="N143" s="11">
        <f t="shared" si="33"/>
        <v>8228184.194444444</v>
      </c>
      <c r="O143" s="11">
        <f t="shared" si="34"/>
        <v>390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3:25">
      <c r="C144" s="3">
        <f t="shared" si="24"/>
        <v>143</v>
      </c>
      <c r="D144" s="13"/>
      <c r="E144" s="10">
        <f t="shared" si="25"/>
        <v>87</v>
      </c>
      <c r="F144" s="11">
        <f t="shared" si="35"/>
        <v>52500</v>
      </c>
      <c r="G144" s="11">
        <f t="shared" si="26"/>
        <v>4518333.333333334</v>
      </c>
      <c r="H144" s="12">
        <f t="shared" si="27"/>
        <v>603.44827586206895</v>
      </c>
      <c r="I144" s="12">
        <f t="shared" si="28"/>
        <v>51934.865900383134</v>
      </c>
      <c r="J144" s="13">
        <f t="shared" si="29"/>
        <v>1.0649</v>
      </c>
      <c r="K144" s="14">
        <f t="shared" si="30"/>
        <v>1.224022988505747E-2</v>
      </c>
      <c r="L144" s="11">
        <f t="shared" si="31"/>
        <v>55305.438697318001</v>
      </c>
      <c r="M144" s="11">
        <f t="shared" si="32"/>
        <v>3817656.2998084286</v>
      </c>
      <c r="N144" s="11">
        <f t="shared" si="33"/>
        <v>8335989.6331417626</v>
      </c>
      <c r="O144" s="11">
        <f t="shared" si="34"/>
        <v>393.75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3:25">
      <c r="C145" s="3">
        <f t="shared" si="24"/>
        <v>144</v>
      </c>
      <c r="D145" s="13"/>
      <c r="E145" s="10">
        <f t="shared" si="25"/>
        <v>87</v>
      </c>
      <c r="F145" s="11">
        <f t="shared" si="35"/>
        <v>53000</v>
      </c>
      <c r="G145" s="11">
        <f t="shared" si="26"/>
        <v>4571333.333333334</v>
      </c>
      <c r="H145" s="12">
        <f t="shared" si="27"/>
        <v>609.19540229885058</v>
      </c>
      <c r="I145" s="12">
        <f t="shared" si="28"/>
        <v>52544.061302681985</v>
      </c>
      <c r="J145" s="13">
        <f t="shared" si="29"/>
        <v>1.0649</v>
      </c>
      <c r="K145" s="14">
        <f t="shared" si="30"/>
        <v>1.224022988505747E-2</v>
      </c>
      <c r="L145" s="11">
        <f t="shared" si="31"/>
        <v>55954.17088122604</v>
      </c>
      <c r="M145" s="11">
        <f t="shared" si="32"/>
        <v>3873610.4706896548</v>
      </c>
      <c r="N145" s="11">
        <f t="shared" si="33"/>
        <v>8444943.8040229883</v>
      </c>
      <c r="O145" s="11">
        <f t="shared" si="34"/>
        <v>397.5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3:25">
      <c r="C146" s="3">
        <f t="shared" si="24"/>
        <v>145</v>
      </c>
      <c r="D146" s="13"/>
      <c r="E146" s="10">
        <f t="shared" si="25"/>
        <v>87</v>
      </c>
      <c r="F146" s="11">
        <f t="shared" si="35"/>
        <v>53500</v>
      </c>
      <c r="G146" s="11">
        <f t="shared" si="26"/>
        <v>4624833.333333334</v>
      </c>
      <c r="H146" s="12">
        <f t="shared" si="27"/>
        <v>614.94252873563221</v>
      </c>
      <c r="I146" s="12">
        <f t="shared" si="28"/>
        <v>53159.00383141762</v>
      </c>
      <c r="J146" s="13">
        <f t="shared" si="29"/>
        <v>1.0649</v>
      </c>
      <c r="K146" s="14">
        <f t="shared" si="30"/>
        <v>1.224022988505747E-2</v>
      </c>
      <c r="L146" s="11">
        <f t="shared" si="31"/>
        <v>56609.02318007662</v>
      </c>
      <c r="M146" s="11">
        <f t="shared" si="32"/>
        <v>3930219.4938697312</v>
      </c>
      <c r="N146" s="11">
        <f t="shared" si="33"/>
        <v>8555052.8272030652</v>
      </c>
      <c r="O146" s="11">
        <f t="shared" si="34"/>
        <v>401.25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3:25">
      <c r="C147" s="3">
        <f t="shared" si="24"/>
        <v>146</v>
      </c>
      <c r="D147" s="13"/>
      <c r="E147" s="10">
        <f t="shared" si="25"/>
        <v>87</v>
      </c>
      <c r="F147" s="11">
        <f t="shared" si="35"/>
        <v>54000</v>
      </c>
      <c r="G147" s="11">
        <f t="shared" si="26"/>
        <v>4678833.333333334</v>
      </c>
      <c r="H147" s="12">
        <f t="shared" si="27"/>
        <v>620.68965517241384</v>
      </c>
      <c r="I147" s="12">
        <f t="shared" si="28"/>
        <v>53779.693486590033</v>
      </c>
      <c r="J147" s="13">
        <f t="shared" si="29"/>
        <v>1.0649</v>
      </c>
      <c r="K147" s="14">
        <f t="shared" si="30"/>
        <v>1.224022988505747E-2</v>
      </c>
      <c r="L147" s="11">
        <f t="shared" si="31"/>
        <v>57269.995593869724</v>
      </c>
      <c r="M147" s="11">
        <f t="shared" si="32"/>
        <v>3987489.4894636008</v>
      </c>
      <c r="N147" s="11">
        <f t="shared" si="33"/>
        <v>8666322.8227969352</v>
      </c>
      <c r="O147" s="11">
        <f t="shared" si="34"/>
        <v>405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3:25">
      <c r="C148" s="3">
        <f t="shared" si="24"/>
        <v>147</v>
      </c>
      <c r="D148" s="13"/>
      <c r="E148" s="10">
        <f t="shared" si="25"/>
        <v>87</v>
      </c>
      <c r="F148" s="11">
        <f t="shared" si="35"/>
        <v>54500</v>
      </c>
      <c r="G148" s="11">
        <f t="shared" si="26"/>
        <v>4733333.333333334</v>
      </c>
      <c r="H148" s="12">
        <f t="shared" si="27"/>
        <v>626.43678160919535</v>
      </c>
      <c r="I148" s="12">
        <f t="shared" si="28"/>
        <v>54406.130268199231</v>
      </c>
      <c r="J148" s="13">
        <f t="shared" si="29"/>
        <v>1.0649</v>
      </c>
      <c r="K148" s="14">
        <f t="shared" si="30"/>
        <v>1.224022988505747E-2</v>
      </c>
      <c r="L148" s="11">
        <f t="shared" si="31"/>
        <v>57937.088122605361</v>
      </c>
      <c r="M148" s="11">
        <f t="shared" si="32"/>
        <v>4045426.5775862061</v>
      </c>
      <c r="N148" s="11">
        <f t="shared" si="33"/>
        <v>8778759.9109195396</v>
      </c>
      <c r="O148" s="11">
        <f t="shared" si="34"/>
        <v>408.75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3:25">
      <c r="C149" s="3">
        <f t="shared" si="24"/>
        <v>148</v>
      </c>
      <c r="D149" s="13"/>
      <c r="E149" s="10">
        <f t="shared" si="25"/>
        <v>87</v>
      </c>
      <c r="F149" s="11">
        <f t="shared" si="35"/>
        <v>55000</v>
      </c>
      <c r="G149" s="11">
        <f t="shared" si="26"/>
        <v>4788333.333333334</v>
      </c>
      <c r="H149" s="12">
        <f t="shared" si="27"/>
        <v>632.18390804597698</v>
      </c>
      <c r="I149" s="12">
        <f t="shared" si="28"/>
        <v>55038.314176245207</v>
      </c>
      <c r="J149" s="13">
        <f t="shared" si="29"/>
        <v>1.0649</v>
      </c>
      <c r="K149" s="14">
        <f t="shared" si="30"/>
        <v>1.224022988505747E-2</v>
      </c>
      <c r="L149" s="11">
        <f t="shared" si="31"/>
        <v>58610.300766283515</v>
      </c>
      <c r="M149" s="11">
        <f t="shared" si="32"/>
        <v>4104036.8783524898</v>
      </c>
      <c r="N149" s="11">
        <f t="shared" si="33"/>
        <v>8892370.2116858233</v>
      </c>
      <c r="O149" s="11">
        <f t="shared" si="34"/>
        <v>412.5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3:25">
      <c r="C150" s="3">
        <f t="shared" si="24"/>
        <v>149</v>
      </c>
      <c r="D150" s="13"/>
      <c r="E150" s="10">
        <f t="shared" si="25"/>
        <v>87</v>
      </c>
      <c r="F150" s="11">
        <f t="shared" si="35"/>
        <v>55500</v>
      </c>
      <c r="G150" s="11">
        <f t="shared" si="26"/>
        <v>4843833.333333334</v>
      </c>
      <c r="H150" s="12">
        <f t="shared" si="27"/>
        <v>637.93103448275861</v>
      </c>
      <c r="I150" s="12">
        <f t="shared" si="28"/>
        <v>55676.245210727968</v>
      </c>
      <c r="J150" s="13">
        <f t="shared" si="29"/>
        <v>1.0649</v>
      </c>
      <c r="K150" s="14">
        <f t="shared" si="30"/>
        <v>1.224022988505747E-2</v>
      </c>
      <c r="L150" s="11">
        <f t="shared" si="31"/>
        <v>59289.633524904209</v>
      </c>
      <c r="M150" s="11">
        <f t="shared" si="32"/>
        <v>4163326.5118773938</v>
      </c>
      <c r="N150" s="11">
        <f t="shared" si="33"/>
        <v>9007159.8452107273</v>
      </c>
      <c r="O150" s="11">
        <f t="shared" si="34"/>
        <v>416.25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3:25">
      <c r="C151" s="3">
        <f t="shared" si="24"/>
        <v>150</v>
      </c>
      <c r="D151" s="13"/>
      <c r="E151" s="10">
        <f t="shared" si="25"/>
        <v>87</v>
      </c>
      <c r="F151" s="11">
        <f t="shared" si="35"/>
        <v>56000</v>
      </c>
      <c r="G151" s="11">
        <f t="shared" si="26"/>
        <v>4899833.333333334</v>
      </c>
      <c r="H151" s="12">
        <f t="shared" si="27"/>
        <v>643.67816091954023</v>
      </c>
      <c r="I151" s="12">
        <f t="shared" si="28"/>
        <v>56319.923371647506</v>
      </c>
      <c r="J151" s="13">
        <f t="shared" si="29"/>
        <v>1.0649</v>
      </c>
      <c r="K151" s="14">
        <f t="shared" si="30"/>
        <v>1.224022988505747E-2</v>
      </c>
      <c r="L151" s="11">
        <f t="shared" si="31"/>
        <v>59975.086398467429</v>
      </c>
      <c r="M151" s="11">
        <f t="shared" si="32"/>
        <v>4223301.5982758617</v>
      </c>
      <c r="N151" s="11">
        <f t="shared" si="33"/>
        <v>9123134.9316091947</v>
      </c>
      <c r="O151" s="11">
        <f t="shared" si="34"/>
        <v>420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3:25">
      <c r="C152" s="3">
        <f t="shared" si="24"/>
        <v>151</v>
      </c>
      <c r="D152" s="13"/>
      <c r="E152" s="10">
        <f t="shared" si="25"/>
        <v>87</v>
      </c>
      <c r="F152" s="11">
        <f t="shared" si="35"/>
        <v>56500</v>
      </c>
      <c r="G152" s="11">
        <f t="shared" si="26"/>
        <v>4956333.333333334</v>
      </c>
      <c r="H152" s="12">
        <f t="shared" si="27"/>
        <v>649.42528735632186</v>
      </c>
      <c r="I152" s="12">
        <f t="shared" si="28"/>
        <v>56969.34865900383</v>
      </c>
      <c r="J152" s="13">
        <f t="shared" si="29"/>
        <v>1.0649</v>
      </c>
      <c r="K152" s="14">
        <f t="shared" si="30"/>
        <v>1.224022988505747E-2</v>
      </c>
      <c r="L152" s="11">
        <f t="shared" si="31"/>
        <v>60666.659386973173</v>
      </c>
      <c r="M152" s="11">
        <f t="shared" si="32"/>
        <v>4283968.2576628346</v>
      </c>
      <c r="N152" s="11">
        <f t="shared" si="33"/>
        <v>9240301.5909961686</v>
      </c>
      <c r="O152" s="11">
        <f t="shared" si="34"/>
        <v>423.75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3:25">
      <c r="C153" s="3">
        <f t="shared" si="24"/>
        <v>152</v>
      </c>
      <c r="D153" s="13"/>
      <c r="E153" s="10">
        <f t="shared" si="25"/>
        <v>87</v>
      </c>
      <c r="F153" s="11">
        <f t="shared" si="35"/>
        <v>57000</v>
      </c>
      <c r="G153" s="11">
        <f t="shared" si="26"/>
        <v>5013333.333333334</v>
      </c>
      <c r="H153" s="12">
        <f t="shared" si="27"/>
        <v>655.17241379310349</v>
      </c>
      <c r="I153" s="12">
        <f t="shared" si="28"/>
        <v>57624.521072796932</v>
      </c>
      <c r="J153" s="13">
        <f t="shared" si="29"/>
        <v>1.0649</v>
      </c>
      <c r="K153" s="14">
        <f t="shared" si="30"/>
        <v>1.224022988505747E-2</v>
      </c>
      <c r="L153" s="11">
        <f t="shared" si="31"/>
        <v>61364.35249042145</v>
      </c>
      <c r="M153" s="11">
        <f t="shared" si="32"/>
        <v>4345332.610153256</v>
      </c>
      <c r="N153" s="11">
        <f t="shared" si="33"/>
        <v>9358665.9434865899</v>
      </c>
      <c r="O153" s="11">
        <f t="shared" si="34"/>
        <v>427.5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3:25">
      <c r="C154" s="3">
        <f t="shared" si="24"/>
        <v>153</v>
      </c>
      <c r="D154" s="13"/>
      <c r="E154" s="10">
        <f t="shared" si="25"/>
        <v>87</v>
      </c>
      <c r="F154" s="11">
        <f t="shared" si="35"/>
        <v>57500</v>
      </c>
      <c r="G154" s="11">
        <f t="shared" si="26"/>
        <v>5070833.333333334</v>
      </c>
      <c r="H154" s="12">
        <f t="shared" si="27"/>
        <v>660.919540229885</v>
      </c>
      <c r="I154" s="12">
        <f t="shared" si="28"/>
        <v>58285.440613026818</v>
      </c>
      <c r="J154" s="13">
        <f t="shared" si="29"/>
        <v>1.0649</v>
      </c>
      <c r="K154" s="14">
        <f t="shared" si="30"/>
        <v>1.224022988505747E-2</v>
      </c>
      <c r="L154" s="11">
        <f t="shared" si="31"/>
        <v>62068.165708812259</v>
      </c>
      <c r="M154" s="11">
        <f t="shared" si="32"/>
        <v>4407400.7758620679</v>
      </c>
      <c r="N154" s="11">
        <f t="shared" si="33"/>
        <v>9478234.1091954019</v>
      </c>
      <c r="O154" s="11">
        <f t="shared" si="34"/>
        <v>431.25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3:25">
      <c r="C155" s="3">
        <f t="shared" si="24"/>
        <v>154</v>
      </c>
      <c r="D155" s="13"/>
      <c r="E155" s="10">
        <f t="shared" si="25"/>
        <v>87</v>
      </c>
      <c r="F155" s="11">
        <f t="shared" si="35"/>
        <v>58000</v>
      </c>
      <c r="G155" s="11">
        <f t="shared" si="26"/>
        <v>5128833.333333334</v>
      </c>
      <c r="H155" s="12">
        <f t="shared" si="27"/>
        <v>666.66666666666663</v>
      </c>
      <c r="I155" s="12">
        <f t="shared" si="28"/>
        <v>58952.107279693482</v>
      </c>
      <c r="J155" s="13">
        <f t="shared" si="29"/>
        <v>1.0649</v>
      </c>
      <c r="K155" s="14">
        <f t="shared" si="30"/>
        <v>1.224022988505747E-2</v>
      </c>
      <c r="L155" s="11">
        <f t="shared" si="31"/>
        <v>62778.099042145586</v>
      </c>
      <c r="M155" s="11">
        <f t="shared" si="32"/>
        <v>4470178.8749042135</v>
      </c>
      <c r="N155" s="11">
        <f t="shared" si="33"/>
        <v>9599012.2082375474</v>
      </c>
      <c r="O155" s="11">
        <f t="shared" si="34"/>
        <v>435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3:25">
      <c r="C156" s="3">
        <f t="shared" si="24"/>
        <v>155</v>
      </c>
      <c r="D156" s="13"/>
      <c r="E156" s="10">
        <f t="shared" si="25"/>
        <v>87</v>
      </c>
      <c r="F156" s="11">
        <f t="shared" si="35"/>
        <v>58500</v>
      </c>
      <c r="G156" s="11">
        <f t="shared" si="26"/>
        <v>5187333.333333334</v>
      </c>
      <c r="H156" s="12">
        <f t="shared" si="27"/>
        <v>672.41379310344826</v>
      </c>
      <c r="I156" s="12">
        <f t="shared" si="28"/>
        <v>59624.521072796932</v>
      </c>
      <c r="J156" s="13">
        <f t="shared" si="29"/>
        <v>1.0649</v>
      </c>
      <c r="K156" s="14">
        <f t="shared" si="30"/>
        <v>1.224022988505747E-2</v>
      </c>
      <c r="L156" s="11">
        <f t="shared" si="31"/>
        <v>63494.152490421453</v>
      </c>
      <c r="M156" s="11">
        <f t="shared" si="32"/>
        <v>4533673.0273946347</v>
      </c>
      <c r="N156" s="11">
        <f t="shared" si="33"/>
        <v>9721006.3607279696</v>
      </c>
      <c r="O156" s="11">
        <f t="shared" si="34"/>
        <v>438.75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3:25">
      <c r="C157" s="3">
        <f t="shared" si="24"/>
        <v>156</v>
      </c>
      <c r="D157" s="13"/>
      <c r="E157" s="10">
        <f t="shared" si="25"/>
        <v>87</v>
      </c>
      <c r="F157" s="11">
        <f t="shared" si="35"/>
        <v>59000</v>
      </c>
      <c r="G157" s="11">
        <f t="shared" si="26"/>
        <v>5246333.333333334</v>
      </c>
      <c r="H157" s="12">
        <f t="shared" si="27"/>
        <v>678.16091954022988</v>
      </c>
      <c r="I157" s="12">
        <f t="shared" si="28"/>
        <v>60302.681992337159</v>
      </c>
      <c r="J157" s="13">
        <f t="shared" si="29"/>
        <v>1.0649</v>
      </c>
      <c r="K157" s="14">
        <f t="shared" si="30"/>
        <v>1.224022988505747E-2</v>
      </c>
      <c r="L157" s="11">
        <f t="shared" si="31"/>
        <v>64216.326053639837</v>
      </c>
      <c r="M157" s="11">
        <f t="shared" si="32"/>
        <v>4597889.3534482745</v>
      </c>
      <c r="N157" s="11">
        <f t="shared" si="33"/>
        <v>9844222.6867816076</v>
      </c>
      <c r="O157" s="11">
        <f t="shared" si="34"/>
        <v>442.5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3:25">
      <c r="C158" s="3">
        <f t="shared" si="24"/>
        <v>157</v>
      </c>
      <c r="D158" s="13"/>
      <c r="E158" s="10">
        <f t="shared" si="25"/>
        <v>87</v>
      </c>
      <c r="F158" s="11">
        <f t="shared" si="35"/>
        <v>59500</v>
      </c>
      <c r="G158" s="11">
        <f t="shared" si="26"/>
        <v>5305833.333333334</v>
      </c>
      <c r="H158" s="12">
        <f t="shared" si="27"/>
        <v>683.90804597701151</v>
      </c>
      <c r="I158" s="12">
        <f t="shared" si="28"/>
        <v>60986.590038314171</v>
      </c>
      <c r="J158" s="13">
        <f t="shared" si="29"/>
        <v>1.0649</v>
      </c>
      <c r="K158" s="14">
        <f t="shared" si="30"/>
        <v>1.224022988505747E-2</v>
      </c>
      <c r="L158" s="11">
        <f t="shared" si="31"/>
        <v>64944.619731800754</v>
      </c>
      <c r="M158" s="11">
        <f t="shared" si="32"/>
        <v>4662833.9731800752</v>
      </c>
      <c r="N158" s="11">
        <f t="shared" si="33"/>
        <v>9968667.3065134101</v>
      </c>
      <c r="O158" s="11">
        <f t="shared" si="34"/>
        <v>446.25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3:25">
      <c r="C159" s="3">
        <f t="shared" si="24"/>
        <v>158</v>
      </c>
      <c r="D159" s="13"/>
      <c r="E159" s="10">
        <f t="shared" si="25"/>
        <v>87</v>
      </c>
      <c r="F159" s="11">
        <f t="shared" si="35"/>
        <v>60000</v>
      </c>
      <c r="G159" s="11">
        <f t="shared" si="26"/>
        <v>5365833.333333334</v>
      </c>
      <c r="H159" s="12">
        <f t="shared" si="27"/>
        <v>689.65517241379314</v>
      </c>
      <c r="I159" s="12">
        <f t="shared" si="28"/>
        <v>61676.245210727961</v>
      </c>
      <c r="J159" s="13">
        <f t="shared" si="29"/>
        <v>1.0649</v>
      </c>
      <c r="K159" s="14">
        <f t="shared" si="30"/>
        <v>1.224022988505747E-2</v>
      </c>
      <c r="L159" s="11">
        <f t="shared" si="31"/>
        <v>65679.033524904196</v>
      </c>
      <c r="M159" s="11">
        <f t="shared" si="32"/>
        <v>4728513.0067049796</v>
      </c>
      <c r="N159" s="11">
        <f t="shared" si="33"/>
        <v>10094346.340038314</v>
      </c>
      <c r="O159" s="11">
        <f t="shared" si="34"/>
        <v>450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3:25">
      <c r="C160" s="3">
        <f t="shared" si="24"/>
        <v>159</v>
      </c>
      <c r="D160" s="13"/>
      <c r="E160" s="10">
        <f t="shared" si="25"/>
        <v>87</v>
      </c>
      <c r="F160" s="11">
        <f t="shared" si="35"/>
        <v>60500</v>
      </c>
      <c r="G160" s="11">
        <f t="shared" si="26"/>
        <v>5426333.333333334</v>
      </c>
      <c r="H160" s="12">
        <f t="shared" si="27"/>
        <v>695.40229885057477</v>
      </c>
      <c r="I160" s="12">
        <f t="shared" si="28"/>
        <v>62371.647509578535</v>
      </c>
      <c r="J160" s="13">
        <f t="shared" si="29"/>
        <v>1.0649</v>
      </c>
      <c r="K160" s="14">
        <f t="shared" si="30"/>
        <v>1.224022988505747E-2</v>
      </c>
      <c r="L160" s="11">
        <f t="shared" si="31"/>
        <v>66419.567432950178</v>
      </c>
      <c r="M160" s="11">
        <f t="shared" si="32"/>
        <v>4794932.5741379298</v>
      </c>
      <c r="N160" s="11">
        <f t="shared" si="33"/>
        <v>10221265.907471264</v>
      </c>
      <c r="O160" s="11">
        <f t="shared" si="34"/>
        <v>453.75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3:25">
      <c r="C161" s="3">
        <f t="shared" si="24"/>
        <v>160</v>
      </c>
      <c r="D161" s="13"/>
      <c r="E161" s="10">
        <f t="shared" si="25"/>
        <v>87</v>
      </c>
      <c r="F161" s="11">
        <f t="shared" si="35"/>
        <v>61000</v>
      </c>
      <c r="G161" s="11">
        <f t="shared" si="26"/>
        <v>5487333.333333334</v>
      </c>
      <c r="H161" s="12">
        <f t="shared" si="27"/>
        <v>701.14942528735628</v>
      </c>
      <c r="I161" s="12">
        <f t="shared" si="28"/>
        <v>63072.796934865895</v>
      </c>
      <c r="J161" s="13">
        <f t="shared" si="29"/>
        <v>1.0649</v>
      </c>
      <c r="K161" s="14">
        <f t="shared" si="30"/>
        <v>1.224022988505747E-2</v>
      </c>
      <c r="L161" s="11">
        <f t="shared" si="31"/>
        <v>67166.221455938692</v>
      </c>
      <c r="M161" s="11">
        <f t="shared" si="32"/>
        <v>4862098.7955938689</v>
      </c>
      <c r="N161" s="11">
        <f t="shared" si="33"/>
        <v>10349432.128927203</v>
      </c>
      <c r="O161" s="11">
        <f t="shared" si="34"/>
        <v>457.5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3:25">
      <c r="C162" s="3">
        <f t="shared" si="24"/>
        <v>161</v>
      </c>
      <c r="D162" s="13"/>
      <c r="E162" s="10">
        <f t="shared" si="25"/>
        <v>87</v>
      </c>
      <c r="F162" s="11">
        <f t="shared" si="35"/>
        <v>61500</v>
      </c>
      <c r="G162" s="11">
        <f t="shared" si="26"/>
        <v>5548833.333333334</v>
      </c>
      <c r="H162" s="12">
        <f t="shared" si="27"/>
        <v>706.89655172413791</v>
      </c>
      <c r="I162" s="12">
        <f t="shared" si="28"/>
        <v>63779.693486590033</v>
      </c>
      <c r="J162" s="13">
        <f t="shared" si="29"/>
        <v>1.0649</v>
      </c>
      <c r="K162" s="14">
        <f t="shared" si="30"/>
        <v>1.224022988505747E-2</v>
      </c>
      <c r="L162" s="11">
        <f t="shared" si="31"/>
        <v>67918.995593869724</v>
      </c>
      <c r="M162" s="11">
        <f t="shared" si="32"/>
        <v>4930017.791187739</v>
      </c>
      <c r="N162" s="11">
        <f t="shared" si="33"/>
        <v>10478851.124521073</v>
      </c>
      <c r="O162" s="11">
        <f t="shared" si="34"/>
        <v>461.25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3:25">
      <c r="C163" s="3">
        <f t="shared" si="24"/>
        <v>162</v>
      </c>
      <c r="D163" s="13"/>
      <c r="E163" s="10">
        <f t="shared" si="25"/>
        <v>87</v>
      </c>
      <c r="F163" s="11">
        <f t="shared" si="35"/>
        <v>62000</v>
      </c>
      <c r="G163" s="11">
        <f t="shared" si="26"/>
        <v>5610833.333333334</v>
      </c>
      <c r="H163" s="12">
        <f t="shared" si="27"/>
        <v>712.64367816091954</v>
      </c>
      <c r="I163" s="12">
        <f t="shared" si="28"/>
        <v>64492.337164750956</v>
      </c>
      <c r="J163" s="13">
        <f t="shared" si="29"/>
        <v>1.0649</v>
      </c>
      <c r="K163" s="14">
        <f t="shared" si="30"/>
        <v>1.224022988505747E-2</v>
      </c>
      <c r="L163" s="11">
        <f t="shared" si="31"/>
        <v>68677.889846743288</v>
      </c>
      <c r="M163" s="11">
        <f t="shared" si="32"/>
        <v>4998695.6810344821</v>
      </c>
      <c r="N163" s="11">
        <f t="shared" si="33"/>
        <v>10609529.014367815</v>
      </c>
      <c r="O163" s="11">
        <f t="shared" si="34"/>
        <v>465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3:25">
      <c r="C164" s="3">
        <f t="shared" si="24"/>
        <v>163</v>
      </c>
      <c r="D164" s="13"/>
      <c r="E164" s="10">
        <f t="shared" si="25"/>
        <v>87</v>
      </c>
      <c r="F164" s="11">
        <f t="shared" si="35"/>
        <v>62500</v>
      </c>
      <c r="G164" s="11">
        <f t="shared" si="26"/>
        <v>5673333.333333334</v>
      </c>
      <c r="H164" s="12">
        <f t="shared" si="27"/>
        <v>718.39080459770116</v>
      </c>
      <c r="I164" s="12">
        <f t="shared" si="28"/>
        <v>65210.727969348656</v>
      </c>
      <c r="J164" s="13">
        <f t="shared" si="29"/>
        <v>1.0649</v>
      </c>
      <c r="K164" s="14">
        <f t="shared" si="30"/>
        <v>1.224022988505747E-2</v>
      </c>
      <c r="L164" s="11">
        <f t="shared" si="31"/>
        <v>69442.904214559385</v>
      </c>
      <c r="M164" s="11">
        <f t="shared" si="32"/>
        <v>5068138.5852490412</v>
      </c>
      <c r="N164" s="11">
        <f t="shared" si="33"/>
        <v>10741471.918582376</v>
      </c>
      <c r="O164" s="11">
        <f t="shared" si="34"/>
        <v>468.75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3:25">
      <c r="C165" s="3">
        <f t="shared" si="24"/>
        <v>164</v>
      </c>
      <c r="D165" s="13"/>
      <c r="E165" s="10">
        <f t="shared" si="25"/>
        <v>87</v>
      </c>
      <c r="F165" s="11">
        <f t="shared" si="35"/>
        <v>63000</v>
      </c>
      <c r="G165" s="11">
        <f t="shared" si="26"/>
        <v>5736333.333333334</v>
      </c>
      <c r="H165" s="12">
        <f t="shared" si="27"/>
        <v>724.13793103448279</v>
      </c>
      <c r="I165" s="12">
        <f t="shared" si="28"/>
        <v>65934.865900383142</v>
      </c>
      <c r="J165" s="13">
        <f t="shared" si="29"/>
        <v>1.0649</v>
      </c>
      <c r="K165" s="14">
        <f t="shared" si="30"/>
        <v>1.224022988505747E-2</v>
      </c>
      <c r="L165" s="11">
        <f t="shared" si="31"/>
        <v>70214.038697317999</v>
      </c>
      <c r="M165" s="11">
        <f t="shared" si="32"/>
        <v>5138352.6239463594</v>
      </c>
      <c r="N165" s="11">
        <f t="shared" si="33"/>
        <v>10874685.957279693</v>
      </c>
      <c r="O165" s="11">
        <f t="shared" si="34"/>
        <v>472.5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3:25">
      <c r="C166" s="3">
        <f t="shared" si="24"/>
        <v>165</v>
      </c>
      <c r="D166" s="13"/>
      <c r="E166" s="10">
        <f t="shared" si="25"/>
        <v>87</v>
      </c>
      <c r="F166" s="11">
        <f t="shared" si="35"/>
        <v>63500</v>
      </c>
      <c r="G166" s="11">
        <f t="shared" si="26"/>
        <v>5799833.333333334</v>
      </c>
      <c r="H166" s="12">
        <f t="shared" si="27"/>
        <v>729.88505747126442</v>
      </c>
      <c r="I166" s="12">
        <f t="shared" si="28"/>
        <v>66664.750957854412</v>
      </c>
      <c r="J166" s="13">
        <f t="shared" si="29"/>
        <v>1.0649</v>
      </c>
      <c r="K166" s="14">
        <f t="shared" si="30"/>
        <v>1.224022988505747E-2</v>
      </c>
      <c r="L166" s="11">
        <f t="shared" si="31"/>
        <v>70991.293295019161</v>
      </c>
      <c r="M166" s="11">
        <f t="shared" si="32"/>
        <v>5209343.9172413787</v>
      </c>
      <c r="N166" s="11">
        <f t="shared" si="33"/>
        <v>11009177.250574712</v>
      </c>
      <c r="O166" s="11">
        <f t="shared" si="34"/>
        <v>476.25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3:25">
      <c r="C167" s="3">
        <f t="shared" si="24"/>
        <v>166</v>
      </c>
      <c r="D167" s="13"/>
      <c r="E167" s="10">
        <f t="shared" si="25"/>
        <v>87</v>
      </c>
      <c r="F167" s="11">
        <f t="shared" si="35"/>
        <v>64000</v>
      </c>
      <c r="G167" s="11">
        <f t="shared" si="26"/>
        <v>5863833.333333334</v>
      </c>
      <c r="H167" s="12">
        <f t="shared" si="27"/>
        <v>735.63218390804593</v>
      </c>
      <c r="I167" s="12">
        <f t="shared" si="28"/>
        <v>67400.383141762461</v>
      </c>
      <c r="J167" s="13">
        <f t="shared" si="29"/>
        <v>1.0649</v>
      </c>
      <c r="K167" s="14">
        <f t="shared" si="30"/>
        <v>1.224022988505747E-2</v>
      </c>
      <c r="L167" s="11">
        <f t="shared" si="31"/>
        <v>71774.66800766284</v>
      </c>
      <c r="M167" s="11">
        <f t="shared" si="32"/>
        <v>5281118.5852490412</v>
      </c>
      <c r="N167" s="11">
        <f t="shared" si="33"/>
        <v>11144951.918582376</v>
      </c>
      <c r="O167" s="11">
        <f t="shared" si="34"/>
        <v>480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3:25">
      <c r="C168" s="3">
        <f t="shared" si="24"/>
        <v>167</v>
      </c>
      <c r="D168" s="13"/>
      <c r="E168" s="10">
        <f t="shared" si="25"/>
        <v>87</v>
      </c>
      <c r="F168" s="11">
        <f t="shared" si="35"/>
        <v>64500</v>
      </c>
      <c r="G168" s="11">
        <f t="shared" si="26"/>
        <v>5928333.333333334</v>
      </c>
      <c r="H168" s="12">
        <f t="shared" si="27"/>
        <v>741.37931034482756</v>
      </c>
      <c r="I168" s="12">
        <f t="shared" si="28"/>
        <v>68141.762452107287</v>
      </c>
      <c r="J168" s="13">
        <f t="shared" si="29"/>
        <v>1.0649</v>
      </c>
      <c r="K168" s="14">
        <f t="shared" si="30"/>
        <v>1.224022988505747E-2</v>
      </c>
      <c r="L168" s="11">
        <f t="shared" si="31"/>
        <v>72564.162835249052</v>
      </c>
      <c r="M168" s="11">
        <f t="shared" si="32"/>
        <v>5353682.74808429</v>
      </c>
      <c r="N168" s="11">
        <f t="shared" si="33"/>
        <v>11282016.081417624</v>
      </c>
      <c r="O168" s="11">
        <f t="shared" si="34"/>
        <v>483.75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3:25">
      <c r="C169" s="3">
        <f t="shared" si="24"/>
        <v>168</v>
      </c>
      <c r="D169" s="13"/>
      <c r="E169" s="10">
        <f t="shared" si="25"/>
        <v>87</v>
      </c>
      <c r="F169" s="11">
        <f t="shared" si="35"/>
        <v>65000</v>
      </c>
      <c r="G169" s="11">
        <f t="shared" si="26"/>
        <v>5993333.333333334</v>
      </c>
      <c r="H169" s="12">
        <f t="shared" si="27"/>
        <v>747.12643678160919</v>
      </c>
      <c r="I169" s="12">
        <f t="shared" si="28"/>
        <v>68888.888888888891</v>
      </c>
      <c r="J169" s="13">
        <f t="shared" si="29"/>
        <v>1.0649</v>
      </c>
      <c r="K169" s="14">
        <f t="shared" si="30"/>
        <v>1.224022988505747E-2</v>
      </c>
      <c r="L169" s="11">
        <f t="shared" si="31"/>
        <v>73359.777777777781</v>
      </c>
      <c r="M169" s="11">
        <f t="shared" si="32"/>
        <v>5427042.5258620679</v>
      </c>
      <c r="N169" s="11">
        <f t="shared" si="33"/>
        <v>11420375.859195402</v>
      </c>
      <c r="O169" s="11">
        <f t="shared" si="34"/>
        <v>487.5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3:25">
      <c r="C170" s="3">
        <f t="shared" si="24"/>
        <v>169</v>
      </c>
      <c r="D170" s="13"/>
      <c r="E170" s="10">
        <f t="shared" si="25"/>
        <v>87</v>
      </c>
      <c r="F170" s="11">
        <f t="shared" si="35"/>
        <v>65500</v>
      </c>
      <c r="G170" s="11">
        <f t="shared" si="26"/>
        <v>6058833.333333334</v>
      </c>
      <c r="H170" s="12">
        <f t="shared" si="27"/>
        <v>752.87356321839081</v>
      </c>
      <c r="I170" s="12">
        <f t="shared" si="28"/>
        <v>69641.762452107287</v>
      </c>
      <c r="J170" s="13">
        <f t="shared" si="29"/>
        <v>1.0649</v>
      </c>
      <c r="K170" s="14">
        <f t="shared" si="30"/>
        <v>1.224022988505747E-2</v>
      </c>
      <c r="L170" s="11">
        <f t="shared" si="31"/>
        <v>74161.512835249043</v>
      </c>
      <c r="M170" s="11">
        <f t="shared" si="32"/>
        <v>5501204.0386973172</v>
      </c>
      <c r="N170" s="11">
        <f t="shared" si="33"/>
        <v>11560037.372030651</v>
      </c>
      <c r="O170" s="11">
        <f t="shared" si="34"/>
        <v>491.25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3:25">
      <c r="C171" s="3">
        <f t="shared" si="24"/>
        <v>170</v>
      </c>
      <c r="D171" s="13"/>
      <c r="E171" s="10">
        <f t="shared" si="25"/>
        <v>87</v>
      </c>
      <c r="F171" s="11">
        <f t="shared" si="35"/>
        <v>66000</v>
      </c>
      <c r="G171" s="11">
        <f t="shared" si="26"/>
        <v>6124833.333333334</v>
      </c>
      <c r="H171" s="12">
        <f t="shared" si="27"/>
        <v>758.62068965517244</v>
      </c>
      <c r="I171" s="12">
        <f t="shared" si="28"/>
        <v>70400.383141762461</v>
      </c>
      <c r="J171" s="13">
        <f t="shared" si="29"/>
        <v>1.0649</v>
      </c>
      <c r="K171" s="14">
        <f t="shared" si="30"/>
        <v>1.224022988505747E-2</v>
      </c>
      <c r="L171" s="11">
        <f t="shared" si="31"/>
        <v>74969.368007662837</v>
      </c>
      <c r="M171" s="11">
        <f t="shared" si="32"/>
        <v>5576173.4067049799</v>
      </c>
      <c r="N171" s="11">
        <f t="shared" si="33"/>
        <v>11701006.740038313</v>
      </c>
      <c r="O171" s="11">
        <f t="shared" si="34"/>
        <v>495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3:25">
      <c r="C172" s="3">
        <f t="shared" si="24"/>
        <v>171</v>
      </c>
      <c r="D172" s="13"/>
      <c r="E172" s="10">
        <f t="shared" si="25"/>
        <v>87</v>
      </c>
      <c r="F172" s="11">
        <f t="shared" si="35"/>
        <v>66500</v>
      </c>
      <c r="G172" s="11">
        <f t="shared" si="26"/>
        <v>6191333.333333334</v>
      </c>
      <c r="H172" s="12">
        <f t="shared" si="27"/>
        <v>764.36781609195407</v>
      </c>
      <c r="I172" s="12">
        <f t="shared" si="28"/>
        <v>71164.750957854412</v>
      </c>
      <c r="J172" s="13">
        <f t="shared" si="29"/>
        <v>1.0649</v>
      </c>
      <c r="K172" s="14">
        <f t="shared" si="30"/>
        <v>1.224022988505747E-2</v>
      </c>
      <c r="L172" s="11">
        <f t="shared" si="31"/>
        <v>75783.343295019164</v>
      </c>
      <c r="M172" s="11">
        <f t="shared" si="32"/>
        <v>5651956.7499999991</v>
      </c>
      <c r="N172" s="11">
        <f t="shared" si="33"/>
        <v>11843290.083333332</v>
      </c>
      <c r="O172" s="11">
        <f t="shared" si="34"/>
        <v>498.75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3:25">
      <c r="C173" s="3">
        <f t="shared" si="24"/>
        <v>172</v>
      </c>
      <c r="D173" s="13"/>
      <c r="E173" s="10">
        <f t="shared" si="25"/>
        <v>87</v>
      </c>
      <c r="F173" s="11">
        <f t="shared" si="35"/>
        <v>67000</v>
      </c>
      <c r="G173" s="11">
        <f t="shared" si="26"/>
        <v>6258333.333333334</v>
      </c>
      <c r="H173" s="12">
        <f t="shared" si="27"/>
        <v>770.11494252873558</v>
      </c>
      <c r="I173" s="12">
        <f t="shared" si="28"/>
        <v>71934.865900383142</v>
      </c>
      <c r="J173" s="13">
        <f t="shared" si="29"/>
        <v>1.0649</v>
      </c>
      <c r="K173" s="14">
        <f t="shared" si="30"/>
        <v>1.224022988505747E-2</v>
      </c>
      <c r="L173" s="11">
        <f t="shared" si="31"/>
        <v>76603.438697318008</v>
      </c>
      <c r="M173" s="11">
        <f t="shared" si="32"/>
        <v>5728560.1886973167</v>
      </c>
      <c r="N173" s="11">
        <f t="shared" si="33"/>
        <v>11986893.522030652</v>
      </c>
      <c r="O173" s="11">
        <f t="shared" si="34"/>
        <v>502.5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3:25">
      <c r="C174" s="3">
        <f t="shared" si="24"/>
        <v>173</v>
      </c>
      <c r="D174" s="13"/>
      <c r="E174" s="10">
        <f t="shared" si="25"/>
        <v>87</v>
      </c>
      <c r="F174" s="11">
        <f t="shared" si="35"/>
        <v>67500</v>
      </c>
      <c r="G174" s="11">
        <f t="shared" si="26"/>
        <v>6325833.333333334</v>
      </c>
      <c r="H174" s="12">
        <f t="shared" si="27"/>
        <v>775.86206896551721</v>
      </c>
      <c r="I174" s="12">
        <f t="shared" si="28"/>
        <v>72710.727969348663</v>
      </c>
      <c r="J174" s="13">
        <f t="shared" si="29"/>
        <v>1.0649</v>
      </c>
      <c r="K174" s="14">
        <f t="shared" si="30"/>
        <v>1.224022988505747E-2</v>
      </c>
      <c r="L174" s="11">
        <f t="shared" si="31"/>
        <v>77429.654214559385</v>
      </c>
      <c r="M174" s="11">
        <f t="shared" si="32"/>
        <v>5805989.8429118758</v>
      </c>
      <c r="N174" s="11">
        <f t="shared" si="33"/>
        <v>12131823.176245209</v>
      </c>
      <c r="O174" s="11">
        <f t="shared" si="34"/>
        <v>506.25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3:25">
      <c r="C175" s="3">
        <f t="shared" si="24"/>
        <v>174</v>
      </c>
      <c r="D175" s="13"/>
      <c r="E175" s="10">
        <f t="shared" si="25"/>
        <v>87</v>
      </c>
      <c r="F175" s="11">
        <f t="shared" si="35"/>
        <v>68000</v>
      </c>
      <c r="G175" s="11">
        <f t="shared" si="26"/>
        <v>6393833.333333334</v>
      </c>
      <c r="H175" s="12">
        <f t="shared" si="27"/>
        <v>781.60919540229884</v>
      </c>
      <c r="I175" s="12">
        <f t="shared" si="28"/>
        <v>73492.337164750963</v>
      </c>
      <c r="J175" s="13">
        <f t="shared" si="29"/>
        <v>1.0649</v>
      </c>
      <c r="K175" s="14">
        <f t="shared" si="30"/>
        <v>1.224022988505747E-2</v>
      </c>
      <c r="L175" s="11">
        <f t="shared" si="31"/>
        <v>78261.989846743294</v>
      </c>
      <c r="M175" s="11">
        <f t="shared" si="32"/>
        <v>5884251.8327586195</v>
      </c>
      <c r="N175" s="11">
        <f t="shared" si="33"/>
        <v>12278085.166091952</v>
      </c>
      <c r="O175" s="11">
        <f t="shared" si="34"/>
        <v>510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3:25">
      <c r="C176" s="3">
        <f t="shared" si="24"/>
        <v>175</v>
      </c>
      <c r="D176" s="13"/>
      <c r="E176" s="10">
        <f t="shared" si="25"/>
        <v>87</v>
      </c>
      <c r="F176" s="11">
        <f t="shared" si="35"/>
        <v>68500</v>
      </c>
      <c r="G176" s="11">
        <f t="shared" si="26"/>
        <v>6462333.333333334</v>
      </c>
      <c r="H176" s="12">
        <f t="shared" si="27"/>
        <v>787.35632183908046</v>
      </c>
      <c r="I176" s="12">
        <f t="shared" si="28"/>
        <v>74279.69348659004</v>
      </c>
      <c r="J176" s="13">
        <f t="shared" si="29"/>
        <v>1.0649</v>
      </c>
      <c r="K176" s="14">
        <f t="shared" si="30"/>
        <v>1.224022988505747E-2</v>
      </c>
      <c r="L176" s="11">
        <f t="shared" si="31"/>
        <v>79100.445593869736</v>
      </c>
      <c r="M176" s="11">
        <f t="shared" si="32"/>
        <v>5963352.2783524888</v>
      </c>
      <c r="N176" s="11">
        <f t="shared" si="33"/>
        <v>12425685.611685824</v>
      </c>
      <c r="O176" s="11">
        <f t="shared" si="34"/>
        <v>513.75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3:25">
      <c r="C177" s="3">
        <f t="shared" si="24"/>
        <v>176</v>
      </c>
      <c r="D177" s="13"/>
      <c r="E177" s="10">
        <f t="shared" si="25"/>
        <v>87</v>
      </c>
      <c r="F177" s="11">
        <f t="shared" si="35"/>
        <v>69000</v>
      </c>
      <c r="G177" s="11">
        <f t="shared" si="26"/>
        <v>6531333.333333334</v>
      </c>
      <c r="H177" s="12">
        <f t="shared" si="27"/>
        <v>793.10344827586209</v>
      </c>
      <c r="I177" s="12">
        <f t="shared" si="28"/>
        <v>75072.796934865895</v>
      </c>
      <c r="J177" s="13">
        <f t="shared" si="29"/>
        <v>1.0649</v>
      </c>
      <c r="K177" s="14">
        <f t="shared" si="30"/>
        <v>1.224022988505747E-2</v>
      </c>
      <c r="L177" s="11">
        <f t="shared" si="31"/>
        <v>79945.021455938695</v>
      </c>
      <c r="M177" s="11">
        <f t="shared" si="32"/>
        <v>6043297.2998084277</v>
      </c>
      <c r="N177" s="11">
        <f t="shared" si="33"/>
        <v>12574630.633141762</v>
      </c>
      <c r="O177" s="11">
        <f t="shared" si="34"/>
        <v>517.5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3:25">
      <c r="C178" s="3">
        <f t="shared" si="24"/>
        <v>177</v>
      </c>
      <c r="D178" s="13"/>
      <c r="E178" s="10">
        <f t="shared" si="25"/>
        <v>87</v>
      </c>
      <c r="F178" s="11">
        <f t="shared" si="35"/>
        <v>69500</v>
      </c>
      <c r="G178" s="11">
        <f t="shared" si="26"/>
        <v>6600833.333333334</v>
      </c>
      <c r="H178" s="12">
        <f t="shared" si="27"/>
        <v>798.85057471264372</v>
      </c>
      <c r="I178" s="12">
        <f t="shared" si="28"/>
        <v>75871.647509578543</v>
      </c>
      <c r="J178" s="13">
        <f t="shared" si="29"/>
        <v>1.0649</v>
      </c>
      <c r="K178" s="14">
        <f t="shared" si="30"/>
        <v>1.224022988505747E-2</v>
      </c>
      <c r="L178" s="11">
        <f t="shared" si="31"/>
        <v>80795.717432950187</v>
      </c>
      <c r="M178" s="11">
        <f t="shared" si="32"/>
        <v>6124093.0172413783</v>
      </c>
      <c r="N178" s="11">
        <f t="shared" si="33"/>
        <v>12724926.350574713</v>
      </c>
      <c r="O178" s="11">
        <f t="shared" si="34"/>
        <v>521.25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3:25">
      <c r="C179" s="3">
        <f t="shared" si="24"/>
        <v>178</v>
      </c>
      <c r="D179" s="13"/>
      <c r="E179" s="10">
        <f t="shared" si="25"/>
        <v>87</v>
      </c>
      <c r="F179" s="11">
        <f t="shared" si="35"/>
        <v>70000</v>
      </c>
      <c r="G179" s="11">
        <f t="shared" si="26"/>
        <v>6670833.333333334</v>
      </c>
      <c r="H179" s="12">
        <f t="shared" si="27"/>
        <v>804.59770114942523</v>
      </c>
      <c r="I179" s="12">
        <f t="shared" si="28"/>
        <v>76676.245210727968</v>
      </c>
      <c r="J179" s="13">
        <f t="shared" si="29"/>
        <v>1.0649</v>
      </c>
      <c r="K179" s="14">
        <f t="shared" si="30"/>
        <v>1.224022988505747E-2</v>
      </c>
      <c r="L179" s="11">
        <f t="shared" si="31"/>
        <v>81652.533524904211</v>
      </c>
      <c r="M179" s="11">
        <f t="shared" si="32"/>
        <v>6205745.5507662827</v>
      </c>
      <c r="N179" s="11">
        <f t="shared" si="33"/>
        <v>12876578.884099618</v>
      </c>
      <c r="O179" s="11">
        <f t="shared" si="34"/>
        <v>525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3:25">
      <c r="C180" s="3">
        <f t="shared" si="24"/>
        <v>179</v>
      </c>
      <c r="D180" s="13"/>
      <c r="E180" s="10">
        <f t="shared" si="25"/>
        <v>87</v>
      </c>
      <c r="F180" s="11">
        <f t="shared" si="35"/>
        <v>70500</v>
      </c>
      <c r="G180" s="11">
        <f t="shared" si="26"/>
        <v>6741333.333333334</v>
      </c>
      <c r="H180" s="12">
        <f t="shared" si="27"/>
        <v>810.34482758620686</v>
      </c>
      <c r="I180" s="12">
        <f t="shared" si="28"/>
        <v>77486.590038314171</v>
      </c>
      <c r="J180" s="13">
        <f t="shared" si="29"/>
        <v>1.0649</v>
      </c>
      <c r="K180" s="14">
        <f t="shared" si="30"/>
        <v>1.224022988505747E-2</v>
      </c>
      <c r="L180" s="11">
        <f t="shared" si="31"/>
        <v>82515.469731800753</v>
      </c>
      <c r="M180" s="11">
        <f t="shared" si="32"/>
        <v>6288261.0204980839</v>
      </c>
      <c r="N180" s="11">
        <f t="shared" si="33"/>
        <v>13029594.353831418</v>
      </c>
      <c r="O180" s="11">
        <f t="shared" si="34"/>
        <v>528.75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3:25">
      <c r="C181" s="3">
        <f t="shared" si="24"/>
        <v>180</v>
      </c>
      <c r="D181" s="13"/>
      <c r="E181" s="10">
        <f t="shared" si="25"/>
        <v>87</v>
      </c>
      <c r="F181" s="11">
        <f t="shared" si="35"/>
        <v>71000</v>
      </c>
      <c r="G181" s="11">
        <f t="shared" si="26"/>
        <v>6812333.333333334</v>
      </c>
      <c r="H181" s="12">
        <f t="shared" si="27"/>
        <v>816.09195402298849</v>
      </c>
      <c r="I181" s="12">
        <f t="shared" si="28"/>
        <v>78302.681992337166</v>
      </c>
      <c r="J181" s="13">
        <f t="shared" si="29"/>
        <v>1.0649</v>
      </c>
      <c r="K181" s="14">
        <f t="shared" si="30"/>
        <v>1.224022988505747E-2</v>
      </c>
      <c r="L181" s="11">
        <f t="shared" si="31"/>
        <v>83384.526053639842</v>
      </c>
      <c r="M181" s="11">
        <f t="shared" si="32"/>
        <v>6371645.546551724</v>
      </c>
      <c r="N181" s="11">
        <f t="shared" si="33"/>
        <v>13183978.879885059</v>
      </c>
      <c r="O181" s="11">
        <f t="shared" si="34"/>
        <v>532.5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3:25">
      <c r="C182" s="3" t="str">
        <f t="shared" si="24"/>
        <v/>
      </c>
      <c r="D182" s="13"/>
      <c r="E182" s="10" t="str">
        <f t="shared" si="25"/>
        <v/>
      </c>
      <c r="F182" s="11" t="str">
        <f t="shared" si="35"/>
        <v/>
      </c>
      <c r="G182" s="11" t="str">
        <f t="shared" si="26"/>
        <v/>
      </c>
      <c r="H182" s="12" t="str">
        <f t="shared" si="27"/>
        <v/>
      </c>
      <c r="I182" s="12" t="str">
        <f t="shared" si="28"/>
        <v/>
      </c>
      <c r="J182" s="13" t="str">
        <f t="shared" si="29"/>
        <v/>
      </c>
      <c r="K182" s="14" t="str">
        <f t="shared" si="30"/>
        <v/>
      </c>
      <c r="L182" s="11" t="str">
        <f t="shared" si="31"/>
        <v/>
      </c>
      <c r="M182" s="11" t="str">
        <f t="shared" si="32"/>
        <v/>
      </c>
      <c r="N182" s="11" t="str">
        <f t="shared" si="33"/>
        <v/>
      </c>
      <c r="O182" s="11" t="str">
        <f t="shared" si="34"/>
        <v/>
      </c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3:25">
      <c r="C183" s="3" t="str">
        <f t="shared" si="24"/>
        <v/>
      </c>
      <c r="D183" s="13"/>
      <c r="E183" s="10" t="str">
        <f t="shared" si="25"/>
        <v/>
      </c>
      <c r="F183" s="11" t="str">
        <f t="shared" si="35"/>
        <v/>
      </c>
      <c r="G183" s="11" t="str">
        <f t="shared" si="26"/>
        <v/>
      </c>
      <c r="H183" s="12" t="str">
        <f t="shared" si="27"/>
        <v/>
      </c>
      <c r="I183" s="12" t="str">
        <f t="shared" si="28"/>
        <v/>
      </c>
      <c r="J183" s="13" t="str">
        <f t="shared" si="29"/>
        <v/>
      </c>
      <c r="K183" s="14" t="str">
        <f t="shared" si="30"/>
        <v/>
      </c>
      <c r="L183" s="11" t="str">
        <f t="shared" si="31"/>
        <v/>
      </c>
      <c r="M183" s="11" t="str">
        <f t="shared" si="32"/>
        <v/>
      </c>
      <c r="N183" s="11" t="str">
        <f t="shared" si="33"/>
        <v/>
      </c>
      <c r="O183" s="11" t="str">
        <f t="shared" si="34"/>
        <v/>
      </c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3:25">
      <c r="C184" s="3" t="str">
        <f t="shared" si="24"/>
        <v/>
      </c>
      <c r="D184" s="13"/>
      <c r="E184" s="10" t="str">
        <f t="shared" si="25"/>
        <v/>
      </c>
      <c r="F184" s="11" t="str">
        <f t="shared" si="35"/>
        <v/>
      </c>
      <c r="G184" s="11" t="str">
        <f t="shared" si="26"/>
        <v/>
      </c>
      <c r="H184" s="12" t="str">
        <f t="shared" si="27"/>
        <v/>
      </c>
      <c r="I184" s="12" t="str">
        <f t="shared" si="28"/>
        <v/>
      </c>
      <c r="J184" s="13" t="str">
        <f t="shared" si="29"/>
        <v/>
      </c>
      <c r="K184" s="14" t="str">
        <f t="shared" si="30"/>
        <v/>
      </c>
      <c r="L184" s="11" t="str">
        <f t="shared" si="31"/>
        <v/>
      </c>
      <c r="M184" s="11" t="str">
        <f t="shared" si="32"/>
        <v/>
      </c>
      <c r="N184" s="11" t="str">
        <f t="shared" si="33"/>
        <v/>
      </c>
      <c r="O184" s="11" t="str">
        <f t="shared" si="34"/>
        <v/>
      </c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3:25">
      <c r="C185" s="3" t="str">
        <f t="shared" si="24"/>
        <v/>
      </c>
      <c r="D185" s="13"/>
      <c r="E185" s="10" t="str">
        <f t="shared" si="25"/>
        <v/>
      </c>
      <c r="F185" s="11" t="str">
        <f t="shared" si="35"/>
        <v/>
      </c>
      <c r="G185" s="11" t="str">
        <f t="shared" si="26"/>
        <v/>
      </c>
      <c r="H185" s="12" t="str">
        <f t="shared" si="27"/>
        <v/>
      </c>
      <c r="I185" s="12" t="str">
        <f t="shared" si="28"/>
        <v/>
      </c>
      <c r="J185" s="13" t="str">
        <f t="shared" si="29"/>
        <v/>
      </c>
      <c r="K185" s="14" t="str">
        <f t="shared" si="30"/>
        <v/>
      </c>
      <c r="L185" s="11" t="str">
        <f t="shared" si="31"/>
        <v/>
      </c>
      <c r="M185" s="11" t="str">
        <f t="shared" si="32"/>
        <v/>
      </c>
      <c r="N185" s="11" t="str">
        <f t="shared" si="33"/>
        <v/>
      </c>
      <c r="O185" s="11" t="str">
        <f t="shared" si="34"/>
        <v/>
      </c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3:25">
      <c r="C186" s="3" t="str">
        <f t="shared" si="24"/>
        <v/>
      </c>
      <c r="D186" s="13"/>
      <c r="E186" s="10" t="str">
        <f t="shared" si="25"/>
        <v/>
      </c>
      <c r="F186" s="11" t="str">
        <f t="shared" si="35"/>
        <v/>
      </c>
      <c r="G186" s="11" t="str">
        <f t="shared" si="26"/>
        <v/>
      </c>
      <c r="H186" s="12" t="str">
        <f t="shared" si="27"/>
        <v/>
      </c>
      <c r="I186" s="12" t="str">
        <f t="shared" si="28"/>
        <v/>
      </c>
      <c r="J186" s="13" t="str">
        <f t="shared" si="29"/>
        <v/>
      </c>
      <c r="K186" s="14" t="str">
        <f t="shared" si="30"/>
        <v/>
      </c>
      <c r="L186" s="11" t="str">
        <f t="shared" si="31"/>
        <v/>
      </c>
      <c r="M186" s="11" t="str">
        <f t="shared" si="32"/>
        <v/>
      </c>
      <c r="N186" s="11" t="str">
        <f t="shared" si="33"/>
        <v/>
      </c>
      <c r="O186" s="11" t="str">
        <f t="shared" si="34"/>
        <v/>
      </c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3:25">
      <c r="C187" s="3" t="str">
        <f t="shared" si="24"/>
        <v/>
      </c>
      <c r="D187" s="13"/>
      <c r="E187" s="10" t="str">
        <f t="shared" si="25"/>
        <v/>
      </c>
      <c r="F187" s="11" t="str">
        <f t="shared" si="35"/>
        <v/>
      </c>
      <c r="G187" s="11" t="str">
        <f t="shared" si="26"/>
        <v/>
      </c>
      <c r="H187" s="12" t="str">
        <f t="shared" si="27"/>
        <v/>
      </c>
      <c r="I187" s="12" t="str">
        <f t="shared" si="28"/>
        <v/>
      </c>
      <c r="J187" s="13" t="str">
        <f t="shared" si="29"/>
        <v/>
      </c>
      <c r="K187" s="14" t="str">
        <f t="shared" si="30"/>
        <v/>
      </c>
      <c r="L187" s="11" t="str">
        <f t="shared" si="31"/>
        <v/>
      </c>
      <c r="M187" s="11" t="str">
        <f t="shared" si="32"/>
        <v/>
      </c>
      <c r="N187" s="11" t="str">
        <f t="shared" si="33"/>
        <v/>
      </c>
      <c r="O187" s="11" t="str">
        <f t="shared" si="34"/>
        <v/>
      </c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3:25">
      <c r="C188" s="3" t="str">
        <f t="shared" si="24"/>
        <v/>
      </c>
      <c r="D188" s="13"/>
      <c r="E188" s="10" t="str">
        <f t="shared" si="25"/>
        <v/>
      </c>
      <c r="F188" s="11" t="str">
        <f t="shared" si="35"/>
        <v/>
      </c>
      <c r="G188" s="11" t="str">
        <f t="shared" si="26"/>
        <v/>
      </c>
      <c r="H188" s="12" t="str">
        <f t="shared" si="27"/>
        <v/>
      </c>
      <c r="I188" s="12" t="str">
        <f t="shared" si="28"/>
        <v/>
      </c>
      <c r="J188" s="13" t="str">
        <f t="shared" si="29"/>
        <v/>
      </c>
      <c r="K188" s="14" t="str">
        <f t="shared" si="30"/>
        <v/>
      </c>
      <c r="L188" s="11" t="str">
        <f t="shared" si="31"/>
        <v/>
      </c>
      <c r="M188" s="11" t="str">
        <f t="shared" si="32"/>
        <v/>
      </c>
      <c r="N188" s="11" t="str">
        <f t="shared" si="33"/>
        <v/>
      </c>
      <c r="O188" s="11" t="str">
        <f t="shared" si="34"/>
        <v/>
      </c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3:25">
      <c r="C189" s="3" t="str">
        <f t="shared" si="24"/>
        <v/>
      </c>
      <c r="D189" s="13"/>
      <c r="E189" s="10" t="str">
        <f t="shared" si="25"/>
        <v/>
      </c>
      <c r="F189" s="11" t="str">
        <f t="shared" si="35"/>
        <v/>
      </c>
      <c r="G189" s="11" t="str">
        <f t="shared" si="26"/>
        <v/>
      </c>
      <c r="H189" s="12" t="str">
        <f t="shared" si="27"/>
        <v/>
      </c>
      <c r="I189" s="12" t="str">
        <f t="shared" si="28"/>
        <v/>
      </c>
      <c r="J189" s="13" t="str">
        <f t="shared" si="29"/>
        <v/>
      </c>
      <c r="K189" s="14" t="str">
        <f t="shared" si="30"/>
        <v/>
      </c>
      <c r="L189" s="11" t="str">
        <f t="shared" si="31"/>
        <v/>
      </c>
      <c r="M189" s="11" t="str">
        <f t="shared" si="32"/>
        <v/>
      </c>
      <c r="N189" s="11" t="str">
        <f t="shared" si="33"/>
        <v/>
      </c>
      <c r="O189" s="11" t="str">
        <f t="shared" si="34"/>
        <v/>
      </c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3:25">
      <c r="C190" s="3" t="str">
        <f t="shared" si="24"/>
        <v/>
      </c>
      <c r="D190" s="13"/>
      <c r="E190" s="10" t="str">
        <f t="shared" si="25"/>
        <v/>
      </c>
      <c r="F190" s="11" t="str">
        <f t="shared" si="35"/>
        <v/>
      </c>
      <c r="G190" s="11" t="str">
        <f t="shared" si="26"/>
        <v/>
      </c>
      <c r="H190" s="12" t="str">
        <f t="shared" si="27"/>
        <v/>
      </c>
      <c r="I190" s="12" t="str">
        <f t="shared" si="28"/>
        <v/>
      </c>
      <c r="J190" s="13" t="str">
        <f t="shared" si="29"/>
        <v/>
      </c>
      <c r="K190" s="14" t="str">
        <f t="shared" si="30"/>
        <v/>
      </c>
      <c r="L190" s="11" t="str">
        <f t="shared" si="31"/>
        <v/>
      </c>
      <c r="M190" s="11" t="str">
        <f t="shared" si="32"/>
        <v/>
      </c>
      <c r="N190" s="11" t="str">
        <f t="shared" si="33"/>
        <v/>
      </c>
      <c r="O190" s="11" t="str">
        <f t="shared" si="34"/>
        <v/>
      </c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3:25">
      <c r="C191" s="3" t="str">
        <f t="shared" si="24"/>
        <v/>
      </c>
      <c r="D191" s="13"/>
      <c r="E191" s="10" t="str">
        <f t="shared" si="25"/>
        <v/>
      </c>
      <c r="F191" s="11" t="str">
        <f t="shared" si="35"/>
        <v/>
      </c>
      <c r="G191" s="11" t="str">
        <f t="shared" si="26"/>
        <v/>
      </c>
      <c r="H191" s="12" t="str">
        <f t="shared" si="27"/>
        <v/>
      </c>
      <c r="I191" s="12" t="str">
        <f t="shared" si="28"/>
        <v/>
      </c>
      <c r="J191" s="13" t="str">
        <f t="shared" si="29"/>
        <v/>
      </c>
      <c r="K191" s="14" t="str">
        <f t="shared" si="30"/>
        <v/>
      </c>
      <c r="L191" s="11" t="str">
        <f t="shared" si="31"/>
        <v/>
      </c>
      <c r="M191" s="11" t="str">
        <f t="shared" si="32"/>
        <v/>
      </c>
      <c r="N191" s="11" t="str">
        <f t="shared" si="33"/>
        <v/>
      </c>
      <c r="O191" s="11" t="str">
        <f t="shared" si="34"/>
        <v/>
      </c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3:25">
      <c r="C192" s="3" t="str">
        <f t="shared" si="24"/>
        <v/>
      </c>
      <c r="D192" s="13"/>
      <c r="E192" s="10" t="str">
        <f t="shared" si="25"/>
        <v/>
      </c>
      <c r="F192" s="11" t="str">
        <f t="shared" si="35"/>
        <v/>
      </c>
      <c r="G192" s="11" t="str">
        <f t="shared" si="26"/>
        <v/>
      </c>
      <c r="H192" s="12" t="str">
        <f t="shared" si="27"/>
        <v/>
      </c>
      <c r="I192" s="12" t="str">
        <f t="shared" si="28"/>
        <v/>
      </c>
      <c r="J192" s="13" t="str">
        <f t="shared" si="29"/>
        <v/>
      </c>
      <c r="K192" s="14" t="str">
        <f t="shared" si="30"/>
        <v/>
      </c>
      <c r="L192" s="11" t="str">
        <f t="shared" si="31"/>
        <v/>
      </c>
      <c r="M192" s="11" t="str">
        <f t="shared" si="32"/>
        <v/>
      </c>
      <c r="N192" s="11" t="str">
        <f t="shared" si="33"/>
        <v/>
      </c>
      <c r="O192" s="11" t="str">
        <f t="shared" si="34"/>
        <v/>
      </c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3:25">
      <c r="C193" s="3" t="str">
        <f t="shared" si="24"/>
        <v/>
      </c>
      <c r="D193" s="13"/>
      <c r="E193" s="10" t="str">
        <f t="shared" si="25"/>
        <v/>
      </c>
      <c r="F193" s="11" t="str">
        <f t="shared" si="35"/>
        <v/>
      </c>
      <c r="G193" s="11" t="str">
        <f t="shared" si="26"/>
        <v/>
      </c>
      <c r="H193" s="12" t="str">
        <f t="shared" si="27"/>
        <v/>
      </c>
      <c r="I193" s="12" t="str">
        <f t="shared" si="28"/>
        <v/>
      </c>
      <c r="J193" s="13" t="str">
        <f t="shared" si="29"/>
        <v/>
      </c>
      <c r="K193" s="14" t="str">
        <f t="shared" si="30"/>
        <v/>
      </c>
      <c r="L193" s="11" t="str">
        <f t="shared" si="31"/>
        <v/>
      </c>
      <c r="M193" s="11" t="str">
        <f t="shared" si="32"/>
        <v/>
      </c>
      <c r="N193" s="11" t="str">
        <f t="shared" si="33"/>
        <v/>
      </c>
      <c r="O193" s="11" t="str">
        <f t="shared" si="34"/>
        <v/>
      </c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3:25">
      <c r="C194" s="3" t="str">
        <f t="shared" si="24"/>
        <v/>
      </c>
      <c r="D194" s="13"/>
      <c r="E194" s="10" t="str">
        <f t="shared" si="25"/>
        <v/>
      </c>
      <c r="F194" s="11" t="str">
        <f t="shared" si="35"/>
        <v/>
      </c>
      <c r="G194" s="11" t="str">
        <f t="shared" si="26"/>
        <v/>
      </c>
      <c r="H194" s="12" t="str">
        <f t="shared" si="27"/>
        <v/>
      </c>
      <c r="I194" s="12" t="str">
        <f t="shared" si="28"/>
        <v/>
      </c>
      <c r="J194" s="13" t="str">
        <f t="shared" si="29"/>
        <v/>
      </c>
      <c r="K194" s="14" t="str">
        <f t="shared" si="30"/>
        <v/>
      </c>
      <c r="L194" s="11" t="str">
        <f t="shared" si="31"/>
        <v/>
      </c>
      <c r="M194" s="11" t="str">
        <f t="shared" si="32"/>
        <v/>
      </c>
      <c r="N194" s="11" t="str">
        <f t="shared" si="33"/>
        <v/>
      </c>
      <c r="O194" s="11" t="str">
        <f t="shared" si="34"/>
        <v/>
      </c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3:25">
      <c r="C195" s="3" t="str">
        <f t="shared" ref="C195:C241" si="36">IF(C194&lt;$B$10,C194+1,"")</f>
        <v/>
      </c>
      <c r="D195" s="13"/>
      <c r="E195" s="10" t="str">
        <f t="shared" ref="E195:E241" si="37">IF(C194&lt;$B$10,$B$14,"")</f>
        <v/>
      </c>
      <c r="F195" s="11" t="str">
        <f t="shared" si="35"/>
        <v/>
      </c>
      <c r="G195" s="11" t="str">
        <f t="shared" ref="G195:G241" si="38">IF(C194&lt;$B$10,F195+G194,"")</f>
        <v/>
      </c>
      <c r="H195" s="12" t="str">
        <f t="shared" ref="H195:H241" si="39">IF(C194&lt;$B$10,F195/E195,"")</f>
        <v/>
      </c>
      <c r="I195" s="12" t="str">
        <f t="shared" ref="I195:I241" si="40">IF(C194&lt;$B$10,I194+H195,"")</f>
        <v/>
      </c>
      <c r="J195" s="13" t="str">
        <f t="shared" ref="J195:J241" si="41">IF(C194&lt;$B$10,$B$19,"")</f>
        <v/>
      </c>
      <c r="K195" s="14" t="str">
        <f t="shared" ref="K195:K241" si="42">IF(C194&lt;$B$10,J195/E195,"")</f>
        <v/>
      </c>
      <c r="L195" s="11" t="str">
        <f t="shared" ref="L195:L241" si="43">IF(C194&lt;$B$10,I195*J195,"")</f>
        <v/>
      </c>
      <c r="M195" s="11" t="str">
        <f t="shared" ref="M195:M241" si="44">IF(C194&lt;$B$10,M194+L195,"")</f>
        <v/>
      </c>
      <c r="N195" s="11" t="str">
        <f t="shared" ref="N195:N241" si="45">IF(C194&lt;$B$10,G195+M195,"")</f>
        <v/>
      </c>
      <c r="O195" s="11" t="str">
        <f t="shared" ref="O195:O241" si="46">IF(C194&lt;$B$10,F195*$B$8,"")</f>
        <v/>
      </c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3:25">
      <c r="C196" s="3" t="str">
        <f t="shared" si="36"/>
        <v/>
      </c>
      <c r="D196" s="13"/>
      <c r="E196" s="10" t="str">
        <f t="shared" si="37"/>
        <v/>
      </c>
      <c r="F196" s="11" t="str">
        <f t="shared" si="35"/>
        <v/>
      </c>
      <c r="G196" s="11" t="str">
        <f t="shared" si="38"/>
        <v/>
      </c>
      <c r="H196" s="12" t="str">
        <f t="shared" si="39"/>
        <v/>
      </c>
      <c r="I196" s="12" t="str">
        <f t="shared" si="40"/>
        <v/>
      </c>
      <c r="J196" s="13" t="str">
        <f t="shared" si="41"/>
        <v/>
      </c>
      <c r="K196" s="14" t="str">
        <f t="shared" si="42"/>
        <v/>
      </c>
      <c r="L196" s="11" t="str">
        <f t="shared" si="43"/>
        <v/>
      </c>
      <c r="M196" s="11" t="str">
        <f t="shared" si="44"/>
        <v/>
      </c>
      <c r="N196" s="11" t="str">
        <f t="shared" si="45"/>
        <v/>
      </c>
      <c r="O196" s="11" t="str">
        <f t="shared" si="46"/>
        <v/>
      </c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3:25">
      <c r="C197" s="3" t="str">
        <f t="shared" si="36"/>
        <v/>
      </c>
      <c r="D197" s="13"/>
      <c r="E197" s="10" t="str">
        <f t="shared" si="37"/>
        <v/>
      </c>
      <c r="F197" s="11" t="str">
        <f t="shared" ref="F197:F241" si="47">IF(C196&lt;$B$10,IF(L196&gt;F196+O196+$B$6,F196+$B$6,F196),"")</f>
        <v/>
      </c>
      <c r="G197" s="11" t="str">
        <f t="shared" si="38"/>
        <v/>
      </c>
      <c r="H197" s="12" t="str">
        <f t="shared" si="39"/>
        <v/>
      </c>
      <c r="I197" s="12" t="str">
        <f t="shared" si="40"/>
        <v/>
      </c>
      <c r="J197" s="13" t="str">
        <f t="shared" si="41"/>
        <v/>
      </c>
      <c r="K197" s="14" t="str">
        <f t="shared" si="42"/>
        <v/>
      </c>
      <c r="L197" s="11" t="str">
        <f t="shared" si="43"/>
        <v/>
      </c>
      <c r="M197" s="11" t="str">
        <f t="shared" si="44"/>
        <v/>
      </c>
      <c r="N197" s="11" t="str">
        <f t="shared" si="45"/>
        <v/>
      </c>
      <c r="O197" s="11" t="str">
        <f t="shared" si="46"/>
        <v/>
      </c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3:25">
      <c r="C198" s="3" t="str">
        <f t="shared" si="36"/>
        <v/>
      </c>
      <c r="D198" s="13"/>
      <c r="E198" s="10" t="str">
        <f t="shared" si="37"/>
        <v/>
      </c>
      <c r="F198" s="11" t="str">
        <f t="shared" si="47"/>
        <v/>
      </c>
      <c r="G198" s="11" t="str">
        <f t="shared" si="38"/>
        <v/>
      </c>
      <c r="H198" s="12" t="str">
        <f t="shared" si="39"/>
        <v/>
      </c>
      <c r="I198" s="12" t="str">
        <f t="shared" si="40"/>
        <v/>
      </c>
      <c r="J198" s="13" t="str">
        <f t="shared" si="41"/>
        <v/>
      </c>
      <c r="K198" s="14" t="str">
        <f t="shared" si="42"/>
        <v/>
      </c>
      <c r="L198" s="11" t="str">
        <f t="shared" si="43"/>
        <v/>
      </c>
      <c r="M198" s="11" t="str">
        <f t="shared" si="44"/>
        <v/>
      </c>
      <c r="N198" s="11" t="str">
        <f t="shared" si="45"/>
        <v/>
      </c>
      <c r="O198" s="11" t="str">
        <f t="shared" si="46"/>
        <v/>
      </c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3:25">
      <c r="C199" s="3" t="str">
        <f t="shared" si="36"/>
        <v/>
      </c>
      <c r="D199" s="13"/>
      <c r="E199" s="10" t="str">
        <f t="shared" si="37"/>
        <v/>
      </c>
      <c r="F199" s="11" t="str">
        <f t="shared" si="47"/>
        <v/>
      </c>
      <c r="G199" s="11" t="str">
        <f t="shared" si="38"/>
        <v/>
      </c>
      <c r="H199" s="12" t="str">
        <f t="shared" si="39"/>
        <v/>
      </c>
      <c r="I199" s="12" t="str">
        <f t="shared" si="40"/>
        <v/>
      </c>
      <c r="J199" s="13" t="str">
        <f t="shared" si="41"/>
        <v/>
      </c>
      <c r="K199" s="14" t="str">
        <f t="shared" si="42"/>
        <v/>
      </c>
      <c r="L199" s="11" t="str">
        <f t="shared" si="43"/>
        <v/>
      </c>
      <c r="M199" s="11" t="str">
        <f t="shared" si="44"/>
        <v/>
      </c>
      <c r="N199" s="11" t="str">
        <f t="shared" si="45"/>
        <v/>
      </c>
      <c r="O199" s="11" t="str">
        <f t="shared" si="46"/>
        <v/>
      </c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3:25">
      <c r="C200" s="3" t="str">
        <f t="shared" si="36"/>
        <v/>
      </c>
      <c r="D200" s="13"/>
      <c r="E200" s="10" t="str">
        <f t="shared" si="37"/>
        <v/>
      </c>
      <c r="F200" s="11" t="str">
        <f t="shared" si="47"/>
        <v/>
      </c>
      <c r="G200" s="11" t="str">
        <f t="shared" si="38"/>
        <v/>
      </c>
      <c r="H200" s="12" t="str">
        <f t="shared" si="39"/>
        <v/>
      </c>
      <c r="I200" s="12" t="str">
        <f t="shared" si="40"/>
        <v/>
      </c>
      <c r="J200" s="13" t="str">
        <f t="shared" si="41"/>
        <v/>
      </c>
      <c r="K200" s="14" t="str">
        <f t="shared" si="42"/>
        <v/>
      </c>
      <c r="L200" s="11" t="str">
        <f t="shared" si="43"/>
        <v/>
      </c>
      <c r="M200" s="11" t="str">
        <f t="shared" si="44"/>
        <v/>
      </c>
      <c r="N200" s="11" t="str">
        <f t="shared" si="45"/>
        <v/>
      </c>
      <c r="O200" s="11" t="str">
        <f t="shared" si="46"/>
        <v/>
      </c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3:25">
      <c r="C201" s="3" t="str">
        <f t="shared" si="36"/>
        <v/>
      </c>
      <c r="D201" s="13"/>
      <c r="E201" s="10" t="str">
        <f t="shared" si="37"/>
        <v/>
      </c>
      <c r="F201" s="11" t="str">
        <f t="shared" si="47"/>
        <v/>
      </c>
      <c r="G201" s="11" t="str">
        <f t="shared" si="38"/>
        <v/>
      </c>
      <c r="H201" s="12" t="str">
        <f t="shared" si="39"/>
        <v/>
      </c>
      <c r="I201" s="12" t="str">
        <f t="shared" si="40"/>
        <v/>
      </c>
      <c r="J201" s="13" t="str">
        <f t="shared" si="41"/>
        <v/>
      </c>
      <c r="K201" s="14" t="str">
        <f t="shared" si="42"/>
        <v/>
      </c>
      <c r="L201" s="11" t="str">
        <f t="shared" si="43"/>
        <v/>
      </c>
      <c r="M201" s="11" t="str">
        <f t="shared" si="44"/>
        <v/>
      </c>
      <c r="N201" s="11" t="str">
        <f t="shared" si="45"/>
        <v/>
      </c>
      <c r="O201" s="11" t="str">
        <f t="shared" si="46"/>
        <v/>
      </c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3:25">
      <c r="C202" s="3" t="str">
        <f t="shared" si="36"/>
        <v/>
      </c>
      <c r="D202" s="13"/>
      <c r="E202" s="10" t="str">
        <f t="shared" si="37"/>
        <v/>
      </c>
      <c r="F202" s="11" t="str">
        <f t="shared" si="47"/>
        <v/>
      </c>
      <c r="G202" s="11" t="str">
        <f t="shared" si="38"/>
        <v/>
      </c>
      <c r="H202" s="12" t="str">
        <f t="shared" si="39"/>
        <v/>
      </c>
      <c r="I202" s="12" t="str">
        <f t="shared" si="40"/>
        <v/>
      </c>
      <c r="J202" s="13" t="str">
        <f t="shared" si="41"/>
        <v/>
      </c>
      <c r="K202" s="14" t="str">
        <f t="shared" si="42"/>
        <v/>
      </c>
      <c r="L202" s="11" t="str">
        <f t="shared" si="43"/>
        <v/>
      </c>
      <c r="M202" s="11" t="str">
        <f t="shared" si="44"/>
        <v/>
      </c>
      <c r="N202" s="11" t="str">
        <f t="shared" si="45"/>
        <v/>
      </c>
      <c r="O202" s="11" t="str">
        <f t="shared" si="46"/>
        <v/>
      </c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3:25">
      <c r="C203" s="3" t="str">
        <f t="shared" si="36"/>
        <v/>
      </c>
      <c r="D203" s="13"/>
      <c r="E203" s="10" t="str">
        <f t="shared" si="37"/>
        <v/>
      </c>
      <c r="F203" s="11" t="str">
        <f t="shared" si="47"/>
        <v/>
      </c>
      <c r="G203" s="11" t="str">
        <f t="shared" si="38"/>
        <v/>
      </c>
      <c r="H203" s="12" t="str">
        <f t="shared" si="39"/>
        <v/>
      </c>
      <c r="I203" s="12" t="str">
        <f t="shared" si="40"/>
        <v/>
      </c>
      <c r="J203" s="13" t="str">
        <f t="shared" si="41"/>
        <v/>
      </c>
      <c r="K203" s="14" t="str">
        <f t="shared" si="42"/>
        <v/>
      </c>
      <c r="L203" s="11" t="str">
        <f t="shared" si="43"/>
        <v/>
      </c>
      <c r="M203" s="11" t="str">
        <f t="shared" si="44"/>
        <v/>
      </c>
      <c r="N203" s="11" t="str">
        <f t="shared" si="45"/>
        <v/>
      </c>
      <c r="O203" s="11" t="str">
        <f t="shared" si="46"/>
        <v/>
      </c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3:25">
      <c r="C204" s="3" t="str">
        <f t="shared" si="36"/>
        <v/>
      </c>
      <c r="D204" s="13"/>
      <c r="E204" s="10" t="str">
        <f t="shared" si="37"/>
        <v/>
      </c>
      <c r="F204" s="11" t="str">
        <f t="shared" si="47"/>
        <v/>
      </c>
      <c r="G204" s="11" t="str">
        <f t="shared" si="38"/>
        <v/>
      </c>
      <c r="H204" s="12" t="str">
        <f t="shared" si="39"/>
        <v/>
      </c>
      <c r="I204" s="12" t="str">
        <f t="shared" si="40"/>
        <v/>
      </c>
      <c r="J204" s="13" t="str">
        <f t="shared" si="41"/>
        <v/>
      </c>
      <c r="K204" s="14" t="str">
        <f t="shared" si="42"/>
        <v/>
      </c>
      <c r="L204" s="11" t="str">
        <f t="shared" si="43"/>
        <v/>
      </c>
      <c r="M204" s="11" t="str">
        <f t="shared" si="44"/>
        <v/>
      </c>
      <c r="N204" s="11" t="str">
        <f t="shared" si="45"/>
        <v/>
      </c>
      <c r="O204" s="11" t="str">
        <f t="shared" si="46"/>
        <v/>
      </c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3:25">
      <c r="C205" s="3" t="str">
        <f t="shared" si="36"/>
        <v/>
      </c>
      <c r="D205" s="13"/>
      <c r="E205" s="10" t="str">
        <f t="shared" si="37"/>
        <v/>
      </c>
      <c r="F205" s="11" t="str">
        <f t="shared" si="47"/>
        <v/>
      </c>
      <c r="G205" s="11" t="str">
        <f t="shared" si="38"/>
        <v/>
      </c>
      <c r="H205" s="12" t="str">
        <f t="shared" si="39"/>
        <v/>
      </c>
      <c r="I205" s="12" t="str">
        <f t="shared" si="40"/>
        <v/>
      </c>
      <c r="J205" s="13" t="str">
        <f t="shared" si="41"/>
        <v/>
      </c>
      <c r="K205" s="14" t="str">
        <f t="shared" si="42"/>
        <v/>
      </c>
      <c r="L205" s="11" t="str">
        <f t="shared" si="43"/>
        <v/>
      </c>
      <c r="M205" s="11" t="str">
        <f t="shared" si="44"/>
        <v/>
      </c>
      <c r="N205" s="11" t="str">
        <f t="shared" si="45"/>
        <v/>
      </c>
      <c r="O205" s="11" t="str">
        <f t="shared" si="46"/>
        <v/>
      </c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3:25">
      <c r="C206" s="3" t="str">
        <f t="shared" si="36"/>
        <v/>
      </c>
      <c r="D206" s="13"/>
      <c r="E206" s="10" t="str">
        <f t="shared" si="37"/>
        <v/>
      </c>
      <c r="F206" s="11" t="str">
        <f t="shared" si="47"/>
        <v/>
      </c>
      <c r="G206" s="11" t="str">
        <f t="shared" si="38"/>
        <v/>
      </c>
      <c r="H206" s="12" t="str">
        <f t="shared" si="39"/>
        <v/>
      </c>
      <c r="I206" s="12" t="str">
        <f t="shared" si="40"/>
        <v/>
      </c>
      <c r="J206" s="13" t="str">
        <f t="shared" si="41"/>
        <v/>
      </c>
      <c r="K206" s="14" t="str">
        <f t="shared" si="42"/>
        <v/>
      </c>
      <c r="L206" s="11" t="str">
        <f t="shared" si="43"/>
        <v/>
      </c>
      <c r="M206" s="11" t="str">
        <f t="shared" si="44"/>
        <v/>
      </c>
      <c r="N206" s="11" t="str">
        <f t="shared" si="45"/>
        <v/>
      </c>
      <c r="O206" s="11" t="str">
        <f t="shared" si="46"/>
        <v/>
      </c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3:25">
      <c r="C207" s="3" t="str">
        <f t="shared" si="36"/>
        <v/>
      </c>
      <c r="D207" s="13"/>
      <c r="E207" s="10" t="str">
        <f t="shared" si="37"/>
        <v/>
      </c>
      <c r="F207" s="11" t="str">
        <f t="shared" si="47"/>
        <v/>
      </c>
      <c r="G207" s="11" t="str">
        <f t="shared" si="38"/>
        <v/>
      </c>
      <c r="H207" s="12" t="str">
        <f t="shared" si="39"/>
        <v/>
      </c>
      <c r="I207" s="12" t="str">
        <f t="shared" si="40"/>
        <v/>
      </c>
      <c r="J207" s="13" t="str">
        <f t="shared" si="41"/>
        <v/>
      </c>
      <c r="K207" s="14" t="str">
        <f t="shared" si="42"/>
        <v/>
      </c>
      <c r="L207" s="11" t="str">
        <f t="shared" si="43"/>
        <v/>
      </c>
      <c r="M207" s="11" t="str">
        <f t="shared" si="44"/>
        <v/>
      </c>
      <c r="N207" s="11" t="str">
        <f t="shared" si="45"/>
        <v/>
      </c>
      <c r="O207" s="11" t="str">
        <f t="shared" si="46"/>
        <v/>
      </c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3:25">
      <c r="C208" s="3" t="str">
        <f t="shared" si="36"/>
        <v/>
      </c>
      <c r="D208" s="13"/>
      <c r="E208" s="10" t="str">
        <f t="shared" si="37"/>
        <v/>
      </c>
      <c r="F208" s="11" t="str">
        <f t="shared" si="47"/>
        <v/>
      </c>
      <c r="G208" s="11" t="str">
        <f t="shared" si="38"/>
        <v/>
      </c>
      <c r="H208" s="12" t="str">
        <f t="shared" si="39"/>
        <v/>
      </c>
      <c r="I208" s="12" t="str">
        <f t="shared" si="40"/>
        <v/>
      </c>
      <c r="J208" s="13" t="str">
        <f t="shared" si="41"/>
        <v/>
      </c>
      <c r="K208" s="14" t="str">
        <f t="shared" si="42"/>
        <v/>
      </c>
      <c r="L208" s="11" t="str">
        <f t="shared" si="43"/>
        <v/>
      </c>
      <c r="M208" s="11" t="str">
        <f t="shared" si="44"/>
        <v/>
      </c>
      <c r="N208" s="11" t="str">
        <f t="shared" si="45"/>
        <v/>
      </c>
      <c r="O208" s="11" t="str">
        <f t="shared" si="46"/>
        <v/>
      </c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3:25">
      <c r="C209" s="3" t="str">
        <f t="shared" si="36"/>
        <v/>
      </c>
      <c r="D209" s="13"/>
      <c r="E209" s="10" t="str">
        <f t="shared" si="37"/>
        <v/>
      </c>
      <c r="F209" s="11" t="str">
        <f t="shared" si="47"/>
        <v/>
      </c>
      <c r="G209" s="11" t="str">
        <f t="shared" si="38"/>
        <v/>
      </c>
      <c r="H209" s="12" t="str">
        <f t="shared" si="39"/>
        <v/>
      </c>
      <c r="I209" s="12" t="str">
        <f t="shared" si="40"/>
        <v/>
      </c>
      <c r="J209" s="13" t="str">
        <f t="shared" si="41"/>
        <v/>
      </c>
      <c r="K209" s="14" t="str">
        <f t="shared" si="42"/>
        <v/>
      </c>
      <c r="L209" s="11" t="str">
        <f t="shared" si="43"/>
        <v/>
      </c>
      <c r="M209" s="11" t="str">
        <f t="shared" si="44"/>
        <v/>
      </c>
      <c r="N209" s="11" t="str">
        <f t="shared" si="45"/>
        <v/>
      </c>
      <c r="O209" s="11" t="str">
        <f t="shared" si="46"/>
        <v/>
      </c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3:25">
      <c r="C210" s="3" t="str">
        <f t="shared" si="36"/>
        <v/>
      </c>
      <c r="D210" s="13"/>
      <c r="E210" s="10" t="str">
        <f t="shared" si="37"/>
        <v/>
      </c>
      <c r="F210" s="11" t="str">
        <f t="shared" si="47"/>
        <v/>
      </c>
      <c r="G210" s="11" t="str">
        <f t="shared" si="38"/>
        <v/>
      </c>
      <c r="H210" s="12" t="str">
        <f t="shared" si="39"/>
        <v/>
      </c>
      <c r="I210" s="12" t="str">
        <f t="shared" si="40"/>
        <v/>
      </c>
      <c r="J210" s="13" t="str">
        <f t="shared" si="41"/>
        <v/>
      </c>
      <c r="K210" s="14" t="str">
        <f t="shared" si="42"/>
        <v/>
      </c>
      <c r="L210" s="11" t="str">
        <f t="shared" si="43"/>
        <v/>
      </c>
      <c r="M210" s="11" t="str">
        <f t="shared" si="44"/>
        <v/>
      </c>
      <c r="N210" s="11" t="str">
        <f t="shared" si="45"/>
        <v/>
      </c>
      <c r="O210" s="11" t="str">
        <f t="shared" si="46"/>
        <v/>
      </c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3:25">
      <c r="C211" s="3" t="str">
        <f t="shared" si="36"/>
        <v/>
      </c>
      <c r="D211" s="13"/>
      <c r="E211" s="10" t="str">
        <f t="shared" si="37"/>
        <v/>
      </c>
      <c r="F211" s="11" t="str">
        <f t="shared" si="47"/>
        <v/>
      </c>
      <c r="G211" s="11" t="str">
        <f t="shared" si="38"/>
        <v/>
      </c>
      <c r="H211" s="12" t="str">
        <f t="shared" si="39"/>
        <v/>
      </c>
      <c r="I211" s="12" t="str">
        <f t="shared" si="40"/>
        <v/>
      </c>
      <c r="J211" s="13" t="str">
        <f t="shared" si="41"/>
        <v/>
      </c>
      <c r="K211" s="14" t="str">
        <f t="shared" si="42"/>
        <v/>
      </c>
      <c r="L211" s="11" t="str">
        <f t="shared" si="43"/>
        <v/>
      </c>
      <c r="M211" s="11" t="str">
        <f t="shared" si="44"/>
        <v/>
      </c>
      <c r="N211" s="11" t="str">
        <f t="shared" si="45"/>
        <v/>
      </c>
      <c r="O211" s="11" t="str">
        <f t="shared" si="46"/>
        <v/>
      </c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3:25">
      <c r="C212" s="3" t="str">
        <f t="shared" si="36"/>
        <v/>
      </c>
      <c r="D212" s="13"/>
      <c r="E212" s="10" t="str">
        <f t="shared" si="37"/>
        <v/>
      </c>
      <c r="F212" s="11" t="str">
        <f t="shared" si="47"/>
        <v/>
      </c>
      <c r="G212" s="11" t="str">
        <f t="shared" si="38"/>
        <v/>
      </c>
      <c r="H212" s="12" t="str">
        <f t="shared" si="39"/>
        <v/>
      </c>
      <c r="I212" s="12" t="str">
        <f t="shared" si="40"/>
        <v/>
      </c>
      <c r="J212" s="13" t="str">
        <f t="shared" si="41"/>
        <v/>
      </c>
      <c r="K212" s="14" t="str">
        <f t="shared" si="42"/>
        <v/>
      </c>
      <c r="L212" s="11" t="str">
        <f t="shared" si="43"/>
        <v/>
      </c>
      <c r="M212" s="11" t="str">
        <f t="shared" si="44"/>
        <v/>
      </c>
      <c r="N212" s="11" t="str">
        <f t="shared" si="45"/>
        <v/>
      </c>
      <c r="O212" s="11" t="str">
        <f t="shared" si="46"/>
        <v/>
      </c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3:25">
      <c r="C213" s="3" t="str">
        <f t="shared" si="36"/>
        <v/>
      </c>
      <c r="D213" s="13"/>
      <c r="E213" s="10" t="str">
        <f t="shared" si="37"/>
        <v/>
      </c>
      <c r="F213" s="11" t="str">
        <f t="shared" si="47"/>
        <v/>
      </c>
      <c r="G213" s="11" t="str">
        <f t="shared" si="38"/>
        <v/>
      </c>
      <c r="H213" s="12" t="str">
        <f t="shared" si="39"/>
        <v/>
      </c>
      <c r="I213" s="12" t="str">
        <f t="shared" si="40"/>
        <v/>
      </c>
      <c r="J213" s="13" t="str">
        <f t="shared" si="41"/>
        <v/>
      </c>
      <c r="K213" s="14" t="str">
        <f t="shared" si="42"/>
        <v/>
      </c>
      <c r="L213" s="11" t="str">
        <f t="shared" si="43"/>
        <v/>
      </c>
      <c r="M213" s="11" t="str">
        <f t="shared" si="44"/>
        <v/>
      </c>
      <c r="N213" s="11" t="str">
        <f t="shared" si="45"/>
        <v/>
      </c>
      <c r="O213" s="11" t="str">
        <f t="shared" si="46"/>
        <v/>
      </c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3:25">
      <c r="C214" s="3" t="str">
        <f t="shared" si="36"/>
        <v/>
      </c>
      <c r="D214" s="13"/>
      <c r="E214" s="10" t="str">
        <f t="shared" si="37"/>
        <v/>
      </c>
      <c r="F214" s="11" t="str">
        <f t="shared" si="47"/>
        <v/>
      </c>
      <c r="G214" s="11" t="str">
        <f t="shared" si="38"/>
        <v/>
      </c>
      <c r="H214" s="12" t="str">
        <f t="shared" si="39"/>
        <v/>
      </c>
      <c r="I214" s="12" t="str">
        <f t="shared" si="40"/>
        <v/>
      </c>
      <c r="J214" s="13" t="str">
        <f t="shared" si="41"/>
        <v/>
      </c>
      <c r="K214" s="14" t="str">
        <f t="shared" si="42"/>
        <v/>
      </c>
      <c r="L214" s="11" t="str">
        <f t="shared" si="43"/>
        <v/>
      </c>
      <c r="M214" s="11" t="str">
        <f t="shared" si="44"/>
        <v/>
      </c>
      <c r="N214" s="11" t="str">
        <f t="shared" si="45"/>
        <v/>
      </c>
      <c r="O214" s="11" t="str">
        <f t="shared" si="46"/>
        <v/>
      </c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3:25">
      <c r="C215" s="3" t="str">
        <f t="shared" si="36"/>
        <v/>
      </c>
      <c r="D215" s="13"/>
      <c r="E215" s="10" t="str">
        <f t="shared" si="37"/>
        <v/>
      </c>
      <c r="F215" s="11" t="str">
        <f t="shared" si="47"/>
        <v/>
      </c>
      <c r="G215" s="11" t="str">
        <f t="shared" si="38"/>
        <v/>
      </c>
      <c r="H215" s="12" t="str">
        <f t="shared" si="39"/>
        <v/>
      </c>
      <c r="I215" s="12" t="str">
        <f t="shared" si="40"/>
        <v/>
      </c>
      <c r="J215" s="13" t="str">
        <f t="shared" si="41"/>
        <v/>
      </c>
      <c r="K215" s="14" t="str">
        <f t="shared" si="42"/>
        <v/>
      </c>
      <c r="L215" s="11" t="str">
        <f t="shared" si="43"/>
        <v/>
      </c>
      <c r="M215" s="11" t="str">
        <f t="shared" si="44"/>
        <v/>
      </c>
      <c r="N215" s="11" t="str">
        <f t="shared" si="45"/>
        <v/>
      </c>
      <c r="O215" s="11" t="str">
        <f t="shared" si="46"/>
        <v/>
      </c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3:25">
      <c r="C216" s="3" t="str">
        <f t="shared" si="36"/>
        <v/>
      </c>
      <c r="D216" s="13"/>
      <c r="E216" s="10" t="str">
        <f t="shared" si="37"/>
        <v/>
      </c>
      <c r="F216" s="11" t="str">
        <f t="shared" si="47"/>
        <v/>
      </c>
      <c r="G216" s="11" t="str">
        <f t="shared" si="38"/>
        <v/>
      </c>
      <c r="H216" s="12" t="str">
        <f t="shared" si="39"/>
        <v/>
      </c>
      <c r="I216" s="12" t="str">
        <f t="shared" si="40"/>
        <v/>
      </c>
      <c r="J216" s="13" t="str">
        <f t="shared" si="41"/>
        <v/>
      </c>
      <c r="K216" s="14" t="str">
        <f t="shared" si="42"/>
        <v/>
      </c>
      <c r="L216" s="11" t="str">
        <f t="shared" si="43"/>
        <v/>
      </c>
      <c r="M216" s="11" t="str">
        <f t="shared" si="44"/>
        <v/>
      </c>
      <c r="N216" s="11" t="str">
        <f t="shared" si="45"/>
        <v/>
      </c>
      <c r="O216" s="11" t="str">
        <f t="shared" si="46"/>
        <v/>
      </c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3:25">
      <c r="C217" s="3" t="str">
        <f t="shared" si="36"/>
        <v/>
      </c>
      <c r="D217" s="13"/>
      <c r="E217" s="10" t="str">
        <f t="shared" si="37"/>
        <v/>
      </c>
      <c r="F217" s="11" t="str">
        <f t="shared" si="47"/>
        <v/>
      </c>
      <c r="G217" s="11" t="str">
        <f t="shared" si="38"/>
        <v/>
      </c>
      <c r="H217" s="12" t="str">
        <f t="shared" si="39"/>
        <v/>
      </c>
      <c r="I217" s="12" t="str">
        <f t="shared" si="40"/>
        <v/>
      </c>
      <c r="J217" s="13" t="str">
        <f t="shared" si="41"/>
        <v/>
      </c>
      <c r="K217" s="14" t="str">
        <f t="shared" si="42"/>
        <v/>
      </c>
      <c r="L217" s="11" t="str">
        <f t="shared" si="43"/>
        <v/>
      </c>
      <c r="M217" s="11" t="str">
        <f t="shared" si="44"/>
        <v/>
      </c>
      <c r="N217" s="11" t="str">
        <f t="shared" si="45"/>
        <v/>
      </c>
      <c r="O217" s="11" t="str">
        <f t="shared" si="46"/>
        <v/>
      </c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3:25">
      <c r="C218" s="3" t="str">
        <f t="shared" si="36"/>
        <v/>
      </c>
      <c r="D218" s="13"/>
      <c r="E218" s="10" t="str">
        <f t="shared" si="37"/>
        <v/>
      </c>
      <c r="F218" s="11" t="str">
        <f t="shared" si="47"/>
        <v/>
      </c>
      <c r="G218" s="11" t="str">
        <f t="shared" si="38"/>
        <v/>
      </c>
      <c r="H218" s="12" t="str">
        <f t="shared" si="39"/>
        <v/>
      </c>
      <c r="I218" s="12" t="str">
        <f t="shared" si="40"/>
        <v/>
      </c>
      <c r="J218" s="13" t="str">
        <f t="shared" si="41"/>
        <v/>
      </c>
      <c r="K218" s="14" t="str">
        <f t="shared" si="42"/>
        <v/>
      </c>
      <c r="L218" s="11" t="str">
        <f t="shared" si="43"/>
        <v/>
      </c>
      <c r="M218" s="11" t="str">
        <f t="shared" si="44"/>
        <v/>
      </c>
      <c r="N218" s="11" t="str">
        <f t="shared" si="45"/>
        <v/>
      </c>
      <c r="O218" s="11" t="str">
        <f t="shared" si="46"/>
        <v/>
      </c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3:25">
      <c r="C219" s="3" t="str">
        <f t="shared" si="36"/>
        <v/>
      </c>
      <c r="D219" s="13"/>
      <c r="E219" s="10" t="str">
        <f t="shared" si="37"/>
        <v/>
      </c>
      <c r="F219" s="11" t="str">
        <f t="shared" si="47"/>
        <v/>
      </c>
      <c r="G219" s="11" t="str">
        <f t="shared" si="38"/>
        <v/>
      </c>
      <c r="H219" s="12" t="str">
        <f t="shared" si="39"/>
        <v/>
      </c>
      <c r="I219" s="12" t="str">
        <f t="shared" si="40"/>
        <v/>
      </c>
      <c r="J219" s="13" t="str">
        <f t="shared" si="41"/>
        <v/>
      </c>
      <c r="K219" s="14" t="str">
        <f t="shared" si="42"/>
        <v/>
      </c>
      <c r="L219" s="11" t="str">
        <f t="shared" si="43"/>
        <v/>
      </c>
      <c r="M219" s="11" t="str">
        <f t="shared" si="44"/>
        <v/>
      </c>
      <c r="N219" s="11" t="str">
        <f t="shared" si="45"/>
        <v/>
      </c>
      <c r="O219" s="11" t="str">
        <f t="shared" si="46"/>
        <v/>
      </c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3:25">
      <c r="C220" s="3" t="str">
        <f t="shared" si="36"/>
        <v/>
      </c>
      <c r="D220" s="13"/>
      <c r="E220" s="10" t="str">
        <f t="shared" si="37"/>
        <v/>
      </c>
      <c r="F220" s="11" t="str">
        <f t="shared" si="47"/>
        <v/>
      </c>
      <c r="G220" s="11" t="str">
        <f t="shared" si="38"/>
        <v/>
      </c>
      <c r="H220" s="12" t="str">
        <f t="shared" si="39"/>
        <v/>
      </c>
      <c r="I220" s="12" t="str">
        <f t="shared" si="40"/>
        <v/>
      </c>
      <c r="J220" s="13" t="str">
        <f t="shared" si="41"/>
        <v/>
      </c>
      <c r="K220" s="14" t="str">
        <f t="shared" si="42"/>
        <v/>
      </c>
      <c r="L220" s="11" t="str">
        <f t="shared" si="43"/>
        <v/>
      </c>
      <c r="M220" s="11" t="str">
        <f t="shared" si="44"/>
        <v/>
      </c>
      <c r="N220" s="11" t="str">
        <f t="shared" si="45"/>
        <v/>
      </c>
      <c r="O220" s="11" t="str">
        <f t="shared" si="46"/>
        <v/>
      </c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3:25">
      <c r="C221" s="3" t="str">
        <f t="shared" si="36"/>
        <v/>
      </c>
      <c r="D221" s="13"/>
      <c r="E221" s="10" t="str">
        <f t="shared" si="37"/>
        <v/>
      </c>
      <c r="F221" s="11" t="str">
        <f t="shared" si="47"/>
        <v/>
      </c>
      <c r="G221" s="11" t="str">
        <f t="shared" si="38"/>
        <v/>
      </c>
      <c r="H221" s="12" t="str">
        <f t="shared" si="39"/>
        <v/>
      </c>
      <c r="I221" s="12" t="str">
        <f t="shared" si="40"/>
        <v/>
      </c>
      <c r="J221" s="13" t="str">
        <f t="shared" si="41"/>
        <v/>
      </c>
      <c r="K221" s="14" t="str">
        <f t="shared" si="42"/>
        <v/>
      </c>
      <c r="L221" s="11" t="str">
        <f t="shared" si="43"/>
        <v/>
      </c>
      <c r="M221" s="11" t="str">
        <f t="shared" si="44"/>
        <v/>
      </c>
      <c r="N221" s="11" t="str">
        <f t="shared" si="45"/>
        <v/>
      </c>
      <c r="O221" s="11" t="str">
        <f t="shared" si="46"/>
        <v/>
      </c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3:25">
      <c r="C222" s="3" t="str">
        <f t="shared" si="36"/>
        <v/>
      </c>
      <c r="D222" s="13"/>
      <c r="E222" s="10" t="str">
        <f t="shared" si="37"/>
        <v/>
      </c>
      <c r="F222" s="11" t="str">
        <f t="shared" si="47"/>
        <v/>
      </c>
      <c r="G222" s="11" t="str">
        <f t="shared" si="38"/>
        <v/>
      </c>
      <c r="H222" s="12" t="str">
        <f t="shared" si="39"/>
        <v/>
      </c>
      <c r="I222" s="12" t="str">
        <f t="shared" si="40"/>
        <v/>
      </c>
      <c r="J222" s="13" t="str">
        <f t="shared" si="41"/>
        <v/>
      </c>
      <c r="K222" s="14" t="str">
        <f t="shared" si="42"/>
        <v/>
      </c>
      <c r="L222" s="11" t="str">
        <f t="shared" si="43"/>
        <v/>
      </c>
      <c r="M222" s="11" t="str">
        <f t="shared" si="44"/>
        <v/>
      </c>
      <c r="N222" s="11" t="str">
        <f t="shared" si="45"/>
        <v/>
      </c>
      <c r="O222" s="11" t="str">
        <f t="shared" si="46"/>
        <v/>
      </c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3:25">
      <c r="C223" s="3" t="str">
        <f t="shared" si="36"/>
        <v/>
      </c>
      <c r="D223" s="13"/>
      <c r="E223" s="10" t="str">
        <f t="shared" si="37"/>
        <v/>
      </c>
      <c r="F223" s="11" t="str">
        <f t="shared" si="47"/>
        <v/>
      </c>
      <c r="G223" s="11" t="str">
        <f t="shared" si="38"/>
        <v/>
      </c>
      <c r="H223" s="12" t="str">
        <f t="shared" si="39"/>
        <v/>
      </c>
      <c r="I223" s="12" t="str">
        <f t="shared" si="40"/>
        <v/>
      </c>
      <c r="J223" s="13" t="str">
        <f t="shared" si="41"/>
        <v/>
      </c>
      <c r="K223" s="14" t="str">
        <f t="shared" si="42"/>
        <v/>
      </c>
      <c r="L223" s="11" t="str">
        <f t="shared" si="43"/>
        <v/>
      </c>
      <c r="M223" s="11" t="str">
        <f t="shared" si="44"/>
        <v/>
      </c>
      <c r="N223" s="11" t="str">
        <f t="shared" si="45"/>
        <v/>
      </c>
      <c r="O223" s="11" t="str">
        <f t="shared" si="46"/>
        <v/>
      </c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3:25">
      <c r="C224" s="3" t="str">
        <f t="shared" si="36"/>
        <v/>
      </c>
      <c r="D224" s="13"/>
      <c r="E224" s="10" t="str">
        <f t="shared" si="37"/>
        <v/>
      </c>
      <c r="F224" s="11" t="str">
        <f t="shared" si="47"/>
        <v/>
      </c>
      <c r="G224" s="11" t="str">
        <f t="shared" si="38"/>
        <v/>
      </c>
      <c r="H224" s="12" t="str">
        <f t="shared" si="39"/>
        <v/>
      </c>
      <c r="I224" s="12" t="str">
        <f t="shared" si="40"/>
        <v/>
      </c>
      <c r="J224" s="13" t="str">
        <f t="shared" si="41"/>
        <v/>
      </c>
      <c r="K224" s="14" t="str">
        <f t="shared" si="42"/>
        <v/>
      </c>
      <c r="L224" s="11" t="str">
        <f t="shared" si="43"/>
        <v/>
      </c>
      <c r="M224" s="11" t="str">
        <f t="shared" si="44"/>
        <v/>
      </c>
      <c r="N224" s="11" t="str">
        <f t="shared" si="45"/>
        <v/>
      </c>
      <c r="O224" s="11" t="str">
        <f t="shared" si="46"/>
        <v/>
      </c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3:25">
      <c r="C225" s="3" t="str">
        <f t="shared" si="36"/>
        <v/>
      </c>
      <c r="D225" s="13"/>
      <c r="E225" s="10" t="str">
        <f t="shared" si="37"/>
        <v/>
      </c>
      <c r="F225" s="11" t="str">
        <f t="shared" si="47"/>
        <v/>
      </c>
      <c r="G225" s="11" t="str">
        <f t="shared" si="38"/>
        <v/>
      </c>
      <c r="H225" s="12" t="str">
        <f t="shared" si="39"/>
        <v/>
      </c>
      <c r="I225" s="12" t="str">
        <f t="shared" si="40"/>
        <v/>
      </c>
      <c r="J225" s="13" t="str">
        <f t="shared" si="41"/>
        <v/>
      </c>
      <c r="K225" s="14" t="str">
        <f t="shared" si="42"/>
        <v/>
      </c>
      <c r="L225" s="11" t="str">
        <f t="shared" si="43"/>
        <v/>
      </c>
      <c r="M225" s="11" t="str">
        <f t="shared" si="44"/>
        <v/>
      </c>
      <c r="N225" s="11" t="str">
        <f t="shared" si="45"/>
        <v/>
      </c>
      <c r="O225" s="11" t="str">
        <f t="shared" si="46"/>
        <v/>
      </c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3:25">
      <c r="C226" s="3" t="str">
        <f t="shared" si="36"/>
        <v/>
      </c>
      <c r="D226" s="13"/>
      <c r="E226" s="10" t="str">
        <f t="shared" si="37"/>
        <v/>
      </c>
      <c r="F226" s="11" t="str">
        <f t="shared" si="47"/>
        <v/>
      </c>
      <c r="G226" s="11" t="str">
        <f t="shared" si="38"/>
        <v/>
      </c>
      <c r="H226" s="12" t="str">
        <f t="shared" si="39"/>
        <v/>
      </c>
      <c r="I226" s="12" t="str">
        <f t="shared" si="40"/>
        <v/>
      </c>
      <c r="J226" s="13" t="str">
        <f t="shared" si="41"/>
        <v/>
      </c>
      <c r="K226" s="14" t="str">
        <f t="shared" si="42"/>
        <v/>
      </c>
      <c r="L226" s="11" t="str">
        <f t="shared" si="43"/>
        <v/>
      </c>
      <c r="M226" s="11" t="str">
        <f t="shared" si="44"/>
        <v/>
      </c>
      <c r="N226" s="11" t="str">
        <f t="shared" si="45"/>
        <v/>
      </c>
      <c r="O226" s="11" t="str">
        <f t="shared" si="46"/>
        <v/>
      </c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3:25">
      <c r="C227" s="3" t="str">
        <f t="shared" si="36"/>
        <v/>
      </c>
      <c r="D227" s="13"/>
      <c r="E227" s="10" t="str">
        <f t="shared" si="37"/>
        <v/>
      </c>
      <c r="F227" s="11" t="str">
        <f t="shared" si="47"/>
        <v/>
      </c>
      <c r="G227" s="11" t="str">
        <f t="shared" si="38"/>
        <v/>
      </c>
      <c r="H227" s="12" t="str">
        <f t="shared" si="39"/>
        <v/>
      </c>
      <c r="I227" s="12" t="str">
        <f t="shared" si="40"/>
        <v/>
      </c>
      <c r="J227" s="13" t="str">
        <f t="shared" si="41"/>
        <v/>
      </c>
      <c r="K227" s="14" t="str">
        <f t="shared" si="42"/>
        <v/>
      </c>
      <c r="L227" s="11" t="str">
        <f t="shared" si="43"/>
        <v/>
      </c>
      <c r="M227" s="11" t="str">
        <f t="shared" si="44"/>
        <v/>
      </c>
      <c r="N227" s="11" t="str">
        <f t="shared" si="45"/>
        <v/>
      </c>
      <c r="O227" s="11" t="str">
        <f t="shared" si="46"/>
        <v/>
      </c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3:25">
      <c r="C228" s="3" t="str">
        <f t="shared" si="36"/>
        <v/>
      </c>
      <c r="D228" s="13"/>
      <c r="E228" s="10" t="str">
        <f t="shared" si="37"/>
        <v/>
      </c>
      <c r="F228" s="11" t="str">
        <f t="shared" si="47"/>
        <v/>
      </c>
      <c r="G228" s="11" t="str">
        <f t="shared" si="38"/>
        <v/>
      </c>
      <c r="H228" s="12" t="str">
        <f t="shared" si="39"/>
        <v/>
      </c>
      <c r="I228" s="12" t="str">
        <f t="shared" si="40"/>
        <v/>
      </c>
      <c r="J228" s="13" t="str">
        <f t="shared" si="41"/>
        <v/>
      </c>
      <c r="K228" s="14" t="str">
        <f t="shared" si="42"/>
        <v/>
      </c>
      <c r="L228" s="11" t="str">
        <f t="shared" si="43"/>
        <v/>
      </c>
      <c r="M228" s="11" t="str">
        <f t="shared" si="44"/>
        <v/>
      </c>
      <c r="N228" s="11" t="str">
        <f t="shared" si="45"/>
        <v/>
      </c>
      <c r="O228" s="11" t="str">
        <f t="shared" si="46"/>
        <v/>
      </c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3:25">
      <c r="C229" s="3" t="str">
        <f t="shared" si="36"/>
        <v/>
      </c>
      <c r="D229" s="13"/>
      <c r="E229" s="10" t="str">
        <f t="shared" si="37"/>
        <v/>
      </c>
      <c r="F229" s="11" t="str">
        <f t="shared" si="47"/>
        <v/>
      </c>
      <c r="G229" s="11" t="str">
        <f t="shared" si="38"/>
        <v/>
      </c>
      <c r="H229" s="12" t="str">
        <f t="shared" si="39"/>
        <v/>
      </c>
      <c r="I229" s="12" t="str">
        <f t="shared" si="40"/>
        <v/>
      </c>
      <c r="J229" s="13" t="str">
        <f t="shared" si="41"/>
        <v/>
      </c>
      <c r="K229" s="14" t="str">
        <f t="shared" si="42"/>
        <v/>
      </c>
      <c r="L229" s="11" t="str">
        <f t="shared" si="43"/>
        <v/>
      </c>
      <c r="M229" s="11" t="str">
        <f t="shared" si="44"/>
        <v/>
      </c>
      <c r="N229" s="11" t="str">
        <f t="shared" si="45"/>
        <v/>
      </c>
      <c r="O229" s="11" t="str">
        <f t="shared" si="46"/>
        <v/>
      </c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3:25">
      <c r="C230" s="3" t="str">
        <f t="shared" si="36"/>
        <v/>
      </c>
      <c r="D230" s="13"/>
      <c r="E230" s="10" t="str">
        <f t="shared" si="37"/>
        <v/>
      </c>
      <c r="F230" s="11" t="str">
        <f t="shared" si="47"/>
        <v/>
      </c>
      <c r="G230" s="11" t="str">
        <f t="shared" si="38"/>
        <v/>
      </c>
      <c r="H230" s="12" t="str">
        <f t="shared" si="39"/>
        <v/>
      </c>
      <c r="I230" s="12" t="str">
        <f t="shared" si="40"/>
        <v/>
      </c>
      <c r="J230" s="13" t="str">
        <f t="shared" si="41"/>
        <v/>
      </c>
      <c r="K230" s="14" t="str">
        <f t="shared" si="42"/>
        <v/>
      </c>
      <c r="L230" s="11" t="str">
        <f t="shared" si="43"/>
        <v/>
      </c>
      <c r="M230" s="11" t="str">
        <f t="shared" si="44"/>
        <v/>
      </c>
      <c r="N230" s="11" t="str">
        <f t="shared" si="45"/>
        <v/>
      </c>
      <c r="O230" s="11" t="str">
        <f t="shared" si="46"/>
        <v/>
      </c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3:25">
      <c r="C231" s="3" t="str">
        <f t="shared" si="36"/>
        <v/>
      </c>
      <c r="D231" s="13"/>
      <c r="E231" s="10" t="str">
        <f t="shared" si="37"/>
        <v/>
      </c>
      <c r="F231" s="11" t="str">
        <f t="shared" si="47"/>
        <v/>
      </c>
      <c r="G231" s="11" t="str">
        <f t="shared" si="38"/>
        <v/>
      </c>
      <c r="H231" s="12" t="str">
        <f t="shared" si="39"/>
        <v/>
      </c>
      <c r="I231" s="12" t="str">
        <f t="shared" si="40"/>
        <v/>
      </c>
      <c r="J231" s="13" t="str">
        <f t="shared" si="41"/>
        <v/>
      </c>
      <c r="K231" s="14" t="str">
        <f t="shared" si="42"/>
        <v/>
      </c>
      <c r="L231" s="11" t="str">
        <f t="shared" si="43"/>
        <v/>
      </c>
      <c r="M231" s="11" t="str">
        <f t="shared" si="44"/>
        <v/>
      </c>
      <c r="N231" s="11" t="str">
        <f t="shared" si="45"/>
        <v/>
      </c>
      <c r="O231" s="11" t="str">
        <f t="shared" si="46"/>
        <v/>
      </c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3:25">
      <c r="C232" s="3" t="str">
        <f t="shared" si="36"/>
        <v/>
      </c>
      <c r="D232" s="13"/>
      <c r="E232" s="10" t="str">
        <f t="shared" si="37"/>
        <v/>
      </c>
      <c r="F232" s="11" t="str">
        <f t="shared" si="47"/>
        <v/>
      </c>
      <c r="G232" s="11" t="str">
        <f t="shared" si="38"/>
        <v/>
      </c>
      <c r="H232" s="12" t="str">
        <f t="shared" si="39"/>
        <v/>
      </c>
      <c r="I232" s="12" t="str">
        <f t="shared" si="40"/>
        <v/>
      </c>
      <c r="J232" s="13" t="str">
        <f t="shared" si="41"/>
        <v/>
      </c>
      <c r="K232" s="14" t="str">
        <f t="shared" si="42"/>
        <v/>
      </c>
      <c r="L232" s="11" t="str">
        <f t="shared" si="43"/>
        <v/>
      </c>
      <c r="M232" s="11" t="str">
        <f t="shared" si="44"/>
        <v/>
      </c>
      <c r="N232" s="11" t="str">
        <f t="shared" si="45"/>
        <v/>
      </c>
      <c r="O232" s="11" t="str">
        <f t="shared" si="46"/>
        <v/>
      </c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3:25">
      <c r="C233" s="3" t="str">
        <f t="shared" si="36"/>
        <v/>
      </c>
      <c r="D233" s="13"/>
      <c r="E233" s="10" t="str">
        <f t="shared" si="37"/>
        <v/>
      </c>
      <c r="F233" s="11" t="str">
        <f t="shared" si="47"/>
        <v/>
      </c>
      <c r="G233" s="11" t="str">
        <f t="shared" si="38"/>
        <v/>
      </c>
      <c r="H233" s="12" t="str">
        <f t="shared" si="39"/>
        <v/>
      </c>
      <c r="I233" s="12" t="str">
        <f t="shared" si="40"/>
        <v/>
      </c>
      <c r="J233" s="13" t="str">
        <f t="shared" si="41"/>
        <v/>
      </c>
      <c r="K233" s="14" t="str">
        <f t="shared" si="42"/>
        <v/>
      </c>
      <c r="L233" s="11" t="str">
        <f t="shared" si="43"/>
        <v/>
      </c>
      <c r="M233" s="11" t="str">
        <f t="shared" si="44"/>
        <v/>
      </c>
      <c r="N233" s="11" t="str">
        <f t="shared" si="45"/>
        <v/>
      </c>
      <c r="O233" s="11" t="str">
        <f t="shared" si="46"/>
        <v/>
      </c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3:25">
      <c r="C234" s="3" t="str">
        <f t="shared" si="36"/>
        <v/>
      </c>
      <c r="D234" s="13"/>
      <c r="E234" s="10" t="str">
        <f t="shared" si="37"/>
        <v/>
      </c>
      <c r="F234" s="11" t="str">
        <f t="shared" si="47"/>
        <v/>
      </c>
      <c r="G234" s="11" t="str">
        <f t="shared" si="38"/>
        <v/>
      </c>
      <c r="H234" s="12" t="str">
        <f t="shared" si="39"/>
        <v/>
      </c>
      <c r="I234" s="12" t="str">
        <f t="shared" si="40"/>
        <v/>
      </c>
      <c r="J234" s="13" t="str">
        <f t="shared" si="41"/>
        <v/>
      </c>
      <c r="K234" s="14" t="str">
        <f t="shared" si="42"/>
        <v/>
      </c>
      <c r="L234" s="11" t="str">
        <f t="shared" si="43"/>
        <v/>
      </c>
      <c r="M234" s="11" t="str">
        <f t="shared" si="44"/>
        <v/>
      </c>
      <c r="N234" s="11" t="str">
        <f t="shared" si="45"/>
        <v/>
      </c>
      <c r="O234" s="11" t="str">
        <f t="shared" si="46"/>
        <v/>
      </c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3:25">
      <c r="C235" s="3" t="str">
        <f t="shared" si="36"/>
        <v/>
      </c>
      <c r="D235" s="13"/>
      <c r="E235" s="10" t="str">
        <f t="shared" si="37"/>
        <v/>
      </c>
      <c r="F235" s="11" t="str">
        <f t="shared" si="47"/>
        <v/>
      </c>
      <c r="G235" s="11" t="str">
        <f t="shared" si="38"/>
        <v/>
      </c>
      <c r="H235" s="12" t="str">
        <f t="shared" si="39"/>
        <v/>
      </c>
      <c r="I235" s="12" t="str">
        <f t="shared" si="40"/>
        <v/>
      </c>
      <c r="J235" s="13" t="str">
        <f t="shared" si="41"/>
        <v/>
      </c>
      <c r="K235" s="14" t="str">
        <f t="shared" si="42"/>
        <v/>
      </c>
      <c r="L235" s="11" t="str">
        <f t="shared" si="43"/>
        <v/>
      </c>
      <c r="M235" s="11" t="str">
        <f t="shared" si="44"/>
        <v/>
      </c>
      <c r="N235" s="11" t="str">
        <f t="shared" si="45"/>
        <v/>
      </c>
      <c r="O235" s="11" t="str">
        <f t="shared" si="46"/>
        <v/>
      </c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3:25">
      <c r="C236" s="3" t="str">
        <f t="shared" si="36"/>
        <v/>
      </c>
      <c r="D236" s="13"/>
      <c r="E236" s="10" t="str">
        <f t="shared" si="37"/>
        <v/>
      </c>
      <c r="F236" s="11" t="str">
        <f t="shared" si="47"/>
        <v/>
      </c>
      <c r="G236" s="11" t="str">
        <f t="shared" si="38"/>
        <v/>
      </c>
      <c r="H236" s="12" t="str">
        <f t="shared" si="39"/>
        <v/>
      </c>
      <c r="I236" s="12" t="str">
        <f t="shared" si="40"/>
        <v/>
      </c>
      <c r="J236" s="13" t="str">
        <f t="shared" si="41"/>
        <v/>
      </c>
      <c r="K236" s="14" t="str">
        <f t="shared" si="42"/>
        <v/>
      </c>
      <c r="L236" s="11" t="str">
        <f t="shared" si="43"/>
        <v/>
      </c>
      <c r="M236" s="11" t="str">
        <f t="shared" si="44"/>
        <v/>
      </c>
      <c r="N236" s="11" t="str">
        <f t="shared" si="45"/>
        <v/>
      </c>
      <c r="O236" s="11" t="str">
        <f t="shared" si="46"/>
        <v/>
      </c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3:25">
      <c r="C237" s="3" t="str">
        <f t="shared" si="36"/>
        <v/>
      </c>
      <c r="D237" s="13"/>
      <c r="E237" s="10" t="str">
        <f t="shared" si="37"/>
        <v/>
      </c>
      <c r="F237" s="11" t="str">
        <f t="shared" si="47"/>
        <v/>
      </c>
      <c r="G237" s="11" t="str">
        <f t="shared" si="38"/>
        <v/>
      </c>
      <c r="H237" s="12" t="str">
        <f t="shared" si="39"/>
        <v/>
      </c>
      <c r="I237" s="12" t="str">
        <f t="shared" si="40"/>
        <v/>
      </c>
      <c r="J237" s="13" t="str">
        <f t="shared" si="41"/>
        <v/>
      </c>
      <c r="K237" s="14" t="str">
        <f t="shared" si="42"/>
        <v/>
      </c>
      <c r="L237" s="11" t="str">
        <f t="shared" si="43"/>
        <v/>
      </c>
      <c r="M237" s="11" t="str">
        <f t="shared" si="44"/>
        <v/>
      </c>
      <c r="N237" s="11" t="str">
        <f t="shared" si="45"/>
        <v/>
      </c>
      <c r="O237" s="11" t="str">
        <f t="shared" si="46"/>
        <v/>
      </c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3:25">
      <c r="C238" s="3" t="str">
        <f t="shared" si="36"/>
        <v/>
      </c>
      <c r="D238" s="13"/>
      <c r="E238" s="10" t="str">
        <f t="shared" si="37"/>
        <v/>
      </c>
      <c r="F238" s="11" t="str">
        <f t="shared" si="47"/>
        <v/>
      </c>
      <c r="G238" s="11" t="str">
        <f t="shared" si="38"/>
        <v/>
      </c>
      <c r="H238" s="12" t="str">
        <f t="shared" si="39"/>
        <v/>
      </c>
      <c r="I238" s="12" t="str">
        <f t="shared" si="40"/>
        <v/>
      </c>
      <c r="J238" s="13" t="str">
        <f t="shared" si="41"/>
        <v/>
      </c>
      <c r="K238" s="14" t="str">
        <f t="shared" si="42"/>
        <v/>
      </c>
      <c r="L238" s="11" t="str">
        <f t="shared" si="43"/>
        <v/>
      </c>
      <c r="M238" s="11" t="str">
        <f t="shared" si="44"/>
        <v/>
      </c>
      <c r="N238" s="11" t="str">
        <f t="shared" si="45"/>
        <v/>
      </c>
      <c r="O238" s="11" t="str">
        <f t="shared" si="46"/>
        <v/>
      </c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3:25">
      <c r="C239" s="3" t="str">
        <f t="shared" si="36"/>
        <v/>
      </c>
      <c r="D239" s="13"/>
      <c r="E239" s="10" t="str">
        <f t="shared" si="37"/>
        <v/>
      </c>
      <c r="F239" s="11" t="str">
        <f t="shared" si="47"/>
        <v/>
      </c>
      <c r="G239" s="11" t="str">
        <f t="shared" si="38"/>
        <v/>
      </c>
      <c r="H239" s="12" t="str">
        <f t="shared" si="39"/>
        <v/>
      </c>
      <c r="I239" s="12" t="str">
        <f t="shared" si="40"/>
        <v/>
      </c>
      <c r="J239" s="13" t="str">
        <f t="shared" si="41"/>
        <v/>
      </c>
      <c r="K239" s="14" t="str">
        <f t="shared" si="42"/>
        <v/>
      </c>
      <c r="L239" s="11" t="str">
        <f t="shared" si="43"/>
        <v/>
      </c>
      <c r="M239" s="11" t="str">
        <f t="shared" si="44"/>
        <v/>
      </c>
      <c r="N239" s="11" t="str">
        <f t="shared" si="45"/>
        <v/>
      </c>
      <c r="O239" s="11" t="str">
        <f t="shared" si="46"/>
        <v/>
      </c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3:25">
      <c r="C240" s="3" t="str">
        <f t="shared" si="36"/>
        <v/>
      </c>
      <c r="D240" s="13"/>
      <c r="E240" s="10" t="str">
        <f t="shared" si="37"/>
        <v/>
      </c>
      <c r="F240" s="11" t="str">
        <f t="shared" si="47"/>
        <v/>
      </c>
      <c r="G240" s="11" t="str">
        <f t="shared" si="38"/>
        <v/>
      </c>
      <c r="H240" s="12" t="str">
        <f t="shared" si="39"/>
        <v/>
      </c>
      <c r="I240" s="12" t="str">
        <f t="shared" si="40"/>
        <v/>
      </c>
      <c r="J240" s="13" t="str">
        <f t="shared" si="41"/>
        <v/>
      </c>
      <c r="K240" s="14" t="str">
        <f t="shared" si="42"/>
        <v/>
      </c>
      <c r="L240" s="11" t="str">
        <f t="shared" si="43"/>
        <v/>
      </c>
      <c r="M240" s="11" t="str">
        <f t="shared" si="44"/>
        <v/>
      </c>
      <c r="N240" s="11" t="str">
        <f t="shared" si="45"/>
        <v/>
      </c>
      <c r="O240" s="11" t="str">
        <f t="shared" si="46"/>
        <v/>
      </c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3:25">
      <c r="C241" s="3" t="str">
        <f t="shared" si="36"/>
        <v/>
      </c>
      <c r="D241" s="13"/>
      <c r="E241" s="10" t="str">
        <f t="shared" si="37"/>
        <v/>
      </c>
      <c r="F241" s="11" t="str">
        <f t="shared" si="47"/>
        <v/>
      </c>
      <c r="G241" s="11" t="str">
        <f t="shared" si="38"/>
        <v/>
      </c>
      <c r="H241" s="12" t="str">
        <f t="shared" si="39"/>
        <v/>
      </c>
      <c r="I241" s="12" t="str">
        <f t="shared" si="40"/>
        <v/>
      </c>
      <c r="J241" s="13" t="str">
        <f t="shared" si="41"/>
        <v/>
      </c>
      <c r="K241" s="14" t="str">
        <f t="shared" si="42"/>
        <v/>
      </c>
      <c r="L241" s="11" t="str">
        <f t="shared" si="43"/>
        <v/>
      </c>
      <c r="M241" s="11" t="str">
        <f t="shared" si="44"/>
        <v/>
      </c>
      <c r="N241" s="11" t="str">
        <f t="shared" si="45"/>
        <v/>
      </c>
      <c r="O241" s="11" t="str">
        <f t="shared" si="46"/>
        <v/>
      </c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3:25">
      <c r="C242" s="3"/>
      <c r="D242" s="3"/>
      <c r="E242" s="48"/>
      <c r="F242" s="11"/>
      <c r="G242" s="11"/>
      <c r="H242" s="48"/>
      <c r="I242" s="48"/>
      <c r="J242" s="3"/>
      <c r="K242" s="3"/>
      <c r="L242" s="11"/>
      <c r="M242" s="11"/>
      <c r="N242" s="11"/>
      <c r="O242" s="49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3:25">
      <c r="C243" s="3"/>
      <c r="D243" s="3"/>
      <c r="E243" s="48"/>
      <c r="F243" s="11"/>
      <c r="G243" s="11"/>
      <c r="H243" s="48"/>
      <c r="I243" s="48"/>
      <c r="J243" s="3"/>
      <c r="K243" s="3"/>
      <c r="L243" s="11"/>
      <c r="M243" s="11"/>
      <c r="N243" s="11"/>
      <c r="O243" s="49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3:25">
      <c r="C244" s="3"/>
      <c r="D244" s="3"/>
      <c r="E244" s="48"/>
      <c r="F244" s="11"/>
      <c r="G244" s="11"/>
      <c r="H244" s="48"/>
      <c r="I244" s="48"/>
      <c r="J244" s="3"/>
      <c r="K244" s="3"/>
      <c r="L244" s="11"/>
      <c r="M244" s="11"/>
      <c r="N244" s="11"/>
      <c r="O244" s="49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3:25">
      <c r="C245" s="3"/>
      <c r="D245" s="3"/>
      <c r="E245" s="48"/>
      <c r="F245" s="11"/>
      <c r="G245" s="11"/>
      <c r="H245" s="48"/>
      <c r="I245" s="48"/>
      <c r="J245" s="3"/>
      <c r="K245" s="3"/>
      <c r="L245" s="11"/>
      <c r="M245" s="11"/>
      <c r="N245" s="11"/>
      <c r="O245" s="49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3:25">
      <c r="C246" s="3"/>
      <c r="D246" s="3"/>
      <c r="E246" s="48"/>
      <c r="F246" s="11"/>
      <c r="G246" s="11"/>
      <c r="H246" s="48"/>
      <c r="I246" s="48"/>
      <c r="J246" s="3"/>
      <c r="K246" s="3"/>
      <c r="L246" s="11"/>
      <c r="M246" s="11"/>
      <c r="N246" s="11"/>
      <c r="O246" s="49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3:25">
      <c r="C247" s="3"/>
      <c r="D247" s="3"/>
      <c r="E247" s="48"/>
      <c r="F247" s="11"/>
      <c r="G247" s="11"/>
      <c r="H247" s="48"/>
      <c r="I247" s="48"/>
      <c r="J247" s="3"/>
      <c r="K247" s="3"/>
      <c r="L247" s="11"/>
      <c r="M247" s="11"/>
      <c r="N247" s="11"/>
      <c r="O247" s="49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3:25">
      <c r="C248" s="4"/>
      <c r="D248" s="4"/>
      <c r="E248" s="49"/>
      <c r="F248" s="50"/>
      <c r="G248" s="50"/>
      <c r="H248" s="49"/>
      <c r="I248" s="49"/>
      <c r="J248" s="4"/>
      <c r="K248" s="4"/>
      <c r="L248" s="50"/>
      <c r="M248" s="50"/>
      <c r="N248" s="50"/>
      <c r="O248" s="49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3:25">
      <c r="C249" s="4"/>
      <c r="D249" s="4"/>
      <c r="E249" s="49"/>
      <c r="F249" s="50"/>
      <c r="G249" s="50"/>
      <c r="H249" s="49"/>
      <c r="I249" s="49"/>
      <c r="J249" s="4"/>
      <c r="K249" s="4"/>
      <c r="L249" s="50"/>
      <c r="M249" s="50"/>
      <c r="N249" s="50"/>
      <c r="O249" s="49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3:25">
      <c r="C250" s="4"/>
      <c r="D250" s="4"/>
      <c r="E250" s="49"/>
      <c r="F250" s="50"/>
      <c r="G250" s="50"/>
      <c r="H250" s="49"/>
      <c r="I250" s="49"/>
      <c r="J250" s="4"/>
      <c r="K250" s="4"/>
      <c r="L250" s="50"/>
      <c r="M250" s="50"/>
      <c r="N250" s="50"/>
      <c r="O250" s="49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3:25">
      <c r="C251" s="4"/>
      <c r="D251" s="4"/>
      <c r="E251" s="49"/>
      <c r="F251" s="49"/>
      <c r="G251" s="50"/>
      <c r="H251" s="49"/>
      <c r="I251" s="49"/>
      <c r="J251" s="4"/>
      <c r="K251" s="4"/>
      <c r="L251" s="50"/>
      <c r="M251" s="50"/>
      <c r="N251" s="50"/>
      <c r="O251" s="49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3:25">
      <c r="C252" s="4"/>
      <c r="D252" s="4"/>
      <c r="E252" s="49"/>
      <c r="F252" s="49"/>
      <c r="G252" s="50"/>
      <c r="H252" s="49"/>
      <c r="I252" s="49"/>
      <c r="J252" s="4"/>
      <c r="K252" s="4"/>
      <c r="L252" s="50"/>
      <c r="M252" s="50"/>
      <c r="N252" s="50"/>
      <c r="O252" s="49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3:25">
      <c r="C253" s="4"/>
      <c r="D253" s="4"/>
      <c r="E253" s="49"/>
      <c r="F253" s="49"/>
      <c r="G253" s="50"/>
      <c r="H253" s="49"/>
      <c r="I253" s="49"/>
      <c r="J253" s="4"/>
      <c r="K253" s="4"/>
      <c r="L253" s="50"/>
      <c r="M253" s="50"/>
      <c r="N253" s="50"/>
      <c r="O253" s="49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3:25">
      <c r="C254" s="4"/>
      <c r="D254" s="4"/>
      <c r="E254" s="49"/>
      <c r="F254" s="49"/>
      <c r="G254" s="50"/>
      <c r="H254" s="49"/>
      <c r="I254" s="49"/>
      <c r="J254" s="4"/>
      <c r="K254" s="4"/>
      <c r="L254" s="50"/>
      <c r="M254" s="50"/>
      <c r="N254" s="50"/>
      <c r="O254" s="49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3:25">
      <c r="C255" s="4"/>
      <c r="D255" s="4"/>
      <c r="E255" s="49"/>
      <c r="F255" s="49"/>
      <c r="G255" s="50"/>
      <c r="H255" s="49"/>
      <c r="I255" s="49"/>
      <c r="J255" s="4"/>
      <c r="K255" s="4"/>
      <c r="L255" s="50"/>
      <c r="M255" s="50"/>
      <c r="N255" s="50"/>
      <c r="O255" s="49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3:25">
      <c r="C256" s="4"/>
      <c r="D256" s="4"/>
      <c r="E256" s="49"/>
      <c r="F256" s="49"/>
      <c r="G256" s="50"/>
      <c r="H256" s="49"/>
      <c r="I256" s="49"/>
      <c r="J256" s="4"/>
      <c r="K256" s="4"/>
      <c r="L256" s="50"/>
      <c r="M256" s="50"/>
      <c r="N256" s="50"/>
      <c r="O256" s="49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3:25">
      <c r="C257" s="4"/>
      <c r="D257" s="4"/>
      <c r="E257" s="49"/>
      <c r="F257" s="49"/>
      <c r="G257" s="50"/>
      <c r="H257" s="49"/>
      <c r="I257" s="49"/>
      <c r="J257" s="4"/>
      <c r="K257" s="4"/>
      <c r="L257" s="51"/>
      <c r="M257" s="4"/>
      <c r="N257" s="51"/>
      <c r="O257" s="49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3:25">
      <c r="C258" s="4"/>
      <c r="D258" s="4"/>
      <c r="E258" s="49"/>
      <c r="F258" s="49"/>
      <c r="G258" s="50"/>
      <c r="H258" s="49"/>
      <c r="I258" s="49"/>
      <c r="J258" s="4"/>
      <c r="K258" s="4"/>
      <c r="L258" s="51"/>
      <c r="M258" s="4"/>
      <c r="N258" s="51"/>
      <c r="O258" s="49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3:25">
      <c r="C259" s="4"/>
      <c r="D259" s="4"/>
      <c r="E259" s="49"/>
      <c r="F259" s="49"/>
      <c r="G259" s="50"/>
      <c r="H259" s="49"/>
      <c r="I259" s="49"/>
      <c r="J259" s="4"/>
      <c r="K259" s="4"/>
      <c r="L259" s="51"/>
      <c r="M259" s="4"/>
      <c r="N259" s="51"/>
      <c r="O259" s="49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3:25">
      <c r="C260" s="5"/>
      <c r="D260" s="5"/>
      <c r="E260" s="52"/>
      <c r="F260" s="52"/>
      <c r="G260" s="53"/>
      <c r="H260" s="52"/>
      <c r="I260" s="52"/>
      <c r="J260" s="5"/>
      <c r="K260" s="5"/>
      <c r="L260" s="15"/>
      <c r="M260" s="5"/>
      <c r="N260" s="15"/>
      <c r="O260" s="49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3:25">
      <c r="C261" s="5"/>
      <c r="D261" s="5"/>
      <c r="E261" s="52"/>
      <c r="F261" s="52"/>
      <c r="G261" s="53"/>
      <c r="H261" s="52"/>
      <c r="I261" s="52"/>
      <c r="J261" s="5"/>
      <c r="K261" s="5"/>
      <c r="L261" s="15"/>
      <c r="M261" s="5"/>
      <c r="N261" s="15"/>
      <c r="O261" s="49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3:25">
      <c r="C262" s="5"/>
      <c r="D262" s="5"/>
      <c r="E262" s="52"/>
      <c r="F262" s="52"/>
      <c r="G262" s="53"/>
      <c r="H262" s="52"/>
      <c r="I262" s="52"/>
      <c r="J262" s="5"/>
      <c r="K262" s="5"/>
      <c r="L262" s="15"/>
      <c r="M262" s="5"/>
      <c r="N262" s="5"/>
      <c r="O262" s="49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3:25">
      <c r="C263" s="5"/>
      <c r="D263" s="5"/>
      <c r="E263" s="52"/>
      <c r="F263" s="52"/>
      <c r="G263" s="53"/>
      <c r="H263" s="52"/>
      <c r="I263" s="52"/>
      <c r="J263" s="5"/>
      <c r="K263" s="5"/>
      <c r="L263" s="15"/>
      <c r="M263" s="5"/>
      <c r="N263" s="5"/>
      <c r="O263" s="49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3:25">
      <c r="C264" s="5"/>
      <c r="D264" s="5"/>
      <c r="E264" s="52"/>
      <c r="F264" s="52"/>
      <c r="G264" s="53"/>
      <c r="H264" s="52"/>
      <c r="I264" s="52"/>
      <c r="J264" s="5"/>
      <c r="K264" s="5"/>
      <c r="L264" s="15"/>
      <c r="M264" s="5"/>
      <c r="N264" s="5"/>
      <c r="O264" s="49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3:25">
      <c r="C265" s="5"/>
      <c r="D265" s="5"/>
      <c r="E265" s="52"/>
      <c r="F265" s="52"/>
      <c r="G265" s="53"/>
      <c r="H265" s="52"/>
      <c r="I265" s="52"/>
      <c r="J265" s="5"/>
      <c r="K265" s="5"/>
      <c r="L265" s="5"/>
      <c r="M265" s="5"/>
      <c r="N265" s="5"/>
      <c r="O265" s="49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3:25">
      <c r="C266" s="5"/>
      <c r="D266" s="5"/>
      <c r="E266" s="52"/>
      <c r="F266" s="52"/>
      <c r="G266" s="53"/>
      <c r="H266" s="52"/>
      <c r="I266" s="52"/>
      <c r="J266" s="5"/>
      <c r="K266" s="5"/>
      <c r="L266" s="5"/>
      <c r="M266" s="5"/>
      <c r="N266" s="5"/>
      <c r="O266" s="49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3:25">
      <c r="C267" s="5"/>
      <c r="D267" s="5"/>
      <c r="E267" s="52"/>
      <c r="F267" s="52"/>
      <c r="G267" s="53"/>
      <c r="H267" s="52"/>
      <c r="I267" s="52"/>
      <c r="J267" s="5"/>
      <c r="K267" s="5"/>
      <c r="L267" s="5"/>
      <c r="M267" s="5"/>
      <c r="N267" s="5"/>
      <c r="O267" s="49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3:25">
      <c r="C268" s="5"/>
      <c r="D268" s="5"/>
      <c r="E268" s="52"/>
      <c r="F268" s="52"/>
      <c r="G268" s="53"/>
      <c r="H268" s="52"/>
      <c r="I268" s="52"/>
      <c r="J268" s="5"/>
      <c r="K268" s="5"/>
      <c r="L268" s="5"/>
      <c r="M268" s="5"/>
      <c r="N268" s="5"/>
      <c r="O268" s="49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3:25">
      <c r="C269" s="5"/>
      <c r="D269" s="5"/>
      <c r="E269" s="52"/>
      <c r="F269" s="52"/>
      <c r="G269" s="52"/>
      <c r="H269" s="52"/>
      <c r="I269" s="52"/>
      <c r="J269" s="5"/>
      <c r="K269" s="5"/>
      <c r="L269" s="5"/>
      <c r="M269" s="5"/>
      <c r="N269" s="5"/>
      <c r="O269" s="49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3:25">
      <c r="C270" s="5"/>
      <c r="D270" s="5"/>
      <c r="E270" s="52"/>
      <c r="F270" s="52"/>
      <c r="G270" s="52"/>
      <c r="H270" s="52"/>
      <c r="I270" s="52"/>
      <c r="J270" s="5"/>
      <c r="K270" s="5"/>
      <c r="L270" s="5"/>
      <c r="M270" s="5"/>
      <c r="N270" s="5"/>
      <c r="O270" s="49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3:25">
      <c r="C271" s="5"/>
      <c r="D271" s="5"/>
      <c r="E271" s="52"/>
      <c r="F271" s="52"/>
      <c r="G271" s="52"/>
      <c r="H271" s="52"/>
      <c r="I271" s="52"/>
      <c r="J271" s="5"/>
      <c r="K271" s="5"/>
      <c r="L271" s="5"/>
      <c r="M271" s="5"/>
      <c r="N271" s="5"/>
      <c r="O271" s="49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3:25">
      <c r="C272" s="5"/>
      <c r="D272" s="5"/>
      <c r="E272" s="52"/>
      <c r="F272" s="52"/>
      <c r="G272" s="52"/>
      <c r="H272" s="52"/>
      <c r="I272" s="52"/>
      <c r="J272" s="5"/>
      <c r="K272" s="5"/>
      <c r="L272" s="5"/>
      <c r="M272" s="5"/>
      <c r="N272" s="5"/>
      <c r="O272" s="49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3:25">
      <c r="C273" s="5"/>
      <c r="D273" s="5"/>
      <c r="E273" s="52"/>
      <c r="F273" s="52"/>
      <c r="G273" s="52"/>
      <c r="H273" s="52"/>
      <c r="I273" s="52"/>
      <c r="J273" s="5"/>
      <c r="K273" s="5"/>
      <c r="L273" s="5"/>
      <c r="M273" s="5"/>
      <c r="N273" s="5"/>
      <c r="O273" s="49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3:25">
      <c r="C274" s="5"/>
      <c r="D274" s="5"/>
      <c r="E274" s="52"/>
      <c r="F274" s="52"/>
      <c r="G274" s="52"/>
      <c r="H274" s="52"/>
      <c r="I274" s="52"/>
      <c r="J274" s="5"/>
      <c r="K274" s="5"/>
      <c r="L274" s="5"/>
      <c r="M274" s="5"/>
      <c r="N274" s="5"/>
      <c r="O274" s="49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3: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49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3: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49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3: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49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3: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49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3: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49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3: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49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3: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49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3: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49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3: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49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3: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49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3: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49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3: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49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3: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49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3: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49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3: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49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3: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49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3: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49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3: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49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3: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49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3: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49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3: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49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3: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49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3: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49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3: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49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3: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49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3: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49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3: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49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3: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49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3: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49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3: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49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3: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49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3: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49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3: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49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3: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49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3: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49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3: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49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3: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49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3: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49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3: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49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3: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49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3: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49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3: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49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3: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49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3: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49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3: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49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3: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49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3: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49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3: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49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3: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49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3: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49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3: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49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3: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49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3: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49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3: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49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3: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49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3: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49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3: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49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3: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49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3: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49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3: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49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3: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49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3: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49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3: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49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3: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49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3: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49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3: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49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3: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49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3: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49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3: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49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3: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49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3: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49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3: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49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3: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49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3: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49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3: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49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3: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49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3: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49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3: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49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3: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49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3: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49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3: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49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3: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49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3: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49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3: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49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3: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49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3: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49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3: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49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3: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49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3: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49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3: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49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3: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49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3: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49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3: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49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3: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49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3: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49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3: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49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3: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49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3: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49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3: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49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3: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49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3: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49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3: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49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3: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49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3: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49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3: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49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3: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49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3: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49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3: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49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3: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49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3: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49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3: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49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3: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49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3: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49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3: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49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3: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49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3: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49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3: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49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3: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49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3: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49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3: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49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3: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49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3: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49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3: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49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3: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49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3: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49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3: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49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3: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49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3: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49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3: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49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3: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49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3: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49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3: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49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3: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49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3: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49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3: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49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3: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49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3: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49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3: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49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3: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49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3: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49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3: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49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3: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49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3: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49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3: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49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3: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49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3: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49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3: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49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3: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49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3: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49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3: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49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3: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49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3: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49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3: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49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3: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49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3: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49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3: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49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3: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49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3: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49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3: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49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3: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49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3: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49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3: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49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3: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49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3: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49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3: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49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3: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49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3: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49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3: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49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3: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49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3: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49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3: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49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3: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49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3: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49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3: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49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3: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49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3: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49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3: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49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3: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49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3: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49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3: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49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3: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49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3: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49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3: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49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3: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49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3: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49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3: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49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3: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49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3: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49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3: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49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3: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49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3: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49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3: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49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3: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49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3: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49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3: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49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3: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49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3: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49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3: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49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3: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49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3: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49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3: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49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3: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49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3: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49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3: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49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3: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49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3: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49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3: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49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3: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49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3: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49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3: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49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3: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49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3: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49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3: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49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3: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49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3: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49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3: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49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3: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49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3: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49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3: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49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3: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49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3: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49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3: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49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3: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49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3: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49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3: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49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3: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49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3: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49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3: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49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3:2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49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3: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49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3: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49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3: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49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3: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49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3: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49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3: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49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3: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49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3: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49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3: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49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3: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49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3: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49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3: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49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3: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49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3: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49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3: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49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3: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49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3: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49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3: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49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3: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49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3: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49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3: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49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3: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49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3: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49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3: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49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3: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49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3: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49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3: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49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3: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49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3: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49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3: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49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3: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49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3: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49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3:2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49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3: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49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3: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49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3: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49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3: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49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3: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49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3: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49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3: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49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3: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49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3: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49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3: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49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3: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49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3: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49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3: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49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3: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49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3: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49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3: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49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3: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49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3: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49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3: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49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3: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49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3: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49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3: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49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3: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49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3: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49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3: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49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3: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49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3: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49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3: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49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3: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49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3: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49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3: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49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3: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49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3:2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49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3: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49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3: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49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3: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49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3: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49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3: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49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3: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49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3: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49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3: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49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3: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49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3: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49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3: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49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3: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49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3: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49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3: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49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3: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49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3: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49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3: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49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3: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49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3: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49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3: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49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3: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49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3: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49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3: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49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3: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49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3: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49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3: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49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3: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49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3: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49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3: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49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3: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49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3: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49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3: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49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3:2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49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3: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49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3: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49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3: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49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3: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49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3: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49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3: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49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3: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49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3: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49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3: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49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3: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49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3: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49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3: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49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3: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49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3: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49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3: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49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3: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49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3: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49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3: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49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3: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49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3: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49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3: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49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3: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49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3: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49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3: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49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3: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49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3: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49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3: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49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3: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49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3: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49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3: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49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3: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49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3: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49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3:2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49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3: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49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3: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49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3: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49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3: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49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3: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49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3: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49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3: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49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3: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49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3: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49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3: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49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3: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49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3: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49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3: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49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3: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49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3: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49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3: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49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3: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49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3: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49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3: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49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3: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49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3: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49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3: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49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3: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49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3: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49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3: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49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3: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49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3: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49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3: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49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3: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49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3: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49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3: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49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3: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49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3:2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49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3: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49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3: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49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3: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49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3: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49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3: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49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3: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49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3: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49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3: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49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3: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49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3: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49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3: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49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3: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49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3: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49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3: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49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3: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49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3: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49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3: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49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3: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49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3: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49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3: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49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3: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49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3: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49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3: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49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3: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49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3: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49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3: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49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3: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49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3: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49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3: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49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3: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49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3: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49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3: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49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3:2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49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3: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49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3: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49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3: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49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3: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49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3: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49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3: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49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3: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49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3: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49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3: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49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3: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49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3: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49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3: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49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3: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49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3: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49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3: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49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3: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49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3: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49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3: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49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3: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49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3: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49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3: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49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3: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49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3: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49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3: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49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3: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49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3: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49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3: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49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3: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49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3: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49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3: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49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3: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49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3: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49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3: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49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3: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49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3: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49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3: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49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3: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49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3: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49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3: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49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3: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49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3: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49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3: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49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3: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49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3: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49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3: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49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3: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49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3: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49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3: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49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3: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49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3: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49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3: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49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3: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49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3: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49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3: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49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3: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49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3: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49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3: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49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3: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49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3: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49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3: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49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3: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49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3: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49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3: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49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3: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49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3: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49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3:2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49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3: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49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3: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49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3: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49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3: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49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3: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49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3: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49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3: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49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3: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49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3: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49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3: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49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3: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49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3: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49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3: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49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3: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49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3: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49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3: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49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3: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49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3: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49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3: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49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3: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49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3: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49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3: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49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3: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49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3: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49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3: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49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3: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49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3: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49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3: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49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3: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49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3: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49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3: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49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3: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49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3:2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49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3: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49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3: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49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3: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49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3: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49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3: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49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3: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49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3: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49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3: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49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3: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49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3: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49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3: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49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3: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49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3: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49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3: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49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3: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49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3: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49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3: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49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3: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49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3: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49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3: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49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3: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49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3: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49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3: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49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3: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49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3: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49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3: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49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3: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49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3: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49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3: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49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3: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49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3: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49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3: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49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3:2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49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3: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49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3: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49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3: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49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3: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49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3: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49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3: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49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3: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49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3: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49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3: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49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3: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49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3: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49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3: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49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3: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49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3: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49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3: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49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3: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49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3: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49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3: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49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3: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49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3: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49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3: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49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3: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49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3: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49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3: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49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3: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49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3: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49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3: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49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3: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49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3: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49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3: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49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3: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49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3: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49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3: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49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3: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49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3: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49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3: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49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3: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49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3: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49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3: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49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3: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49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3: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49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3: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49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3: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49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3: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49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3: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49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3: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49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3: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49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3: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49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3: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49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3: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49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3: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49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3: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49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3: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49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3: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49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3: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49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3: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49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3: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49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3: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49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3: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49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3: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49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3:2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49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3:2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49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3:2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49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3:2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49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3:2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49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3:2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49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3:2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49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3:2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49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3:2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49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3:2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49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3:2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49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3:2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49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3:2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49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3:2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49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3:2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49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3:2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49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3:2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49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3:2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49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3:2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49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3:2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49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3:2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49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3:2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49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3:2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49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3:2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49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3:2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49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3:2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49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3:2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49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3:2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49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3:2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49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3:2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49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3:2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49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3:2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49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3:2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49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3:2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49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3:2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49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3:2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49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3:2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49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3:2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49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3:2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49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3:2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49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3:2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49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3:2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49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3:2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49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3:2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49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3:2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49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3:2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49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3:2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49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3:2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49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3:2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49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3:2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49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3:2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49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3:2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49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3:2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49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3:2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49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3:2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49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3:2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49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3:2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49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3:2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49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3:2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49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3:2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49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3:2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49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3:2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49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3:2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49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3:2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49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3:2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49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3:2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49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3:2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49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3:2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49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3:2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49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3:2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49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3:2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49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3:2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49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3:2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49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3:2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49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3:2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49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3:2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49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3:2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49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3:2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49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3:2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49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3:2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49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3:2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49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3:2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49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3:2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49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3:2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49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3:2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49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3:2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49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3:2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49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3:2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49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3:2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49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3:2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49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3:2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49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3:2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49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3:2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49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3:2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49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3:2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49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3:25">
      <c r="O989" s="49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3:25">
      <c r="O990" s="49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3:25">
      <c r="O991" s="49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3:25">
      <c r="O992" s="49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5:25">
      <c r="O993" s="49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5:25">
      <c r="O994" s="49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5:25">
      <c r="O995" s="49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5:25">
      <c r="O996" s="49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5:25">
      <c r="O997" s="49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5:25">
      <c r="O998" s="49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5:25">
      <c r="O999" s="49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5:25">
      <c r="O1000" s="49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5:25">
      <c r="Q1001" s="5"/>
      <c r="R1001" s="5"/>
      <c r="S1001" s="5"/>
      <c r="T1001" s="5"/>
      <c r="U1001" s="5"/>
      <c r="V1001" s="5"/>
    </row>
    <row r="1002" spans="15:25">
      <c r="Q1002" s="5"/>
      <c r="R1002" s="5"/>
      <c r="S1002" s="5"/>
      <c r="T1002" s="5"/>
      <c r="U1002" s="5"/>
      <c r="V1002" s="5"/>
    </row>
    <row r="1003" spans="15:25">
      <c r="Q1003" s="5"/>
      <c r="R1003" s="5"/>
      <c r="S1003" s="5"/>
      <c r="T1003" s="5"/>
      <c r="U1003" s="5"/>
      <c r="V1003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workbookViewId="0">
      <selection activeCell="C162" sqref="C162"/>
    </sheetView>
  </sheetViews>
  <sheetFormatPr defaultColWidth="14.453125" defaultRowHeight="14.1"/>
  <cols>
    <col min="1" max="1" width="10.36328125" style="6" bestFit="1" customWidth="1"/>
    <col min="2" max="2" width="15.26953125" style="48" bestFit="1" customWidth="1"/>
    <col min="3" max="3" width="4.90625" style="6" bestFit="1" customWidth="1"/>
    <col min="4" max="4" width="9.36328125" style="6" bestFit="1" customWidth="1"/>
    <col min="5" max="5" width="4.90625" style="6" bestFit="1" customWidth="1"/>
    <col min="6" max="6" width="13.1796875" style="6" bestFit="1" customWidth="1"/>
    <col min="7" max="7" width="14.26953125" style="6" bestFit="1" customWidth="1"/>
    <col min="8" max="9" width="12.08984375" style="6" bestFit="1" customWidth="1"/>
    <col min="10" max="10" width="8.54296875" style="6" bestFit="1" customWidth="1"/>
    <col min="11" max="11" width="10.54296875" style="6" bestFit="1" customWidth="1"/>
    <col min="12" max="12" width="13.1796875" style="6" bestFit="1" customWidth="1"/>
    <col min="13" max="14" width="15.26953125" style="6" bestFit="1" customWidth="1"/>
    <col min="15" max="15" width="10.36328125" style="48" bestFit="1" customWidth="1"/>
    <col min="16" max="16" width="14.453125" style="6"/>
    <col min="17" max="17" width="14.54296875" style="6" bestFit="1" customWidth="1"/>
    <col min="18" max="18" width="10.26953125" style="6" bestFit="1" customWidth="1"/>
    <col min="19" max="19" width="10.7265625" style="6" bestFit="1" customWidth="1"/>
    <col min="20" max="21" width="9.08984375" style="6" bestFit="1" customWidth="1"/>
    <col min="22" max="22" width="7.26953125" style="6" bestFit="1" customWidth="1"/>
    <col min="23" max="16384" width="14.453125" style="6"/>
  </cols>
  <sheetData>
    <row r="1" spans="1:25" ht="14.6" thickTop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6</v>
      </c>
      <c r="O1" s="4" t="s">
        <v>13</v>
      </c>
      <c r="P1" s="5"/>
      <c r="Q1" s="62">
        <f>SUM(Q2:Q4)</f>
        <v>2260700</v>
      </c>
      <c r="W1" s="5"/>
    </row>
    <row r="2" spans="1:25" ht="14.6" thickBot="1">
      <c r="A2" s="7" t="s">
        <v>14</v>
      </c>
      <c r="B2" s="8">
        <v>2260700</v>
      </c>
      <c r="C2" s="3">
        <v>1</v>
      </c>
      <c r="D2" s="9">
        <v>42538</v>
      </c>
      <c r="E2" s="10">
        <f>B14</f>
        <v>1</v>
      </c>
      <c r="F2" s="11">
        <f>B4</f>
        <v>2260700</v>
      </c>
      <c r="G2" s="11">
        <f>F2</f>
        <v>2260700</v>
      </c>
      <c r="H2" s="12">
        <f>F2/E2</f>
        <v>2260700</v>
      </c>
      <c r="I2" s="12">
        <f>H2</f>
        <v>2260700</v>
      </c>
      <c r="J2" s="13">
        <f>0.0923/12</f>
        <v>7.6916666666666661E-3</v>
      </c>
      <c r="K2" s="14">
        <f>J2/E2</f>
        <v>7.6916666666666661E-3</v>
      </c>
      <c r="L2" s="11">
        <f>I2*J2</f>
        <v>17388.550833333331</v>
      </c>
      <c r="M2" s="11">
        <f>L2</f>
        <v>17388.550833333331</v>
      </c>
      <c r="N2" s="11">
        <f>G2+M2</f>
        <v>2278088.5508333333</v>
      </c>
      <c r="O2" s="11">
        <f>F2*$B$8</f>
        <v>16955.25</v>
      </c>
      <c r="Q2" s="58">
        <f>Q5*V6</f>
        <v>909600</v>
      </c>
      <c r="W2" s="5"/>
    </row>
    <row r="3" spans="1:25">
      <c r="A3" s="16" t="s">
        <v>0</v>
      </c>
      <c r="B3" s="17" t="s">
        <v>15</v>
      </c>
      <c r="C3" s="3">
        <f t="shared" ref="C3:C66" si="0">IF(C2&lt;$B$10,C2+1,"")</f>
        <v>2</v>
      </c>
      <c r="D3" s="9">
        <v>42568</v>
      </c>
      <c r="E3" s="10">
        <f t="shared" ref="E3:E66" si="1">IF(C2&lt;$B$10,$B$14,"")</f>
        <v>1</v>
      </c>
      <c r="F3" s="11">
        <f>IF(C2&lt;$B$10,$B$7,"")</f>
        <v>40000</v>
      </c>
      <c r="G3" s="11">
        <f t="shared" ref="G3:G66" si="2">IF(C2&lt;$B$10,F3+G2,"")</f>
        <v>2300700</v>
      </c>
      <c r="H3" s="12">
        <f t="shared" ref="H3:H66" si="3">IF(C2&lt;$B$10,F3/E3,"")</f>
        <v>40000</v>
      </c>
      <c r="I3" s="12">
        <f t="shared" ref="I3:I66" si="4">IF(C2&lt;$B$10,I2+H3,"")</f>
        <v>2300700</v>
      </c>
      <c r="J3" s="13">
        <f t="shared" ref="J3:J66" si="5">IF(C2&lt;$B$10,$B$19,"")</f>
        <v>7.6899999999999998E-3</v>
      </c>
      <c r="K3" s="14">
        <f t="shared" ref="K3:K66" si="6">IF(C2&lt;$B$10,J3/E3,"")</f>
        <v>7.6899999999999998E-3</v>
      </c>
      <c r="L3" s="11">
        <f t="shared" ref="L3:L66" si="7">IF(C2&lt;$B$10,I3*J3,"")</f>
        <v>17692.382999999998</v>
      </c>
      <c r="M3" s="11">
        <f t="shared" ref="M3:M66" si="8">IF(C2&lt;$B$10,M2+L3,"")</f>
        <v>35080.933833333329</v>
      </c>
      <c r="N3" s="11">
        <f t="shared" ref="N3:N66" si="9">IF(C2&lt;$B$10,G3+M3,"")</f>
        <v>2335780.9338333332</v>
      </c>
      <c r="O3" s="11">
        <f t="shared" ref="O3:O66" si="10">IF(C2&lt;$B$10,F3*$B$8,"")</f>
        <v>300</v>
      </c>
      <c r="Q3" s="58">
        <f>Q6*V6</f>
        <v>341100</v>
      </c>
      <c r="W3" s="5"/>
    </row>
    <row r="4" spans="1:25" ht="14.6" thickBot="1">
      <c r="A4" s="18" t="str">
        <f>B3</f>
        <v>ZAR</v>
      </c>
      <c r="B4" s="19">
        <f>B2/B11</f>
        <v>2260700</v>
      </c>
      <c r="C4" s="3">
        <f t="shared" si="0"/>
        <v>3</v>
      </c>
      <c r="D4" s="13"/>
      <c r="E4" s="10">
        <f t="shared" si="1"/>
        <v>1</v>
      </c>
      <c r="F4" s="11">
        <f>IF(C3&lt;$B$10,IF(L3&gt;F3+O3+$B$6,F3+$B$6,F3),"")</f>
        <v>40000</v>
      </c>
      <c r="G4" s="11">
        <f t="shared" si="2"/>
        <v>2340700</v>
      </c>
      <c r="H4" s="12">
        <f t="shared" si="3"/>
        <v>40000</v>
      </c>
      <c r="I4" s="12">
        <f t="shared" si="4"/>
        <v>2340700</v>
      </c>
      <c r="J4" s="13">
        <f t="shared" si="5"/>
        <v>7.6899999999999998E-3</v>
      </c>
      <c r="K4" s="14">
        <f t="shared" si="6"/>
        <v>7.6899999999999998E-3</v>
      </c>
      <c r="L4" s="11">
        <f t="shared" si="7"/>
        <v>17999.983</v>
      </c>
      <c r="M4" s="11">
        <f t="shared" si="8"/>
        <v>53080.916833333329</v>
      </c>
      <c r="N4" s="11">
        <f t="shared" si="9"/>
        <v>2393780.9168333332</v>
      </c>
      <c r="O4" s="11">
        <f t="shared" si="10"/>
        <v>300</v>
      </c>
      <c r="P4" s="5"/>
      <c r="Q4" s="60">
        <v>1010000</v>
      </c>
      <c r="R4" s="5">
        <v>0.112633</v>
      </c>
      <c r="S4" s="59">
        <f>Q4*R4</f>
        <v>113759.33</v>
      </c>
      <c r="T4" s="57">
        <f>S4/12</f>
        <v>9479.9441666666662</v>
      </c>
      <c r="U4" s="5"/>
      <c r="V4" s="5"/>
      <c r="W4" s="5"/>
      <c r="X4" s="5"/>
      <c r="Y4" s="5"/>
    </row>
    <row r="5" spans="1:25">
      <c r="A5" s="54" t="s">
        <v>38</v>
      </c>
      <c r="B5" s="55">
        <v>2000</v>
      </c>
      <c r="C5" s="3">
        <f t="shared" si="0"/>
        <v>4</v>
      </c>
      <c r="D5" s="13"/>
      <c r="E5" s="10">
        <f t="shared" si="1"/>
        <v>1</v>
      </c>
      <c r="F5" s="11">
        <f t="shared" ref="F5:F68" si="11">IF(C4&lt;$B$10,IF(L4&gt;F4+O4+$B$6,F4+$B$6,F4),"")</f>
        <v>40000</v>
      </c>
      <c r="G5" s="11">
        <f t="shared" si="2"/>
        <v>2380700</v>
      </c>
      <c r="H5" s="12">
        <f t="shared" si="3"/>
        <v>40000</v>
      </c>
      <c r="I5" s="12">
        <f t="shared" si="4"/>
        <v>2380700</v>
      </c>
      <c r="J5" s="13">
        <f t="shared" si="5"/>
        <v>7.6899999999999998E-3</v>
      </c>
      <c r="K5" s="14">
        <f t="shared" si="6"/>
        <v>7.6899999999999998E-3</v>
      </c>
      <c r="L5" s="11">
        <f t="shared" si="7"/>
        <v>18307.582999999999</v>
      </c>
      <c r="M5" s="11">
        <f t="shared" si="8"/>
        <v>71388.499833333335</v>
      </c>
      <c r="N5" s="11">
        <f t="shared" si="9"/>
        <v>2452088.4998333333</v>
      </c>
      <c r="O5" s="11">
        <f t="shared" si="10"/>
        <v>300</v>
      </c>
      <c r="P5" s="5"/>
      <c r="Q5" s="58">
        <v>32000</v>
      </c>
      <c r="R5" s="5">
        <v>7.7677499999999997E-2</v>
      </c>
      <c r="S5" s="61">
        <f>Q5*R5</f>
        <v>2485.6799999999998</v>
      </c>
      <c r="T5" s="56">
        <f>S5/12</f>
        <v>207.14</v>
      </c>
      <c r="U5" s="57">
        <f>T5*$V$6</f>
        <v>5887.9544999999998</v>
      </c>
      <c r="V5" s="5"/>
      <c r="W5" s="5"/>
      <c r="X5" s="5"/>
      <c r="Y5" s="5"/>
    </row>
    <row r="6" spans="1:25">
      <c r="A6" s="7" t="s">
        <v>39</v>
      </c>
      <c r="B6" s="55">
        <v>500</v>
      </c>
      <c r="C6" s="3">
        <f t="shared" si="0"/>
        <v>5</v>
      </c>
      <c r="D6" s="13"/>
      <c r="E6" s="10">
        <f t="shared" si="1"/>
        <v>1</v>
      </c>
      <c r="F6" s="11">
        <f t="shared" si="11"/>
        <v>40000</v>
      </c>
      <c r="G6" s="11">
        <f t="shared" si="2"/>
        <v>2420700</v>
      </c>
      <c r="H6" s="12">
        <f t="shared" si="3"/>
        <v>40000</v>
      </c>
      <c r="I6" s="12">
        <f t="shared" si="4"/>
        <v>2420700</v>
      </c>
      <c r="J6" s="13">
        <f t="shared" si="5"/>
        <v>7.6899999999999998E-3</v>
      </c>
      <c r="K6" s="14">
        <f t="shared" si="6"/>
        <v>7.6899999999999998E-3</v>
      </c>
      <c r="L6" s="11">
        <f t="shared" si="7"/>
        <v>18615.183000000001</v>
      </c>
      <c r="M6" s="11">
        <f t="shared" si="8"/>
        <v>90003.68283333334</v>
      </c>
      <c r="N6" s="11">
        <f t="shared" si="9"/>
        <v>2510703.6828333335</v>
      </c>
      <c r="O6" s="11">
        <f t="shared" si="10"/>
        <v>300</v>
      </c>
      <c r="P6" s="5"/>
      <c r="Q6" s="58">
        <v>12000</v>
      </c>
      <c r="R6" s="5">
        <v>7.1049000000000001E-2</v>
      </c>
      <c r="S6" s="61">
        <f>Q6*R6</f>
        <v>852.58799999999997</v>
      </c>
      <c r="T6" s="56">
        <f>S6/12</f>
        <v>71.048999999999992</v>
      </c>
      <c r="U6" s="57">
        <f>T6*$V$6</f>
        <v>2019.5678249999999</v>
      </c>
      <c r="V6" s="5">
        <v>28.425000000000001</v>
      </c>
      <c r="W6" s="5"/>
      <c r="X6" s="5"/>
      <c r="Y6" s="5"/>
    </row>
    <row r="7" spans="1:25">
      <c r="A7" s="7" t="s">
        <v>16</v>
      </c>
      <c r="B7" s="8">
        <v>40000</v>
      </c>
      <c r="C7" s="3">
        <f t="shared" si="0"/>
        <v>6</v>
      </c>
      <c r="D7" s="13"/>
      <c r="E7" s="10">
        <f t="shared" si="1"/>
        <v>1</v>
      </c>
      <c r="F7" s="11">
        <f t="shared" si="11"/>
        <v>40000</v>
      </c>
      <c r="G7" s="11">
        <f t="shared" si="2"/>
        <v>2460700</v>
      </c>
      <c r="H7" s="12">
        <f t="shared" si="3"/>
        <v>40000</v>
      </c>
      <c r="I7" s="12">
        <f t="shared" si="4"/>
        <v>2460700</v>
      </c>
      <c r="J7" s="13">
        <f t="shared" si="5"/>
        <v>7.6899999999999998E-3</v>
      </c>
      <c r="K7" s="14">
        <f t="shared" si="6"/>
        <v>7.6899999999999998E-3</v>
      </c>
      <c r="L7" s="11">
        <f t="shared" si="7"/>
        <v>18922.782999999999</v>
      </c>
      <c r="M7" s="11">
        <f t="shared" si="8"/>
        <v>108926.46583333334</v>
      </c>
      <c r="N7" s="11">
        <f t="shared" si="9"/>
        <v>2569626.4658333333</v>
      </c>
      <c r="O7" s="11">
        <f t="shared" si="10"/>
        <v>300</v>
      </c>
      <c r="P7" s="5"/>
      <c r="Q7" s="5"/>
      <c r="R7" s="5"/>
      <c r="S7" s="5"/>
      <c r="T7" s="5"/>
      <c r="U7" s="57">
        <f>T4+U5+U6</f>
        <v>17387.466491666666</v>
      </c>
      <c r="V7" s="5"/>
      <c r="W7" s="5"/>
      <c r="X7" s="5"/>
      <c r="Y7" s="5"/>
    </row>
    <row r="8" spans="1:25">
      <c r="A8" s="20" t="s">
        <v>17</v>
      </c>
      <c r="B8" s="21">
        <v>7.4999999999999997E-3</v>
      </c>
      <c r="C8" s="3">
        <f t="shared" si="0"/>
        <v>7</v>
      </c>
      <c r="D8" s="13"/>
      <c r="E8" s="10">
        <f t="shared" si="1"/>
        <v>1</v>
      </c>
      <c r="F8" s="11">
        <f t="shared" si="11"/>
        <v>40000</v>
      </c>
      <c r="G8" s="11">
        <f t="shared" si="2"/>
        <v>2500700</v>
      </c>
      <c r="H8" s="12">
        <f t="shared" si="3"/>
        <v>40000</v>
      </c>
      <c r="I8" s="12">
        <f t="shared" si="4"/>
        <v>2500700</v>
      </c>
      <c r="J8" s="13">
        <f t="shared" si="5"/>
        <v>7.6899999999999998E-3</v>
      </c>
      <c r="K8" s="14">
        <f t="shared" si="6"/>
        <v>7.6899999999999998E-3</v>
      </c>
      <c r="L8" s="11">
        <f t="shared" si="7"/>
        <v>19230.382999999998</v>
      </c>
      <c r="M8" s="11">
        <f t="shared" si="8"/>
        <v>128156.84883333334</v>
      </c>
      <c r="N8" s="11">
        <f t="shared" si="9"/>
        <v>2628856.8488333332</v>
      </c>
      <c r="O8" s="11">
        <f t="shared" si="10"/>
        <v>300</v>
      </c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7" t="s">
        <v>18</v>
      </c>
      <c r="B9" s="22">
        <v>15</v>
      </c>
      <c r="C9" s="3">
        <f t="shared" si="0"/>
        <v>8</v>
      </c>
      <c r="D9" s="13"/>
      <c r="E9" s="10">
        <f t="shared" si="1"/>
        <v>1</v>
      </c>
      <c r="F9" s="11">
        <f t="shared" si="11"/>
        <v>40000</v>
      </c>
      <c r="G9" s="11">
        <f t="shared" si="2"/>
        <v>2540700</v>
      </c>
      <c r="H9" s="12">
        <f t="shared" si="3"/>
        <v>40000</v>
      </c>
      <c r="I9" s="12">
        <f t="shared" si="4"/>
        <v>2540700</v>
      </c>
      <c r="J9" s="13">
        <f t="shared" si="5"/>
        <v>7.6899999999999998E-3</v>
      </c>
      <c r="K9" s="14">
        <f t="shared" si="6"/>
        <v>7.6899999999999998E-3</v>
      </c>
      <c r="L9" s="11">
        <f t="shared" si="7"/>
        <v>19537.983</v>
      </c>
      <c r="M9" s="11">
        <f t="shared" si="8"/>
        <v>147694.83183333333</v>
      </c>
      <c r="N9" s="11">
        <f t="shared" si="9"/>
        <v>2688394.8318333332</v>
      </c>
      <c r="O9" s="11">
        <f t="shared" si="10"/>
        <v>300</v>
      </c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6" thickBot="1">
      <c r="A10" s="23" t="s">
        <v>19</v>
      </c>
      <c r="B10" s="24">
        <f>B9*12</f>
        <v>180</v>
      </c>
      <c r="C10" s="3">
        <f t="shared" si="0"/>
        <v>9</v>
      </c>
      <c r="D10" s="13"/>
      <c r="E10" s="10">
        <f t="shared" si="1"/>
        <v>1</v>
      </c>
      <c r="F10" s="11">
        <f t="shared" si="11"/>
        <v>40000</v>
      </c>
      <c r="G10" s="11">
        <f t="shared" si="2"/>
        <v>2580700</v>
      </c>
      <c r="H10" s="12">
        <f t="shared" si="3"/>
        <v>40000</v>
      </c>
      <c r="I10" s="12">
        <f t="shared" si="4"/>
        <v>2580700</v>
      </c>
      <c r="J10" s="13">
        <f t="shared" si="5"/>
        <v>7.6899999999999998E-3</v>
      </c>
      <c r="K10" s="14">
        <f t="shared" si="6"/>
        <v>7.6899999999999998E-3</v>
      </c>
      <c r="L10" s="11">
        <f t="shared" si="7"/>
        <v>19845.582999999999</v>
      </c>
      <c r="M10" s="11">
        <f t="shared" si="8"/>
        <v>167540.41483333334</v>
      </c>
      <c r="N10" s="11">
        <f t="shared" si="9"/>
        <v>2748240.4148333333</v>
      </c>
      <c r="O10" s="11">
        <f t="shared" si="10"/>
        <v>300</v>
      </c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6" thickTop="1">
      <c r="A11" s="25" t="s">
        <v>20</v>
      </c>
      <c r="B11" s="26">
        <v>1</v>
      </c>
      <c r="C11" s="3">
        <f t="shared" si="0"/>
        <v>10</v>
      </c>
      <c r="D11" s="13"/>
      <c r="E11" s="10">
        <f t="shared" si="1"/>
        <v>1</v>
      </c>
      <c r="F11" s="11">
        <f>IF(C10&lt;$B$10,IF(L10&gt;F10+O10+$B$6,F10+$B$6,F10),"")</f>
        <v>40000</v>
      </c>
      <c r="G11" s="11">
        <f t="shared" si="2"/>
        <v>2620700</v>
      </c>
      <c r="H11" s="12">
        <f>IF(C10&lt;$B$10,F11/E11,"")</f>
        <v>40000</v>
      </c>
      <c r="I11" s="12">
        <f t="shared" si="4"/>
        <v>2620700</v>
      </c>
      <c r="J11" s="13">
        <f t="shared" si="5"/>
        <v>7.6899999999999998E-3</v>
      </c>
      <c r="K11" s="14">
        <f t="shared" si="6"/>
        <v>7.6899999999999998E-3</v>
      </c>
      <c r="L11" s="11">
        <f t="shared" si="7"/>
        <v>20153.183000000001</v>
      </c>
      <c r="M11" s="11">
        <f t="shared" si="8"/>
        <v>187693.59783333333</v>
      </c>
      <c r="N11" s="11">
        <f t="shared" si="9"/>
        <v>2808393.5978333335</v>
      </c>
      <c r="O11" s="11">
        <f t="shared" si="10"/>
        <v>300</v>
      </c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27" t="s">
        <v>21</v>
      </c>
      <c r="B12" s="28">
        <v>1</v>
      </c>
      <c r="C12" s="3">
        <f t="shared" si="0"/>
        <v>11</v>
      </c>
      <c r="D12" s="13"/>
      <c r="E12" s="10">
        <f t="shared" si="1"/>
        <v>1</v>
      </c>
      <c r="F12" s="11">
        <f t="shared" si="11"/>
        <v>40000</v>
      </c>
      <c r="G12" s="11">
        <f t="shared" si="2"/>
        <v>2660700</v>
      </c>
      <c r="H12" s="12">
        <f t="shared" si="3"/>
        <v>40000</v>
      </c>
      <c r="I12" s="12">
        <f t="shared" si="4"/>
        <v>2660700</v>
      </c>
      <c r="J12" s="13">
        <f t="shared" si="5"/>
        <v>7.6899999999999998E-3</v>
      </c>
      <c r="K12" s="14">
        <f t="shared" si="6"/>
        <v>7.6899999999999998E-3</v>
      </c>
      <c r="L12" s="11">
        <f t="shared" si="7"/>
        <v>20460.782999999999</v>
      </c>
      <c r="M12" s="11">
        <f t="shared" si="8"/>
        <v>208154.38083333333</v>
      </c>
      <c r="N12" s="11">
        <f t="shared" si="9"/>
        <v>2868854.3808333334</v>
      </c>
      <c r="O12" s="11">
        <f t="shared" si="10"/>
        <v>300</v>
      </c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6" thickBot="1">
      <c r="A13" s="29" t="s">
        <v>22</v>
      </c>
      <c r="B13" s="30">
        <f>(B12-B11)/B11</f>
        <v>0</v>
      </c>
      <c r="C13" s="3">
        <f t="shared" si="0"/>
        <v>12</v>
      </c>
      <c r="D13" s="13"/>
      <c r="E13" s="10">
        <f t="shared" si="1"/>
        <v>1</v>
      </c>
      <c r="F13" s="11">
        <f t="shared" si="11"/>
        <v>40000</v>
      </c>
      <c r="G13" s="11">
        <f t="shared" si="2"/>
        <v>2700700</v>
      </c>
      <c r="H13" s="12">
        <f>IF(C12&lt;$B$10,F13/E13,"")</f>
        <v>40000</v>
      </c>
      <c r="I13" s="12">
        <f t="shared" si="4"/>
        <v>2700700</v>
      </c>
      <c r="J13" s="13">
        <f t="shared" si="5"/>
        <v>7.6899999999999998E-3</v>
      </c>
      <c r="K13" s="14">
        <f t="shared" si="6"/>
        <v>7.6899999999999998E-3</v>
      </c>
      <c r="L13" s="11">
        <f t="shared" si="7"/>
        <v>20768.382999999998</v>
      </c>
      <c r="M13" s="11">
        <f t="shared" si="8"/>
        <v>228922.76383333333</v>
      </c>
      <c r="N13" s="11">
        <f t="shared" si="9"/>
        <v>2929622.7638333333</v>
      </c>
      <c r="O13" s="11">
        <f t="shared" si="10"/>
        <v>300</v>
      </c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6" thickTop="1">
      <c r="A14" s="31" t="s">
        <v>23</v>
      </c>
      <c r="B14" s="32">
        <v>1</v>
      </c>
      <c r="C14" s="3">
        <f t="shared" si="0"/>
        <v>13</v>
      </c>
      <c r="D14" s="13"/>
      <c r="E14" s="10">
        <f t="shared" si="1"/>
        <v>1</v>
      </c>
      <c r="F14" s="11">
        <f t="shared" si="11"/>
        <v>40000</v>
      </c>
      <c r="G14" s="11">
        <f t="shared" si="2"/>
        <v>2740700</v>
      </c>
      <c r="H14" s="12">
        <f t="shared" si="3"/>
        <v>40000</v>
      </c>
      <c r="I14" s="12">
        <f t="shared" si="4"/>
        <v>2740700</v>
      </c>
      <c r="J14" s="13">
        <f t="shared" si="5"/>
        <v>7.6899999999999998E-3</v>
      </c>
      <c r="K14" s="14">
        <f t="shared" si="6"/>
        <v>7.6899999999999998E-3</v>
      </c>
      <c r="L14" s="11">
        <f t="shared" si="7"/>
        <v>21075.983</v>
      </c>
      <c r="M14" s="11">
        <f t="shared" si="8"/>
        <v>249998.74683333334</v>
      </c>
      <c r="N14" s="11">
        <f t="shared" si="9"/>
        <v>2990698.7468333333</v>
      </c>
      <c r="O14" s="11">
        <f t="shared" si="10"/>
        <v>300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7" t="s">
        <v>24</v>
      </c>
      <c r="B15" s="33">
        <v>1</v>
      </c>
      <c r="C15" s="3">
        <f t="shared" si="0"/>
        <v>14</v>
      </c>
      <c r="D15" s="13"/>
      <c r="E15" s="10">
        <f t="shared" si="1"/>
        <v>1</v>
      </c>
      <c r="F15" s="11">
        <f t="shared" si="11"/>
        <v>40000</v>
      </c>
      <c r="G15" s="11">
        <f t="shared" si="2"/>
        <v>2780700</v>
      </c>
      <c r="H15" s="12">
        <f t="shared" si="3"/>
        <v>40000</v>
      </c>
      <c r="I15" s="12">
        <f t="shared" si="4"/>
        <v>2780700</v>
      </c>
      <c r="J15" s="13">
        <f t="shared" si="5"/>
        <v>7.6899999999999998E-3</v>
      </c>
      <c r="K15" s="14">
        <f t="shared" si="6"/>
        <v>7.6899999999999998E-3</v>
      </c>
      <c r="L15" s="11">
        <f t="shared" si="7"/>
        <v>21383.582999999999</v>
      </c>
      <c r="M15" s="11">
        <f t="shared" si="8"/>
        <v>271382.32983333332</v>
      </c>
      <c r="N15" s="11">
        <f t="shared" si="9"/>
        <v>3052082.3298333334</v>
      </c>
      <c r="O15" s="11">
        <f t="shared" si="10"/>
        <v>300</v>
      </c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34" t="s">
        <v>25</v>
      </c>
      <c r="B16" s="35">
        <f>(B15-B14)/B15</f>
        <v>0</v>
      </c>
      <c r="C16" s="3">
        <f t="shared" si="0"/>
        <v>15</v>
      </c>
      <c r="D16" s="13"/>
      <c r="E16" s="10">
        <f t="shared" si="1"/>
        <v>1</v>
      </c>
      <c r="F16" s="11">
        <f t="shared" si="11"/>
        <v>40000</v>
      </c>
      <c r="G16" s="11">
        <f t="shared" si="2"/>
        <v>2820700</v>
      </c>
      <c r="H16" s="12">
        <f t="shared" si="3"/>
        <v>40000</v>
      </c>
      <c r="I16" s="12">
        <f t="shared" si="4"/>
        <v>2820700</v>
      </c>
      <c r="J16" s="13">
        <f t="shared" si="5"/>
        <v>7.6899999999999998E-3</v>
      </c>
      <c r="K16" s="14">
        <f t="shared" si="6"/>
        <v>7.6899999999999998E-3</v>
      </c>
      <c r="L16" s="11">
        <f t="shared" si="7"/>
        <v>21691.183000000001</v>
      </c>
      <c r="M16" s="11">
        <f t="shared" si="8"/>
        <v>293073.51283333334</v>
      </c>
      <c r="N16" s="11">
        <f t="shared" si="9"/>
        <v>3113773.5128333336</v>
      </c>
      <c r="O16" s="11">
        <f t="shared" si="10"/>
        <v>300</v>
      </c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7" t="s">
        <v>26</v>
      </c>
      <c r="B17" s="37">
        <f>SUM(H2:H121)</f>
        <v>7338700</v>
      </c>
      <c r="C17" s="3">
        <f t="shared" si="0"/>
        <v>16</v>
      </c>
      <c r="D17" s="13"/>
      <c r="E17" s="10">
        <f t="shared" si="1"/>
        <v>1</v>
      </c>
      <c r="F17" s="11">
        <f t="shared" si="11"/>
        <v>40000</v>
      </c>
      <c r="G17" s="11">
        <f t="shared" si="2"/>
        <v>2860700</v>
      </c>
      <c r="H17" s="12">
        <f t="shared" si="3"/>
        <v>40000</v>
      </c>
      <c r="I17" s="12">
        <f t="shared" si="4"/>
        <v>2860700</v>
      </c>
      <c r="J17" s="13">
        <f t="shared" si="5"/>
        <v>7.6899999999999998E-3</v>
      </c>
      <c r="K17" s="14">
        <f t="shared" si="6"/>
        <v>7.6899999999999998E-3</v>
      </c>
      <c r="L17" s="11">
        <f t="shared" si="7"/>
        <v>21998.782999999999</v>
      </c>
      <c r="M17" s="11">
        <f t="shared" si="8"/>
        <v>315072.29583333334</v>
      </c>
      <c r="N17" s="11">
        <f t="shared" si="9"/>
        <v>3175772.2958333334</v>
      </c>
      <c r="O17" s="11">
        <f t="shared" si="10"/>
        <v>300</v>
      </c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7" t="s">
        <v>27</v>
      </c>
      <c r="B18" s="37">
        <f>B17*B15</f>
        <v>7338700</v>
      </c>
      <c r="C18" s="3">
        <f t="shared" si="0"/>
        <v>17</v>
      </c>
      <c r="D18" s="13"/>
      <c r="E18" s="10">
        <f t="shared" si="1"/>
        <v>1</v>
      </c>
      <c r="F18" s="11">
        <f t="shared" si="11"/>
        <v>40000</v>
      </c>
      <c r="G18" s="11">
        <f t="shared" si="2"/>
        <v>2900700</v>
      </c>
      <c r="H18" s="12">
        <f t="shared" si="3"/>
        <v>40000</v>
      </c>
      <c r="I18" s="12">
        <f t="shared" si="4"/>
        <v>2900700</v>
      </c>
      <c r="J18" s="13">
        <f t="shared" si="5"/>
        <v>7.6899999999999998E-3</v>
      </c>
      <c r="K18" s="14">
        <f t="shared" si="6"/>
        <v>7.6899999999999998E-3</v>
      </c>
      <c r="L18" s="11">
        <f t="shared" si="7"/>
        <v>22306.382999999998</v>
      </c>
      <c r="M18" s="11">
        <f t="shared" si="8"/>
        <v>337378.67883333331</v>
      </c>
      <c r="N18" s="11">
        <f t="shared" si="9"/>
        <v>3238078.6788333333</v>
      </c>
      <c r="O18" s="11">
        <f t="shared" si="10"/>
        <v>300</v>
      </c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38" t="s">
        <v>28</v>
      </c>
      <c r="B19" s="39">
        <v>7.6899999999999998E-3</v>
      </c>
      <c r="C19" s="3">
        <f t="shared" si="0"/>
        <v>18</v>
      </c>
      <c r="D19" s="13"/>
      <c r="E19" s="10">
        <f t="shared" si="1"/>
        <v>1</v>
      </c>
      <c r="F19" s="11">
        <f t="shared" si="11"/>
        <v>40000</v>
      </c>
      <c r="G19" s="11">
        <f t="shared" si="2"/>
        <v>2940700</v>
      </c>
      <c r="H19" s="12">
        <f t="shared" si="3"/>
        <v>40000</v>
      </c>
      <c r="I19" s="12">
        <f t="shared" si="4"/>
        <v>2940700</v>
      </c>
      <c r="J19" s="13">
        <f t="shared" si="5"/>
        <v>7.6899999999999998E-3</v>
      </c>
      <c r="K19" s="14">
        <f t="shared" si="6"/>
        <v>7.6899999999999998E-3</v>
      </c>
      <c r="L19" s="11">
        <f t="shared" si="7"/>
        <v>22613.983</v>
      </c>
      <c r="M19" s="11">
        <f t="shared" si="8"/>
        <v>359992.66183333332</v>
      </c>
      <c r="N19" s="11">
        <f t="shared" si="9"/>
        <v>3300692.6618333333</v>
      </c>
      <c r="O19" s="11">
        <f t="shared" si="10"/>
        <v>300</v>
      </c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40" t="s">
        <v>29</v>
      </c>
      <c r="B20" s="41">
        <f>SUM(F2:F241)</f>
        <v>11528700</v>
      </c>
      <c r="C20" s="3">
        <f t="shared" si="0"/>
        <v>19</v>
      </c>
      <c r="D20" s="13"/>
      <c r="E20" s="10">
        <f t="shared" si="1"/>
        <v>1</v>
      </c>
      <c r="F20" s="11">
        <f t="shared" si="11"/>
        <v>40000</v>
      </c>
      <c r="G20" s="11">
        <f t="shared" si="2"/>
        <v>2980700</v>
      </c>
      <c r="H20" s="12">
        <f t="shared" si="3"/>
        <v>40000</v>
      </c>
      <c r="I20" s="12">
        <f t="shared" si="4"/>
        <v>2980700</v>
      </c>
      <c r="J20" s="13">
        <f t="shared" si="5"/>
        <v>7.6899999999999998E-3</v>
      </c>
      <c r="K20" s="14">
        <f t="shared" si="6"/>
        <v>7.6899999999999998E-3</v>
      </c>
      <c r="L20" s="11">
        <f t="shared" si="7"/>
        <v>22921.582999999999</v>
      </c>
      <c r="M20" s="11">
        <f t="shared" si="8"/>
        <v>382914.2448333333</v>
      </c>
      <c r="N20" s="11">
        <f t="shared" si="9"/>
        <v>3363614.2448333334</v>
      </c>
      <c r="O20" s="11">
        <f t="shared" si="10"/>
        <v>300</v>
      </c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40" t="s">
        <v>30</v>
      </c>
      <c r="B21" s="42">
        <f>SUM(L2:L241)</f>
        <v>8618455.9178333338</v>
      </c>
      <c r="C21" s="3">
        <f t="shared" si="0"/>
        <v>20</v>
      </c>
      <c r="D21" s="13"/>
      <c r="E21" s="10">
        <f t="shared" si="1"/>
        <v>1</v>
      </c>
      <c r="F21" s="11">
        <f t="shared" si="11"/>
        <v>40000</v>
      </c>
      <c r="G21" s="11">
        <f t="shared" si="2"/>
        <v>3020700</v>
      </c>
      <c r="H21" s="12">
        <f t="shared" si="3"/>
        <v>40000</v>
      </c>
      <c r="I21" s="12">
        <f t="shared" si="4"/>
        <v>3020700</v>
      </c>
      <c r="J21" s="13">
        <f t="shared" si="5"/>
        <v>7.6899999999999998E-3</v>
      </c>
      <c r="K21" s="14">
        <f t="shared" si="6"/>
        <v>7.6899999999999998E-3</v>
      </c>
      <c r="L21" s="11">
        <f t="shared" si="7"/>
        <v>23229.183000000001</v>
      </c>
      <c r="M21" s="11">
        <f t="shared" si="8"/>
        <v>406143.42783333332</v>
      </c>
      <c r="N21" s="11">
        <f t="shared" si="9"/>
        <v>3426843.4278333331</v>
      </c>
      <c r="O21" s="11">
        <f t="shared" si="10"/>
        <v>300</v>
      </c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40" t="s">
        <v>31</v>
      </c>
      <c r="B22" s="42">
        <f>SUM(O2:O241)</f>
        <v>86465.25</v>
      </c>
      <c r="C22" s="3">
        <f t="shared" si="0"/>
        <v>21</v>
      </c>
      <c r="D22" s="13"/>
      <c r="E22" s="10">
        <f t="shared" si="1"/>
        <v>1</v>
      </c>
      <c r="F22" s="11">
        <f t="shared" si="11"/>
        <v>40000</v>
      </c>
      <c r="G22" s="11">
        <f t="shared" si="2"/>
        <v>3060700</v>
      </c>
      <c r="H22" s="12">
        <f t="shared" si="3"/>
        <v>40000</v>
      </c>
      <c r="I22" s="12">
        <f t="shared" si="4"/>
        <v>3060700</v>
      </c>
      <c r="J22" s="13">
        <f t="shared" si="5"/>
        <v>7.6899999999999998E-3</v>
      </c>
      <c r="K22" s="14">
        <f t="shared" si="6"/>
        <v>7.6899999999999998E-3</v>
      </c>
      <c r="L22" s="11">
        <f t="shared" si="7"/>
        <v>23536.782999999999</v>
      </c>
      <c r="M22" s="11">
        <f t="shared" si="8"/>
        <v>429680.21083333332</v>
      </c>
      <c r="N22" s="11">
        <f t="shared" si="9"/>
        <v>3490380.2108333334</v>
      </c>
      <c r="O22" s="11">
        <f t="shared" si="10"/>
        <v>300</v>
      </c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40" t="s">
        <v>32</v>
      </c>
      <c r="B23" s="43">
        <f>B21/B20</f>
        <v>0.74756528644455433</v>
      </c>
      <c r="C23" s="3">
        <f t="shared" si="0"/>
        <v>22</v>
      </c>
      <c r="D23" s="13"/>
      <c r="E23" s="10">
        <f t="shared" si="1"/>
        <v>1</v>
      </c>
      <c r="F23" s="11">
        <f t="shared" si="11"/>
        <v>40000</v>
      </c>
      <c r="G23" s="11">
        <f t="shared" si="2"/>
        <v>3100700</v>
      </c>
      <c r="H23" s="12">
        <f t="shared" si="3"/>
        <v>40000</v>
      </c>
      <c r="I23" s="12">
        <f t="shared" si="4"/>
        <v>3100700</v>
      </c>
      <c r="J23" s="13">
        <f t="shared" si="5"/>
        <v>7.6899999999999998E-3</v>
      </c>
      <c r="K23" s="14">
        <f t="shared" si="6"/>
        <v>7.6899999999999998E-3</v>
      </c>
      <c r="L23" s="11">
        <f t="shared" si="7"/>
        <v>23844.382999999998</v>
      </c>
      <c r="M23" s="11">
        <f t="shared" si="8"/>
        <v>453524.59383333329</v>
      </c>
      <c r="N23" s="11">
        <f t="shared" si="9"/>
        <v>3554224.5938333333</v>
      </c>
      <c r="O23" s="11">
        <f t="shared" si="10"/>
        <v>300</v>
      </c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40" t="s">
        <v>33</v>
      </c>
      <c r="B24" s="41">
        <f>B18+B21-B22</f>
        <v>15870690.667833334</v>
      </c>
      <c r="C24" s="3">
        <f t="shared" si="0"/>
        <v>23</v>
      </c>
      <c r="D24" s="13"/>
      <c r="E24" s="10">
        <f t="shared" si="1"/>
        <v>1</v>
      </c>
      <c r="F24" s="11">
        <f t="shared" si="11"/>
        <v>40000</v>
      </c>
      <c r="G24" s="11">
        <f t="shared" si="2"/>
        <v>3140700</v>
      </c>
      <c r="H24" s="12">
        <f t="shared" si="3"/>
        <v>40000</v>
      </c>
      <c r="I24" s="12">
        <f t="shared" si="4"/>
        <v>3140700</v>
      </c>
      <c r="J24" s="13">
        <f t="shared" si="5"/>
        <v>7.6899999999999998E-3</v>
      </c>
      <c r="K24" s="14">
        <f t="shared" si="6"/>
        <v>7.6899999999999998E-3</v>
      </c>
      <c r="L24" s="11">
        <f t="shared" si="7"/>
        <v>24151.983</v>
      </c>
      <c r="M24" s="11">
        <f t="shared" si="8"/>
        <v>477676.5768333333</v>
      </c>
      <c r="N24" s="11">
        <f t="shared" si="9"/>
        <v>3618376.5768333334</v>
      </c>
      <c r="O24" s="11">
        <f t="shared" si="10"/>
        <v>300</v>
      </c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44" t="s">
        <v>34</v>
      </c>
      <c r="B25" s="45">
        <f>B24*B12</f>
        <v>15870690.667833334</v>
      </c>
      <c r="C25" s="3">
        <f t="shared" si="0"/>
        <v>24</v>
      </c>
      <c r="D25" s="13"/>
      <c r="E25" s="10">
        <f t="shared" si="1"/>
        <v>1</v>
      </c>
      <c r="F25" s="11">
        <f t="shared" si="11"/>
        <v>40000</v>
      </c>
      <c r="G25" s="11">
        <f t="shared" si="2"/>
        <v>3180700</v>
      </c>
      <c r="H25" s="12">
        <f t="shared" si="3"/>
        <v>40000</v>
      </c>
      <c r="I25" s="12">
        <f t="shared" si="4"/>
        <v>3180700</v>
      </c>
      <c r="J25" s="13">
        <f t="shared" si="5"/>
        <v>7.6899999999999998E-3</v>
      </c>
      <c r="K25" s="14">
        <f t="shared" si="6"/>
        <v>7.6899999999999998E-3</v>
      </c>
      <c r="L25" s="11">
        <f t="shared" si="7"/>
        <v>24459.582999999999</v>
      </c>
      <c r="M25" s="11">
        <f t="shared" si="8"/>
        <v>502136.15983333328</v>
      </c>
      <c r="N25" s="11">
        <f t="shared" si="9"/>
        <v>3682836.1598333335</v>
      </c>
      <c r="O25" s="11">
        <f t="shared" si="10"/>
        <v>300</v>
      </c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7" t="s">
        <v>35</v>
      </c>
      <c r="B26" s="46">
        <f>(B25-B2)/B2</f>
        <v>6.0202550837498716</v>
      </c>
      <c r="C26" s="3">
        <f t="shared" si="0"/>
        <v>25</v>
      </c>
      <c r="D26" s="13"/>
      <c r="E26" s="10">
        <f t="shared" si="1"/>
        <v>1</v>
      </c>
      <c r="F26" s="11">
        <f t="shared" si="11"/>
        <v>40000</v>
      </c>
      <c r="G26" s="11">
        <f t="shared" si="2"/>
        <v>3220700</v>
      </c>
      <c r="H26" s="12">
        <f t="shared" si="3"/>
        <v>40000</v>
      </c>
      <c r="I26" s="12">
        <f t="shared" si="4"/>
        <v>3220700</v>
      </c>
      <c r="J26" s="13">
        <f t="shared" si="5"/>
        <v>7.6899999999999998E-3</v>
      </c>
      <c r="K26" s="14">
        <f t="shared" si="6"/>
        <v>7.6899999999999998E-3</v>
      </c>
      <c r="L26" s="11">
        <f t="shared" si="7"/>
        <v>24767.183000000001</v>
      </c>
      <c r="M26" s="11">
        <f t="shared" si="8"/>
        <v>526903.3428333333</v>
      </c>
      <c r="N26" s="11">
        <f t="shared" si="9"/>
        <v>3747603.3428333332</v>
      </c>
      <c r="O26" s="11">
        <f t="shared" si="10"/>
        <v>300</v>
      </c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7" t="s">
        <v>36</v>
      </c>
      <c r="B27" s="46">
        <f>B26/B9</f>
        <v>0.40135033891665811</v>
      </c>
      <c r="C27" s="3">
        <f t="shared" si="0"/>
        <v>26</v>
      </c>
      <c r="D27" s="13"/>
      <c r="E27" s="10">
        <f t="shared" si="1"/>
        <v>1</v>
      </c>
      <c r="F27" s="11">
        <f t="shared" si="11"/>
        <v>40000</v>
      </c>
      <c r="G27" s="11">
        <f t="shared" si="2"/>
        <v>3260700</v>
      </c>
      <c r="H27" s="12">
        <f t="shared" si="3"/>
        <v>40000</v>
      </c>
      <c r="I27" s="12">
        <f t="shared" si="4"/>
        <v>3260700</v>
      </c>
      <c r="J27" s="13">
        <f t="shared" si="5"/>
        <v>7.6899999999999998E-3</v>
      </c>
      <c r="K27" s="14">
        <f t="shared" si="6"/>
        <v>7.6899999999999998E-3</v>
      </c>
      <c r="L27" s="11">
        <f t="shared" si="7"/>
        <v>25074.782999999999</v>
      </c>
      <c r="M27" s="11">
        <f t="shared" si="8"/>
        <v>551978.12583333335</v>
      </c>
      <c r="N27" s="11">
        <f t="shared" si="9"/>
        <v>3812678.1258333335</v>
      </c>
      <c r="O27" s="11">
        <f t="shared" si="10"/>
        <v>300</v>
      </c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6" thickBot="1">
      <c r="A28" s="23" t="s">
        <v>37</v>
      </c>
      <c r="B28" s="47">
        <f>B27/12</f>
        <v>3.3445861576388174E-2</v>
      </c>
      <c r="C28" s="3">
        <f t="shared" si="0"/>
        <v>27</v>
      </c>
      <c r="D28" s="13"/>
      <c r="E28" s="10">
        <f t="shared" si="1"/>
        <v>1</v>
      </c>
      <c r="F28" s="11">
        <f t="shared" si="11"/>
        <v>40000</v>
      </c>
      <c r="G28" s="11">
        <f t="shared" si="2"/>
        <v>3300700</v>
      </c>
      <c r="H28" s="12">
        <f t="shared" si="3"/>
        <v>40000</v>
      </c>
      <c r="I28" s="12">
        <f t="shared" si="4"/>
        <v>3300700</v>
      </c>
      <c r="J28" s="13">
        <f t="shared" si="5"/>
        <v>7.6899999999999998E-3</v>
      </c>
      <c r="K28" s="14">
        <f t="shared" si="6"/>
        <v>7.6899999999999998E-3</v>
      </c>
      <c r="L28" s="11">
        <f t="shared" si="7"/>
        <v>25382.382999999998</v>
      </c>
      <c r="M28" s="11">
        <f t="shared" si="8"/>
        <v>577360.50883333338</v>
      </c>
      <c r="N28" s="11">
        <f t="shared" si="9"/>
        <v>3878060.5088333334</v>
      </c>
      <c r="O28" s="11">
        <f t="shared" si="10"/>
        <v>300</v>
      </c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6" thickTop="1">
      <c r="A29" s="6" t="s">
        <v>43</v>
      </c>
      <c r="B29" s="65">
        <f>B25-B2</f>
        <v>13609990.667833334</v>
      </c>
      <c r="C29" s="3">
        <f t="shared" si="0"/>
        <v>28</v>
      </c>
      <c r="D29" s="13"/>
      <c r="E29" s="10">
        <f t="shared" si="1"/>
        <v>1</v>
      </c>
      <c r="F29" s="11">
        <f t="shared" si="11"/>
        <v>40000</v>
      </c>
      <c r="G29" s="11">
        <f t="shared" si="2"/>
        <v>3340700</v>
      </c>
      <c r="H29" s="12">
        <f t="shared" si="3"/>
        <v>40000</v>
      </c>
      <c r="I29" s="12">
        <f t="shared" si="4"/>
        <v>3340700</v>
      </c>
      <c r="J29" s="13">
        <f t="shared" si="5"/>
        <v>7.6899999999999998E-3</v>
      </c>
      <c r="K29" s="14">
        <f t="shared" si="6"/>
        <v>7.6899999999999998E-3</v>
      </c>
      <c r="L29" s="11">
        <f t="shared" si="7"/>
        <v>25689.983</v>
      </c>
      <c r="M29" s="11">
        <f t="shared" si="8"/>
        <v>603050.49183333339</v>
      </c>
      <c r="N29" s="11">
        <f t="shared" si="9"/>
        <v>3943750.4918333334</v>
      </c>
      <c r="O29" s="11">
        <f t="shared" si="10"/>
        <v>300</v>
      </c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C30" s="3">
        <f t="shared" si="0"/>
        <v>29</v>
      </c>
      <c r="D30" s="13"/>
      <c r="E30" s="10">
        <f t="shared" si="1"/>
        <v>1</v>
      </c>
      <c r="F30" s="11">
        <f t="shared" si="11"/>
        <v>40000</v>
      </c>
      <c r="G30" s="11">
        <f t="shared" si="2"/>
        <v>3380700</v>
      </c>
      <c r="H30" s="12">
        <f t="shared" si="3"/>
        <v>40000</v>
      </c>
      <c r="I30" s="12">
        <f t="shared" si="4"/>
        <v>3380700</v>
      </c>
      <c r="J30" s="13">
        <f t="shared" si="5"/>
        <v>7.6899999999999998E-3</v>
      </c>
      <c r="K30" s="14">
        <f t="shared" si="6"/>
        <v>7.6899999999999998E-3</v>
      </c>
      <c r="L30" s="11">
        <f t="shared" si="7"/>
        <v>25997.582999999999</v>
      </c>
      <c r="M30" s="11">
        <f t="shared" si="8"/>
        <v>629048.07483333338</v>
      </c>
      <c r="N30" s="11">
        <f t="shared" si="9"/>
        <v>4009748.0748333335</v>
      </c>
      <c r="O30" s="11">
        <f t="shared" si="10"/>
        <v>300</v>
      </c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C31" s="3">
        <f t="shared" si="0"/>
        <v>30</v>
      </c>
      <c r="D31" s="13"/>
      <c r="E31" s="10">
        <f t="shared" si="1"/>
        <v>1</v>
      </c>
      <c r="F31" s="11">
        <f t="shared" si="11"/>
        <v>40000</v>
      </c>
      <c r="G31" s="11">
        <f t="shared" si="2"/>
        <v>3420700</v>
      </c>
      <c r="H31" s="12">
        <f t="shared" si="3"/>
        <v>40000</v>
      </c>
      <c r="I31" s="12">
        <f t="shared" si="4"/>
        <v>3420700</v>
      </c>
      <c r="J31" s="13">
        <f t="shared" si="5"/>
        <v>7.6899999999999998E-3</v>
      </c>
      <c r="K31" s="14">
        <f t="shared" si="6"/>
        <v>7.6899999999999998E-3</v>
      </c>
      <c r="L31" s="11">
        <f t="shared" si="7"/>
        <v>26305.183000000001</v>
      </c>
      <c r="M31" s="11">
        <f t="shared" si="8"/>
        <v>655353.25783333334</v>
      </c>
      <c r="N31" s="11">
        <f t="shared" si="9"/>
        <v>4076053.2578333332</v>
      </c>
      <c r="O31" s="11">
        <f t="shared" si="10"/>
        <v>300</v>
      </c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C32" s="3">
        <f t="shared" si="0"/>
        <v>31</v>
      </c>
      <c r="D32" s="13"/>
      <c r="E32" s="10">
        <f t="shared" si="1"/>
        <v>1</v>
      </c>
      <c r="F32" s="11">
        <f t="shared" si="11"/>
        <v>40000</v>
      </c>
      <c r="G32" s="11">
        <f t="shared" si="2"/>
        <v>3460700</v>
      </c>
      <c r="H32" s="12">
        <f t="shared" si="3"/>
        <v>40000</v>
      </c>
      <c r="I32" s="12">
        <f t="shared" si="4"/>
        <v>3460700</v>
      </c>
      <c r="J32" s="13">
        <f t="shared" si="5"/>
        <v>7.6899999999999998E-3</v>
      </c>
      <c r="K32" s="14">
        <f t="shared" si="6"/>
        <v>7.6899999999999998E-3</v>
      </c>
      <c r="L32" s="11">
        <f t="shared" si="7"/>
        <v>26612.782999999999</v>
      </c>
      <c r="M32" s="11">
        <f t="shared" si="8"/>
        <v>681966.04083333339</v>
      </c>
      <c r="N32" s="11">
        <f t="shared" si="9"/>
        <v>4142666.0408333335</v>
      </c>
      <c r="O32" s="11">
        <f t="shared" si="10"/>
        <v>300</v>
      </c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3:25">
      <c r="C33" s="3">
        <f t="shared" si="0"/>
        <v>32</v>
      </c>
      <c r="D33" s="13"/>
      <c r="E33" s="10">
        <f t="shared" si="1"/>
        <v>1</v>
      </c>
      <c r="F33" s="11">
        <f t="shared" si="11"/>
        <v>40000</v>
      </c>
      <c r="G33" s="11">
        <f t="shared" si="2"/>
        <v>3500700</v>
      </c>
      <c r="H33" s="12">
        <f t="shared" si="3"/>
        <v>40000</v>
      </c>
      <c r="I33" s="12">
        <f t="shared" si="4"/>
        <v>3500700</v>
      </c>
      <c r="J33" s="13">
        <f t="shared" si="5"/>
        <v>7.6899999999999998E-3</v>
      </c>
      <c r="K33" s="14">
        <f t="shared" si="6"/>
        <v>7.6899999999999998E-3</v>
      </c>
      <c r="L33" s="11">
        <f t="shared" si="7"/>
        <v>26920.382999999998</v>
      </c>
      <c r="M33" s="11">
        <f t="shared" si="8"/>
        <v>708886.42383333342</v>
      </c>
      <c r="N33" s="11">
        <f t="shared" si="9"/>
        <v>4209586.423833333</v>
      </c>
      <c r="O33" s="11">
        <f t="shared" si="10"/>
        <v>300</v>
      </c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3:25">
      <c r="C34" s="3">
        <f t="shared" si="0"/>
        <v>33</v>
      </c>
      <c r="D34" s="13"/>
      <c r="E34" s="10">
        <f t="shared" si="1"/>
        <v>1</v>
      </c>
      <c r="F34" s="11">
        <f t="shared" si="11"/>
        <v>40000</v>
      </c>
      <c r="G34" s="11">
        <f t="shared" si="2"/>
        <v>3540700</v>
      </c>
      <c r="H34" s="12">
        <f t="shared" si="3"/>
        <v>40000</v>
      </c>
      <c r="I34" s="12">
        <f t="shared" si="4"/>
        <v>3540700</v>
      </c>
      <c r="J34" s="13">
        <f t="shared" si="5"/>
        <v>7.6899999999999998E-3</v>
      </c>
      <c r="K34" s="14">
        <f t="shared" si="6"/>
        <v>7.6899999999999998E-3</v>
      </c>
      <c r="L34" s="11">
        <f t="shared" si="7"/>
        <v>27227.983</v>
      </c>
      <c r="M34" s="11">
        <f t="shared" si="8"/>
        <v>736114.40683333343</v>
      </c>
      <c r="N34" s="11">
        <f t="shared" si="9"/>
        <v>4276814.4068333339</v>
      </c>
      <c r="O34" s="11">
        <f t="shared" si="10"/>
        <v>300</v>
      </c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3:25">
      <c r="C35" s="3">
        <f t="shared" si="0"/>
        <v>34</v>
      </c>
      <c r="D35" s="13"/>
      <c r="E35" s="10">
        <f t="shared" si="1"/>
        <v>1</v>
      </c>
      <c r="F35" s="11">
        <f t="shared" si="11"/>
        <v>40000</v>
      </c>
      <c r="G35" s="11">
        <f t="shared" si="2"/>
        <v>3580700</v>
      </c>
      <c r="H35" s="12">
        <f t="shared" si="3"/>
        <v>40000</v>
      </c>
      <c r="I35" s="12">
        <f t="shared" si="4"/>
        <v>3580700</v>
      </c>
      <c r="J35" s="13">
        <f t="shared" si="5"/>
        <v>7.6899999999999998E-3</v>
      </c>
      <c r="K35" s="14">
        <f t="shared" si="6"/>
        <v>7.6899999999999998E-3</v>
      </c>
      <c r="L35" s="11">
        <f t="shared" si="7"/>
        <v>27535.582999999999</v>
      </c>
      <c r="M35" s="11">
        <f t="shared" si="8"/>
        <v>763649.98983333341</v>
      </c>
      <c r="N35" s="11">
        <f t="shared" si="9"/>
        <v>4344349.9898333335</v>
      </c>
      <c r="O35" s="11">
        <f t="shared" si="10"/>
        <v>300</v>
      </c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3:25">
      <c r="C36" s="3">
        <f t="shared" si="0"/>
        <v>35</v>
      </c>
      <c r="D36" s="13"/>
      <c r="E36" s="10">
        <f t="shared" si="1"/>
        <v>1</v>
      </c>
      <c r="F36" s="11">
        <f t="shared" si="11"/>
        <v>40000</v>
      </c>
      <c r="G36" s="11">
        <f t="shared" si="2"/>
        <v>3620700</v>
      </c>
      <c r="H36" s="12">
        <f t="shared" si="3"/>
        <v>40000</v>
      </c>
      <c r="I36" s="12">
        <f t="shared" si="4"/>
        <v>3620700</v>
      </c>
      <c r="J36" s="13">
        <f t="shared" si="5"/>
        <v>7.6899999999999998E-3</v>
      </c>
      <c r="K36" s="14">
        <f t="shared" si="6"/>
        <v>7.6899999999999998E-3</v>
      </c>
      <c r="L36" s="11">
        <f t="shared" si="7"/>
        <v>27843.183000000001</v>
      </c>
      <c r="M36" s="11">
        <f t="shared" si="8"/>
        <v>791493.17283333337</v>
      </c>
      <c r="N36" s="11">
        <f t="shared" si="9"/>
        <v>4412193.1728333337</v>
      </c>
      <c r="O36" s="11">
        <f t="shared" si="10"/>
        <v>300</v>
      </c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3:25">
      <c r="C37" s="3">
        <f t="shared" si="0"/>
        <v>36</v>
      </c>
      <c r="D37" s="13"/>
      <c r="E37" s="10">
        <f t="shared" si="1"/>
        <v>1</v>
      </c>
      <c r="F37" s="11">
        <f t="shared" si="11"/>
        <v>40000</v>
      </c>
      <c r="G37" s="11">
        <f t="shared" si="2"/>
        <v>3660700</v>
      </c>
      <c r="H37" s="12">
        <f t="shared" si="3"/>
        <v>40000</v>
      </c>
      <c r="I37" s="12">
        <f t="shared" si="4"/>
        <v>3660700</v>
      </c>
      <c r="J37" s="13">
        <f t="shared" si="5"/>
        <v>7.6899999999999998E-3</v>
      </c>
      <c r="K37" s="14">
        <f t="shared" si="6"/>
        <v>7.6899999999999998E-3</v>
      </c>
      <c r="L37" s="11">
        <f t="shared" si="7"/>
        <v>28150.782999999999</v>
      </c>
      <c r="M37" s="11">
        <f t="shared" si="8"/>
        <v>819643.95583333343</v>
      </c>
      <c r="N37" s="11">
        <f t="shared" si="9"/>
        <v>4480343.9558333335</v>
      </c>
      <c r="O37" s="11">
        <f t="shared" si="10"/>
        <v>300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3:25">
      <c r="C38" s="3">
        <f t="shared" si="0"/>
        <v>37</v>
      </c>
      <c r="D38" s="13"/>
      <c r="E38" s="10">
        <f t="shared" si="1"/>
        <v>1</v>
      </c>
      <c r="F38" s="11">
        <f t="shared" si="11"/>
        <v>40000</v>
      </c>
      <c r="G38" s="11">
        <f t="shared" si="2"/>
        <v>3700700</v>
      </c>
      <c r="H38" s="12">
        <f t="shared" si="3"/>
        <v>40000</v>
      </c>
      <c r="I38" s="12">
        <f t="shared" si="4"/>
        <v>3700700</v>
      </c>
      <c r="J38" s="13">
        <f t="shared" si="5"/>
        <v>7.6899999999999998E-3</v>
      </c>
      <c r="K38" s="14">
        <f t="shared" si="6"/>
        <v>7.6899999999999998E-3</v>
      </c>
      <c r="L38" s="11">
        <f t="shared" si="7"/>
        <v>28458.382999999998</v>
      </c>
      <c r="M38" s="11">
        <f t="shared" si="8"/>
        <v>848102.33883333346</v>
      </c>
      <c r="N38" s="11">
        <f t="shared" si="9"/>
        <v>4548802.3388333339</v>
      </c>
      <c r="O38" s="11">
        <f t="shared" si="10"/>
        <v>300</v>
      </c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3:25">
      <c r="C39" s="3">
        <f t="shared" si="0"/>
        <v>38</v>
      </c>
      <c r="D39" s="13"/>
      <c r="E39" s="10">
        <f t="shared" si="1"/>
        <v>1</v>
      </c>
      <c r="F39" s="11">
        <f t="shared" si="11"/>
        <v>40000</v>
      </c>
      <c r="G39" s="11">
        <f t="shared" si="2"/>
        <v>3740700</v>
      </c>
      <c r="H39" s="12">
        <f t="shared" si="3"/>
        <v>40000</v>
      </c>
      <c r="I39" s="12">
        <f t="shared" si="4"/>
        <v>3740700</v>
      </c>
      <c r="J39" s="13">
        <f t="shared" si="5"/>
        <v>7.6899999999999998E-3</v>
      </c>
      <c r="K39" s="14">
        <f t="shared" si="6"/>
        <v>7.6899999999999998E-3</v>
      </c>
      <c r="L39" s="11">
        <f t="shared" si="7"/>
        <v>28765.983</v>
      </c>
      <c r="M39" s="11">
        <f t="shared" si="8"/>
        <v>876868.32183333347</v>
      </c>
      <c r="N39" s="11">
        <f t="shared" si="9"/>
        <v>4617568.321833333</v>
      </c>
      <c r="O39" s="11">
        <f t="shared" si="10"/>
        <v>300</v>
      </c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3:25">
      <c r="C40" s="3">
        <f t="shared" si="0"/>
        <v>39</v>
      </c>
      <c r="D40" s="13"/>
      <c r="E40" s="10">
        <f t="shared" si="1"/>
        <v>1</v>
      </c>
      <c r="F40" s="11">
        <f t="shared" si="11"/>
        <v>40000</v>
      </c>
      <c r="G40" s="11">
        <f t="shared" si="2"/>
        <v>3780700</v>
      </c>
      <c r="H40" s="12">
        <f t="shared" si="3"/>
        <v>40000</v>
      </c>
      <c r="I40" s="12">
        <f t="shared" si="4"/>
        <v>3780700</v>
      </c>
      <c r="J40" s="13">
        <f t="shared" si="5"/>
        <v>7.6899999999999998E-3</v>
      </c>
      <c r="K40" s="14">
        <f t="shared" si="6"/>
        <v>7.6899999999999998E-3</v>
      </c>
      <c r="L40" s="11">
        <f t="shared" si="7"/>
        <v>29073.582999999999</v>
      </c>
      <c r="M40" s="11">
        <f t="shared" si="8"/>
        <v>905941.90483333345</v>
      </c>
      <c r="N40" s="11">
        <f t="shared" si="9"/>
        <v>4686641.9048333336</v>
      </c>
      <c r="O40" s="11">
        <f t="shared" si="10"/>
        <v>300</v>
      </c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3:25">
      <c r="C41" s="3">
        <f t="shared" si="0"/>
        <v>40</v>
      </c>
      <c r="D41" s="13"/>
      <c r="E41" s="10">
        <f t="shared" si="1"/>
        <v>1</v>
      </c>
      <c r="F41" s="11">
        <f t="shared" si="11"/>
        <v>40000</v>
      </c>
      <c r="G41" s="11">
        <f t="shared" si="2"/>
        <v>3820700</v>
      </c>
      <c r="H41" s="12">
        <f t="shared" si="3"/>
        <v>40000</v>
      </c>
      <c r="I41" s="12">
        <f t="shared" si="4"/>
        <v>3820700</v>
      </c>
      <c r="J41" s="13">
        <f t="shared" si="5"/>
        <v>7.6899999999999998E-3</v>
      </c>
      <c r="K41" s="14">
        <f t="shared" si="6"/>
        <v>7.6899999999999998E-3</v>
      </c>
      <c r="L41" s="11">
        <f t="shared" si="7"/>
        <v>29381.183000000001</v>
      </c>
      <c r="M41" s="11">
        <f t="shared" si="8"/>
        <v>935323.08783333341</v>
      </c>
      <c r="N41" s="11">
        <f t="shared" si="9"/>
        <v>4756023.0878333338</v>
      </c>
      <c r="O41" s="11">
        <f t="shared" si="10"/>
        <v>300</v>
      </c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3:25">
      <c r="C42" s="3">
        <f t="shared" si="0"/>
        <v>41</v>
      </c>
      <c r="D42" s="13"/>
      <c r="E42" s="10">
        <f t="shared" si="1"/>
        <v>1</v>
      </c>
      <c r="F42" s="11">
        <f t="shared" si="11"/>
        <v>40000</v>
      </c>
      <c r="G42" s="11">
        <f t="shared" si="2"/>
        <v>3860700</v>
      </c>
      <c r="H42" s="12">
        <f t="shared" si="3"/>
        <v>40000</v>
      </c>
      <c r="I42" s="12">
        <f t="shared" si="4"/>
        <v>3860700</v>
      </c>
      <c r="J42" s="13">
        <f t="shared" si="5"/>
        <v>7.6899999999999998E-3</v>
      </c>
      <c r="K42" s="14">
        <f t="shared" si="6"/>
        <v>7.6899999999999998E-3</v>
      </c>
      <c r="L42" s="11">
        <f t="shared" si="7"/>
        <v>29688.782999999999</v>
      </c>
      <c r="M42" s="11">
        <f t="shared" si="8"/>
        <v>965011.87083333347</v>
      </c>
      <c r="N42" s="11">
        <f t="shared" si="9"/>
        <v>4825711.8708333336</v>
      </c>
      <c r="O42" s="11">
        <f t="shared" si="10"/>
        <v>300</v>
      </c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3:25">
      <c r="C43" s="3">
        <f t="shared" si="0"/>
        <v>42</v>
      </c>
      <c r="D43" s="13"/>
      <c r="E43" s="10">
        <f t="shared" si="1"/>
        <v>1</v>
      </c>
      <c r="F43" s="11">
        <f t="shared" si="11"/>
        <v>40000</v>
      </c>
      <c r="G43" s="11">
        <f t="shared" si="2"/>
        <v>3900700</v>
      </c>
      <c r="H43" s="12">
        <f t="shared" si="3"/>
        <v>40000</v>
      </c>
      <c r="I43" s="12">
        <f t="shared" si="4"/>
        <v>3900700</v>
      </c>
      <c r="J43" s="13">
        <f t="shared" si="5"/>
        <v>7.6899999999999998E-3</v>
      </c>
      <c r="K43" s="14">
        <f t="shared" si="6"/>
        <v>7.6899999999999998E-3</v>
      </c>
      <c r="L43" s="11">
        <f t="shared" si="7"/>
        <v>29996.382999999998</v>
      </c>
      <c r="M43" s="11">
        <f t="shared" si="8"/>
        <v>995008.2538333335</v>
      </c>
      <c r="N43" s="11">
        <f t="shared" si="9"/>
        <v>4895708.253833333</v>
      </c>
      <c r="O43" s="11">
        <f t="shared" si="10"/>
        <v>300</v>
      </c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3:25">
      <c r="C44" s="3">
        <f t="shared" si="0"/>
        <v>43</v>
      </c>
      <c r="D44" s="13"/>
      <c r="E44" s="10">
        <f t="shared" si="1"/>
        <v>1</v>
      </c>
      <c r="F44" s="11">
        <f t="shared" si="11"/>
        <v>40000</v>
      </c>
      <c r="G44" s="11">
        <f t="shared" si="2"/>
        <v>3940700</v>
      </c>
      <c r="H44" s="12">
        <f t="shared" si="3"/>
        <v>40000</v>
      </c>
      <c r="I44" s="12">
        <f t="shared" si="4"/>
        <v>3940700</v>
      </c>
      <c r="J44" s="13">
        <f t="shared" si="5"/>
        <v>7.6899999999999998E-3</v>
      </c>
      <c r="K44" s="14">
        <f t="shared" si="6"/>
        <v>7.6899999999999998E-3</v>
      </c>
      <c r="L44" s="11">
        <f t="shared" si="7"/>
        <v>30303.983</v>
      </c>
      <c r="M44" s="11">
        <f t="shared" si="8"/>
        <v>1025312.2368333335</v>
      </c>
      <c r="N44" s="11">
        <f t="shared" si="9"/>
        <v>4966012.236833334</v>
      </c>
      <c r="O44" s="11">
        <f t="shared" si="10"/>
        <v>300</v>
      </c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3:25">
      <c r="C45" s="3">
        <f t="shared" si="0"/>
        <v>44</v>
      </c>
      <c r="D45" s="13"/>
      <c r="E45" s="10">
        <f t="shared" si="1"/>
        <v>1</v>
      </c>
      <c r="F45" s="11">
        <f t="shared" si="11"/>
        <v>40000</v>
      </c>
      <c r="G45" s="11">
        <f t="shared" si="2"/>
        <v>3980700</v>
      </c>
      <c r="H45" s="12">
        <f t="shared" si="3"/>
        <v>40000</v>
      </c>
      <c r="I45" s="12">
        <f t="shared" si="4"/>
        <v>3980700</v>
      </c>
      <c r="J45" s="13">
        <f t="shared" si="5"/>
        <v>7.6899999999999998E-3</v>
      </c>
      <c r="K45" s="14">
        <f t="shared" si="6"/>
        <v>7.6899999999999998E-3</v>
      </c>
      <c r="L45" s="11">
        <f t="shared" si="7"/>
        <v>30611.582999999999</v>
      </c>
      <c r="M45" s="11">
        <f t="shared" si="8"/>
        <v>1055923.8198333336</v>
      </c>
      <c r="N45" s="11">
        <f t="shared" si="9"/>
        <v>5036623.8198333336</v>
      </c>
      <c r="O45" s="11">
        <f t="shared" si="10"/>
        <v>300</v>
      </c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3:25">
      <c r="C46" s="3">
        <f t="shared" si="0"/>
        <v>45</v>
      </c>
      <c r="D46" s="13"/>
      <c r="E46" s="10">
        <f t="shared" si="1"/>
        <v>1</v>
      </c>
      <c r="F46" s="11">
        <f t="shared" si="11"/>
        <v>40000</v>
      </c>
      <c r="G46" s="11">
        <f t="shared" si="2"/>
        <v>4020700</v>
      </c>
      <c r="H46" s="12">
        <f t="shared" si="3"/>
        <v>40000</v>
      </c>
      <c r="I46" s="12">
        <f t="shared" si="4"/>
        <v>4020700</v>
      </c>
      <c r="J46" s="13">
        <f t="shared" si="5"/>
        <v>7.6899999999999998E-3</v>
      </c>
      <c r="K46" s="14">
        <f t="shared" si="6"/>
        <v>7.6899999999999998E-3</v>
      </c>
      <c r="L46" s="11">
        <f t="shared" si="7"/>
        <v>30919.183000000001</v>
      </c>
      <c r="M46" s="11">
        <f t="shared" si="8"/>
        <v>1086843.0028333336</v>
      </c>
      <c r="N46" s="11">
        <f t="shared" si="9"/>
        <v>5107543.0028333338</v>
      </c>
      <c r="O46" s="11">
        <f t="shared" si="10"/>
        <v>300</v>
      </c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3:25">
      <c r="C47" s="3">
        <f t="shared" si="0"/>
        <v>46</v>
      </c>
      <c r="D47" s="13"/>
      <c r="E47" s="10">
        <f t="shared" si="1"/>
        <v>1</v>
      </c>
      <c r="F47" s="11">
        <f t="shared" si="11"/>
        <v>40000</v>
      </c>
      <c r="G47" s="11">
        <f t="shared" si="2"/>
        <v>4060700</v>
      </c>
      <c r="H47" s="12">
        <f t="shared" si="3"/>
        <v>40000</v>
      </c>
      <c r="I47" s="12">
        <f t="shared" si="4"/>
        <v>4060700</v>
      </c>
      <c r="J47" s="13">
        <f t="shared" si="5"/>
        <v>7.6899999999999998E-3</v>
      </c>
      <c r="K47" s="14">
        <f t="shared" si="6"/>
        <v>7.6899999999999998E-3</v>
      </c>
      <c r="L47" s="11">
        <f t="shared" si="7"/>
        <v>31226.782999999999</v>
      </c>
      <c r="M47" s="11">
        <f t="shared" si="8"/>
        <v>1118069.7858333336</v>
      </c>
      <c r="N47" s="11">
        <f t="shared" si="9"/>
        <v>5178769.7858333336</v>
      </c>
      <c r="O47" s="11">
        <f t="shared" si="10"/>
        <v>300</v>
      </c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3:25">
      <c r="C48" s="3">
        <f t="shared" si="0"/>
        <v>47</v>
      </c>
      <c r="D48" s="13"/>
      <c r="E48" s="10">
        <f t="shared" si="1"/>
        <v>1</v>
      </c>
      <c r="F48" s="11">
        <f t="shared" si="11"/>
        <v>40000</v>
      </c>
      <c r="G48" s="11">
        <f t="shared" si="2"/>
        <v>4100700</v>
      </c>
      <c r="H48" s="12">
        <f t="shared" si="3"/>
        <v>40000</v>
      </c>
      <c r="I48" s="12">
        <f t="shared" si="4"/>
        <v>4100700</v>
      </c>
      <c r="J48" s="13">
        <f t="shared" si="5"/>
        <v>7.6899999999999998E-3</v>
      </c>
      <c r="K48" s="14">
        <f t="shared" si="6"/>
        <v>7.6899999999999998E-3</v>
      </c>
      <c r="L48" s="11">
        <f t="shared" si="7"/>
        <v>31534.382999999998</v>
      </c>
      <c r="M48" s="11">
        <f t="shared" si="8"/>
        <v>1149604.1688333335</v>
      </c>
      <c r="N48" s="11">
        <f t="shared" si="9"/>
        <v>5250304.168833334</v>
      </c>
      <c r="O48" s="11">
        <f t="shared" si="10"/>
        <v>300</v>
      </c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3:25">
      <c r="C49" s="3">
        <f t="shared" si="0"/>
        <v>48</v>
      </c>
      <c r="D49" s="13"/>
      <c r="E49" s="10">
        <f t="shared" si="1"/>
        <v>1</v>
      </c>
      <c r="F49" s="11">
        <f t="shared" si="11"/>
        <v>40000</v>
      </c>
      <c r="G49" s="11">
        <f t="shared" si="2"/>
        <v>4140700</v>
      </c>
      <c r="H49" s="12">
        <f t="shared" si="3"/>
        <v>40000</v>
      </c>
      <c r="I49" s="12">
        <f t="shared" si="4"/>
        <v>4140700</v>
      </c>
      <c r="J49" s="13">
        <f t="shared" si="5"/>
        <v>7.6899999999999998E-3</v>
      </c>
      <c r="K49" s="14">
        <f t="shared" si="6"/>
        <v>7.6899999999999998E-3</v>
      </c>
      <c r="L49" s="11">
        <f t="shared" si="7"/>
        <v>31841.983</v>
      </c>
      <c r="M49" s="11">
        <f t="shared" si="8"/>
        <v>1181446.1518333335</v>
      </c>
      <c r="N49" s="11">
        <f t="shared" si="9"/>
        <v>5322146.1518333331</v>
      </c>
      <c r="O49" s="11">
        <f t="shared" si="10"/>
        <v>300</v>
      </c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3:25">
      <c r="C50" s="3">
        <f t="shared" si="0"/>
        <v>49</v>
      </c>
      <c r="D50" s="13"/>
      <c r="E50" s="10">
        <f t="shared" si="1"/>
        <v>1</v>
      </c>
      <c r="F50" s="11">
        <f t="shared" si="11"/>
        <v>40000</v>
      </c>
      <c r="G50" s="11">
        <f t="shared" si="2"/>
        <v>4180700</v>
      </c>
      <c r="H50" s="12">
        <f t="shared" si="3"/>
        <v>40000</v>
      </c>
      <c r="I50" s="12">
        <f t="shared" si="4"/>
        <v>4180700</v>
      </c>
      <c r="J50" s="13">
        <f t="shared" si="5"/>
        <v>7.6899999999999998E-3</v>
      </c>
      <c r="K50" s="14">
        <f t="shared" si="6"/>
        <v>7.6899999999999998E-3</v>
      </c>
      <c r="L50" s="11">
        <f t="shared" si="7"/>
        <v>32149.582999999999</v>
      </c>
      <c r="M50" s="11">
        <f t="shared" si="8"/>
        <v>1213595.7348333336</v>
      </c>
      <c r="N50" s="11">
        <f t="shared" si="9"/>
        <v>5394295.7348333336</v>
      </c>
      <c r="O50" s="11">
        <f t="shared" si="10"/>
        <v>300</v>
      </c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3:25">
      <c r="C51" s="3">
        <f t="shared" si="0"/>
        <v>50</v>
      </c>
      <c r="D51" s="13"/>
      <c r="E51" s="10">
        <f t="shared" si="1"/>
        <v>1</v>
      </c>
      <c r="F51" s="11">
        <f t="shared" si="11"/>
        <v>40000</v>
      </c>
      <c r="G51" s="11">
        <f t="shared" si="2"/>
        <v>4220700</v>
      </c>
      <c r="H51" s="12">
        <f t="shared" si="3"/>
        <v>40000</v>
      </c>
      <c r="I51" s="12">
        <f t="shared" si="4"/>
        <v>4220700</v>
      </c>
      <c r="J51" s="13">
        <f t="shared" si="5"/>
        <v>7.6899999999999998E-3</v>
      </c>
      <c r="K51" s="14">
        <f t="shared" si="6"/>
        <v>7.6899999999999998E-3</v>
      </c>
      <c r="L51" s="11">
        <f t="shared" si="7"/>
        <v>32457.183000000001</v>
      </c>
      <c r="M51" s="11">
        <f t="shared" si="8"/>
        <v>1246052.9178333336</v>
      </c>
      <c r="N51" s="11">
        <f t="shared" si="9"/>
        <v>5466752.9178333338</v>
      </c>
      <c r="O51" s="11">
        <f t="shared" si="10"/>
        <v>300</v>
      </c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3:25">
      <c r="C52" s="3">
        <f t="shared" si="0"/>
        <v>51</v>
      </c>
      <c r="D52" s="13"/>
      <c r="E52" s="10">
        <f t="shared" si="1"/>
        <v>1</v>
      </c>
      <c r="F52" s="11">
        <f t="shared" si="11"/>
        <v>40000</v>
      </c>
      <c r="G52" s="11">
        <f t="shared" si="2"/>
        <v>4260700</v>
      </c>
      <c r="H52" s="12">
        <f t="shared" si="3"/>
        <v>40000</v>
      </c>
      <c r="I52" s="12">
        <f t="shared" si="4"/>
        <v>4260700</v>
      </c>
      <c r="J52" s="13">
        <f t="shared" si="5"/>
        <v>7.6899999999999998E-3</v>
      </c>
      <c r="K52" s="14">
        <f t="shared" si="6"/>
        <v>7.6899999999999998E-3</v>
      </c>
      <c r="L52" s="11">
        <f t="shared" si="7"/>
        <v>32764.782999999999</v>
      </c>
      <c r="M52" s="11">
        <f t="shared" si="8"/>
        <v>1278817.7008333337</v>
      </c>
      <c r="N52" s="11">
        <f t="shared" si="9"/>
        <v>5539517.7008333337</v>
      </c>
      <c r="O52" s="11">
        <f t="shared" si="10"/>
        <v>300</v>
      </c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3:25">
      <c r="C53" s="3">
        <f t="shared" si="0"/>
        <v>52</v>
      </c>
      <c r="D53" s="13"/>
      <c r="E53" s="10">
        <f t="shared" si="1"/>
        <v>1</v>
      </c>
      <c r="F53" s="11">
        <f t="shared" si="11"/>
        <v>40000</v>
      </c>
      <c r="G53" s="11">
        <f t="shared" si="2"/>
        <v>4300700</v>
      </c>
      <c r="H53" s="12">
        <f t="shared" si="3"/>
        <v>40000</v>
      </c>
      <c r="I53" s="12">
        <f t="shared" si="4"/>
        <v>4300700</v>
      </c>
      <c r="J53" s="13">
        <f t="shared" si="5"/>
        <v>7.6899999999999998E-3</v>
      </c>
      <c r="K53" s="14">
        <f t="shared" si="6"/>
        <v>7.6899999999999998E-3</v>
      </c>
      <c r="L53" s="11">
        <f t="shared" si="7"/>
        <v>33072.383000000002</v>
      </c>
      <c r="M53" s="11">
        <f t="shared" si="8"/>
        <v>1311890.0838333336</v>
      </c>
      <c r="N53" s="11">
        <f t="shared" si="9"/>
        <v>5612590.0838333331</v>
      </c>
      <c r="O53" s="11">
        <f t="shared" si="10"/>
        <v>300</v>
      </c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3:25">
      <c r="C54" s="3">
        <f t="shared" si="0"/>
        <v>53</v>
      </c>
      <c r="D54" s="13"/>
      <c r="E54" s="10">
        <f t="shared" si="1"/>
        <v>1</v>
      </c>
      <c r="F54" s="11">
        <f t="shared" si="11"/>
        <v>40000</v>
      </c>
      <c r="G54" s="11">
        <f t="shared" si="2"/>
        <v>4340700</v>
      </c>
      <c r="H54" s="12">
        <f t="shared" si="3"/>
        <v>40000</v>
      </c>
      <c r="I54" s="12">
        <f t="shared" si="4"/>
        <v>4340700</v>
      </c>
      <c r="J54" s="13">
        <f t="shared" si="5"/>
        <v>7.6899999999999998E-3</v>
      </c>
      <c r="K54" s="14">
        <f t="shared" si="6"/>
        <v>7.6899999999999998E-3</v>
      </c>
      <c r="L54" s="11">
        <f t="shared" si="7"/>
        <v>33379.983</v>
      </c>
      <c r="M54" s="11">
        <f t="shared" si="8"/>
        <v>1345270.0668333336</v>
      </c>
      <c r="N54" s="11">
        <f t="shared" si="9"/>
        <v>5685970.066833334</v>
      </c>
      <c r="O54" s="11">
        <f t="shared" si="10"/>
        <v>300</v>
      </c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3:25">
      <c r="C55" s="3">
        <f t="shared" si="0"/>
        <v>54</v>
      </c>
      <c r="D55" s="13"/>
      <c r="E55" s="10">
        <f t="shared" si="1"/>
        <v>1</v>
      </c>
      <c r="F55" s="11">
        <f t="shared" si="11"/>
        <v>40000</v>
      </c>
      <c r="G55" s="11">
        <f t="shared" si="2"/>
        <v>4380700</v>
      </c>
      <c r="H55" s="12">
        <f t="shared" si="3"/>
        <v>40000</v>
      </c>
      <c r="I55" s="12">
        <f t="shared" si="4"/>
        <v>4380700</v>
      </c>
      <c r="J55" s="13">
        <f t="shared" si="5"/>
        <v>7.6899999999999998E-3</v>
      </c>
      <c r="K55" s="14">
        <f t="shared" si="6"/>
        <v>7.6899999999999998E-3</v>
      </c>
      <c r="L55" s="11">
        <f t="shared" si="7"/>
        <v>33687.582999999999</v>
      </c>
      <c r="M55" s="11">
        <f t="shared" si="8"/>
        <v>1378957.6498333337</v>
      </c>
      <c r="N55" s="11">
        <f t="shared" si="9"/>
        <v>5759657.6498333337</v>
      </c>
      <c r="O55" s="11">
        <f t="shared" si="10"/>
        <v>300</v>
      </c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3:25">
      <c r="C56" s="3">
        <f t="shared" si="0"/>
        <v>55</v>
      </c>
      <c r="D56" s="13"/>
      <c r="E56" s="10">
        <f t="shared" si="1"/>
        <v>1</v>
      </c>
      <c r="F56" s="11">
        <f t="shared" si="11"/>
        <v>40000</v>
      </c>
      <c r="G56" s="11">
        <f t="shared" si="2"/>
        <v>4420700</v>
      </c>
      <c r="H56" s="12">
        <f t="shared" si="3"/>
        <v>40000</v>
      </c>
      <c r="I56" s="12">
        <f t="shared" si="4"/>
        <v>4420700</v>
      </c>
      <c r="J56" s="13">
        <f t="shared" si="5"/>
        <v>7.6899999999999998E-3</v>
      </c>
      <c r="K56" s="14">
        <f t="shared" si="6"/>
        <v>7.6899999999999998E-3</v>
      </c>
      <c r="L56" s="11">
        <f t="shared" si="7"/>
        <v>33995.182999999997</v>
      </c>
      <c r="M56" s="11">
        <f t="shared" si="8"/>
        <v>1412952.8328333336</v>
      </c>
      <c r="N56" s="11">
        <f t="shared" si="9"/>
        <v>5833652.8328333339</v>
      </c>
      <c r="O56" s="11">
        <f t="shared" si="10"/>
        <v>300</v>
      </c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3:25">
      <c r="C57" s="3">
        <f t="shared" si="0"/>
        <v>56</v>
      </c>
      <c r="D57" s="13"/>
      <c r="E57" s="10">
        <f t="shared" si="1"/>
        <v>1</v>
      </c>
      <c r="F57" s="11">
        <f t="shared" si="11"/>
        <v>40000</v>
      </c>
      <c r="G57" s="11">
        <f t="shared" si="2"/>
        <v>4460700</v>
      </c>
      <c r="H57" s="12">
        <f t="shared" si="3"/>
        <v>40000</v>
      </c>
      <c r="I57" s="12">
        <f t="shared" si="4"/>
        <v>4460700</v>
      </c>
      <c r="J57" s="13">
        <f t="shared" si="5"/>
        <v>7.6899999999999998E-3</v>
      </c>
      <c r="K57" s="14">
        <f t="shared" si="6"/>
        <v>7.6899999999999998E-3</v>
      </c>
      <c r="L57" s="11">
        <f t="shared" si="7"/>
        <v>34302.782999999996</v>
      </c>
      <c r="M57" s="11">
        <f t="shared" si="8"/>
        <v>1447255.6158333337</v>
      </c>
      <c r="N57" s="11">
        <f t="shared" si="9"/>
        <v>5907955.6158333337</v>
      </c>
      <c r="O57" s="11">
        <f t="shared" si="10"/>
        <v>300</v>
      </c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3:25">
      <c r="C58" s="3">
        <f t="shared" si="0"/>
        <v>57</v>
      </c>
      <c r="D58" s="13"/>
      <c r="E58" s="10">
        <f t="shared" si="1"/>
        <v>1</v>
      </c>
      <c r="F58" s="11">
        <f t="shared" si="11"/>
        <v>40000</v>
      </c>
      <c r="G58" s="11">
        <f t="shared" si="2"/>
        <v>4500700</v>
      </c>
      <c r="H58" s="12">
        <f t="shared" si="3"/>
        <v>40000</v>
      </c>
      <c r="I58" s="12">
        <f t="shared" si="4"/>
        <v>4500700</v>
      </c>
      <c r="J58" s="13">
        <f t="shared" si="5"/>
        <v>7.6899999999999998E-3</v>
      </c>
      <c r="K58" s="14">
        <f t="shared" si="6"/>
        <v>7.6899999999999998E-3</v>
      </c>
      <c r="L58" s="11">
        <f t="shared" si="7"/>
        <v>34610.383000000002</v>
      </c>
      <c r="M58" s="11">
        <f t="shared" si="8"/>
        <v>1481865.9988333336</v>
      </c>
      <c r="N58" s="11">
        <f t="shared" si="9"/>
        <v>5982565.9988333341</v>
      </c>
      <c r="O58" s="11">
        <f t="shared" si="10"/>
        <v>300</v>
      </c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3:25">
      <c r="C59" s="3">
        <f t="shared" si="0"/>
        <v>58</v>
      </c>
      <c r="D59" s="13"/>
      <c r="E59" s="10">
        <f t="shared" si="1"/>
        <v>1</v>
      </c>
      <c r="F59" s="11">
        <f t="shared" si="11"/>
        <v>40000</v>
      </c>
      <c r="G59" s="11">
        <f t="shared" si="2"/>
        <v>4540700</v>
      </c>
      <c r="H59" s="12">
        <f t="shared" si="3"/>
        <v>40000</v>
      </c>
      <c r="I59" s="12">
        <f t="shared" si="4"/>
        <v>4540700</v>
      </c>
      <c r="J59" s="13">
        <f t="shared" si="5"/>
        <v>7.6899999999999998E-3</v>
      </c>
      <c r="K59" s="14">
        <f t="shared" si="6"/>
        <v>7.6899999999999998E-3</v>
      </c>
      <c r="L59" s="11">
        <f t="shared" si="7"/>
        <v>34917.983</v>
      </c>
      <c r="M59" s="11">
        <f t="shared" si="8"/>
        <v>1516783.9818333336</v>
      </c>
      <c r="N59" s="11">
        <f t="shared" si="9"/>
        <v>6057483.9818333331</v>
      </c>
      <c r="O59" s="11">
        <f t="shared" si="10"/>
        <v>300</v>
      </c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3:25">
      <c r="C60" s="3">
        <f t="shared" si="0"/>
        <v>59</v>
      </c>
      <c r="D60" s="13"/>
      <c r="E60" s="10">
        <f t="shared" si="1"/>
        <v>1</v>
      </c>
      <c r="F60" s="11">
        <f t="shared" si="11"/>
        <v>40000</v>
      </c>
      <c r="G60" s="11">
        <f t="shared" si="2"/>
        <v>4580700</v>
      </c>
      <c r="H60" s="12">
        <f t="shared" si="3"/>
        <v>40000</v>
      </c>
      <c r="I60" s="12">
        <f t="shared" si="4"/>
        <v>4580700</v>
      </c>
      <c r="J60" s="13">
        <f t="shared" si="5"/>
        <v>7.6899999999999998E-3</v>
      </c>
      <c r="K60" s="14">
        <f t="shared" si="6"/>
        <v>7.6899999999999998E-3</v>
      </c>
      <c r="L60" s="11">
        <f t="shared" si="7"/>
        <v>35225.582999999999</v>
      </c>
      <c r="M60" s="11">
        <f t="shared" si="8"/>
        <v>1552009.5648333337</v>
      </c>
      <c r="N60" s="11">
        <f t="shared" si="9"/>
        <v>6132709.5648333337</v>
      </c>
      <c r="O60" s="11">
        <f t="shared" si="10"/>
        <v>300</v>
      </c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3:25">
      <c r="C61" s="3">
        <f t="shared" si="0"/>
        <v>60</v>
      </c>
      <c r="D61" s="13"/>
      <c r="E61" s="10">
        <f t="shared" si="1"/>
        <v>1</v>
      </c>
      <c r="F61" s="11">
        <f t="shared" si="11"/>
        <v>40000</v>
      </c>
      <c r="G61" s="11">
        <f t="shared" si="2"/>
        <v>4620700</v>
      </c>
      <c r="H61" s="12">
        <f t="shared" si="3"/>
        <v>40000</v>
      </c>
      <c r="I61" s="12">
        <f t="shared" si="4"/>
        <v>4620700</v>
      </c>
      <c r="J61" s="13">
        <f t="shared" si="5"/>
        <v>7.6899999999999998E-3</v>
      </c>
      <c r="K61" s="14">
        <f t="shared" si="6"/>
        <v>7.6899999999999998E-3</v>
      </c>
      <c r="L61" s="11">
        <f t="shared" si="7"/>
        <v>35533.182999999997</v>
      </c>
      <c r="M61" s="11">
        <f t="shared" si="8"/>
        <v>1587542.7478333337</v>
      </c>
      <c r="N61" s="11">
        <f t="shared" si="9"/>
        <v>6208242.7478333339</v>
      </c>
      <c r="O61" s="11">
        <f t="shared" si="10"/>
        <v>300</v>
      </c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3:25">
      <c r="C62" s="3">
        <f t="shared" si="0"/>
        <v>61</v>
      </c>
      <c r="D62" s="13"/>
      <c r="E62" s="10">
        <f t="shared" si="1"/>
        <v>1</v>
      </c>
      <c r="F62" s="11">
        <f t="shared" si="11"/>
        <v>40000</v>
      </c>
      <c r="G62" s="11">
        <f t="shared" si="2"/>
        <v>4660700</v>
      </c>
      <c r="H62" s="12">
        <f t="shared" si="3"/>
        <v>40000</v>
      </c>
      <c r="I62" s="12">
        <f t="shared" si="4"/>
        <v>4660700</v>
      </c>
      <c r="J62" s="13">
        <f t="shared" si="5"/>
        <v>7.6899999999999998E-3</v>
      </c>
      <c r="K62" s="14">
        <f t="shared" si="6"/>
        <v>7.6899999999999998E-3</v>
      </c>
      <c r="L62" s="11">
        <f t="shared" si="7"/>
        <v>35840.782999999996</v>
      </c>
      <c r="M62" s="11">
        <f t="shared" si="8"/>
        <v>1623383.5308333337</v>
      </c>
      <c r="N62" s="11">
        <f t="shared" si="9"/>
        <v>6284083.5308333337</v>
      </c>
      <c r="O62" s="11">
        <f t="shared" si="10"/>
        <v>300</v>
      </c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3:25">
      <c r="C63" s="3">
        <f t="shared" si="0"/>
        <v>62</v>
      </c>
      <c r="D63" s="13"/>
      <c r="E63" s="10">
        <f t="shared" si="1"/>
        <v>1</v>
      </c>
      <c r="F63" s="11">
        <f t="shared" si="11"/>
        <v>40000</v>
      </c>
      <c r="G63" s="11">
        <f t="shared" si="2"/>
        <v>4700700</v>
      </c>
      <c r="H63" s="12">
        <f t="shared" si="3"/>
        <v>40000</v>
      </c>
      <c r="I63" s="12">
        <f t="shared" si="4"/>
        <v>4700700</v>
      </c>
      <c r="J63" s="13">
        <f t="shared" si="5"/>
        <v>7.6899999999999998E-3</v>
      </c>
      <c r="K63" s="14">
        <f t="shared" si="6"/>
        <v>7.6899999999999998E-3</v>
      </c>
      <c r="L63" s="11">
        <f t="shared" si="7"/>
        <v>36148.383000000002</v>
      </c>
      <c r="M63" s="11">
        <f t="shared" si="8"/>
        <v>1659531.9138333336</v>
      </c>
      <c r="N63" s="11">
        <f t="shared" si="9"/>
        <v>6360231.9138333332</v>
      </c>
      <c r="O63" s="11">
        <f t="shared" si="10"/>
        <v>300</v>
      </c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3:25">
      <c r="C64" s="3">
        <f t="shared" si="0"/>
        <v>63</v>
      </c>
      <c r="D64" s="13"/>
      <c r="E64" s="10">
        <f t="shared" si="1"/>
        <v>1</v>
      </c>
      <c r="F64" s="11">
        <f t="shared" si="11"/>
        <v>40000</v>
      </c>
      <c r="G64" s="11">
        <f t="shared" si="2"/>
        <v>4740700</v>
      </c>
      <c r="H64" s="12">
        <f t="shared" si="3"/>
        <v>40000</v>
      </c>
      <c r="I64" s="12">
        <f t="shared" si="4"/>
        <v>4740700</v>
      </c>
      <c r="J64" s="13">
        <f t="shared" si="5"/>
        <v>7.6899999999999998E-3</v>
      </c>
      <c r="K64" s="14">
        <f t="shared" si="6"/>
        <v>7.6899999999999998E-3</v>
      </c>
      <c r="L64" s="11">
        <f t="shared" si="7"/>
        <v>36455.983</v>
      </c>
      <c r="M64" s="11">
        <f t="shared" si="8"/>
        <v>1695987.8968333337</v>
      </c>
      <c r="N64" s="11">
        <f t="shared" si="9"/>
        <v>6436687.8968333341</v>
      </c>
      <c r="O64" s="11">
        <f t="shared" si="10"/>
        <v>300</v>
      </c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3:25">
      <c r="C65" s="3">
        <f t="shared" si="0"/>
        <v>64</v>
      </c>
      <c r="D65" s="13"/>
      <c r="E65" s="10">
        <f t="shared" si="1"/>
        <v>1</v>
      </c>
      <c r="F65" s="11">
        <f t="shared" si="11"/>
        <v>40000</v>
      </c>
      <c r="G65" s="11">
        <f t="shared" si="2"/>
        <v>4780700</v>
      </c>
      <c r="H65" s="12">
        <f t="shared" si="3"/>
        <v>40000</v>
      </c>
      <c r="I65" s="12">
        <f t="shared" si="4"/>
        <v>4780700</v>
      </c>
      <c r="J65" s="13">
        <f t="shared" si="5"/>
        <v>7.6899999999999998E-3</v>
      </c>
      <c r="K65" s="14">
        <f t="shared" si="6"/>
        <v>7.6899999999999998E-3</v>
      </c>
      <c r="L65" s="11">
        <f t="shared" si="7"/>
        <v>36763.582999999999</v>
      </c>
      <c r="M65" s="11">
        <f t="shared" si="8"/>
        <v>1732751.4798333338</v>
      </c>
      <c r="N65" s="11">
        <f t="shared" si="9"/>
        <v>6513451.4798333338</v>
      </c>
      <c r="O65" s="11">
        <f t="shared" si="10"/>
        <v>300</v>
      </c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3:25">
      <c r="C66" s="3">
        <f t="shared" si="0"/>
        <v>65</v>
      </c>
      <c r="D66" s="13"/>
      <c r="E66" s="10">
        <f t="shared" si="1"/>
        <v>1</v>
      </c>
      <c r="F66" s="11">
        <f t="shared" si="11"/>
        <v>40000</v>
      </c>
      <c r="G66" s="11">
        <f t="shared" si="2"/>
        <v>4820700</v>
      </c>
      <c r="H66" s="12">
        <f t="shared" si="3"/>
        <v>40000</v>
      </c>
      <c r="I66" s="12">
        <f t="shared" si="4"/>
        <v>4820700</v>
      </c>
      <c r="J66" s="13">
        <f t="shared" si="5"/>
        <v>7.6899999999999998E-3</v>
      </c>
      <c r="K66" s="14">
        <f t="shared" si="6"/>
        <v>7.6899999999999998E-3</v>
      </c>
      <c r="L66" s="11">
        <f t="shared" si="7"/>
        <v>37071.182999999997</v>
      </c>
      <c r="M66" s="11">
        <f t="shared" si="8"/>
        <v>1769822.6628333337</v>
      </c>
      <c r="N66" s="11">
        <f t="shared" si="9"/>
        <v>6590522.6628333339</v>
      </c>
      <c r="O66" s="11">
        <f t="shared" si="10"/>
        <v>300</v>
      </c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3:25">
      <c r="C67" s="3">
        <f t="shared" ref="C67:C130" si="12">IF(C66&lt;$B$10,C66+1,"")</f>
        <v>66</v>
      </c>
      <c r="D67" s="13"/>
      <c r="E67" s="10">
        <f t="shared" ref="E67:E130" si="13">IF(C66&lt;$B$10,$B$14,"")</f>
        <v>1</v>
      </c>
      <c r="F67" s="11">
        <f t="shared" si="11"/>
        <v>40000</v>
      </c>
      <c r="G67" s="11">
        <f t="shared" ref="G67:G130" si="14">IF(C66&lt;$B$10,F67+G66,"")</f>
        <v>4860700</v>
      </c>
      <c r="H67" s="12">
        <f t="shared" ref="H67:H130" si="15">IF(C66&lt;$B$10,F67/E67,"")</f>
        <v>40000</v>
      </c>
      <c r="I67" s="12">
        <f t="shared" ref="I67:I130" si="16">IF(C66&lt;$B$10,I66+H67,"")</f>
        <v>4860700</v>
      </c>
      <c r="J67" s="13">
        <f t="shared" ref="J67:J130" si="17">IF(C66&lt;$B$10,$B$19,"")</f>
        <v>7.6899999999999998E-3</v>
      </c>
      <c r="K67" s="14">
        <f t="shared" ref="K67:K130" si="18">IF(C66&lt;$B$10,J67/E67,"")</f>
        <v>7.6899999999999998E-3</v>
      </c>
      <c r="L67" s="11">
        <f t="shared" ref="L67:L130" si="19">IF(C66&lt;$B$10,I67*J67,"")</f>
        <v>37378.782999999996</v>
      </c>
      <c r="M67" s="11">
        <f t="shared" ref="M67:M130" si="20">IF(C66&lt;$B$10,M66+L67,"")</f>
        <v>1807201.4458333338</v>
      </c>
      <c r="N67" s="11">
        <f t="shared" ref="N67:N130" si="21">IF(C66&lt;$B$10,G67+M67,"")</f>
        <v>6667901.4458333338</v>
      </c>
      <c r="O67" s="11">
        <f t="shared" ref="O67:O130" si="22">IF(C66&lt;$B$10,F67*$B$8,"")</f>
        <v>300</v>
      </c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3:25">
      <c r="C68" s="3">
        <f t="shared" si="12"/>
        <v>67</v>
      </c>
      <c r="D68" s="13"/>
      <c r="E68" s="10">
        <f t="shared" si="13"/>
        <v>1</v>
      </c>
      <c r="F68" s="11">
        <f t="shared" si="11"/>
        <v>40000</v>
      </c>
      <c r="G68" s="11">
        <f t="shared" si="14"/>
        <v>4900700</v>
      </c>
      <c r="H68" s="12">
        <f t="shared" si="15"/>
        <v>40000</v>
      </c>
      <c r="I68" s="12">
        <f t="shared" si="16"/>
        <v>4900700</v>
      </c>
      <c r="J68" s="13">
        <f t="shared" si="17"/>
        <v>7.6899999999999998E-3</v>
      </c>
      <c r="K68" s="14">
        <f t="shared" si="18"/>
        <v>7.6899999999999998E-3</v>
      </c>
      <c r="L68" s="11">
        <f t="shared" si="19"/>
        <v>37686.383000000002</v>
      </c>
      <c r="M68" s="11">
        <f t="shared" si="20"/>
        <v>1844887.8288333337</v>
      </c>
      <c r="N68" s="11">
        <f t="shared" si="21"/>
        <v>6745587.8288333341</v>
      </c>
      <c r="O68" s="11">
        <f t="shared" si="22"/>
        <v>300</v>
      </c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3:25">
      <c r="C69" s="3">
        <f t="shared" si="12"/>
        <v>68</v>
      </c>
      <c r="D69" s="13"/>
      <c r="E69" s="10">
        <f t="shared" si="13"/>
        <v>1</v>
      </c>
      <c r="F69" s="11">
        <f t="shared" ref="F69:F132" si="23">IF(C68&lt;$B$10,IF(L68&gt;F68+O68+$B$6,F68+$B$6,F68),"")</f>
        <v>40000</v>
      </c>
      <c r="G69" s="11">
        <f t="shared" si="14"/>
        <v>4940700</v>
      </c>
      <c r="H69" s="12">
        <f t="shared" si="15"/>
        <v>40000</v>
      </c>
      <c r="I69" s="12">
        <f t="shared" si="16"/>
        <v>4940700</v>
      </c>
      <c r="J69" s="13">
        <f t="shared" si="17"/>
        <v>7.6899999999999998E-3</v>
      </c>
      <c r="K69" s="14">
        <f t="shared" si="18"/>
        <v>7.6899999999999998E-3</v>
      </c>
      <c r="L69" s="11">
        <f t="shared" si="19"/>
        <v>37993.983</v>
      </c>
      <c r="M69" s="11">
        <f t="shared" si="20"/>
        <v>1882881.8118333337</v>
      </c>
      <c r="N69" s="11">
        <f t="shared" si="21"/>
        <v>6823581.8118333332</v>
      </c>
      <c r="O69" s="11">
        <f t="shared" si="22"/>
        <v>300</v>
      </c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3:25">
      <c r="C70" s="3">
        <f t="shared" si="12"/>
        <v>69</v>
      </c>
      <c r="D70" s="13"/>
      <c r="E70" s="10">
        <f t="shared" si="13"/>
        <v>1</v>
      </c>
      <c r="F70" s="11">
        <f t="shared" si="23"/>
        <v>40000</v>
      </c>
      <c r="G70" s="11">
        <f t="shared" si="14"/>
        <v>4980700</v>
      </c>
      <c r="H70" s="12">
        <f t="shared" si="15"/>
        <v>40000</v>
      </c>
      <c r="I70" s="12">
        <f t="shared" si="16"/>
        <v>4980700</v>
      </c>
      <c r="J70" s="13">
        <f t="shared" si="17"/>
        <v>7.6899999999999998E-3</v>
      </c>
      <c r="K70" s="14">
        <f t="shared" si="18"/>
        <v>7.6899999999999998E-3</v>
      </c>
      <c r="L70" s="11">
        <f t="shared" si="19"/>
        <v>38301.582999999999</v>
      </c>
      <c r="M70" s="11">
        <f t="shared" si="20"/>
        <v>1921183.3948333338</v>
      </c>
      <c r="N70" s="11">
        <f t="shared" si="21"/>
        <v>6901883.3948333338</v>
      </c>
      <c r="O70" s="11">
        <f t="shared" si="22"/>
        <v>300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3:25">
      <c r="C71" s="3">
        <f t="shared" si="12"/>
        <v>70</v>
      </c>
      <c r="D71" s="13"/>
      <c r="E71" s="10">
        <f t="shared" si="13"/>
        <v>1</v>
      </c>
      <c r="F71" s="11">
        <f t="shared" si="23"/>
        <v>40000</v>
      </c>
      <c r="G71" s="11">
        <f t="shared" si="14"/>
        <v>5020700</v>
      </c>
      <c r="H71" s="12">
        <f t="shared" si="15"/>
        <v>40000</v>
      </c>
      <c r="I71" s="12">
        <f t="shared" si="16"/>
        <v>5020700</v>
      </c>
      <c r="J71" s="13">
        <f t="shared" si="17"/>
        <v>7.6899999999999998E-3</v>
      </c>
      <c r="K71" s="14">
        <f t="shared" si="18"/>
        <v>7.6899999999999998E-3</v>
      </c>
      <c r="L71" s="11">
        <f t="shared" si="19"/>
        <v>38609.182999999997</v>
      </c>
      <c r="M71" s="11">
        <f t="shared" si="20"/>
        <v>1959792.5778333338</v>
      </c>
      <c r="N71" s="11">
        <f t="shared" si="21"/>
        <v>6980492.577833334</v>
      </c>
      <c r="O71" s="11">
        <f t="shared" si="22"/>
        <v>300</v>
      </c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3:25">
      <c r="C72" s="3">
        <f t="shared" si="12"/>
        <v>71</v>
      </c>
      <c r="D72" s="13"/>
      <c r="E72" s="10">
        <f t="shared" si="13"/>
        <v>1</v>
      </c>
      <c r="F72" s="11">
        <f t="shared" si="23"/>
        <v>40000</v>
      </c>
      <c r="G72" s="11">
        <f t="shared" si="14"/>
        <v>5060700</v>
      </c>
      <c r="H72" s="12">
        <f t="shared" si="15"/>
        <v>40000</v>
      </c>
      <c r="I72" s="12">
        <f t="shared" si="16"/>
        <v>5060700</v>
      </c>
      <c r="J72" s="13">
        <f t="shared" si="17"/>
        <v>7.6899999999999998E-3</v>
      </c>
      <c r="K72" s="14">
        <f t="shared" si="18"/>
        <v>7.6899999999999998E-3</v>
      </c>
      <c r="L72" s="11">
        <f t="shared" si="19"/>
        <v>38916.782999999996</v>
      </c>
      <c r="M72" s="11">
        <f t="shared" si="20"/>
        <v>1998709.3608333338</v>
      </c>
      <c r="N72" s="11">
        <f t="shared" si="21"/>
        <v>7059409.3608333338</v>
      </c>
      <c r="O72" s="11">
        <f t="shared" si="22"/>
        <v>300</v>
      </c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3:25">
      <c r="C73" s="3">
        <f t="shared" si="12"/>
        <v>72</v>
      </c>
      <c r="D73" s="13"/>
      <c r="E73" s="10">
        <f t="shared" si="13"/>
        <v>1</v>
      </c>
      <c r="F73" s="11">
        <f t="shared" si="23"/>
        <v>40000</v>
      </c>
      <c r="G73" s="11">
        <f t="shared" si="14"/>
        <v>5100700</v>
      </c>
      <c r="H73" s="12">
        <f t="shared" si="15"/>
        <v>40000</v>
      </c>
      <c r="I73" s="12">
        <f t="shared" si="16"/>
        <v>5100700</v>
      </c>
      <c r="J73" s="13">
        <f t="shared" si="17"/>
        <v>7.6899999999999998E-3</v>
      </c>
      <c r="K73" s="14">
        <f t="shared" si="18"/>
        <v>7.6899999999999998E-3</v>
      </c>
      <c r="L73" s="11">
        <f t="shared" si="19"/>
        <v>39224.383000000002</v>
      </c>
      <c r="M73" s="11">
        <f t="shared" si="20"/>
        <v>2037933.7438333337</v>
      </c>
      <c r="N73" s="11">
        <f t="shared" si="21"/>
        <v>7138633.7438333333</v>
      </c>
      <c r="O73" s="11">
        <f t="shared" si="22"/>
        <v>300</v>
      </c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3:25">
      <c r="C74" s="3">
        <f t="shared" si="12"/>
        <v>73</v>
      </c>
      <c r="D74" s="13"/>
      <c r="E74" s="10">
        <f t="shared" si="13"/>
        <v>1</v>
      </c>
      <c r="F74" s="11">
        <f t="shared" si="23"/>
        <v>40000</v>
      </c>
      <c r="G74" s="11">
        <f t="shared" si="14"/>
        <v>5140700</v>
      </c>
      <c r="H74" s="12">
        <f t="shared" si="15"/>
        <v>40000</v>
      </c>
      <c r="I74" s="12">
        <f t="shared" si="16"/>
        <v>5140700</v>
      </c>
      <c r="J74" s="13">
        <f t="shared" si="17"/>
        <v>7.6899999999999998E-3</v>
      </c>
      <c r="K74" s="14">
        <f t="shared" si="18"/>
        <v>7.6899999999999998E-3</v>
      </c>
      <c r="L74" s="11">
        <f t="shared" si="19"/>
        <v>39531.983</v>
      </c>
      <c r="M74" s="11">
        <f t="shared" si="20"/>
        <v>2077465.7268333337</v>
      </c>
      <c r="N74" s="11">
        <f t="shared" si="21"/>
        <v>7218165.7268333342</v>
      </c>
      <c r="O74" s="11">
        <f t="shared" si="22"/>
        <v>300</v>
      </c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3:25">
      <c r="C75" s="3">
        <f t="shared" si="12"/>
        <v>74</v>
      </c>
      <c r="D75" s="13"/>
      <c r="E75" s="10">
        <f t="shared" si="13"/>
        <v>1</v>
      </c>
      <c r="F75" s="11">
        <f t="shared" si="23"/>
        <v>40000</v>
      </c>
      <c r="G75" s="11">
        <f t="shared" si="14"/>
        <v>5180700</v>
      </c>
      <c r="H75" s="12">
        <f t="shared" si="15"/>
        <v>40000</v>
      </c>
      <c r="I75" s="12">
        <f t="shared" si="16"/>
        <v>5180700</v>
      </c>
      <c r="J75" s="13">
        <f t="shared" si="17"/>
        <v>7.6899999999999998E-3</v>
      </c>
      <c r="K75" s="14">
        <f t="shared" si="18"/>
        <v>7.6899999999999998E-3</v>
      </c>
      <c r="L75" s="11">
        <f t="shared" si="19"/>
        <v>39839.582999999999</v>
      </c>
      <c r="M75" s="11">
        <f t="shared" si="20"/>
        <v>2117305.3098333338</v>
      </c>
      <c r="N75" s="11">
        <f t="shared" si="21"/>
        <v>7298005.3098333338</v>
      </c>
      <c r="O75" s="11">
        <f t="shared" si="22"/>
        <v>300</v>
      </c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3:25">
      <c r="C76" s="3">
        <f t="shared" si="12"/>
        <v>75</v>
      </c>
      <c r="D76" s="13"/>
      <c r="E76" s="10">
        <f t="shared" si="13"/>
        <v>1</v>
      </c>
      <c r="F76" s="11">
        <f t="shared" si="23"/>
        <v>40000</v>
      </c>
      <c r="G76" s="11">
        <f t="shared" si="14"/>
        <v>5220700</v>
      </c>
      <c r="H76" s="12">
        <f t="shared" si="15"/>
        <v>40000</v>
      </c>
      <c r="I76" s="12">
        <f t="shared" si="16"/>
        <v>5220700</v>
      </c>
      <c r="J76" s="13">
        <f t="shared" si="17"/>
        <v>7.6899999999999998E-3</v>
      </c>
      <c r="K76" s="14">
        <f t="shared" si="18"/>
        <v>7.6899999999999998E-3</v>
      </c>
      <c r="L76" s="11">
        <f t="shared" si="19"/>
        <v>40147.182999999997</v>
      </c>
      <c r="M76" s="11">
        <f t="shared" si="20"/>
        <v>2157452.492833334</v>
      </c>
      <c r="N76" s="11">
        <f t="shared" si="21"/>
        <v>7378152.492833334</v>
      </c>
      <c r="O76" s="11">
        <f t="shared" si="22"/>
        <v>300</v>
      </c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3:25">
      <c r="C77" s="3">
        <f t="shared" si="12"/>
        <v>76</v>
      </c>
      <c r="D77" s="13"/>
      <c r="E77" s="10">
        <f t="shared" si="13"/>
        <v>1</v>
      </c>
      <c r="F77" s="11">
        <f t="shared" si="23"/>
        <v>40000</v>
      </c>
      <c r="G77" s="11">
        <f t="shared" si="14"/>
        <v>5260700</v>
      </c>
      <c r="H77" s="12">
        <f t="shared" si="15"/>
        <v>40000</v>
      </c>
      <c r="I77" s="12">
        <f t="shared" si="16"/>
        <v>5260700</v>
      </c>
      <c r="J77" s="13">
        <f t="shared" si="17"/>
        <v>7.6899999999999998E-3</v>
      </c>
      <c r="K77" s="14">
        <f t="shared" si="18"/>
        <v>7.6899999999999998E-3</v>
      </c>
      <c r="L77" s="11">
        <f t="shared" si="19"/>
        <v>40454.782999999996</v>
      </c>
      <c r="M77" s="11">
        <f t="shared" si="20"/>
        <v>2197907.2758333338</v>
      </c>
      <c r="N77" s="11">
        <f t="shared" si="21"/>
        <v>7458607.2758333338</v>
      </c>
      <c r="O77" s="11">
        <f t="shared" si="22"/>
        <v>300</v>
      </c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3:25">
      <c r="C78" s="3">
        <f t="shared" si="12"/>
        <v>77</v>
      </c>
      <c r="D78" s="13"/>
      <c r="E78" s="10">
        <f t="shared" si="13"/>
        <v>1</v>
      </c>
      <c r="F78" s="11">
        <f t="shared" si="23"/>
        <v>40000</v>
      </c>
      <c r="G78" s="11">
        <f t="shared" si="14"/>
        <v>5300700</v>
      </c>
      <c r="H78" s="12">
        <f t="shared" si="15"/>
        <v>40000</v>
      </c>
      <c r="I78" s="12">
        <f t="shared" si="16"/>
        <v>5300700</v>
      </c>
      <c r="J78" s="13">
        <f t="shared" si="17"/>
        <v>7.6899999999999998E-3</v>
      </c>
      <c r="K78" s="14">
        <f t="shared" si="18"/>
        <v>7.6899999999999998E-3</v>
      </c>
      <c r="L78" s="11">
        <f t="shared" si="19"/>
        <v>40762.383000000002</v>
      </c>
      <c r="M78" s="11">
        <f t="shared" si="20"/>
        <v>2238669.6588333338</v>
      </c>
      <c r="N78" s="11">
        <f t="shared" si="21"/>
        <v>7539369.6588333342</v>
      </c>
      <c r="O78" s="11">
        <f t="shared" si="22"/>
        <v>300</v>
      </c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3:25">
      <c r="C79" s="3">
        <f t="shared" si="12"/>
        <v>78</v>
      </c>
      <c r="D79" s="13"/>
      <c r="E79" s="10">
        <f t="shared" si="13"/>
        <v>1</v>
      </c>
      <c r="F79" s="11">
        <f t="shared" si="23"/>
        <v>40000</v>
      </c>
      <c r="G79" s="11">
        <f t="shared" si="14"/>
        <v>5340700</v>
      </c>
      <c r="H79" s="12">
        <f t="shared" si="15"/>
        <v>40000</v>
      </c>
      <c r="I79" s="12">
        <f t="shared" si="16"/>
        <v>5340700</v>
      </c>
      <c r="J79" s="13">
        <f t="shared" si="17"/>
        <v>7.6899999999999998E-3</v>
      </c>
      <c r="K79" s="14">
        <f t="shared" si="18"/>
        <v>7.6899999999999998E-3</v>
      </c>
      <c r="L79" s="11">
        <f t="shared" si="19"/>
        <v>41069.983</v>
      </c>
      <c r="M79" s="11">
        <f t="shared" si="20"/>
        <v>2279739.6418333338</v>
      </c>
      <c r="N79" s="11">
        <f t="shared" si="21"/>
        <v>7620439.6418333333</v>
      </c>
      <c r="O79" s="11">
        <f t="shared" si="22"/>
        <v>300</v>
      </c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3:25">
      <c r="C80" s="3">
        <f t="shared" si="12"/>
        <v>79</v>
      </c>
      <c r="D80" s="13"/>
      <c r="E80" s="10">
        <f t="shared" si="13"/>
        <v>1</v>
      </c>
      <c r="F80" s="11">
        <f t="shared" si="23"/>
        <v>40500</v>
      </c>
      <c r="G80" s="11">
        <f t="shared" si="14"/>
        <v>5381200</v>
      </c>
      <c r="H80" s="12">
        <f t="shared" si="15"/>
        <v>40500</v>
      </c>
      <c r="I80" s="12">
        <f t="shared" si="16"/>
        <v>5381200</v>
      </c>
      <c r="J80" s="13">
        <f t="shared" si="17"/>
        <v>7.6899999999999998E-3</v>
      </c>
      <c r="K80" s="14">
        <f t="shared" si="18"/>
        <v>7.6899999999999998E-3</v>
      </c>
      <c r="L80" s="11">
        <f t="shared" si="19"/>
        <v>41381.428</v>
      </c>
      <c r="M80" s="11">
        <f t="shared" si="20"/>
        <v>2321121.0698333336</v>
      </c>
      <c r="N80" s="11">
        <f t="shared" si="21"/>
        <v>7702321.0698333336</v>
      </c>
      <c r="O80" s="11">
        <f t="shared" si="22"/>
        <v>303.75</v>
      </c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3:25">
      <c r="C81" s="3">
        <f t="shared" si="12"/>
        <v>80</v>
      </c>
      <c r="D81" s="13"/>
      <c r="E81" s="10">
        <f t="shared" si="13"/>
        <v>1</v>
      </c>
      <c r="F81" s="11">
        <f t="shared" si="23"/>
        <v>41000</v>
      </c>
      <c r="G81" s="11">
        <f t="shared" si="14"/>
        <v>5422200</v>
      </c>
      <c r="H81" s="12">
        <f t="shared" si="15"/>
        <v>41000</v>
      </c>
      <c r="I81" s="12">
        <f t="shared" si="16"/>
        <v>5422200</v>
      </c>
      <c r="J81" s="13">
        <f t="shared" si="17"/>
        <v>7.6899999999999998E-3</v>
      </c>
      <c r="K81" s="14">
        <f t="shared" si="18"/>
        <v>7.6899999999999998E-3</v>
      </c>
      <c r="L81" s="11">
        <f t="shared" si="19"/>
        <v>41696.718000000001</v>
      </c>
      <c r="M81" s="11">
        <f t="shared" si="20"/>
        <v>2362817.7878333335</v>
      </c>
      <c r="N81" s="11">
        <f t="shared" si="21"/>
        <v>7785017.787833333</v>
      </c>
      <c r="O81" s="11">
        <f t="shared" si="22"/>
        <v>307.5</v>
      </c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3:25">
      <c r="C82" s="3">
        <f t="shared" si="12"/>
        <v>81</v>
      </c>
      <c r="D82" s="13"/>
      <c r="E82" s="10">
        <f t="shared" si="13"/>
        <v>1</v>
      </c>
      <c r="F82" s="11">
        <f t="shared" si="23"/>
        <v>41000</v>
      </c>
      <c r="G82" s="11">
        <f t="shared" si="14"/>
        <v>5463200</v>
      </c>
      <c r="H82" s="12">
        <f t="shared" si="15"/>
        <v>41000</v>
      </c>
      <c r="I82" s="12">
        <f t="shared" si="16"/>
        <v>5463200</v>
      </c>
      <c r="J82" s="13">
        <f t="shared" si="17"/>
        <v>7.6899999999999998E-3</v>
      </c>
      <c r="K82" s="14">
        <f t="shared" si="18"/>
        <v>7.6899999999999998E-3</v>
      </c>
      <c r="L82" s="11">
        <f t="shared" si="19"/>
        <v>42012.008000000002</v>
      </c>
      <c r="M82" s="11">
        <f t="shared" si="20"/>
        <v>2404829.7958333334</v>
      </c>
      <c r="N82" s="11">
        <f t="shared" si="21"/>
        <v>7868029.7958333334</v>
      </c>
      <c r="O82" s="11">
        <f t="shared" si="22"/>
        <v>307.5</v>
      </c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3:25">
      <c r="C83" s="3">
        <f t="shared" si="12"/>
        <v>82</v>
      </c>
      <c r="D83" s="13"/>
      <c r="E83" s="10">
        <f t="shared" si="13"/>
        <v>1</v>
      </c>
      <c r="F83" s="11">
        <f t="shared" si="23"/>
        <v>41500</v>
      </c>
      <c r="G83" s="11">
        <f t="shared" si="14"/>
        <v>5504700</v>
      </c>
      <c r="H83" s="12">
        <f t="shared" si="15"/>
        <v>41500</v>
      </c>
      <c r="I83" s="12">
        <f t="shared" si="16"/>
        <v>5504700</v>
      </c>
      <c r="J83" s="13">
        <f t="shared" si="17"/>
        <v>7.6899999999999998E-3</v>
      </c>
      <c r="K83" s="14">
        <f t="shared" si="18"/>
        <v>7.6899999999999998E-3</v>
      </c>
      <c r="L83" s="11">
        <f t="shared" si="19"/>
        <v>42331.142999999996</v>
      </c>
      <c r="M83" s="11">
        <f t="shared" si="20"/>
        <v>2447160.9388333336</v>
      </c>
      <c r="N83" s="11">
        <f t="shared" si="21"/>
        <v>7951860.9388333336</v>
      </c>
      <c r="O83" s="11">
        <f t="shared" si="22"/>
        <v>311.25</v>
      </c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3:25">
      <c r="C84" s="3">
        <f t="shared" si="12"/>
        <v>83</v>
      </c>
      <c r="D84" s="13"/>
      <c r="E84" s="10">
        <f t="shared" si="13"/>
        <v>1</v>
      </c>
      <c r="F84" s="11">
        <f t="shared" si="23"/>
        <v>42000</v>
      </c>
      <c r="G84" s="11">
        <f t="shared" si="14"/>
        <v>5546700</v>
      </c>
      <c r="H84" s="12">
        <f t="shared" si="15"/>
        <v>42000</v>
      </c>
      <c r="I84" s="12">
        <f t="shared" si="16"/>
        <v>5546700</v>
      </c>
      <c r="J84" s="13">
        <f t="shared" si="17"/>
        <v>7.6899999999999998E-3</v>
      </c>
      <c r="K84" s="14">
        <f t="shared" si="18"/>
        <v>7.6899999999999998E-3</v>
      </c>
      <c r="L84" s="11">
        <f t="shared" si="19"/>
        <v>42654.123</v>
      </c>
      <c r="M84" s="11">
        <f t="shared" si="20"/>
        <v>2489815.0618333337</v>
      </c>
      <c r="N84" s="11">
        <f t="shared" si="21"/>
        <v>8036515.0618333332</v>
      </c>
      <c r="O84" s="11">
        <f t="shared" si="22"/>
        <v>315</v>
      </c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3:25">
      <c r="C85" s="3">
        <f t="shared" si="12"/>
        <v>84</v>
      </c>
      <c r="D85" s="13"/>
      <c r="E85" s="10">
        <f t="shared" si="13"/>
        <v>1</v>
      </c>
      <c r="F85" s="11">
        <f t="shared" si="23"/>
        <v>42000</v>
      </c>
      <c r="G85" s="11">
        <f t="shared" si="14"/>
        <v>5588700</v>
      </c>
      <c r="H85" s="12">
        <f t="shared" si="15"/>
        <v>42000</v>
      </c>
      <c r="I85" s="12">
        <f t="shared" si="16"/>
        <v>5588700</v>
      </c>
      <c r="J85" s="13">
        <f t="shared" si="17"/>
        <v>7.6899999999999998E-3</v>
      </c>
      <c r="K85" s="14">
        <f t="shared" si="18"/>
        <v>7.6899999999999998E-3</v>
      </c>
      <c r="L85" s="11">
        <f t="shared" si="19"/>
        <v>42977.102999999996</v>
      </c>
      <c r="M85" s="11">
        <f t="shared" si="20"/>
        <v>2532792.1648333338</v>
      </c>
      <c r="N85" s="11">
        <f t="shared" si="21"/>
        <v>8121492.1648333333</v>
      </c>
      <c r="O85" s="11">
        <f t="shared" si="22"/>
        <v>315</v>
      </c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3:25">
      <c r="C86" s="3">
        <f t="shared" si="12"/>
        <v>85</v>
      </c>
      <c r="D86" s="13"/>
      <c r="E86" s="10">
        <f t="shared" si="13"/>
        <v>1</v>
      </c>
      <c r="F86" s="11">
        <f t="shared" si="23"/>
        <v>42500</v>
      </c>
      <c r="G86" s="11">
        <f t="shared" si="14"/>
        <v>5631200</v>
      </c>
      <c r="H86" s="12">
        <f t="shared" si="15"/>
        <v>42500</v>
      </c>
      <c r="I86" s="12">
        <f t="shared" si="16"/>
        <v>5631200</v>
      </c>
      <c r="J86" s="13">
        <f t="shared" si="17"/>
        <v>7.6899999999999998E-3</v>
      </c>
      <c r="K86" s="14">
        <f t="shared" si="18"/>
        <v>7.6899999999999998E-3</v>
      </c>
      <c r="L86" s="11">
        <f t="shared" si="19"/>
        <v>43303.928</v>
      </c>
      <c r="M86" s="11">
        <f t="shared" si="20"/>
        <v>2576096.0928333336</v>
      </c>
      <c r="N86" s="11">
        <f t="shared" si="21"/>
        <v>8207296.0928333336</v>
      </c>
      <c r="O86" s="11">
        <f t="shared" si="22"/>
        <v>318.75</v>
      </c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3:25">
      <c r="C87" s="3">
        <f t="shared" si="12"/>
        <v>86</v>
      </c>
      <c r="D87" s="13"/>
      <c r="E87" s="10">
        <f t="shared" si="13"/>
        <v>1</v>
      </c>
      <c r="F87" s="11">
        <f t="shared" si="23"/>
        <v>42500</v>
      </c>
      <c r="G87" s="11">
        <f t="shared" si="14"/>
        <v>5673700</v>
      </c>
      <c r="H87" s="12">
        <f t="shared" si="15"/>
        <v>42500</v>
      </c>
      <c r="I87" s="12">
        <f t="shared" si="16"/>
        <v>5673700</v>
      </c>
      <c r="J87" s="13">
        <f t="shared" si="17"/>
        <v>7.6899999999999998E-3</v>
      </c>
      <c r="K87" s="14">
        <f t="shared" si="18"/>
        <v>7.6899999999999998E-3</v>
      </c>
      <c r="L87" s="11">
        <f t="shared" si="19"/>
        <v>43630.752999999997</v>
      </c>
      <c r="M87" s="11">
        <f t="shared" si="20"/>
        <v>2619726.8458333337</v>
      </c>
      <c r="N87" s="11">
        <f t="shared" si="21"/>
        <v>8293426.8458333332</v>
      </c>
      <c r="O87" s="11">
        <f t="shared" si="22"/>
        <v>318.75</v>
      </c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3:25">
      <c r="C88" s="3">
        <f t="shared" si="12"/>
        <v>87</v>
      </c>
      <c r="D88" s="13"/>
      <c r="E88" s="10">
        <f t="shared" si="13"/>
        <v>1</v>
      </c>
      <c r="F88" s="11">
        <f t="shared" si="23"/>
        <v>43000</v>
      </c>
      <c r="G88" s="11">
        <f t="shared" si="14"/>
        <v>5716700</v>
      </c>
      <c r="H88" s="12">
        <f t="shared" si="15"/>
        <v>43000</v>
      </c>
      <c r="I88" s="12">
        <f t="shared" si="16"/>
        <v>5716700</v>
      </c>
      <c r="J88" s="13">
        <f t="shared" si="17"/>
        <v>7.6899999999999998E-3</v>
      </c>
      <c r="K88" s="14">
        <f t="shared" si="18"/>
        <v>7.6899999999999998E-3</v>
      </c>
      <c r="L88" s="11">
        <f t="shared" si="19"/>
        <v>43961.422999999995</v>
      </c>
      <c r="M88" s="11">
        <f t="shared" si="20"/>
        <v>2663688.2688333336</v>
      </c>
      <c r="N88" s="11">
        <f t="shared" si="21"/>
        <v>8380388.2688333336</v>
      </c>
      <c r="O88" s="11">
        <f t="shared" si="22"/>
        <v>322.5</v>
      </c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3:25">
      <c r="C89" s="3">
        <f t="shared" si="12"/>
        <v>88</v>
      </c>
      <c r="D89" s="13"/>
      <c r="E89" s="10">
        <f t="shared" si="13"/>
        <v>1</v>
      </c>
      <c r="F89" s="11">
        <f t="shared" si="23"/>
        <v>43500</v>
      </c>
      <c r="G89" s="11">
        <f t="shared" si="14"/>
        <v>5760200</v>
      </c>
      <c r="H89" s="12">
        <f t="shared" si="15"/>
        <v>43500</v>
      </c>
      <c r="I89" s="12">
        <f t="shared" si="16"/>
        <v>5760200</v>
      </c>
      <c r="J89" s="13">
        <f t="shared" si="17"/>
        <v>7.6899999999999998E-3</v>
      </c>
      <c r="K89" s="14">
        <f t="shared" si="18"/>
        <v>7.6899999999999998E-3</v>
      </c>
      <c r="L89" s="11">
        <f t="shared" si="19"/>
        <v>44295.938000000002</v>
      </c>
      <c r="M89" s="11">
        <f t="shared" si="20"/>
        <v>2707984.2068333337</v>
      </c>
      <c r="N89" s="11">
        <f t="shared" si="21"/>
        <v>8468184.2068333328</v>
      </c>
      <c r="O89" s="11">
        <f t="shared" si="22"/>
        <v>326.25</v>
      </c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3:25">
      <c r="C90" s="3">
        <f t="shared" si="12"/>
        <v>89</v>
      </c>
      <c r="D90" s="13"/>
      <c r="E90" s="10">
        <f t="shared" si="13"/>
        <v>1</v>
      </c>
      <c r="F90" s="11">
        <f t="shared" si="23"/>
        <v>43500</v>
      </c>
      <c r="G90" s="11">
        <f t="shared" si="14"/>
        <v>5803700</v>
      </c>
      <c r="H90" s="12">
        <f t="shared" si="15"/>
        <v>43500</v>
      </c>
      <c r="I90" s="12">
        <f t="shared" si="16"/>
        <v>5803700</v>
      </c>
      <c r="J90" s="13">
        <f t="shared" si="17"/>
        <v>7.6899999999999998E-3</v>
      </c>
      <c r="K90" s="14">
        <f t="shared" si="18"/>
        <v>7.6899999999999998E-3</v>
      </c>
      <c r="L90" s="11">
        <f t="shared" si="19"/>
        <v>44630.453000000001</v>
      </c>
      <c r="M90" s="11">
        <f t="shared" si="20"/>
        <v>2752614.6598333339</v>
      </c>
      <c r="N90" s="11">
        <f t="shared" si="21"/>
        <v>8556314.6598333344</v>
      </c>
      <c r="O90" s="11">
        <f t="shared" si="22"/>
        <v>326.25</v>
      </c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3:25">
      <c r="C91" s="3">
        <f t="shared" si="12"/>
        <v>90</v>
      </c>
      <c r="D91" s="13"/>
      <c r="E91" s="10">
        <f t="shared" si="13"/>
        <v>1</v>
      </c>
      <c r="F91" s="11">
        <f t="shared" si="23"/>
        <v>44000</v>
      </c>
      <c r="G91" s="11">
        <f t="shared" si="14"/>
        <v>5847700</v>
      </c>
      <c r="H91" s="12">
        <f t="shared" si="15"/>
        <v>44000</v>
      </c>
      <c r="I91" s="12">
        <f t="shared" si="16"/>
        <v>5847700</v>
      </c>
      <c r="J91" s="13">
        <f t="shared" si="17"/>
        <v>7.6899999999999998E-3</v>
      </c>
      <c r="K91" s="14">
        <f t="shared" si="18"/>
        <v>7.6899999999999998E-3</v>
      </c>
      <c r="L91" s="11">
        <f t="shared" si="19"/>
        <v>44968.813000000002</v>
      </c>
      <c r="M91" s="11">
        <f t="shared" si="20"/>
        <v>2797583.472833334</v>
      </c>
      <c r="N91" s="11">
        <f t="shared" si="21"/>
        <v>8645283.4728333335</v>
      </c>
      <c r="O91" s="11">
        <f t="shared" si="22"/>
        <v>330</v>
      </c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3:25">
      <c r="C92" s="3">
        <f t="shared" si="12"/>
        <v>91</v>
      </c>
      <c r="D92" s="13"/>
      <c r="E92" s="10">
        <f t="shared" si="13"/>
        <v>1</v>
      </c>
      <c r="F92" s="11">
        <f t="shared" si="23"/>
        <v>44500</v>
      </c>
      <c r="G92" s="11">
        <f t="shared" si="14"/>
        <v>5892200</v>
      </c>
      <c r="H92" s="12">
        <f t="shared" si="15"/>
        <v>44500</v>
      </c>
      <c r="I92" s="12">
        <f t="shared" si="16"/>
        <v>5892200</v>
      </c>
      <c r="J92" s="13">
        <f t="shared" si="17"/>
        <v>7.6899999999999998E-3</v>
      </c>
      <c r="K92" s="14">
        <f t="shared" si="18"/>
        <v>7.6899999999999998E-3</v>
      </c>
      <c r="L92" s="11">
        <f t="shared" si="19"/>
        <v>45311.017999999996</v>
      </c>
      <c r="M92" s="11">
        <f t="shared" si="20"/>
        <v>2842894.4908333342</v>
      </c>
      <c r="N92" s="11">
        <f t="shared" si="21"/>
        <v>8735094.4908333346</v>
      </c>
      <c r="O92" s="11">
        <f t="shared" si="22"/>
        <v>333.75</v>
      </c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3:25">
      <c r="C93" s="3">
        <f t="shared" si="12"/>
        <v>92</v>
      </c>
      <c r="D93" s="13"/>
      <c r="E93" s="10">
        <f t="shared" si="13"/>
        <v>1</v>
      </c>
      <c r="F93" s="11">
        <f t="shared" si="23"/>
        <v>44500</v>
      </c>
      <c r="G93" s="11">
        <f t="shared" si="14"/>
        <v>5936700</v>
      </c>
      <c r="H93" s="12">
        <f t="shared" si="15"/>
        <v>44500</v>
      </c>
      <c r="I93" s="12">
        <f t="shared" si="16"/>
        <v>5936700</v>
      </c>
      <c r="J93" s="13">
        <f t="shared" si="17"/>
        <v>7.6899999999999998E-3</v>
      </c>
      <c r="K93" s="14">
        <f t="shared" si="18"/>
        <v>7.6899999999999998E-3</v>
      </c>
      <c r="L93" s="11">
        <f t="shared" si="19"/>
        <v>45653.222999999998</v>
      </c>
      <c r="M93" s="11">
        <f t="shared" si="20"/>
        <v>2888547.7138333339</v>
      </c>
      <c r="N93" s="11">
        <f t="shared" si="21"/>
        <v>8825247.7138333339</v>
      </c>
      <c r="O93" s="11">
        <f t="shared" si="22"/>
        <v>333.75</v>
      </c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3:25">
      <c r="C94" s="3">
        <f t="shared" si="12"/>
        <v>93</v>
      </c>
      <c r="D94" s="13"/>
      <c r="E94" s="10">
        <f t="shared" si="13"/>
        <v>1</v>
      </c>
      <c r="F94" s="11">
        <f t="shared" si="23"/>
        <v>45000</v>
      </c>
      <c r="G94" s="11">
        <f t="shared" si="14"/>
        <v>5981700</v>
      </c>
      <c r="H94" s="12">
        <f t="shared" si="15"/>
        <v>45000</v>
      </c>
      <c r="I94" s="12">
        <f t="shared" si="16"/>
        <v>5981700</v>
      </c>
      <c r="J94" s="13">
        <f t="shared" si="17"/>
        <v>7.6899999999999998E-3</v>
      </c>
      <c r="K94" s="14">
        <f t="shared" si="18"/>
        <v>7.6899999999999998E-3</v>
      </c>
      <c r="L94" s="11">
        <f t="shared" si="19"/>
        <v>45999.273000000001</v>
      </c>
      <c r="M94" s="11">
        <f t="shared" si="20"/>
        <v>2934546.986833334</v>
      </c>
      <c r="N94" s="11">
        <f t="shared" si="21"/>
        <v>8916246.986833334</v>
      </c>
      <c r="O94" s="11">
        <f t="shared" si="22"/>
        <v>337.5</v>
      </c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3:25">
      <c r="C95" s="3">
        <f t="shared" si="12"/>
        <v>94</v>
      </c>
      <c r="D95" s="13"/>
      <c r="E95" s="10">
        <f t="shared" si="13"/>
        <v>1</v>
      </c>
      <c r="F95" s="11">
        <f t="shared" si="23"/>
        <v>45500</v>
      </c>
      <c r="G95" s="11">
        <f t="shared" si="14"/>
        <v>6027200</v>
      </c>
      <c r="H95" s="12">
        <f t="shared" si="15"/>
        <v>45500</v>
      </c>
      <c r="I95" s="12">
        <f t="shared" si="16"/>
        <v>6027200</v>
      </c>
      <c r="J95" s="13">
        <f t="shared" si="17"/>
        <v>7.6899999999999998E-3</v>
      </c>
      <c r="K95" s="14">
        <f t="shared" si="18"/>
        <v>7.6899999999999998E-3</v>
      </c>
      <c r="L95" s="11">
        <f t="shared" si="19"/>
        <v>46349.167999999998</v>
      </c>
      <c r="M95" s="11">
        <f t="shared" si="20"/>
        <v>2980896.154833334</v>
      </c>
      <c r="N95" s="11">
        <f t="shared" si="21"/>
        <v>9008096.1548333336</v>
      </c>
      <c r="O95" s="11">
        <f t="shared" si="22"/>
        <v>341.25</v>
      </c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3:25">
      <c r="C96" s="3">
        <f t="shared" si="12"/>
        <v>95</v>
      </c>
      <c r="D96" s="13"/>
      <c r="E96" s="10">
        <f t="shared" si="13"/>
        <v>1</v>
      </c>
      <c r="F96" s="11">
        <f t="shared" si="23"/>
        <v>46000</v>
      </c>
      <c r="G96" s="11">
        <f t="shared" si="14"/>
        <v>6073200</v>
      </c>
      <c r="H96" s="12">
        <f t="shared" si="15"/>
        <v>46000</v>
      </c>
      <c r="I96" s="12">
        <f t="shared" si="16"/>
        <v>6073200</v>
      </c>
      <c r="J96" s="13">
        <f t="shared" si="17"/>
        <v>7.6899999999999998E-3</v>
      </c>
      <c r="K96" s="14">
        <f t="shared" si="18"/>
        <v>7.6899999999999998E-3</v>
      </c>
      <c r="L96" s="11">
        <f t="shared" si="19"/>
        <v>46702.907999999996</v>
      </c>
      <c r="M96" s="11">
        <f t="shared" si="20"/>
        <v>3027599.0628333339</v>
      </c>
      <c r="N96" s="11">
        <f t="shared" si="21"/>
        <v>9100799.0628333334</v>
      </c>
      <c r="O96" s="11">
        <f t="shared" si="22"/>
        <v>345</v>
      </c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3:25">
      <c r="C97" s="3">
        <f t="shared" si="12"/>
        <v>96</v>
      </c>
      <c r="D97" s="13"/>
      <c r="E97" s="10">
        <f t="shared" si="13"/>
        <v>1</v>
      </c>
      <c r="F97" s="11">
        <f t="shared" si="23"/>
        <v>46000</v>
      </c>
      <c r="G97" s="11">
        <f t="shared" si="14"/>
        <v>6119200</v>
      </c>
      <c r="H97" s="12">
        <f t="shared" si="15"/>
        <v>46000</v>
      </c>
      <c r="I97" s="12">
        <f t="shared" si="16"/>
        <v>6119200</v>
      </c>
      <c r="J97" s="13">
        <f t="shared" si="17"/>
        <v>7.6899999999999998E-3</v>
      </c>
      <c r="K97" s="14">
        <f t="shared" si="18"/>
        <v>7.6899999999999998E-3</v>
      </c>
      <c r="L97" s="11">
        <f t="shared" si="19"/>
        <v>47056.648000000001</v>
      </c>
      <c r="M97" s="11">
        <f t="shared" si="20"/>
        <v>3074655.7108333339</v>
      </c>
      <c r="N97" s="11">
        <f t="shared" si="21"/>
        <v>9193855.7108333334</v>
      </c>
      <c r="O97" s="11">
        <f t="shared" si="22"/>
        <v>345</v>
      </c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3:25">
      <c r="C98" s="3">
        <f t="shared" si="12"/>
        <v>97</v>
      </c>
      <c r="D98" s="13"/>
      <c r="E98" s="10">
        <f t="shared" si="13"/>
        <v>1</v>
      </c>
      <c r="F98" s="11">
        <f t="shared" si="23"/>
        <v>46500</v>
      </c>
      <c r="G98" s="11">
        <f t="shared" si="14"/>
        <v>6165700</v>
      </c>
      <c r="H98" s="12">
        <f t="shared" si="15"/>
        <v>46500</v>
      </c>
      <c r="I98" s="12">
        <f t="shared" si="16"/>
        <v>6165700</v>
      </c>
      <c r="J98" s="13">
        <f t="shared" si="17"/>
        <v>7.6899999999999998E-3</v>
      </c>
      <c r="K98" s="14">
        <f t="shared" si="18"/>
        <v>7.6899999999999998E-3</v>
      </c>
      <c r="L98" s="11">
        <f t="shared" si="19"/>
        <v>47414.233</v>
      </c>
      <c r="M98" s="11">
        <f t="shared" si="20"/>
        <v>3122069.9438333339</v>
      </c>
      <c r="N98" s="11">
        <f t="shared" si="21"/>
        <v>9287769.9438333344</v>
      </c>
      <c r="O98" s="11">
        <f t="shared" si="22"/>
        <v>348.75</v>
      </c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3:25">
      <c r="C99" s="3">
        <f t="shared" si="12"/>
        <v>98</v>
      </c>
      <c r="D99" s="13"/>
      <c r="E99" s="10">
        <f t="shared" si="13"/>
        <v>1</v>
      </c>
      <c r="F99" s="11">
        <f t="shared" si="23"/>
        <v>47000</v>
      </c>
      <c r="G99" s="11">
        <f t="shared" si="14"/>
        <v>6212700</v>
      </c>
      <c r="H99" s="12">
        <f t="shared" si="15"/>
        <v>47000</v>
      </c>
      <c r="I99" s="12">
        <f t="shared" si="16"/>
        <v>6212700</v>
      </c>
      <c r="J99" s="13">
        <f t="shared" si="17"/>
        <v>7.6899999999999998E-3</v>
      </c>
      <c r="K99" s="14">
        <f t="shared" si="18"/>
        <v>7.6899999999999998E-3</v>
      </c>
      <c r="L99" s="11">
        <f t="shared" si="19"/>
        <v>47775.663</v>
      </c>
      <c r="M99" s="11">
        <f t="shared" si="20"/>
        <v>3169845.6068333341</v>
      </c>
      <c r="N99" s="11">
        <f t="shared" si="21"/>
        <v>9382545.606833335</v>
      </c>
      <c r="O99" s="11">
        <f t="shared" si="22"/>
        <v>352.5</v>
      </c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3:25">
      <c r="C100" s="3">
        <f t="shared" si="12"/>
        <v>99</v>
      </c>
      <c r="D100" s="13"/>
      <c r="E100" s="10">
        <f t="shared" si="13"/>
        <v>1</v>
      </c>
      <c r="F100" s="11">
        <f t="shared" si="23"/>
        <v>47000</v>
      </c>
      <c r="G100" s="11">
        <f t="shared" si="14"/>
        <v>6259700</v>
      </c>
      <c r="H100" s="12">
        <f t="shared" si="15"/>
        <v>47000</v>
      </c>
      <c r="I100" s="12">
        <f t="shared" si="16"/>
        <v>6259700</v>
      </c>
      <c r="J100" s="13">
        <f t="shared" si="17"/>
        <v>7.6899999999999998E-3</v>
      </c>
      <c r="K100" s="14">
        <f t="shared" si="18"/>
        <v>7.6899999999999998E-3</v>
      </c>
      <c r="L100" s="11">
        <f t="shared" si="19"/>
        <v>48137.093000000001</v>
      </c>
      <c r="M100" s="11">
        <f t="shared" si="20"/>
        <v>3217982.699833334</v>
      </c>
      <c r="N100" s="11">
        <f t="shared" si="21"/>
        <v>9477682.6998333335</v>
      </c>
      <c r="O100" s="11">
        <f t="shared" si="22"/>
        <v>352.5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3:25">
      <c r="C101" s="3">
        <f t="shared" si="12"/>
        <v>100</v>
      </c>
      <c r="D101" s="13"/>
      <c r="E101" s="10">
        <f t="shared" si="13"/>
        <v>1</v>
      </c>
      <c r="F101" s="11">
        <f t="shared" si="23"/>
        <v>47500</v>
      </c>
      <c r="G101" s="11">
        <f t="shared" si="14"/>
        <v>6307200</v>
      </c>
      <c r="H101" s="12">
        <f t="shared" si="15"/>
        <v>47500</v>
      </c>
      <c r="I101" s="12">
        <f t="shared" si="16"/>
        <v>6307200</v>
      </c>
      <c r="J101" s="13">
        <f t="shared" si="17"/>
        <v>7.6899999999999998E-3</v>
      </c>
      <c r="K101" s="14">
        <f t="shared" si="18"/>
        <v>7.6899999999999998E-3</v>
      </c>
      <c r="L101" s="11">
        <f t="shared" si="19"/>
        <v>48502.368000000002</v>
      </c>
      <c r="M101" s="11">
        <f t="shared" si="20"/>
        <v>3266485.0678333337</v>
      </c>
      <c r="N101" s="11">
        <f t="shared" si="21"/>
        <v>9573685.0678333342</v>
      </c>
      <c r="O101" s="11">
        <f t="shared" si="22"/>
        <v>356.25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3:25">
      <c r="C102" s="3">
        <f t="shared" si="12"/>
        <v>101</v>
      </c>
      <c r="D102" s="13"/>
      <c r="E102" s="10">
        <f t="shared" si="13"/>
        <v>1</v>
      </c>
      <c r="F102" s="11">
        <f t="shared" si="23"/>
        <v>48000</v>
      </c>
      <c r="G102" s="11">
        <f t="shared" si="14"/>
        <v>6355200</v>
      </c>
      <c r="H102" s="12">
        <f t="shared" si="15"/>
        <v>48000</v>
      </c>
      <c r="I102" s="12">
        <f t="shared" si="16"/>
        <v>6355200</v>
      </c>
      <c r="J102" s="13">
        <f t="shared" si="17"/>
        <v>7.6899999999999998E-3</v>
      </c>
      <c r="K102" s="14">
        <f t="shared" si="18"/>
        <v>7.6899999999999998E-3</v>
      </c>
      <c r="L102" s="11">
        <f t="shared" si="19"/>
        <v>48871.487999999998</v>
      </c>
      <c r="M102" s="11">
        <f t="shared" si="20"/>
        <v>3315356.5558333336</v>
      </c>
      <c r="N102" s="11">
        <f t="shared" si="21"/>
        <v>9670556.5558333341</v>
      </c>
      <c r="O102" s="11">
        <f t="shared" si="22"/>
        <v>360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3:25">
      <c r="C103" s="3">
        <f t="shared" si="12"/>
        <v>102</v>
      </c>
      <c r="D103" s="13"/>
      <c r="E103" s="10">
        <f t="shared" si="13"/>
        <v>1</v>
      </c>
      <c r="F103" s="11">
        <f t="shared" si="23"/>
        <v>48500</v>
      </c>
      <c r="G103" s="11">
        <f t="shared" si="14"/>
        <v>6403700</v>
      </c>
      <c r="H103" s="12">
        <f t="shared" si="15"/>
        <v>48500</v>
      </c>
      <c r="I103" s="12">
        <f t="shared" si="16"/>
        <v>6403700</v>
      </c>
      <c r="J103" s="13">
        <f t="shared" si="17"/>
        <v>7.6899999999999998E-3</v>
      </c>
      <c r="K103" s="14">
        <f t="shared" si="18"/>
        <v>7.6899999999999998E-3</v>
      </c>
      <c r="L103" s="11">
        <f t="shared" si="19"/>
        <v>49244.453000000001</v>
      </c>
      <c r="M103" s="11">
        <f t="shared" si="20"/>
        <v>3364601.0088333338</v>
      </c>
      <c r="N103" s="11">
        <f t="shared" si="21"/>
        <v>9768301.0088333338</v>
      </c>
      <c r="O103" s="11">
        <f t="shared" si="22"/>
        <v>363.75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3:25">
      <c r="C104" s="3">
        <f t="shared" si="12"/>
        <v>103</v>
      </c>
      <c r="D104" s="13"/>
      <c r="E104" s="10">
        <f t="shared" si="13"/>
        <v>1</v>
      </c>
      <c r="F104" s="11">
        <f t="shared" si="23"/>
        <v>48500</v>
      </c>
      <c r="G104" s="11">
        <f t="shared" si="14"/>
        <v>6452200</v>
      </c>
      <c r="H104" s="12">
        <f t="shared" si="15"/>
        <v>48500</v>
      </c>
      <c r="I104" s="12">
        <f t="shared" si="16"/>
        <v>6452200</v>
      </c>
      <c r="J104" s="13">
        <f t="shared" si="17"/>
        <v>7.6899999999999998E-3</v>
      </c>
      <c r="K104" s="14">
        <f t="shared" si="18"/>
        <v>7.6899999999999998E-3</v>
      </c>
      <c r="L104" s="11">
        <f t="shared" si="19"/>
        <v>49617.417999999998</v>
      </c>
      <c r="M104" s="11">
        <f t="shared" si="20"/>
        <v>3414218.4268333339</v>
      </c>
      <c r="N104" s="11">
        <f t="shared" si="21"/>
        <v>9866418.4268333334</v>
      </c>
      <c r="O104" s="11">
        <f t="shared" si="22"/>
        <v>363.75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3:25">
      <c r="C105" s="3">
        <f t="shared" si="12"/>
        <v>104</v>
      </c>
      <c r="D105" s="13"/>
      <c r="E105" s="10">
        <f t="shared" si="13"/>
        <v>1</v>
      </c>
      <c r="F105" s="11">
        <f t="shared" si="23"/>
        <v>49000</v>
      </c>
      <c r="G105" s="11">
        <f t="shared" si="14"/>
        <v>6501200</v>
      </c>
      <c r="H105" s="12">
        <f t="shared" si="15"/>
        <v>49000</v>
      </c>
      <c r="I105" s="12">
        <f t="shared" si="16"/>
        <v>6501200</v>
      </c>
      <c r="J105" s="13">
        <f t="shared" si="17"/>
        <v>7.6899999999999998E-3</v>
      </c>
      <c r="K105" s="14">
        <f t="shared" si="18"/>
        <v>7.6899999999999998E-3</v>
      </c>
      <c r="L105" s="11">
        <f t="shared" si="19"/>
        <v>49994.227999999996</v>
      </c>
      <c r="M105" s="11">
        <f t="shared" si="20"/>
        <v>3464212.654833334</v>
      </c>
      <c r="N105" s="11">
        <f t="shared" si="21"/>
        <v>9965412.6548333336</v>
      </c>
      <c r="O105" s="11">
        <f t="shared" si="22"/>
        <v>367.5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3:25">
      <c r="C106" s="3">
        <f t="shared" si="12"/>
        <v>105</v>
      </c>
      <c r="D106" s="13"/>
      <c r="E106" s="10">
        <f t="shared" si="13"/>
        <v>1</v>
      </c>
      <c r="F106" s="11">
        <f t="shared" si="23"/>
        <v>49500</v>
      </c>
      <c r="G106" s="11">
        <f t="shared" si="14"/>
        <v>6550700</v>
      </c>
      <c r="H106" s="12">
        <f t="shared" si="15"/>
        <v>49500</v>
      </c>
      <c r="I106" s="12">
        <f t="shared" si="16"/>
        <v>6550700</v>
      </c>
      <c r="J106" s="13">
        <f t="shared" si="17"/>
        <v>7.6899999999999998E-3</v>
      </c>
      <c r="K106" s="14">
        <f t="shared" si="18"/>
        <v>7.6899999999999998E-3</v>
      </c>
      <c r="L106" s="11">
        <f t="shared" si="19"/>
        <v>50374.883000000002</v>
      </c>
      <c r="M106" s="11">
        <f t="shared" si="20"/>
        <v>3514587.5378333339</v>
      </c>
      <c r="N106" s="11">
        <f t="shared" si="21"/>
        <v>10065287.537833333</v>
      </c>
      <c r="O106" s="11">
        <f t="shared" si="22"/>
        <v>371.25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3:25">
      <c r="C107" s="3">
        <f t="shared" si="12"/>
        <v>106</v>
      </c>
      <c r="D107" s="13"/>
      <c r="E107" s="10">
        <f t="shared" si="13"/>
        <v>1</v>
      </c>
      <c r="F107" s="11">
        <f t="shared" si="23"/>
        <v>50000</v>
      </c>
      <c r="G107" s="11">
        <f t="shared" si="14"/>
        <v>6600700</v>
      </c>
      <c r="H107" s="12">
        <f t="shared" si="15"/>
        <v>50000</v>
      </c>
      <c r="I107" s="12">
        <f t="shared" si="16"/>
        <v>6600700</v>
      </c>
      <c r="J107" s="13">
        <f t="shared" si="17"/>
        <v>7.6899999999999998E-3</v>
      </c>
      <c r="K107" s="14">
        <f t="shared" si="18"/>
        <v>7.6899999999999998E-3</v>
      </c>
      <c r="L107" s="11">
        <f t="shared" si="19"/>
        <v>50759.383000000002</v>
      </c>
      <c r="M107" s="11">
        <f t="shared" si="20"/>
        <v>3565346.9208333339</v>
      </c>
      <c r="N107" s="11">
        <f t="shared" si="21"/>
        <v>10166046.920833334</v>
      </c>
      <c r="O107" s="11">
        <f t="shared" si="22"/>
        <v>375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3:25">
      <c r="C108" s="3">
        <f t="shared" si="12"/>
        <v>107</v>
      </c>
      <c r="D108" s="13"/>
      <c r="E108" s="10">
        <f t="shared" si="13"/>
        <v>1</v>
      </c>
      <c r="F108" s="11">
        <f t="shared" si="23"/>
        <v>50000</v>
      </c>
      <c r="G108" s="11">
        <f t="shared" si="14"/>
        <v>6650700</v>
      </c>
      <c r="H108" s="12">
        <f t="shared" si="15"/>
        <v>50000</v>
      </c>
      <c r="I108" s="12">
        <f t="shared" si="16"/>
        <v>6650700</v>
      </c>
      <c r="J108" s="13">
        <f t="shared" si="17"/>
        <v>7.6899999999999998E-3</v>
      </c>
      <c r="K108" s="14">
        <f t="shared" si="18"/>
        <v>7.6899999999999998E-3</v>
      </c>
      <c r="L108" s="11">
        <f t="shared" si="19"/>
        <v>51143.883000000002</v>
      </c>
      <c r="M108" s="11">
        <f t="shared" si="20"/>
        <v>3616490.8038333338</v>
      </c>
      <c r="N108" s="11">
        <f t="shared" si="21"/>
        <v>10267190.803833334</v>
      </c>
      <c r="O108" s="11">
        <f t="shared" si="22"/>
        <v>375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3:25">
      <c r="C109" s="3">
        <f t="shared" si="12"/>
        <v>108</v>
      </c>
      <c r="D109" s="13"/>
      <c r="E109" s="10">
        <f t="shared" si="13"/>
        <v>1</v>
      </c>
      <c r="F109" s="11">
        <f t="shared" si="23"/>
        <v>50500</v>
      </c>
      <c r="G109" s="11">
        <f t="shared" si="14"/>
        <v>6701200</v>
      </c>
      <c r="H109" s="12">
        <f t="shared" si="15"/>
        <v>50500</v>
      </c>
      <c r="I109" s="12">
        <f t="shared" si="16"/>
        <v>6701200</v>
      </c>
      <c r="J109" s="13">
        <f t="shared" si="17"/>
        <v>7.6899999999999998E-3</v>
      </c>
      <c r="K109" s="14">
        <f t="shared" si="18"/>
        <v>7.6899999999999998E-3</v>
      </c>
      <c r="L109" s="11">
        <f t="shared" si="19"/>
        <v>51532.227999999996</v>
      </c>
      <c r="M109" s="11">
        <f t="shared" si="20"/>
        <v>3668023.0318333339</v>
      </c>
      <c r="N109" s="11">
        <f t="shared" si="21"/>
        <v>10369223.031833334</v>
      </c>
      <c r="O109" s="11">
        <f t="shared" si="22"/>
        <v>378.75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3:25">
      <c r="C110" s="3">
        <f t="shared" si="12"/>
        <v>109</v>
      </c>
      <c r="D110" s="13"/>
      <c r="E110" s="10">
        <f t="shared" si="13"/>
        <v>1</v>
      </c>
      <c r="F110" s="11">
        <f t="shared" si="23"/>
        <v>51000</v>
      </c>
      <c r="G110" s="11">
        <f t="shared" si="14"/>
        <v>6752200</v>
      </c>
      <c r="H110" s="12">
        <f t="shared" si="15"/>
        <v>51000</v>
      </c>
      <c r="I110" s="12">
        <f t="shared" si="16"/>
        <v>6752200</v>
      </c>
      <c r="J110" s="13">
        <f t="shared" si="17"/>
        <v>7.6899999999999998E-3</v>
      </c>
      <c r="K110" s="14">
        <f t="shared" si="18"/>
        <v>7.6899999999999998E-3</v>
      </c>
      <c r="L110" s="11">
        <f t="shared" si="19"/>
        <v>51924.417999999998</v>
      </c>
      <c r="M110" s="11">
        <f t="shared" si="20"/>
        <v>3719947.449833334</v>
      </c>
      <c r="N110" s="11">
        <f t="shared" si="21"/>
        <v>10472147.449833333</v>
      </c>
      <c r="O110" s="11">
        <f t="shared" si="22"/>
        <v>382.5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3:25">
      <c r="C111" s="3">
        <f t="shared" si="12"/>
        <v>110</v>
      </c>
      <c r="D111" s="13"/>
      <c r="E111" s="10">
        <f t="shared" si="13"/>
        <v>1</v>
      </c>
      <c r="F111" s="11">
        <f t="shared" si="23"/>
        <v>51500</v>
      </c>
      <c r="G111" s="11">
        <f t="shared" si="14"/>
        <v>6803700</v>
      </c>
      <c r="H111" s="12">
        <f t="shared" si="15"/>
        <v>51500</v>
      </c>
      <c r="I111" s="12">
        <f t="shared" si="16"/>
        <v>6803700</v>
      </c>
      <c r="J111" s="13">
        <f t="shared" si="17"/>
        <v>7.6899999999999998E-3</v>
      </c>
      <c r="K111" s="14">
        <f t="shared" si="18"/>
        <v>7.6899999999999998E-3</v>
      </c>
      <c r="L111" s="11">
        <f t="shared" si="19"/>
        <v>52320.453000000001</v>
      </c>
      <c r="M111" s="11">
        <f t="shared" si="20"/>
        <v>3772267.9028333342</v>
      </c>
      <c r="N111" s="11">
        <f t="shared" si="21"/>
        <v>10575967.902833335</v>
      </c>
      <c r="O111" s="11">
        <f t="shared" si="22"/>
        <v>386.25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3:25">
      <c r="C112" s="3">
        <f t="shared" si="12"/>
        <v>111</v>
      </c>
      <c r="D112" s="13"/>
      <c r="E112" s="10">
        <f t="shared" si="13"/>
        <v>1</v>
      </c>
      <c r="F112" s="11">
        <f t="shared" si="23"/>
        <v>51500</v>
      </c>
      <c r="G112" s="11">
        <f t="shared" si="14"/>
        <v>6855200</v>
      </c>
      <c r="H112" s="12">
        <f t="shared" si="15"/>
        <v>51500</v>
      </c>
      <c r="I112" s="12">
        <f t="shared" si="16"/>
        <v>6855200</v>
      </c>
      <c r="J112" s="13">
        <f t="shared" si="17"/>
        <v>7.6899999999999998E-3</v>
      </c>
      <c r="K112" s="14">
        <f t="shared" si="18"/>
        <v>7.6899999999999998E-3</v>
      </c>
      <c r="L112" s="11">
        <f t="shared" si="19"/>
        <v>52716.487999999998</v>
      </c>
      <c r="M112" s="11">
        <f t="shared" si="20"/>
        <v>3824984.3908333341</v>
      </c>
      <c r="N112" s="11">
        <f t="shared" si="21"/>
        <v>10680184.390833333</v>
      </c>
      <c r="O112" s="11">
        <f t="shared" si="22"/>
        <v>386.25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3:25">
      <c r="C113" s="3">
        <f t="shared" si="12"/>
        <v>112</v>
      </c>
      <c r="D113" s="13"/>
      <c r="E113" s="10">
        <f t="shared" si="13"/>
        <v>1</v>
      </c>
      <c r="F113" s="11">
        <f t="shared" si="23"/>
        <v>52000</v>
      </c>
      <c r="G113" s="11">
        <f t="shared" si="14"/>
        <v>6907200</v>
      </c>
      <c r="H113" s="12">
        <f t="shared" si="15"/>
        <v>52000</v>
      </c>
      <c r="I113" s="12">
        <f t="shared" si="16"/>
        <v>6907200</v>
      </c>
      <c r="J113" s="13">
        <f t="shared" si="17"/>
        <v>7.6899999999999998E-3</v>
      </c>
      <c r="K113" s="14">
        <f t="shared" si="18"/>
        <v>7.6899999999999998E-3</v>
      </c>
      <c r="L113" s="11">
        <f t="shared" si="19"/>
        <v>53116.367999999995</v>
      </c>
      <c r="M113" s="11">
        <f t="shared" si="20"/>
        <v>3878100.7588333338</v>
      </c>
      <c r="N113" s="11">
        <f t="shared" si="21"/>
        <v>10785300.758833334</v>
      </c>
      <c r="O113" s="11">
        <f t="shared" si="22"/>
        <v>390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3:25">
      <c r="C114" s="3">
        <f t="shared" si="12"/>
        <v>113</v>
      </c>
      <c r="D114" s="13"/>
      <c r="E114" s="10">
        <f t="shared" si="13"/>
        <v>1</v>
      </c>
      <c r="F114" s="11">
        <f t="shared" si="23"/>
        <v>52500</v>
      </c>
      <c r="G114" s="11">
        <f t="shared" si="14"/>
        <v>6959700</v>
      </c>
      <c r="H114" s="12">
        <f t="shared" si="15"/>
        <v>52500</v>
      </c>
      <c r="I114" s="12">
        <f t="shared" si="16"/>
        <v>6959700</v>
      </c>
      <c r="J114" s="13">
        <f t="shared" si="17"/>
        <v>7.6899999999999998E-3</v>
      </c>
      <c r="K114" s="14">
        <f t="shared" si="18"/>
        <v>7.6899999999999998E-3</v>
      </c>
      <c r="L114" s="11">
        <f t="shared" si="19"/>
        <v>53520.093000000001</v>
      </c>
      <c r="M114" s="11">
        <f t="shared" si="20"/>
        <v>3931620.8518333337</v>
      </c>
      <c r="N114" s="11">
        <f t="shared" si="21"/>
        <v>10891320.851833334</v>
      </c>
      <c r="O114" s="11">
        <f t="shared" si="22"/>
        <v>393.75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3:25">
      <c r="C115" s="3">
        <f t="shared" si="12"/>
        <v>114</v>
      </c>
      <c r="D115" s="13"/>
      <c r="E115" s="10">
        <f t="shared" si="13"/>
        <v>1</v>
      </c>
      <c r="F115" s="11">
        <f t="shared" si="23"/>
        <v>53000</v>
      </c>
      <c r="G115" s="11">
        <f t="shared" si="14"/>
        <v>7012700</v>
      </c>
      <c r="H115" s="12">
        <f t="shared" si="15"/>
        <v>53000</v>
      </c>
      <c r="I115" s="12">
        <f t="shared" si="16"/>
        <v>7012700</v>
      </c>
      <c r="J115" s="13">
        <f t="shared" si="17"/>
        <v>7.6899999999999998E-3</v>
      </c>
      <c r="K115" s="14">
        <f t="shared" si="18"/>
        <v>7.6899999999999998E-3</v>
      </c>
      <c r="L115" s="11">
        <f t="shared" si="19"/>
        <v>53927.663</v>
      </c>
      <c r="M115" s="11">
        <f t="shared" si="20"/>
        <v>3985548.5148333339</v>
      </c>
      <c r="N115" s="11">
        <f t="shared" si="21"/>
        <v>10998248.514833335</v>
      </c>
      <c r="O115" s="11">
        <f t="shared" si="22"/>
        <v>397.5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3:25">
      <c r="C116" s="3">
        <f t="shared" si="12"/>
        <v>115</v>
      </c>
      <c r="D116" s="13"/>
      <c r="E116" s="10">
        <f t="shared" si="13"/>
        <v>1</v>
      </c>
      <c r="F116" s="11">
        <f t="shared" si="23"/>
        <v>53500</v>
      </c>
      <c r="G116" s="11">
        <f t="shared" si="14"/>
        <v>7066200</v>
      </c>
      <c r="H116" s="12">
        <f t="shared" si="15"/>
        <v>53500</v>
      </c>
      <c r="I116" s="12">
        <f t="shared" si="16"/>
        <v>7066200</v>
      </c>
      <c r="J116" s="13">
        <f t="shared" si="17"/>
        <v>7.6899999999999998E-3</v>
      </c>
      <c r="K116" s="14">
        <f t="shared" si="18"/>
        <v>7.6899999999999998E-3</v>
      </c>
      <c r="L116" s="11">
        <f t="shared" si="19"/>
        <v>54339.078000000001</v>
      </c>
      <c r="M116" s="11">
        <f t="shared" si="20"/>
        <v>4039887.5928333341</v>
      </c>
      <c r="N116" s="11">
        <f t="shared" si="21"/>
        <v>11106087.592833335</v>
      </c>
      <c r="O116" s="11">
        <f t="shared" si="22"/>
        <v>401.25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3:25">
      <c r="C117" s="3">
        <f t="shared" si="12"/>
        <v>116</v>
      </c>
      <c r="D117" s="13"/>
      <c r="E117" s="10">
        <f t="shared" si="13"/>
        <v>1</v>
      </c>
      <c r="F117" s="11">
        <f t="shared" si="23"/>
        <v>53500</v>
      </c>
      <c r="G117" s="11">
        <f t="shared" si="14"/>
        <v>7119700</v>
      </c>
      <c r="H117" s="12">
        <f t="shared" si="15"/>
        <v>53500</v>
      </c>
      <c r="I117" s="12">
        <f t="shared" si="16"/>
        <v>7119700</v>
      </c>
      <c r="J117" s="13">
        <f t="shared" si="17"/>
        <v>7.6899999999999998E-3</v>
      </c>
      <c r="K117" s="14">
        <f t="shared" si="18"/>
        <v>7.6899999999999998E-3</v>
      </c>
      <c r="L117" s="11">
        <f t="shared" si="19"/>
        <v>54750.492999999995</v>
      </c>
      <c r="M117" s="11">
        <f t="shared" si="20"/>
        <v>4094638.0858333339</v>
      </c>
      <c r="N117" s="11">
        <f t="shared" si="21"/>
        <v>11214338.085833333</v>
      </c>
      <c r="O117" s="11">
        <f t="shared" si="22"/>
        <v>401.25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3:25">
      <c r="C118" s="3">
        <f t="shared" si="12"/>
        <v>117</v>
      </c>
      <c r="D118" s="13"/>
      <c r="E118" s="10">
        <f t="shared" si="13"/>
        <v>1</v>
      </c>
      <c r="F118" s="11">
        <f t="shared" si="23"/>
        <v>54000</v>
      </c>
      <c r="G118" s="11">
        <f t="shared" si="14"/>
        <v>7173700</v>
      </c>
      <c r="H118" s="12">
        <f t="shared" si="15"/>
        <v>54000</v>
      </c>
      <c r="I118" s="12">
        <f t="shared" si="16"/>
        <v>7173700</v>
      </c>
      <c r="J118" s="13">
        <f t="shared" si="17"/>
        <v>7.6899999999999998E-3</v>
      </c>
      <c r="K118" s="14">
        <f t="shared" si="18"/>
        <v>7.6899999999999998E-3</v>
      </c>
      <c r="L118" s="11">
        <f t="shared" si="19"/>
        <v>55165.752999999997</v>
      </c>
      <c r="M118" s="11">
        <f t="shared" si="20"/>
        <v>4149803.8388333339</v>
      </c>
      <c r="N118" s="11">
        <f t="shared" si="21"/>
        <v>11323503.838833334</v>
      </c>
      <c r="O118" s="11">
        <f t="shared" si="22"/>
        <v>405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3:25">
      <c r="C119" s="3">
        <f t="shared" si="12"/>
        <v>118</v>
      </c>
      <c r="D119" s="13"/>
      <c r="E119" s="10">
        <f t="shared" si="13"/>
        <v>1</v>
      </c>
      <c r="F119" s="11">
        <f t="shared" si="23"/>
        <v>54500</v>
      </c>
      <c r="G119" s="11">
        <f t="shared" si="14"/>
        <v>7228200</v>
      </c>
      <c r="H119" s="12">
        <f t="shared" si="15"/>
        <v>54500</v>
      </c>
      <c r="I119" s="12">
        <f t="shared" si="16"/>
        <v>7228200</v>
      </c>
      <c r="J119" s="13">
        <f t="shared" si="17"/>
        <v>7.6899999999999998E-3</v>
      </c>
      <c r="K119" s="14">
        <f t="shared" si="18"/>
        <v>7.6899999999999998E-3</v>
      </c>
      <c r="L119" s="11">
        <f t="shared" si="19"/>
        <v>55584.858</v>
      </c>
      <c r="M119" s="11">
        <f t="shared" si="20"/>
        <v>4205388.6968333339</v>
      </c>
      <c r="N119" s="11">
        <f t="shared" si="21"/>
        <v>11433588.696833335</v>
      </c>
      <c r="O119" s="11">
        <f t="shared" si="22"/>
        <v>408.75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3:25">
      <c r="C120" s="3">
        <f t="shared" si="12"/>
        <v>119</v>
      </c>
      <c r="D120" s="13"/>
      <c r="E120" s="10">
        <f t="shared" si="13"/>
        <v>1</v>
      </c>
      <c r="F120" s="11">
        <f t="shared" si="23"/>
        <v>55000</v>
      </c>
      <c r="G120" s="11">
        <f t="shared" si="14"/>
        <v>7283200</v>
      </c>
      <c r="H120" s="12">
        <f t="shared" si="15"/>
        <v>55000</v>
      </c>
      <c r="I120" s="12">
        <f t="shared" si="16"/>
        <v>7283200</v>
      </c>
      <c r="J120" s="13">
        <f t="shared" si="17"/>
        <v>7.6899999999999998E-3</v>
      </c>
      <c r="K120" s="14">
        <f t="shared" si="18"/>
        <v>7.6899999999999998E-3</v>
      </c>
      <c r="L120" s="11">
        <f t="shared" si="19"/>
        <v>56007.807999999997</v>
      </c>
      <c r="M120" s="11">
        <f t="shared" si="20"/>
        <v>4261396.5048333341</v>
      </c>
      <c r="N120" s="11">
        <f t="shared" si="21"/>
        <v>11544596.504833333</v>
      </c>
      <c r="O120" s="11">
        <f t="shared" si="22"/>
        <v>412.5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3:25">
      <c r="C121" s="3">
        <f t="shared" si="12"/>
        <v>120</v>
      </c>
      <c r="D121" s="13"/>
      <c r="E121" s="10">
        <f t="shared" si="13"/>
        <v>1</v>
      </c>
      <c r="F121" s="11">
        <f t="shared" si="23"/>
        <v>55500</v>
      </c>
      <c r="G121" s="11">
        <f t="shared" si="14"/>
        <v>7338700</v>
      </c>
      <c r="H121" s="12">
        <f t="shared" si="15"/>
        <v>55500</v>
      </c>
      <c r="I121" s="12">
        <f t="shared" si="16"/>
        <v>7338700</v>
      </c>
      <c r="J121" s="13">
        <f t="shared" si="17"/>
        <v>7.6899999999999998E-3</v>
      </c>
      <c r="K121" s="14">
        <f t="shared" si="18"/>
        <v>7.6899999999999998E-3</v>
      </c>
      <c r="L121" s="11">
        <f t="shared" si="19"/>
        <v>56434.602999999996</v>
      </c>
      <c r="M121" s="11">
        <f t="shared" si="20"/>
        <v>4317831.1078333342</v>
      </c>
      <c r="N121" s="11">
        <f t="shared" si="21"/>
        <v>11656531.107833333</v>
      </c>
      <c r="O121" s="11">
        <f t="shared" si="22"/>
        <v>416.25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3:25">
      <c r="C122" s="3">
        <f t="shared" si="12"/>
        <v>121</v>
      </c>
      <c r="D122" s="13"/>
      <c r="E122" s="10">
        <f t="shared" si="13"/>
        <v>1</v>
      </c>
      <c r="F122" s="11">
        <f t="shared" si="23"/>
        <v>56000</v>
      </c>
      <c r="G122" s="11">
        <f t="shared" si="14"/>
        <v>7394700</v>
      </c>
      <c r="H122" s="12">
        <f t="shared" si="15"/>
        <v>56000</v>
      </c>
      <c r="I122" s="12">
        <f t="shared" si="16"/>
        <v>7394700</v>
      </c>
      <c r="J122" s="13">
        <f t="shared" si="17"/>
        <v>7.6899999999999998E-3</v>
      </c>
      <c r="K122" s="14">
        <f t="shared" si="18"/>
        <v>7.6899999999999998E-3</v>
      </c>
      <c r="L122" s="11">
        <f t="shared" si="19"/>
        <v>56865.242999999995</v>
      </c>
      <c r="M122" s="11">
        <f t="shared" si="20"/>
        <v>4374696.350833334</v>
      </c>
      <c r="N122" s="11">
        <f t="shared" si="21"/>
        <v>11769396.350833334</v>
      </c>
      <c r="O122" s="11">
        <f t="shared" si="22"/>
        <v>420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3:25">
      <c r="C123" s="3">
        <f t="shared" si="12"/>
        <v>122</v>
      </c>
      <c r="D123" s="13"/>
      <c r="E123" s="10">
        <f t="shared" si="13"/>
        <v>1</v>
      </c>
      <c r="F123" s="11">
        <f t="shared" si="23"/>
        <v>56000</v>
      </c>
      <c r="G123" s="11">
        <f t="shared" si="14"/>
        <v>7450700</v>
      </c>
      <c r="H123" s="12">
        <f t="shared" si="15"/>
        <v>56000</v>
      </c>
      <c r="I123" s="12">
        <f t="shared" si="16"/>
        <v>7450700</v>
      </c>
      <c r="J123" s="13">
        <f t="shared" si="17"/>
        <v>7.6899999999999998E-3</v>
      </c>
      <c r="K123" s="14">
        <f t="shared" si="18"/>
        <v>7.6899999999999998E-3</v>
      </c>
      <c r="L123" s="11">
        <f t="shared" si="19"/>
        <v>57295.883000000002</v>
      </c>
      <c r="M123" s="11">
        <f t="shared" si="20"/>
        <v>4431992.2338333344</v>
      </c>
      <c r="N123" s="11">
        <f t="shared" si="21"/>
        <v>11882692.233833335</v>
      </c>
      <c r="O123" s="11">
        <f t="shared" si="22"/>
        <v>420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3:25">
      <c r="C124" s="3">
        <f t="shared" si="12"/>
        <v>123</v>
      </c>
      <c r="D124" s="13"/>
      <c r="E124" s="10">
        <f t="shared" si="13"/>
        <v>1</v>
      </c>
      <c r="F124" s="11">
        <f t="shared" si="23"/>
        <v>56500</v>
      </c>
      <c r="G124" s="11">
        <f t="shared" si="14"/>
        <v>7507200</v>
      </c>
      <c r="H124" s="12">
        <f t="shared" si="15"/>
        <v>56500</v>
      </c>
      <c r="I124" s="12">
        <f t="shared" si="16"/>
        <v>7507200</v>
      </c>
      <c r="J124" s="13">
        <f t="shared" si="17"/>
        <v>7.6899999999999998E-3</v>
      </c>
      <c r="K124" s="14">
        <f t="shared" si="18"/>
        <v>7.6899999999999998E-3</v>
      </c>
      <c r="L124" s="11">
        <f t="shared" si="19"/>
        <v>57730.367999999995</v>
      </c>
      <c r="M124" s="11">
        <f t="shared" si="20"/>
        <v>4489722.6018333342</v>
      </c>
      <c r="N124" s="11">
        <f t="shared" si="21"/>
        <v>11996922.601833334</v>
      </c>
      <c r="O124" s="11">
        <f t="shared" si="22"/>
        <v>423.75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3:25">
      <c r="C125" s="3">
        <f t="shared" si="12"/>
        <v>124</v>
      </c>
      <c r="D125" s="13"/>
      <c r="E125" s="10">
        <f t="shared" si="13"/>
        <v>1</v>
      </c>
      <c r="F125" s="11">
        <f t="shared" si="23"/>
        <v>57000</v>
      </c>
      <c r="G125" s="11">
        <f t="shared" si="14"/>
        <v>7564200</v>
      </c>
      <c r="H125" s="12">
        <f t="shared" si="15"/>
        <v>57000</v>
      </c>
      <c r="I125" s="12">
        <f t="shared" si="16"/>
        <v>7564200</v>
      </c>
      <c r="J125" s="13">
        <f t="shared" si="17"/>
        <v>7.6899999999999998E-3</v>
      </c>
      <c r="K125" s="14">
        <f t="shared" si="18"/>
        <v>7.6899999999999998E-3</v>
      </c>
      <c r="L125" s="11">
        <f t="shared" si="19"/>
        <v>58168.697999999997</v>
      </c>
      <c r="M125" s="11">
        <f t="shared" si="20"/>
        <v>4547891.2998333341</v>
      </c>
      <c r="N125" s="11">
        <f t="shared" si="21"/>
        <v>12112091.299833335</v>
      </c>
      <c r="O125" s="11">
        <f t="shared" si="22"/>
        <v>427.5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3:25">
      <c r="C126" s="3">
        <f t="shared" si="12"/>
        <v>125</v>
      </c>
      <c r="D126" s="13"/>
      <c r="E126" s="10">
        <f t="shared" si="13"/>
        <v>1</v>
      </c>
      <c r="F126" s="11">
        <f t="shared" si="23"/>
        <v>57500</v>
      </c>
      <c r="G126" s="11">
        <f t="shared" si="14"/>
        <v>7621700</v>
      </c>
      <c r="H126" s="12">
        <f t="shared" si="15"/>
        <v>57500</v>
      </c>
      <c r="I126" s="12">
        <f t="shared" si="16"/>
        <v>7621700</v>
      </c>
      <c r="J126" s="13">
        <f t="shared" si="17"/>
        <v>7.6899999999999998E-3</v>
      </c>
      <c r="K126" s="14">
        <f t="shared" si="18"/>
        <v>7.6899999999999998E-3</v>
      </c>
      <c r="L126" s="11">
        <f t="shared" si="19"/>
        <v>58610.873</v>
      </c>
      <c r="M126" s="11">
        <f t="shared" si="20"/>
        <v>4606502.1728333337</v>
      </c>
      <c r="N126" s="11">
        <f t="shared" si="21"/>
        <v>12228202.172833335</v>
      </c>
      <c r="O126" s="11">
        <f t="shared" si="22"/>
        <v>431.25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3:25">
      <c r="C127" s="3">
        <f t="shared" si="12"/>
        <v>126</v>
      </c>
      <c r="D127" s="13"/>
      <c r="E127" s="10">
        <f t="shared" si="13"/>
        <v>1</v>
      </c>
      <c r="F127" s="11">
        <f t="shared" si="23"/>
        <v>58000</v>
      </c>
      <c r="G127" s="11">
        <f t="shared" si="14"/>
        <v>7679700</v>
      </c>
      <c r="H127" s="12">
        <f t="shared" si="15"/>
        <v>58000</v>
      </c>
      <c r="I127" s="12">
        <f t="shared" si="16"/>
        <v>7679700</v>
      </c>
      <c r="J127" s="13">
        <f t="shared" si="17"/>
        <v>7.6899999999999998E-3</v>
      </c>
      <c r="K127" s="14">
        <f t="shared" si="18"/>
        <v>7.6899999999999998E-3</v>
      </c>
      <c r="L127" s="11">
        <f t="shared" si="19"/>
        <v>59056.892999999996</v>
      </c>
      <c r="M127" s="11">
        <f t="shared" si="20"/>
        <v>4665559.0658333339</v>
      </c>
      <c r="N127" s="11">
        <f t="shared" si="21"/>
        <v>12345259.065833334</v>
      </c>
      <c r="O127" s="11">
        <f t="shared" si="22"/>
        <v>435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3:25">
      <c r="C128" s="3">
        <f t="shared" si="12"/>
        <v>127</v>
      </c>
      <c r="D128" s="13"/>
      <c r="E128" s="10">
        <f t="shared" si="13"/>
        <v>1</v>
      </c>
      <c r="F128" s="11">
        <f t="shared" si="23"/>
        <v>58500</v>
      </c>
      <c r="G128" s="11">
        <f t="shared" si="14"/>
        <v>7738200</v>
      </c>
      <c r="H128" s="12">
        <f t="shared" si="15"/>
        <v>58500</v>
      </c>
      <c r="I128" s="12">
        <f t="shared" si="16"/>
        <v>7738200</v>
      </c>
      <c r="J128" s="13">
        <f t="shared" si="17"/>
        <v>7.6899999999999998E-3</v>
      </c>
      <c r="K128" s="14">
        <f t="shared" si="18"/>
        <v>7.6899999999999998E-3</v>
      </c>
      <c r="L128" s="11">
        <f t="shared" si="19"/>
        <v>59506.758000000002</v>
      </c>
      <c r="M128" s="11">
        <f t="shared" si="20"/>
        <v>4725065.8238333343</v>
      </c>
      <c r="N128" s="11">
        <f t="shared" si="21"/>
        <v>12463265.823833335</v>
      </c>
      <c r="O128" s="11">
        <f t="shared" si="22"/>
        <v>438.75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3:25">
      <c r="C129" s="3">
        <f t="shared" si="12"/>
        <v>128</v>
      </c>
      <c r="D129" s="13"/>
      <c r="E129" s="10">
        <f t="shared" si="13"/>
        <v>1</v>
      </c>
      <c r="F129" s="11">
        <f t="shared" si="23"/>
        <v>59000</v>
      </c>
      <c r="G129" s="11">
        <f t="shared" si="14"/>
        <v>7797200</v>
      </c>
      <c r="H129" s="12">
        <f t="shared" si="15"/>
        <v>59000</v>
      </c>
      <c r="I129" s="12">
        <f t="shared" si="16"/>
        <v>7797200</v>
      </c>
      <c r="J129" s="13">
        <f t="shared" si="17"/>
        <v>7.6899999999999998E-3</v>
      </c>
      <c r="K129" s="14">
        <f t="shared" si="18"/>
        <v>7.6899999999999998E-3</v>
      </c>
      <c r="L129" s="11">
        <f t="shared" si="19"/>
        <v>59960.468000000001</v>
      </c>
      <c r="M129" s="11">
        <f t="shared" si="20"/>
        <v>4785026.2918333346</v>
      </c>
      <c r="N129" s="11">
        <f t="shared" si="21"/>
        <v>12582226.291833334</v>
      </c>
      <c r="O129" s="11">
        <f t="shared" si="22"/>
        <v>442.5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3:25">
      <c r="C130" s="3">
        <f t="shared" si="12"/>
        <v>129</v>
      </c>
      <c r="D130" s="13"/>
      <c r="E130" s="10">
        <f t="shared" si="13"/>
        <v>1</v>
      </c>
      <c r="F130" s="11">
        <f t="shared" si="23"/>
        <v>59500</v>
      </c>
      <c r="G130" s="11">
        <f t="shared" si="14"/>
        <v>7856700</v>
      </c>
      <c r="H130" s="12">
        <f t="shared" si="15"/>
        <v>59500</v>
      </c>
      <c r="I130" s="12">
        <f t="shared" si="16"/>
        <v>7856700</v>
      </c>
      <c r="J130" s="13">
        <f t="shared" si="17"/>
        <v>7.6899999999999998E-3</v>
      </c>
      <c r="K130" s="14">
        <f t="shared" si="18"/>
        <v>7.6899999999999998E-3</v>
      </c>
      <c r="L130" s="11">
        <f t="shared" si="19"/>
        <v>60418.023000000001</v>
      </c>
      <c r="M130" s="11">
        <f t="shared" si="20"/>
        <v>4845444.3148333346</v>
      </c>
      <c r="N130" s="11">
        <f t="shared" si="21"/>
        <v>12702144.314833336</v>
      </c>
      <c r="O130" s="11">
        <f t="shared" si="22"/>
        <v>446.25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3:25">
      <c r="C131" s="3">
        <f t="shared" ref="C131:C194" si="24">IF(C130&lt;$B$10,C130+1,"")</f>
        <v>130</v>
      </c>
      <c r="D131" s="13"/>
      <c r="E131" s="10">
        <f t="shared" ref="E131:E194" si="25">IF(C130&lt;$B$10,$B$14,"")</f>
        <v>1</v>
      </c>
      <c r="F131" s="11">
        <f t="shared" si="23"/>
        <v>59500</v>
      </c>
      <c r="G131" s="11">
        <f t="shared" ref="G131:G194" si="26">IF(C130&lt;$B$10,F131+G130,"")</f>
        <v>7916200</v>
      </c>
      <c r="H131" s="12">
        <f t="shared" ref="H131:H194" si="27">IF(C130&lt;$B$10,F131/E131,"")</f>
        <v>59500</v>
      </c>
      <c r="I131" s="12">
        <f t="shared" ref="I131:I194" si="28">IF(C130&lt;$B$10,I130+H131,"")</f>
        <v>7916200</v>
      </c>
      <c r="J131" s="13">
        <f t="shared" ref="J131:J194" si="29">IF(C130&lt;$B$10,$B$19,"")</f>
        <v>7.6899999999999998E-3</v>
      </c>
      <c r="K131" s="14">
        <f t="shared" ref="K131:K194" si="30">IF(C130&lt;$B$10,J131/E131,"")</f>
        <v>7.6899999999999998E-3</v>
      </c>
      <c r="L131" s="11">
        <f t="shared" ref="L131:L194" si="31">IF(C130&lt;$B$10,I131*J131,"")</f>
        <v>60875.578000000001</v>
      </c>
      <c r="M131" s="11">
        <f t="shared" ref="M131:M194" si="32">IF(C130&lt;$B$10,M130+L131,"")</f>
        <v>4906319.8928333344</v>
      </c>
      <c r="N131" s="11">
        <f t="shared" ref="N131:N194" si="33">IF(C130&lt;$B$10,G131+M131,"")</f>
        <v>12822519.892833333</v>
      </c>
      <c r="O131" s="11">
        <f t="shared" ref="O131:O194" si="34">IF(C130&lt;$B$10,F131*$B$8,"")</f>
        <v>446.25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3:25">
      <c r="C132" s="3">
        <f t="shared" si="24"/>
        <v>131</v>
      </c>
      <c r="D132" s="13"/>
      <c r="E132" s="10">
        <f t="shared" si="25"/>
        <v>1</v>
      </c>
      <c r="F132" s="11">
        <f t="shared" si="23"/>
        <v>60000</v>
      </c>
      <c r="G132" s="11">
        <f t="shared" si="26"/>
        <v>7976200</v>
      </c>
      <c r="H132" s="12">
        <f t="shared" si="27"/>
        <v>60000</v>
      </c>
      <c r="I132" s="12">
        <f t="shared" si="28"/>
        <v>7976200</v>
      </c>
      <c r="J132" s="13">
        <f t="shared" si="29"/>
        <v>7.6899999999999998E-3</v>
      </c>
      <c r="K132" s="14">
        <f t="shared" si="30"/>
        <v>7.6899999999999998E-3</v>
      </c>
      <c r="L132" s="11">
        <f t="shared" si="31"/>
        <v>61336.977999999996</v>
      </c>
      <c r="M132" s="11">
        <f t="shared" si="32"/>
        <v>4967656.8708333345</v>
      </c>
      <c r="N132" s="11">
        <f t="shared" si="33"/>
        <v>12943856.870833334</v>
      </c>
      <c r="O132" s="11">
        <f t="shared" si="34"/>
        <v>450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3:25">
      <c r="C133" s="3">
        <f t="shared" si="24"/>
        <v>132</v>
      </c>
      <c r="D133" s="13"/>
      <c r="E133" s="10">
        <f t="shared" si="25"/>
        <v>1</v>
      </c>
      <c r="F133" s="11">
        <f t="shared" ref="F133:F196" si="35">IF(C132&lt;$B$10,IF(L132&gt;F132+O132+$B$6,F132+$B$6,F132),"")</f>
        <v>60500</v>
      </c>
      <c r="G133" s="11">
        <f t="shared" si="26"/>
        <v>8036700</v>
      </c>
      <c r="H133" s="12">
        <f t="shared" si="27"/>
        <v>60500</v>
      </c>
      <c r="I133" s="12">
        <f t="shared" si="28"/>
        <v>8036700</v>
      </c>
      <c r="J133" s="13">
        <f t="shared" si="29"/>
        <v>7.6899999999999998E-3</v>
      </c>
      <c r="K133" s="14">
        <f t="shared" si="30"/>
        <v>7.6899999999999998E-3</v>
      </c>
      <c r="L133" s="11">
        <f t="shared" si="31"/>
        <v>61802.222999999998</v>
      </c>
      <c r="M133" s="11">
        <f t="shared" si="32"/>
        <v>5029459.0938333347</v>
      </c>
      <c r="N133" s="11">
        <f t="shared" si="33"/>
        <v>13066159.093833335</v>
      </c>
      <c r="O133" s="11">
        <f t="shared" si="34"/>
        <v>453.75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3:25">
      <c r="C134" s="3">
        <f t="shared" si="24"/>
        <v>133</v>
      </c>
      <c r="D134" s="13"/>
      <c r="E134" s="10">
        <f t="shared" si="25"/>
        <v>1</v>
      </c>
      <c r="F134" s="11">
        <f t="shared" si="35"/>
        <v>61000</v>
      </c>
      <c r="G134" s="11">
        <f t="shared" si="26"/>
        <v>8097700</v>
      </c>
      <c r="H134" s="12">
        <f t="shared" si="27"/>
        <v>61000</v>
      </c>
      <c r="I134" s="12">
        <f t="shared" si="28"/>
        <v>8097700</v>
      </c>
      <c r="J134" s="13">
        <f t="shared" si="29"/>
        <v>7.6899999999999998E-3</v>
      </c>
      <c r="K134" s="14">
        <f t="shared" si="30"/>
        <v>7.6899999999999998E-3</v>
      </c>
      <c r="L134" s="11">
        <f t="shared" si="31"/>
        <v>62271.312999999995</v>
      </c>
      <c r="M134" s="11">
        <f t="shared" si="32"/>
        <v>5091730.4068333348</v>
      </c>
      <c r="N134" s="11">
        <f t="shared" si="33"/>
        <v>13189430.406833336</v>
      </c>
      <c r="O134" s="11">
        <f t="shared" si="34"/>
        <v>457.5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3:25">
      <c r="C135" s="3">
        <f t="shared" si="24"/>
        <v>134</v>
      </c>
      <c r="D135" s="13"/>
      <c r="E135" s="10">
        <f t="shared" si="25"/>
        <v>1</v>
      </c>
      <c r="F135" s="11">
        <f t="shared" si="35"/>
        <v>61500</v>
      </c>
      <c r="G135" s="11">
        <f t="shared" si="26"/>
        <v>8159200</v>
      </c>
      <c r="H135" s="12">
        <f t="shared" si="27"/>
        <v>61500</v>
      </c>
      <c r="I135" s="12">
        <f t="shared" si="28"/>
        <v>8159200</v>
      </c>
      <c r="J135" s="13">
        <f t="shared" si="29"/>
        <v>7.6899999999999998E-3</v>
      </c>
      <c r="K135" s="14">
        <f t="shared" si="30"/>
        <v>7.6899999999999998E-3</v>
      </c>
      <c r="L135" s="11">
        <f t="shared" si="31"/>
        <v>62744.248</v>
      </c>
      <c r="M135" s="11">
        <f t="shared" si="32"/>
        <v>5154474.6548333345</v>
      </c>
      <c r="N135" s="11">
        <f t="shared" si="33"/>
        <v>13313674.654833335</v>
      </c>
      <c r="O135" s="11">
        <f t="shared" si="34"/>
        <v>461.25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3:25">
      <c r="C136" s="3">
        <f t="shared" si="24"/>
        <v>135</v>
      </c>
      <c r="D136" s="13"/>
      <c r="E136" s="10">
        <f t="shared" si="25"/>
        <v>1</v>
      </c>
      <c r="F136" s="11">
        <f t="shared" si="35"/>
        <v>62000</v>
      </c>
      <c r="G136" s="11">
        <f t="shared" si="26"/>
        <v>8221200</v>
      </c>
      <c r="H136" s="12">
        <f t="shared" si="27"/>
        <v>62000</v>
      </c>
      <c r="I136" s="12">
        <f t="shared" si="28"/>
        <v>8221200</v>
      </c>
      <c r="J136" s="13">
        <f t="shared" si="29"/>
        <v>7.6899999999999998E-3</v>
      </c>
      <c r="K136" s="14">
        <f t="shared" si="30"/>
        <v>7.6899999999999998E-3</v>
      </c>
      <c r="L136" s="11">
        <f t="shared" si="31"/>
        <v>63221.027999999998</v>
      </c>
      <c r="M136" s="11">
        <f t="shared" si="32"/>
        <v>5217695.6828333344</v>
      </c>
      <c r="N136" s="11">
        <f t="shared" si="33"/>
        <v>13438895.682833334</v>
      </c>
      <c r="O136" s="11">
        <f t="shared" si="34"/>
        <v>465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3:25">
      <c r="C137" s="3">
        <f t="shared" si="24"/>
        <v>136</v>
      </c>
      <c r="D137" s="13"/>
      <c r="E137" s="10">
        <f t="shared" si="25"/>
        <v>1</v>
      </c>
      <c r="F137" s="11">
        <f t="shared" si="35"/>
        <v>62500</v>
      </c>
      <c r="G137" s="11">
        <f t="shared" si="26"/>
        <v>8283700</v>
      </c>
      <c r="H137" s="12">
        <f t="shared" si="27"/>
        <v>62500</v>
      </c>
      <c r="I137" s="12">
        <f t="shared" si="28"/>
        <v>8283700</v>
      </c>
      <c r="J137" s="13">
        <f t="shared" si="29"/>
        <v>7.6899999999999998E-3</v>
      </c>
      <c r="K137" s="14">
        <f t="shared" si="30"/>
        <v>7.6899999999999998E-3</v>
      </c>
      <c r="L137" s="11">
        <f t="shared" si="31"/>
        <v>63701.652999999998</v>
      </c>
      <c r="M137" s="11">
        <f t="shared" si="32"/>
        <v>5281397.3358333344</v>
      </c>
      <c r="N137" s="11">
        <f t="shared" si="33"/>
        <v>13565097.335833333</v>
      </c>
      <c r="O137" s="11">
        <f t="shared" si="34"/>
        <v>468.75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3:25">
      <c r="C138" s="3">
        <f t="shared" si="24"/>
        <v>137</v>
      </c>
      <c r="D138" s="13"/>
      <c r="E138" s="10">
        <f t="shared" si="25"/>
        <v>1</v>
      </c>
      <c r="F138" s="11">
        <f t="shared" si="35"/>
        <v>63000</v>
      </c>
      <c r="G138" s="11">
        <f t="shared" si="26"/>
        <v>8346700</v>
      </c>
      <c r="H138" s="12">
        <f t="shared" si="27"/>
        <v>63000</v>
      </c>
      <c r="I138" s="12">
        <f t="shared" si="28"/>
        <v>8346700</v>
      </c>
      <c r="J138" s="13">
        <f t="shared" si="29"/>
        <v>7.6899999999999998E-3</v>
      </c>
      <c r="K138" s="14">
        <f t="shared" si="30"/>
        <v>7.6899999999999998E-3</v>
      </c>
      <c r="L138" s="11">
        <f t="shared" si="31"/>
        <v>64186.123</v>
      </c>
      <c r="M138" s="11">
        <f t="shared" si="32"/>
        <v>5345583.458833334</v>
      </c>
      <c r="N138" s="11">
        <f t="shared" si="33"/>
        <v>13692283.458833333</v>
      </c>
      <c r="O138" s="11">
        <f t="shared" si="34"/>
        <v>472.5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3:25">
      <c r="C139" s="3">
        <f t="shared" si="24"/>
        <v>138</v>
      </c>
      <c r="D139" s="13"/>
      <c r="E139" s="10">
        <f t="shared" si="25"/>
        <v>1</v>
      </c>
      <c r="F139" s="11">
        <f t="shared" si="35"/>
        <v>63500</v>
      </c>
      <c r="G139" s="11">
        <f t="shared" si="26"/>
        <v>8410200</v>
      </c>
      <c r="H139" s="12">
        <f t="shared" si="27"/>
        <v>63500</v>
      </c>
      <c r="I139" s="12">
        <f t="shared" si="28"/>
        <v>8410200</v>
      </c>
      <c r="J139" s="13">
        <f t="shared" si="29"/>
        <v>7.6899999999999998E-3</v>
      </c>
      <c r="K139" s="14">
        <f t="shared" si="30"/>
        <v>7.6899999999999998E-3</v>
      </c>
      <c r="L139" s="11">
        <f t="shared" si="31"/>
        <v>64674.437999999995</v>
      </c>
      <c r="M139" s="11">
        <f t="shared" si="32"/>
        <v>5410257.8968333341</v>
      </c>
      <c r="N139" s="11">
        <f t="shared" si="33"/>
        <v>13820457.896833334</v>
      </c>
      <c r="O139" s="11">
        <f t="shared" si="34"/>
        <v>476.25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3:25">
      <c r="C140" s="3">
        <f t="shared" si="24"/>
        <v>139</v>
      </c>
      <c r="D140" s="13"/>
      <c r="E140" s="10">
        <f t="shared" si="25"/>
        <v>1</v>
      </c>
      <c r="F140" s="11">
        <f t="shared" si="35"/>
        <v>64000</v>
      </c>
      <c r="G140" s="11">
        <f t="shared" si="26"/>
        <v>8474200</v>
      </c>
      <c r="H140" s="12">
        <f t="shared" si="27"/>
        <v>64000</v>
      </c>
      <c r="I140" s="12">
        <f t="shared" si="28"/>
        <v>8474200</v>
      </c>
      <c r="J140" s="13">
        <f t="shared" si="29"/>
        <v>7.6899999999999998E-3</v>
      </c>
      <c r="K140" s="14">
        <f t="shared" si="30"/>
        <v>7.6899999999999998E-3</v>
      </c>
      <c r="L140" s="11">
        <f t="shared" si="31"/>
        <v>65166.597999999998</v>
      </c>
      <c r="M140" s="11">
        <f t="shared" si="32"/>
        <v>5475424.4948333343</v>
      </c>
      <c r="N140" s="11">
        <f t="shared" si="33"/>
        <v>13949624.494833335</v>
      </c>
      <c r="O140" s="11">
        <f t="shared" si="34"/>
        <v>480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3:25">
      <c r="C141" s="3">
        <f t="shared" si="24"/>
        <v>140</v>
      </c>
      <c r="D141" s="13"/>
      <c r="E141" s="10">
        <f t="shared" si="25"/>
        <v>1</v>
      </c>
      <c r="F141" s="11">
        <f t="shared" si="35"/>
        <v>64500</v>
      </c>
      <c r="G141" s="11">
        <f t="shared" si="26"/>
        <v>8538700</v>
      </c>
      <c r="H141" s="12">
        <f t="shared" si="27"/>
        <v>64500</v>
      </c>
      <c r="I141" s="12">
        <f t="shared" si="28"/>
        <v>8538700</v>
      </c>
      <c r="J141" s="13">
        <f t="shared" si="29"/>
        <v>7.6899999999999998E-3</v>
      </c>
      <c r="K141" s="14">
        <f t="shared" si="30"/>
        <v>7.6899999999999998E-3</v>
      </c>
      <c r="L141" s="11">
        <f t="shared" si="31"/>
        <v>65662.603000000003</v>
      </c>
      <c r="M141" s="11">
        <f t="shared" si="32"/>
        <v>5541087.0978333345</v>
      </c>
      <c r="N141" s="11">
        <f t="shared" si="33"/>
        <v>14079787.097833335</v>
      </c>
      <c r="O141" s="11">
        <f t="shared" si="34"/>
        <v>483.75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3:25">
      <c r="C142" s="3">
        <f t="shared" si="24"/>
        <v>141</v>
      </c>
      <c r="D142" s="13"/>
      <c r="E142" s="10">
        <f t="shared" si="25"/>
        <v>1</v>
      </c>
      <c r="F142" s="11">
        <f t="shared" si="35"/>
        <v>65000</v>
      </c>
      <c r="G142" s="11">
        <f t="shared" si="26"/>
        <v>8603700</v>
      </c>
      <c r="H142" s="12">
        <f t="shared" si="27"/>
        <v>65000</v>
      </c>
      <c r="I142" s="12">
        <f t="shared" si="28"/>
        <v>8603700</v>
      </c>
      <c r="J142" s="13">
        <f t="shared" si="29"/>
        <v>7.6899999999999998E-3</v>
      </c>
      <c r="K142" s="14">
        <f t="shared" si="30"/>
        <v>7.6899999999999998E-3</v>
      </c>
      <c r="L142" s="11">
        <f t="shared" si="31"/>
        <v>66162.452999999994</v>
      </c>
      <c r="M142" s="11">
        <f t="shared" si="32"/>
        <v>5607249.5508333342</v>
      </c>
      <c r="N142" s="11">
        <f t="shared" si="33"/>
        <v>14210949.550833333</v>
      </c>
      <c r="O142" s="11">
        <f t="shared" si="34"/>
        <v>487.5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3:25">
      <c r="C143" s="3">
        <f t="shared" si="24"/>
        <v>142</v>
      </c>
      <c r="D143" s="13"/>
      <c r="E143" s="10">
        <f t="shared" si="25"/>
        <v>1</v>
      </c>
      <c r="F143" s="11">
        <f t="shared" si="35"/>
        <v>65500</v>
      </c>
      <c r="G143" s="11">
        <f t="shared" si="26"/>
        <v>8669200</v>
      </c>
      <c r="H143" s="12">
        <f t="shared" si="27"/>
        <v>65500</v>
      </c>
      <c r="I143" s="12">
        <f t="shared" si="28"/>
        <v>8669200</v>
      </c>
      <c r="J143" s="13">
        <f t="shared" si="29"/>
        <v>7.6899999999999998E-3</v>
      </c>
      <c r="K143" s="14">
        <f t="shared" si="30"/>
        <v>7.6899999999999998E-3</v>
      </c>
      <c r="L143" s="11">
        <f t="shared" si="31"/>
        <v>66666.148000000001</v>
      </c>
      <c r="M143" s="11">
        <f t="shared" si="32"/>
        <v>5673915.6988333343</v>
      </c>
      <c r="N143" s="11">
        <f t="shared" si="33"/>
        <v>14343115.698833335</v>
      </c>
      <c r="O143" s="11">
        <f t="shared" si="34"/>
        <v>491.25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3:25">
      <c r="C144" s="3">
        <f t="shared" si="24"/>
        <v>143</v>
      </c>
      <c r="D144" s="13"/>
      <c r="E144" s="10">
        <f t="shared" si="25"/>
        <v>1</v>
      </c>
      <c r="F144" s="11">
        <f t="shared" si="35"/>
        <v>66000</v>
      </c>
      <c r="G144" s="11">
        <f t="shared" si="26"/>
        <v>8735200</v>
      </c>
      <c r="H144" s="12">
        <f t="shared" si="27"/>
        <v>66000</v>
      </c>
      <c r="I144" s="12">
        <f t="shared" si="28"/>
        <v>8735200</v>
      </c>
      <c r="J144" s="13">
        <f t="shared" si="29"/>
        <v>7.6899999999999998E-3</v>
      </c>
      <c r="K144" s="14">
        <f t="shared" si="30"/>
        <v>7.6899999999999998E-3</v>
      </c>
      <c r="L144" s="11">
        <f t="shared" si="31"/>
        <v>67173.687999999995</v>
      </c>
      <c r="M144" s="11">
        <f t="shared" si="32"/>
        <v>5741089.3868333343</v>
      </c>
      <c r="N144" s="11">
        <f t="shared" si="33"/>
        <v>14476289.386833334</v>
      </c>
      <c r="O144" s="11">
        <f t="shared" si="34"/>
        <v>495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3:25">
      <c r="C145" s="3">
        <f t="shared" si="24"/>
        <v>144</v>
      </c>
      <c r="D145" s="13"/>
      <c r="E145" s="10">
        <f t="shared" si="25"/>
        <v>1</v>
      </c>
      <c r="F145" s="11">
        <f t="shared" si="35"/>
        <v>66500</v>
      </c>
      <c r="G145" s="11">
        <f t="shared" si="26"/>
        <v>8801700</v>
      </c>
      <c r="H145" s="12">
        <f t="shared" si="27"/>
        <v>66500</v>
      </c>
      <c r="I145" s="12">
        <f t="shared" si="28"/>
        <v>8801700</v>
      </c>
      <c r="J145" s="13">
        <f t="shared" si="29"/>
        <v>7.6899999999999998E-3</v>
      </c>
      <c r="K145" s="14">
        <f t="shared" si="30"/>
        <v>7.6899999999999998E-3</v>
      </c>
      <c r="L145" s="11">
        <f t="shared" si="31"/>
        <v>67685.073000000004</v>
      </c>
      <c r="M145" s="11">
        <f t="shared" si="32"/>
        <v>5808774.4598333342</v>
      </c>
      <c r="N145" s="11">
        <f t="shared" si="33"/>
        <v>14610474.459833335</v>
      </c>
      <c r="O145" s="11">
        <f t="shared" si="34"/>
        <v>498.75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3:25">
      <c r="C146" s="3">
        <f t="shared" si="24"/>
        <v>145</v>
      </c>
      <c r="D146" s="13"/>
      <c r="E146" s="10">
        <f t="shared" si="25"/>
        <v>1</v>
      </c>
      <c r="F146" s="11">
        <f t="shared" si="35"/>
        <v>67000</v>
      </c>
      <c r="G146" s="11">
        <f t="shared" si="26"/>
        <v>8868700</v>
      </c>
      <c r="H146" s="12">
        <f t="shared" si="27"/>
        <v>67000</v>
      </c>
      <c r="I146" s="12">
        <f t="shared" si="28"/>
        <v>8868700</v>
      </c>
      <c r="J146" s="13">
        <f t="shared" si="29"/>
        <v>7.6899999999999998E-3</v>
      </c>
      <c r="K146" s="14">
        <f t="shared" si="30"/>
        <v>7.6899999999999998E-3</v>
      </c>
      <c r="L146" s="11">
        <f t="shared" si="31"/>
        <v>68200.303</v>
      </c>
      <c r="M146" s="11">
        <f t="shared" si="32"/>
        <v>5876974.7628333345</v>
      </c>
      <c r="N146" s="11">
        <f t="shared" si="33"/>
        <v>14745674.762833335</v>
      </c>
      <c r="O146" s="11">
        <f t="shared" si="34"/>
        <v>502.5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3:25">
      <c r="C147" s="3">
        <f t="shared" si="24"/>
        <v>146</v>
      </c>
      <c r="D147" s="13"/>
      <c r="E147" s="10">
        <f t="shared" si="25"/>
        <v>1</v>
      </c>
      <c r="F147" s="11">
        <f t="shared" si="35"/>
        <v>67500</v>
      </c>
      <c r="G147" s="11">
        <f t="shared" si="26"/>
        <v>8936200</v>
      </c>
      <c r="H147" s="12">
        <f t="shared" si="27"/>
        <v>67500</v>
      </c>
      <c r="I147" s="12">
        <f t="shared" si="28"/>
        <v>8936200</v>
      </c>
      <c r="J147" s="13">
        <f t="shared" si="29"/>
        <v>7.6899999999999998E-3</v>
      </c>
      <c r="K147" s="14">
        <f t="shared" si="30"/>
        <v>7.6899999999999998E-3</v>
      </c>
      <c r="L147" s="11">
        <f t="shared" si="31"/>
        <v>68719.377999999997</v>
      </c>
      <c r="M147" s="11">
        <f t="shared" si="32"/>
        <v>5945694.1408333341</v>
      </c>
      <c r="N147" s="11">
        <f t="shared" si="33"/>
        <v>14881894.140833333</v>
      </c>
      <c r="O147" s="11">
        <f t="shared" si="34"/>
        <v>506.25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3:25">
      <c r="C148" s="3">
        <f t="shared" si="24"/>
        <v>147</v>
      </c>
      <c r="D148" s="13"/>
      <c r="E148" s="10">
        <f t="shared" si="25"/>
        <v>1</v>
      </c>
      <c r="F148" s="11">
        <f t="shared" si="35"/>
        <v>68000</v>
      </c>
      <c r="G148" s="11">
        <f t="shared" si="26"/>
        <v>9004200</v>
      </c>
      <c r="H148" s="12">
        <f t="shared" si="27"/>
        <v>68000</v>
      </c>
      <c r="I148" s="12">
        <f t="shared" si="28"/>
        <v>9004200</v>
      </c>
      <c r="J148" s="13">
        <f t="shared" si="29"/>
        <v>7.6899999999999998E-3</v>
      </c>
      <c r="K148" s="14">
        <f t="shared" si="30"/>
        <v>7.6899999999999998E-3</v>
      </c>
      <c r="L148" s="11">
        <f t="shared" si="31"/>
        <v>69242.297999999995</v>
      </c>
      <c r="M148" s="11">
        <f t="shared" si="32"/>
        <v>6014936.4388333345</v>
      </c>
      <c r="N148" s="11">
        <f t="shared" si="33"/>
        <v>15019136.438833334</v>
      </c>
      <c r="O148" s="11">
        <f t="shared" si="34"/>
        <v>510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3:25">
      <c r="C149" s="3">
        <f t="shared" si="24"/>
        <v>148</v>
      </c>
      <c r="D149" s="13"/>
      <c r="E149" s="10">
        <f t="shared" si="25"/>
        <v>1</v>
      </c>
      <c r="F149" s="11">
        <f t="shared" si="35"/>
        <v>68500</v>
      </c>
      <c r="G149" s="11">
        <f t="shared" si="26"/>
        <v>9072700</v>
      </c>
      <c r="H149" s="12">
        <f t="shared" si="27"/>
        <v>68500</v>
      </c>
      <c r="I149" s="12">
        <f t="shared" si="28"/>
        <v>9072700</v>
      </c>
      <c r="J149" s="13">
        <f t="shared" si="29"/>
        <v>7.6899999999999998E-3</v>
      </c>
      <c r="K149" s="14">
        <f t="shared" si="30"/>
        <v>7.6899999999999998E-3</v>
      </c>
      <c r="L149" s="11">
        <f t="shared" si="31"/>
        <v>69769.062999999995</v>
      </c>
      <c r="M149" s="11">
        <f t="shared" si="32"/>
        <v>6084705.5018333346</v>
      </c>
      <c r="N149" s="11">
        <f t="shared" si="33"/>
        <v>15157405.501833335</v>
      </c>
      <c r="O149" s="11">
        <f t="shared" si="34"/>
        <v>513.75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3:25">
      <c r="C150" s="3">
        <f t="shared" si="24"/>
        <v>149</v>
      </c>
      <c r="D150" s="13"/>
      <c r="E150" s="10">
        <f t="shared" si="25"/>
        <v>1</v>
      </c>
      <c r="F150" s="11">
        <f t="shared" si="35"/>
        <v>69000</v>
      </c>
      <c r="G150" s="11">
        <f t="shared" si="26"/>
        <v>9141700</v>
      </c>
      <c r="H150" s="12">
        <f t="shared" si="27"/>
        <v>69000</v>
      </c>
      <c r="I150" s="12">
        <f t="shared" si="28"/>
        <v>9141700</v>
      </c>
      <c r="J150" s="13">
        <f t="shared" si="29"/>
        <v>7.6899999999999998E-3</v>
      </c>
      <c r="K150" s="14">
        <f t="shared" si="30"/>
        <v>7.6899999999999998E-3</v>
      </c>
      <c r="L150" s="11">
        <f t="shared" si="31"/>
        <v>70299.672999999995</v>
      </c>
      <c r="M150" s="11">
        <f t="shared" si="32"/>
        <v>6155005.174833335</v>
      </c>
      <c r="N150" s="11">
        <f t="shared" si="33"/>
        <v>15296705.174833335</v>
      </c>
      <c r="O150" s="11">
        <f t="shared" si="34"/>
        <v>517.5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3:25">
      <c r="C151" s="3">
        <f t="shared" si="24"/>
        <v>150</v>
      </c>
      <c r="D151" s="13"/>
      <c r="E151" s="10">
        <f t="shared" si="25"/>
        <v>1</v>
      </c>
      <c r="F151" s="11">
        <f t="shared" si="35"/>
        <v>69500</v>
      </c>
      <c r="G151" s="11">
        <f t="shared" si="26"/>
        <v>9211200</v>
      </c>
      <c r="H151" s="12">
        <f t="shared" si="27"/>
        <v>69500</v>
      </c>
      <c r="I151" s="12">
        <f t="shared" si="28"/>
        <v>9211200</v>
      </c>
      <c r="J151" s="13">
        <f t="shared" si="29"/>
        <v>7.6899999999999998E-3</v>
      </c>
      <c r="K151" s="14">
        <f t="shared" si="30"/>
        <v>7.6899999999999998E-3</v>
      </c>
      <c r="L151" s="11">
        <f t="shared" si="31"/>
        <v>70834.127999999997</v>
      </c>
      <c r="M151" s="11">
        <f t="shared" si="32"/>
        <v>6225839.3028333345</v>
      </c>
      <c r="N151" s="11">
        <f t="shared" si="33"/>
        <v>15437039.302833334</v>
      </c>
      <c r="O151" s="11">
        <f t="shared" si="34"/>
        <v>521.25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3:25">
      <c r="C152" s="3">
        <f t="shared" si="24"/>
        <v>151</v>
      </c>
      <c r="D152" s="13"/>
      <c r="E152" s="10">
        <f t="shared" si="25"/>
        <v>1</v>
      </c>
      <c r="F152" s="11">
        <f t="shared" si="35"/>
        <v>70000</v>
      </c>
      <c r="G152" s="11">
        <f t="shared" si="26"/>
        <v>9281200</v>
      </c>
      <c r="H152" s="12">
        <f t="shared" si="27"/>
        <v>70000</v>
      </c>
      <c r="I152" s="12">
        <f t="shared" si="28"/>
        <v>9281200</v>
      </c>
      <c r="J152" s="13">
        <f t="shared" si="29"/>
        <v>7.6899999999999998E-3</v>
      </c>
      <c r="K152" s="14">
        <f t="shared" si="30"/>
        <v>7.6899999999999998E-3</v>
      </c>
      <c r="L152" s="11">
        <f t="shared" si="31"/>
        <v>71372.428</v>
      </c>
      <c r="M152" s="11">
        <f t="shared" si="32"/>
        <v>6297211.7308333348</v>
      </c>
      <c r="N152" s="11">
        <f t="shared" si="33"/>
        <v>15578411.730833335</v>
      </c>
      <c r="O152" s="11">
        <f t="shared" si="34"/>
        <v>525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3:25">
      <c r="C153" s="3">
        <f t="shared" si="24"/>
        <v>152</v>
      </c>
      <c r="D153" s="13"/>
      <c r="E153" s="10">
        <f t="shared" si="25"/>
        <v>1</v>
      </c>
      <c r="F153" s="11">
        <f t="shared" si="35"/>
        <v>70500</v>
      </c>
      <c r="G153" s="11">
        <f t="shared" si="26"/>
        <v>9351700</v>
      </c>
      <c r="H153" s="12">
        <f t="shared" si="27"/>
        <v>70500</v>
      </c>
      <c r="I153" s="12">
        <f t="shared" si="28"/>
        <v>9351700</v>
      </c>
      <c r="J153" s="13">
        <f t="shared" si="29"/>
        <v>7.6899999999999998E-3</v>
      </c>
      <c r="K153" s="14">
        <f t="shared" si="30"/>
        <v>7.6899999999999998E-3</v>
      </c>
      <c r="L153" s="11">
        <f t="shared" si="31"/>
        <v>71914.573000000004</v>
      </c>
      <c r="M153" s="11">
        <f t="shared" si="32"/>
        <v>6369126.3038333347</v>
      </c>
      <c r="N153" s="11">
        <f t="shared" si="33"/>
        <v>15720826.303833336</v>
      </c>
      <c r="O153" s="11">
        <f t="shared" si="34"/>
        <v>528.75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3:25">
      <c r="C154" s="3">
        <f t="shared" si="24"/>
        <v>153</v>
      </c>
      <c r="D154" s="13"/>
      <c r="E154" s="10">
        <f t="shared" si="25"/>
        <v>1</v>
      </c>
      <c r="F154" s="11">
        <f t="shared" si="35"/>
        <v>71000</v>
      </c>
      <c r="G154" s="11">
        <f t="shared" si="26"/>
        <v>9422700</v>
      </c>
      <c r="H154" s="12">
        <f t="shared" si="27"/>
        <v>71000</v>
      </c>
      <c r="I154" s="12">
        <f t="shared" si="28"/>
        <v>9422700</v>
      </c>
      <c r="J154" s="13">
        <f t="shared" si="29"/>
        <v>7.6899999999999998E-3</v>
      </c>
      <c r="K154" s="14">
        <f t="shared" si="30"/>
        <v>7.6899999999999998E-3</v>
      </c>
      <c r="L154" s="11">
        <f t="shared" si="31"/>
        <v>72460.562999999995</v>
      </c>
      <c r="M154" s="11">
        <f t="shared" si="32"/>
        <v>6441586.8668333348</v>
      </c>
      <c r="N154" s="11">
        <f t="shared" si="33"/>
        <v>15864286.866833335</v>
      </c>
      <c r="O154" s="11">
        <f t="shared" si="34"/>
        <v>532.5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3:25">
      <c r="C155" s="3">
        <f t="shared" si="24"/>
        <v>154</v>
      </c>
      <c r="D155" s="13"/>
      <c r="E155" s="10">
        <f t="shared" si="25"/>
        <v>1</v>
      </c>
      <c r="F155" s="11">
        <f t="shared" si="35"/>
        <v>71500</v>
      </c>
      <c r="G155" s="11">
        <f t="shared" si="26"/>
        <v>9494200</v>
      </c>
      <c r="H155" s="12">
        <f t="shared" si="27"/>
        <v>71500</v>
      </c>
      <c r="I155" s="12">
        <f t="shared" si="28"/>
        <v>9494200</v>
      </c>
      <c r="J155" s="13">
        <f t="shared" si="29"/>
        <v>7.6899999999999998E-3</v>
      </c>
      <c r="K155" s="14">
        <f t="shared" si="30"/>
        <v>7.6899999999999998E-3</v>
      </c>
      <c r="L155" s="11">
        <f t="shared" si="31"/>
        <v>73010.398000000001</v>
      </c>
      <c r="M155" s="11">
        <f t="shared" si="32"/>
        <v>6514597.2648333348</v>
      </c>
      <c r="N155" s="11">
        <f t="shared" si="33"/>
        <v>16008797.264833335</v>
      </c>
      <c r="O155" s="11">
        <f t="shared" si="34"/>
        <v>536.25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3:25">
      <c r="C156" s="3">
        <f t="shared" si="24"/>
        <v>155</v>
      </c>
      <c r="D156" s="13"/>
      <c r="E156" s="10">
        <f t="shared" si="25"/>
        <v>1</v>
      </c>
      <c r="F156" s="11">
        <f t="shared" si="35"/>
        <v>72000</v>
      </c>
      <c r="G156" s="11">
        <f t="shared" si="26"/>
        <v>9566200</v>
      </c>
      <c r="H156" s="12">
        <f t="shared" si="27"/>
        <v>72000</v>
      </c>
      <c r="I156" s="12">
        <f t="shared" si="28"/>
        <v>9566200</v>
      </c>
      <c r="J156" s="13">
        <f t="shared" si="29"/>
        <v>7.6899999999999998E-3</v>
      </c>
      <c r="K156" s="14">
        <f t="shared" si="30"/>
        <v>7.6899999999999998E-3</v>
      </c>
      <c r="L156" s="11">
        <f t="shared" si="31"/>
        <v>73564.077999999994</v>
      </c>
      <c r="M156" s="11">
        <f t="shared" si="32"/>
        <v>6588161.3428333346</v>
      </c>
      <c r="N156" s="11">
        <f t="shared" si="33"/>
        <v>16154361.342833335</v>
      </c>
      <c r="O156" s="11">
        <f t="shared" si="34"/>
        <v>540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3:25">
      <c r="C157" s="3">
        <f t="shared" si="24"/>
        <v>156</v>
      </c>
      <c r="D157" s="13"/>
      <c r="E157" s="10">
        <f t="shared" si="25"/>
        <v>1</v>
      </c>
      <c r="F157" s="11">
        <f t="shared" si="35"/>
        <v>72500</v>
      </c>
      <c r="G157" s="11">
        <f t="shared" si="26"/>
        <v>9638700</v>
      </c>
      <c r="H157" s="12">
        <f t="shared" si="27"/>
        <v>72500</v>
      </c>
      <c r="I157" s="12">
        <f t="shared" si="28"/>
        <v>9638700</v>
      </c>
      <c r="J157" s="13">
        <f t="shared" si="29"/>
        <v>7.6899999999999998E-3</v>
      </c>
      <c r="K157" s="14">
        <f t="shared" si="30"/>
        <v>7.6899999999999998E-3</v>
      </c>
      <c r="L157" s="11">
        <f t="shared" si="31"/>
        <v>74121.603000000003</v>
      </c>
      <c r="M157" s="11">
        <f t="shared" si="32"/>
        <v>6662282.9458333347</v>
      </c>
      <c r="N157" s="11">
        <f t="shared" si="33"/>
        <v>16300982.945833335</v>
      </c>
      <c r="O157" s="11">
        <f t="shared" si="34"/>
        <v>543.75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3:25">
      <c r="C158" s="3">
        <f t="shared" si="24"/>
        <v>157</v>
      </c>
      <c r="D158" s="13"/>
      <c r="E158" s="10">
        <f t="shared" si="25"/>
        <v>1</v>
      </c>
      <c r="F158" s="11">
        <f t="shared" si="35"/>
        <v>73000</v>
      </c>
      <c r="G158" s="11">
        <f t="shared" si="26"/>
        <v>9711700</v>
      </c>
      <c r="H158" s="12">
        <f t="shared" si="27"/>
        <v>73000</v>
      </c>
      <c r="I158" s="12">
        <f t="shared" si="28"/>
        <v>9711700</v>
      </c>
      <c r="J158" s="13">
        <f t="shared" si="29"/>
        <v>7.6899999999999998E-3</v>
      </c>
      <c r="K158" s="14">
        <f t="shared" si="30"/>
        <v>7.6899999999999998E-3</v>
      </c>
      <c r="L158" s="11">
        <f t="shared" si="31"/>
        <v>74682.972999999998</v>
      </c>
      <c r="M158" s="11">
        <f t="shared" si="32"/>
        <v>6736965.9188333349</v>
      </c>
      <c r="N158" s="11">
        <f t="shared" si="33"/>
        <v>16448665.918833334</v>
      </c>
      <c r="O158" s="11">
        <f t="shared" si="34"/>
        <v>547.5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3:25">
      <c r="C159" s="3">
        <f t="shared" si="24"/>
        <v>158</v>
      </c>
      <c r="D159" s="13"/>
      <c r="E159" s="10">
        <f t="shared" si="25"/>
        <v>1</v>
      </c>
      <c r="F159" s="11">
        <f t="shared" si="35"/>
        <v>73500</v>
      </c>
      <c r="G159" s="11">
        <f t="shared" si="26"/>
        <v>9785200</v>
      </c>
      <c r="H159" s="12">
        <f t="shared" si="27"/>
        <v>73500</v>
      </c>
      <c r="I159" s="12">
        <f t="shared" si="28"/>
        <v>9785200</v>
      </c>
      <c r="J159" s="13">
        <f t="shared" si="29"/>
        <v>7.6899999999999998E-3</v>
      </c>
      <c r="K159" s="14">
        <f t="shared" si="30"/>
        <v>7.6899999999999998E-3</v>
      </c>
      <c r="L159" s="11">
        <f t="shared" si="31"/>
        <v>75248.187999999995</v>
      </c>
      <c r="M159" s="11">
        <f t="shared" si="32"/>
        <v>6812214.106833335</v>
      </c>
      <c r="N159" s="11">
        <f t="shared" si="33"/>
        <v>16597414.106833335</v>
      </c>
      <c r="O159" s="11">
        <f t="shared" si="34"/>
        <v>551.25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3:25">
      <c r="C160" s="3">
        <f t="shared" si="24"/>
        <v>159</v>
      </c>
      <c r="D160" s="13"/>
      <c r="E160" s="10">
        <f t="shared" si="25"/>
        <v>1</v>
      </c>
      <c r="F160" s="11">
        <f t="shared" si="35"/>
        <v>74000</v>
      </c>
      <c r="G160" s="11">
        <f t="shared" si="26"/>
        <v>9859200</v>
      </c>
      <c r="H160" s="12">
        <f t="shared" si="27"/>
        <v>74000</v>
      </c>
      <c r="I160" s="12">
        <f t="shared" si="28"/>
        <v>9859200</v>
      </c>
      <c r="J160" s="13">
        <f t="shared" si="29"/>
        <v>7.6899999999999998E-3</v>
      </c>
      <c r="K160" s="14">
        <f t="shared" si="30"/>
        <v>7.6899999999999998E-3</v>
      </c>
      <c r="L160" s="11">
        <f t="shared" si="31"/>
        <v>75817.247999999992</v>
      </c>
      <c r="M160" s="11">
        <f t="shared" si="32"/>
        <v>6888031.3548333347</v>
      </c>
      <c r="N160" s="11">
        <f t="shared" si="33"/>
        <v>16747231.354833335</v>
      </c>
      <c r="O160" s="11">
        <f t="shared" si="34"/>
        <v>555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3:25">
      <c r="C161" s="3">
        <f t="shared" si="24"/>
        <v>160</v>
      </c>
      <c r="D161" s="13"/>
      <c r="E161" s="10">
        <f t="shared" si="25"/>
        <v>1</v>
      </c>
      <c r="F161" s="11">
        <f t="shared" si="35"/>
        <v>74500</v>
      </c>
      <c r="G161" s="11">
        <f t="shared" si="26"/>
        <v>9933700</v>
      </c>
      <c r="H161" s="12">
        <f t="shared" si="27"/>
        <v>74500</v>
      </c>
      <c r="I161" s="12">
        <f t="shared" si="28"/>
        <v>9933700</v>
      </c>
      <c r="J161" s="13">
        <f t="shared" si="29"/>
        <v>7.6899999999999998E-3</v>
      </c>
      <c r="K161" s="14">
        <f t="shared" si="30"/>
        <v>7.6899999999999998E-3</v>
      </c>
      <c r="L161" s="11">
        <f t="shared" si="31"/>
        <v>76390.152999999991</v>
      </c>
      <c r="M161" s="11">
        <f t="shared" si="32"/>
        <v>6964421.5078333346</v>
      </c>
      <c r="N161" s="11">
        <f t="shared" si="33"/>
        <v>16898121.507833336</v>
      </c>
      <c r="O161" s="11">
        <f t="shared" si="34"/>
        <v>558.75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3:25">
      <c r="C162" s="3">
        <f t="shared" si="24"/>
        <v>161</v>
      </c>
      <c r="D162" s="13"/>
      <c r="E162" s="10">
        <f t="shared" si="25"/>
        <v>1</v>
      </c>
      <c r="F162" s="11">
        <f t="shared" si="35"/>
        <v>75000</v>
      </c>
      <c r="G162" s="11">
        <f t="shared" si="26"/>
        <v>10008700</v>
      </c>
      <c r="H162" s="12">
        <f t="shared" si="27"/>
        <v>75000</v>
      </c>
      <c r="I162" s="12">
        <f t="shared" si="28"/>
        <v>10008700</v>
      </c>
      <c r="J162" s="13">
        <f t="shared" si="29"/>
        <v>7.6899999999999998E-3</v>
      </c>
      <c r="K162" s="14">
        <f t="shared" si="30"/>
        <v>7.6899999999999998E-3</v>
      </c>
      <c r="L162" s="11">
        <f t="shared" si="31"/>
        <v>76966.902999999991</v>
      </c>
      <c r="M162" s="11">
        <f t="shared" si="32"/>
        <v>7041388.4108333346</v>
      </c>
      <c r="N162" s="11">
        <f t="shared" si="33"/>
        <v>17050088.410833336</v>
      </c>
      <c r="O162" s="11">
        <f t="shared" si="34"/>
        <v>562.5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3:25">
      <c r="C163" s="3">
        <f t="shared" si="24"/>
        <v>162</v>
      </c>
      <c r="D163" s="13"/>
      <c r="E163" s="10">
        <f t="shared" si="25"/>
        <v>1</v>
      </c>
      <c r="F163" s="11">
        <f t="shared" si="35"/>
        <v>75500</v>
      </c>
      <c r="G163" s="11">
        <f t="shared" si="26"/>
        <v>10084200</v>
      </c>
      <c r="H163" s="12">
        <f t="shared" si="27"/>
        <v>75500</v>
      </c>
      <c r="I163" s="12">
        <f t="shared" si="28"/>
        <v>10084200</v>
      </c>
      <c r="J163" s="13">
        <f t="shared" si="29"/>
        <v>7.6899999999999998E-3</v>
      </c>
      <c r="K163" s="14">
        <f t="shared" si="30"/>
        <v>7.6899999999999998E-3</v>
      </c>
      <c r="L163" s="11">
        <f t="shared" si="31"/>
        <v>77547.497999999992</v>
      </c>
      <c r="M163" s="11">
        <f t="shared" si="32"/>
        <v>7118935.9088333342</v>
      </c>
      <c r="N163" s="11">
        <f t="shared" si="33"/>
        <v>17203135.908833332</v>
      </c>
      <c r="O163" s="11">
        <f t="shared" si="34"/>
        <v>566.25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3:25">
      <c r="C164" s="3">
        <f t="shared" si="24"/>
        <v>163</v>
      </c>
      <c r="D164" s="13"/>
      <c r="E164" s="10">
        <f t="shared" si="25"/>
        <v>1</v>
      </c>
      <c r="F164" s="11">
        <f t="shared" si="35"/>
        <v>76000</v>
      </c>
      <c r="G164" s="11">
        <f t="shared" si="26"/>
        <v>10160200</v>
      </c>
      <c r="H164" s="12">
        <f t="shared" si="27"/>
        <v>76000</v>
      </c>
      <c r="I164" s="12">
        <f t="shared" si="28"/>
        <v>10160200</v>
      </c>
      <c r="J164" s="13">
        <f t="shared" si="29"/>
        <v>7.6899999999999998E-3</v>
      </c>
      <c r="K164" s="14">
        <f t="shared" si="30"/>
        <v>7.6899999999999998E-3</v>
      </c>
      <c r="L164" s="11">
        <f t="shared" si="31"/>
        <v>78131.937999999995</v>
      </c>
      <c r="M164" s="11">
        <f t="shared" si="32"/>
        <v>7197067.8468333343</v>
      </c>
      <c r="N164" s="11">
        <f t="shared" si="33"/>
        <v>17357267.846833333</v>
      </c>
      <c r="O164" s="11">
        <f t="shared" si="34"/>
        <v>570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3:25">
      <c r="C165" s="3">
        <f t="shared" si="24"/>
        <v>164</v>
      </c>
      <c r="D165" s="13"/>
      <c r="E165" s="10">
        <f t="shared" si="25"/>
        <v>1</v>
      </c>
      <c r="F165" s="11">
        <f t="shared" si="35"/>
        <v>76500</v>
      </c>
      <c r="G165" s="11">
        <f t="shared" si="26"/>
        <v>10236700</v>
      </c>
      <c r="H165" s="12">
        <f t="shared" si="27"/>
        <v>76500</v>
      </c>
      <c r="I165" s="12">
        <f t="shared" si="28"/>
        <v>10236700</v>
      </c>
      <c r="J165" s="13">
        <f t="shared" si="29"/>
        <v>7.6899999999999998E-3</v>
      </c>
      <c r="K165" s="14">
        <f t="shared" si="30"/>
        <v>7.6899999999999998E-3</v>
      </c>
      <c r="L165" s="11">
        <f t="shared" si="31"/>
        <v>78720.222999999998</v>
      </c>
      <c r="M165" s="11">
        <f t="shared" si="32"/>
        <v>7275788.0698333345</v>
      </c>
      <c r="N165" s="11">
        <f t="shared" si="33"/>
        <v>17512488.069833335</v>
      </c>
      <c r="O165" s="11">
        <f t="shared" si="34"/>
        <v>573.75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3:25">
      <c r="C166" s="3">
        <f t="shared" si="24"/>
        <v>165</v>
      </c>
      <c r="D166" s="13"/>
      <c r="E166" s="10">
        <f t="shared" si="25"/>
        <v>1</v>
      </c>
      <c r="F166" s="11">
        <f t="shared" si="35"/>
        <v>77000</v>
      </c>
      <c r="G166" s="11">
        <f t="shared" si="26"/>
        <v>10313700</v>
      </c>
      <c r="H166" s="12">
        <f t="shared" si="27"/>
        <v>77000</v>
      </c>
      <c r="I166" s="12">
        <f t="shared" si="28"/>
        <v>10313700</v>
      </c>
      <c r="J166" s="13">
        <f t="shared" si="29"/>
        <v>7.6899999999999998E-3</v>
      </c>
      <c r="K166" s="14">
        <f t="shared" si="30"/>
        <v>7.6899999999999998E-3</v>
      </c>
      <c r="L166" s="11">
        <f t="shared" si="31"/>
        <v>79312.353000000003</v>
      </c>
      <c r="M166" s="11">
        <f t="shared" si="32"/>
        <v>7355100.4228333347</v>
      </c>
      <c r="N166" s="11">
        <f t="shared" si="33"/>
        <v>17668800.422833335</v>
      </c>
      <c r="O166" s="11">
        <f t="shared" si="34"/>
        <v>577.5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3:25">
      <c r="C167" s="3">
        <f t="shared" si="24"/>
        <v>166</v>
      </c>
      <c r="D167" s="13"/>
      <c r="E167" s="10">
        <f t="shared" si="25"/>
        <v>1</v>
      </c>
      <c r="F167" s="11">
        <f t="shared" si="35"/>
        <v>77500</v>
      </c>
      <c r="G167" s="11">
        <f t="shared" si="26"/>
        <v>10391200</v>
      </c>
      <c r="H167" s="12">
        <f t="shared" si="27"/>
        <v>77500</v>
      </c>
      <c r="I167" s="12">
        <f t="shared" si="28"/>
        <v>10391200</v>
      </c>
      <c r="J167" s="13">
        <f t="shared" si="29"/>
        <v>7.6899999999999998E-3</v>
      </c>
      <c r="K167" s="14">
        <f t="shared" si="30"/>
        <v>7.6899999999999998E-3</v>
      </c>
      <c r="L167" s="11">
        <f t="shared" si="31"/>
        <v>79908.327999999994</v>
      </c>
      <c r="M167" s="11">
        <f t="shared" si="32"/>
        <v>7435008.7508333344</v>
      </c>
      <c r="N167" s="11">
        <f t="shared" si="33"/>
        <v>17826208.750833333</v>
      </c>
      <c r="O167" s="11">
        <f t="shared" si="34"/>
        <v>581.25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3:25">
      <c r="C168" s="3">
        <f t="shared" si="24"/>
        <v>167</v>
      </c>
      <c r="D168" s="13"/>
      <c r="E168" s="10">
        <f t="shared" si="25"/>
        <v>1</v>
      </c>
      <c r="F168" s="11">
        <f t="shared" si="35"/>
        <v>78000</v>
      </c>
      <c r="G168" s="11">
        <f t="shared" si="26"/>
        <v>10469200</v>
      </c>
      <c r="H168" s="12">
        <f t="shared" si="27"/>
        <v>78000</v>
      </c>
      <c r="I168" s="12">
        <f t="shared" si="28"/>
        <v>10469200</v>
      </c>
      <c r="J168" s="13">
        <f t="shared" si="29"/>
        <v>7.6899999999999998E-3</v>
      </c>
      <c r="K168" s="14">
        <f t="shared" si="30"/>
        <v>7.6899999999999998E-3</v>
      </c>
      <c r="L168" s="11">
        <f t="shared" si="31"/>
        <v>80508.148000000001</v>
      </c>
      <c r="M168" s="11">
        <f t="shared" si="32"/>
        <v>7515516.8988333344</v>
      </c>
      <c r="N168" s="11">
        <f t="shared" si="33"/>
        <v>17984716.898833334</v>
      </c>
      <c r="O168" s="11">
        <f t="shared" si="34"/>
        <v>585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3:25">
      <c r="C169" s="3">
        <f t="shared" si="24"/>
        <v>168</v>
      </c>
      <c r="D169" s="13"/>
      <c r="E169" s="10">
        <f t="shared" si="25"/>
        <v>1</v>
      </c>
      <c r="F169" s="11">
        <f t="shared" si="35"/>
        <v>78500</v>
      </c>
      <c r="G169" s="11">
        <f t="shared" si="26"/>
        <v>10547700</v>
      </c>
      <c r="H169" s="12">
        <f t="shared" si="27"/>
        <v>78500</v>
      </c>
      <c r="I169" s="12">
        <f t="shared" si="28"/>
        <v>10547700</v>
      </c>
      <c r="J169" s="13">
        <f t="shared" si="29"/>
        <v>7.6899999999999998E-3</v>
      </c>
      <c r="K169" s="14">
        <f t="shared" si="30"/>
        <v>7.6899999999999998E-3</v>
      </c>
      <c r="L169" s="11">
        <f t="shared" si="31"/>
        <v>81111.812999999995</v>
      </c>
      <c r="M169" s="11">
        <f t="shared" si="32"/>
        <v>7596628.7118333345</v>
      </c>
      <c r="N169" s="11">
        <f t="shared" si="33"/>
        <v>18144328.711833335</v>
      </c>
      <c r="O169" s="11">
        <f t="shared" si="34"/>
        <v>588.75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3:25">
      <c r="C170" s="3">
        <f t="shared" si="24"/>
        <v>169</v>
      </c>
      <c r="D170" s="13"/>
      <c r="E170" s="10">
        <f t="shared" si="25"/>
        <v>1</v>
      </c>
      <c r="F170" s="11">
        <f t="shared" si="35"/>
        <v>79000</v>
      </c>
      <c r="G170" s="11">
        <f t="shared" si="26"/>
        <v>10626700</v>
      </c>
      <c r="H170" s="12">
        <f t="shared" si="27"/>
        <v>79000</v>
      </c>
      <c r="I170" s="12">
        <f t="shared" si="28"/>
        <v>10626700</v>
      </c>
      <c r="J170" s="13">
        <f t="shared" si="29"/>
        <v>7.6899999999999998E-3</v>
      </c>
      <c r="K170" s="14">
        <f t="shared" si="30"/>
        <v>7.6899999999999998E-3</v>
      </c>
      <c r="L170" s="11">
        <f t="shared" si="31"/>
        <v>81719.323000000004</v>
      </c>
      <c r="M170" s="11">
        <f t="shared" si="32"/>
        <v>7678348.0348333344</v>
      </c>
      <c r="N170" s="11">
        <f t="shared" si="33"/>
        <v>18305048.034833334</v>
      </c>
      <c r="O170" s="11">
        <f t="shared" si="34"/>
        <v>592.5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3:25">
      <c r="C171" s="3">
        <f t="shared" si="24"/>
        <v>170</v>
      </c>
      <c r="D171" s="13"/>
      <c r="E171" s="10">
        <f t="shared" si="25"/>
        <v>1</v>
      </c>
      <c r="F171" s="11">
        <f t="shared" si="35"/>
        <v>79500</v>
      </c>
      <c r="G171" s="11">
        <f t="shared" si="26"/>
        <v>10706200</v>
      </c>
      <c r="H171" s="12">
        <f t="shared" si="27"/>
        <v>79500</v>
      </c>
      <c r="I171" s="12">
        <f t="shared" si="28"/>
        <v>10706200</v>
      </c>
      <c r="J171" s="13">
        <f t="shared" si="29"/>
        <v>7.6899999999999998E-3</v>
      </c>
      <c r="K171" s="14">
        <f t="shared" si="30"/>
        <v>7.6899999999999998E-3</v>
      </c>
      <c r="L171" s="11">
        <f t="shared" si="31"/>
        <v>82330.678</v>
      </c>
      <c r="M171" s="11">
        <f t="shared" si="32"/>
        <v>7760678.7128333347</v>
      </c>
      <c r="N171" s="11">
        <f t="shared" si="33"/>
        <v>18466878.712833334</v>
      </c>
      <c r="O171" s="11">
        <f t="shared" si="34"/>
        <v>596.25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3:25">
      <c r="C172" s="3">
        <f t="shared" si="24"/>
        <v>171</v>
      </c>
      <c r="D172" s="13"/>
      <c r="E172" s="10">
        <f t="shared" si="25"/>
        <v>1</v>
      </c>
      <c r="F172" s="11">
        <f t="shared" si="35"/>
        <v>80000</v>
      </c>
      <c r="G172" s="11">
        <f t="shared" si="26"/>
        <v>10786200</v>
      </c>
      <c r="H172" s="12">
        <f t="shared" si="27"/>
        <v>80000</v>
      </c>
      <c r="I172" s="12">
        <f t="shared" si="28"/>
        <v>10786200</v>
      </c>
      <c r="J172" s="13">
        <f t="shared" si="29"/>
        <v>7.6899999999999998E-3</v>
      </c>
      <c r="K172" s="14">
        <f t="shared" si="30"/>
        <v>7.6899999999999998E-3</v>
      </c>
      <c r="L172" s="11">
        <f t="shared" si="31"/>
        <v>82945.877999999997</v>
      </c>
      <c r="M172" s="11">
        <f t="shared" si="32"/>
        <v>7843624.5908333343</v>
      </c>
      <c r="N172" s="11">
        <f t="shared" si="33"/>
        <v>18629824.590833336</v>
      </c>
      <c r="O172" s="11">
        <f t="shared" si="34"/>
        <v>600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3:25">
      <c r="C173" s="3">
        <f t="shared" si="24"/>
        <v>172</v>
      </c>
      <c r="D173" s="13"/>
      <c r="E173" s="10">
        <f t="shared" si="25"/>
        <v>1</v>
      </c>
      <c r="F173" s="11">
        <f t="shared" si="35"/>
        <v>80500</v>
      </c>
      <c r="G173" s="11">
        <f t="shared" si="26"/>
        <v>10866700</v>
      </c>
      <c r="H173" s="12">
        <f t="shared" si="27"/>
        <v>80500</v>
      </c>
      <c r="I173" s="12">
        <f t="shared" si="28"/>
        <v>10866700</v>
      </c>
      <c r="J173" s="13">
        <f t="shared" si="29"/>
        <v>7.6899999999999998E-3</v>
      </c>
      <c r="K173" s="14">
        <f t="shared" si="30"/>
        <v>7.6899999999999998E-3</v>
      </c>
      <c r="L173" s="11">
        <f t="shared" si="31"/>
        <v>83564.922999999995</v>
      </c>
      <c r="M173" s="11">
        <f t="shared" si="32"/>
        <v>7927189.5138333347</v>
      </c>
      <c r="N173" s="11">
        <f t="shared" si="33"/>
        <v>18793889.513833337</v>
      </c>
      <c r="O173" s="11">
        <f t="shared" si="34"/>
        <v>603.75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3:25">
      <c r="C174" s="3">
        <f t="shared" si="24"/>
        <v>173</v>
      </c>
      <c r="D174" s="13"/>
      <c r="E174" s="10">
        <f t="shared" si="25"/>
        <v>1</v>
      </c>
      <c r="F174" s="11">
        <f t="shared" si="35"/>
        <v>81000</v>
      </c>
      <c r="G174" s="11">
        <f t="shared" si="26"/>
        <v>10947700</v>
      </c>
      <c r="H174" s="12">
        <f t="shared" si="27"/>
        <v>81000</v>
      </c>
      <c r="I174" s="12">
        <f t="shared" si="28"/>
        <v>10947700</v>
      </c>
      <c r="J174" s="13">
        <f t="shared" si="29"/>
        <v>7.6899999999999998E-3</v>
      </c>
      <c r="K174" s="14">
        <f t="shared" si="30"/>
        <v>7.6899999999999998E-3</v>
      </c>
      <c r="L174" s="11">
        <f t="shared" si="31"/>
        <v>84187.812999999995</v>
      </c>
      <c r="M174" s="11">
        <f t="shared" si="32"/>
        <v>8011377.3268333348</v>
      </c>
      <c r="N174" s="11">
        <f t="shared" si="33"/>
        <v>18959077.326833334</v>
      </c>
      <c r="O174" s="11">
        <f t="shared" si="34"/>
        <v>607.5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3:25">
      <c r="C175" s="3">
        <f t="shared" si="24"/>
        <v>174</v>
      </c>
      <c r="D175" s="13"/>
      <c r="E175" s="10">
        <f t="shared" si="25"/>
        <v>1</v>
      </c>
      <c r="F175" s="11">
        <f t="shared" si="35"/>
        <v>81500</v>
      </c>
      <c r="G175" s="11">
        <f t="shared" si="26"/>
        <v>11029200</v>
      </c>
      <c r="H175" s="12">
        <f t="shared" si="27"/>
        <v>81500</v>
      </c>
      <c r="I175" s="12">
        <f t="shared" si="28"/>
        <v>11029200</v>
      </c>
      <c r="J175" s="13">
        <f t="shared" si="29"/>
        <v>7.6899999999999998E-3</v>
      </c>
      <c r="K175" s="14">
        <f t="shared" si="30"/>
        <v>7.6899999999999998E-3</v>
      </c>
      <c r="L175" s="11">
        <f t="shared" si="31"/>
        <v>84814.547999999995</v>
      </c>
      <c r="M175" s="11">
        <f t="shared" si="32"/>
        <v>8096191.8748333352</v>
      </c>
      <c r="N175" s="11">
        <f t="shared" si="33"/>
        <v>19125391.874833334</v>
      </c>
      <c r="O175" s="11">
        <f t="shared" si="34"/>
        <v>611.25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3:25">
      <c r="C176" s="3">
        <f t="shared" si="24"/>
        <v>175</v>
      </c>
      <c r="D176" s="13"/>
      <c r="E176" s="10">
        <f t="shared" si="25"/>
        <v>1</v>
      </c>
      <c r="F176" s="11">
        <f t="shared" si="35"/>
        <v>82000</v>
      </c>
      <c r="G176" s="11">
        <f t="shared" si="26"/>
        <v>11111200</v>
      </c>
      <c r="H176" s="12">
        <f t="shared" si="27"/>
        <v>82000</v>
      </c>
      <c r="I176" s="12">
        <f t="shared" si="28"/>
        <v>11111200</v>
      </c>
      <c r="J176" s="13">
        <f t="shared" si="29"/>
        <v>7.6899999999999998E-3</v>
      </c>
      <c r="K176" s="14">
        <f t="shared" si="30"/>
        <v>7.6899999999999998E-3</v>
      </c>
      <c r="L176" s="11">
        <f t="shared" si="31"/>
        <v>85445.127999999997</v>
      </c>
      <c r="M176" s="11">
        <f t="shared" si="32"/>
        <v>8181637.0028333347</v>
      </c>
      <c r="N176" s="11">
        <f t="shared" si="33"/>
        <v>19292837.002833337</v>
      </c>
      <c r="O176" s="11">
        <f t="shared" si="34"/>
        <v>615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3:25">
      <c r="C177" s="3">
        <f t="shared" si="24"/>
        <v>176</v>
      </c>
      <c r="D177" s="13"/>
      <c r="E177" s="10">
        <f t="shared" si="25"/>
        <v>1</v>
      </c>
      <c r="F177" s="11">
        <f t="shared" si="35"/>
        <v>82500</v>
      </c>
      <c r="G177" s="11">
        <f t="shared" si="26"/>
        <v>11193700</v>
      </c>
      <c r="H177" s="12">
        <f t="shared" si="27"/>
        <v>82500</v>
      </c>
      <c r="I177" s="12">
        <f t="shared" si="28"/>
        <v>11193700</v>
      </c>
      <c r="J177" s="13">
        <f t="shared" si="29"/>
        <v>7.6899999999999998E-3</v>
      </c>
      <c r="K177" s="14">
        <f t="shared" si="30"/>
        <v>7.6899999999999998E-3</v>
      </c>
      <c r="L177" s="11">
        <f t="shared" si="31"/>
        <v>86079.553</v>
      </c>
      <c r="M177" s="11">
        <f t="shared" si="32"/>
        <v>8267716.555833335</v>
      </c>
      <c r="N177" s="11">
        <f t="shared" si="33"/>
        <v>19461416.555833336</v>
      </c>
      <c r="O177" s="11">
        <f t="shared" si="34"/>
        <v>618.75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3:25">
      <c r="C178" s="3">
        <f t="shared" si="24"/>
        <v>177</v>
      </c>
      <c r="D178" s="13"/>
      <c r="E178" s="10">
        <f t="shared" si="25"/>
        <v>1</v>
      </c>
      <c r="F178" s="11">
        <f t="shared" si="35"/>
        <v>83000</v>
      </c>
      <c r="G178" s="11">
        <f t="shared" si="26"/>
        <v>11276700</v>
      </c>
      <c r="H178" s="12">
        <f t="shared" si="27"/>
        <v>83000</v>
      </c>
      <c r="I178" s="12">
        <f t="shared" si="28"/>
        <v>11276700</v>
      </c>
      <c r="J178" s="13">
        <f t="shared" si="29"/>
        <v>7.6899999999999998E-3</v>
      </c>
      <c r="K178" s="14">
        <f t="shared" si="30"/>
        <v>7.6899999999999998E-3</v>
      </c>
      <c r="L178" s="11">
        <f t="shared" si="31"/>
        <v>86717.823000000004</v>
      </c>
      <c r="M178" s="11">
        <f t="shared" si="32"/>
        <v>8354434.3788333349</v>
      </c>
      <c r="N178" s="11">
        <f t="shared" si="33"/>
        <v>19631134.378833335</v>
      </c>
      <c r="O178" s="11">
        <f t="shared" si="34"/>
        <v>622.5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3:25">
      <c r="C179" s="3">
        <f t="shared" si="24"/>
        <v>178</v>
      </c>
      <c r="D179" s="13"/>
      <c r="E179" s="10">
        <f t="shared" si="25"/>
        <v>1</v>
      </c>
      <c r="F179" s="11">
        <f t="shared" si="35"/>
        <v>83500</v>
      </c>
      <c r="G179" s="11">
        <f t="shared" si="26"/>
        <v>11360200</v>
      </c>
      <c r="H179" s="12">
        <f t="shared" si="27"/>
        <v>83500</v>
      </c>
      <c r="I179" s="12">
        <f t="shared" si="28"/>
        <v>11360200</v>
      </c>
      <c r="J179" s="13">
        <f t="shared" si="29"/>
        <v>7.6899999999999998E-3</v>
      </c>
      <c r="K179" s="14">
        <f t="shared" si="30"/>
        <v>7.6899999999999998E-3</v>
      </c>
      <c r="L179" s="11">
        <f t="shared" si="31"/>
        <v>87359.937999999995</v>
      </c>
      <c r="M179" s="11">
        <f t="shared" si="32"/>
        <v>8441794.316833334</v>
      </c>
      <c r="N179" s="11">
        <f t="shared" si="33"/>
        <v>19801994.316833332</v>
      </c>
      <c r="O179" s="11">
        <f t="shared" si="34"/>
        <v>626.25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3:25">
      <c r="C180" s="3">
        <f t="shared" si="24"/>
        <v>179</v>
      </c>
      <c r="D180" s="13"/>
      <c r="E180" s="10">
        <f t="shared" si="25"/>
        <v>1</v>
      </c>
      <c r="F180" s="11">
        <f t="shared" si="35"/>
        <v>84000</v>
      </c>
      <c r="G180" s="11">
        <f t="shared" si="26"/>
        <v>11444200</v>
      </c>
      <c r="H180" s="12">
        <f t="shared" si="27"/>
        <v>84000</v>
      </c>
      <c r="I180" s="12">
        <f t="shared" si="28"/>
        <v>11444200</v>
      </c>
      <c r="J180" s="13">
        <f t="shared" si="29"/>
        <v>7.6899999999999998E-3</v>
      </c>
      <c r="K180" s="14">
        <f t="shared" si="30"/>
        <v>7.6899999999999998E-3</v>
      </c>
      <c r="L180" s="11">
        <f t="shared" si="31"/>
        <v>88005.898000000001</v>
      </c>
      <c r="M180" s="11">
        <f t="shared" si="32"/>
        <v>8529800.2148333341</v>
      </c>
      <c r="N180" s="11">
        <f t="shared" si="33"/>
        <v>19974000.214833334</v>
      </c>
      <c r="O180" s="11">
        <f t="shared" si="34"/>
        <v>630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3:25">
      <c r="C181" s="3">
        <f t="shared" si="24"/>
        <v>180</v>
      </c>
      <c r="D181" s="13"/>
      <c r="E181" s="10">
        <f t="shared" si="25"/>
        <v>1</v>
      </c>
      <c r="F181" s="11">
        <f t="shared" si="35"/>
        <v>84500</v>
      </c>
      <c r="G181" s="11">
        <f t="shared" si="26"/>
        <v>11528700</v>
      </c>
      <c r="H181" s="12">
        <f t="shared" si="27"/>
        <v>84500</v>
      </c>
      <c r="I181" s="12">
        <f t="shared" si="28"/>
        <v>11528700</v>
      </c>
      <c r="J181" s="13">
        <f t="shared" si="29"/>
        <v>7.6899999999999998E-3</v>
      </c>
      <c r="K181" s="14">
        <f t="shared" si="30"/>
        <v>7.6899999999999998E-3</v>
      </c>
      <c r="L181" s="11">
        <f t="shared" si="31"/>
        <v>88655.702999999994</v>
      </c>
      <c r="M181" s="11">
        <f t="shared" si="32"/>
        <v>8618455.9178333338</v>
      </c>
      <c r="N181" s="11">
        <f t="shared" si="33"/>
        <v>20147155.917833336</v>
      </c>
      <c r="O181" s="11">
        <f t="shared" si="34"/>
        <v>633.75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3:25">
      <c r="C182" s="3" t="str">
        <f t="shared" si="24"/>
        <v/>
      </c>
      <c r="D182" s="13"/>
      <c r="E182" s="10" t="str">
        <f t="shared" si="25"/>
        <v/>
      </c>
      <c r="F182" s="11" t="str">
        <f t="shared" si="35"/>
        <v/>
      </c>
      <c r="G182" s="11" t="str">
        <f t="shared" si="26"/>
        <v/>
      </c>
      <c r="H182" s="12" t="str">
        <f t="shared" si="27"/>
        <v/>
      </c>
      <c r="I182" s="12" t="str">
        <f t="shared" si="28"/>
        <v/>
      </c>
      <c r="J182" s="13" t="str">
        <f t="shared" si="29"/>
        <v/>
      </c>
      <c r="K182" s="14" t="str">
        <f t="shared" si="30"/>
        <v/>
      </c>
      <c r="L182" s="11" t="str">
        <f t="shared" si="31"/>
        <v/>
      </c>
      <c r="M182" s="11" t="str">
        <f t="shared" si="32"/>
        <v/>
      </c>
      <c r="N182" s="11" t="str">
        <f t="shared" si="33"/>
        <v/>
      </c>
      <c r="O182" s="11" t="str">
        <f t="shared" si="34"/>
        <v/>
      </c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3:25">
      <c r="C183" s="3" t="str">
        <f t="shared" si="24"/>
        <v/>
      </c>
      <c r="D183" s="13"/>
      <c r="E183" s="10" t="str">
        <f t="shared" si="25"/>
        <v/>
      </c>
      <c r="F183" s="11" t="str">
        <f t="shared" si="35"/>
        <v/>
      </c>
      <c r="G183" s="11" t="str">
        <f t="shared" si="26"/>
        <v/>
      </c>
      <c r="H183" s="12" t="str">
        <f t="shared" si="27"/>
        <v/>
      </c>
      <c r="I183" s="12" t="str">
        <f t="shared" si="28"/>
        <v/>
      </c>
      <c r="J183" s="13" t="str">
        <f t="shared" si="29"/>
        <v/>
      </c>
      <c r="K183" s="14" t="str">
        <f t="shared" si="30"/>
        <v/>
      </c>
      <c r="L183" s="11" t="str">
        <f t="shared" si="31"/>
        <v/>
      </c>
      <c r="M183" s="11" t="str">
        <f t="shared" si="32"/>
        <v/>
      </c>
      <c r="N183" s="11" t="str">
        <f t="shared" si="33"/>
        <v/>
      </c>
      <c r="O183" s="11" t="str">
        <f t="shared" si="34"/>
        <v/>
      </c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3:25">
      <c r="C184" s="3" t="str">
        <f t="shared" si="24"/>
        <v/>
      </c>
      <c r="D184" s="13"/>
      <c r="E184" s="10" t="str">
        <f t="shared" si="25"/>
        <v/>
      </c>
      <c r="F184" s="11" t="str">
        <f t="shared" si="35"/>
        <v/>
      </c>
      <c r="G184" s="11" t="str">
        <f t="shared" si="26"/>
        <v/>
      </c>
      <c r="H184" s="12" t="str">
        <f t="shared" si="27"/>
        <v/>
      </c>
      <c r="I184" s="12" t="str">
        <f t="shared" si="28"/>
        <v/>
      </c>
      <c r="J184" s="13" t="str">
        <f t="shared" si="29"/>
        <v/>
      </c>
      <c r="K184" s="14" t="str">
        <f t="shared" si="30"/>
        <v/>
      </c>
      <c r="L184" s="11" t="str">
        <f t="shared" si="31"/>
        <v/>
      </c>
      <c r="M184" s="11" t="str">
        <f t="shared" si="32"/>
        <v/>
      </c>
      <c r="N184" s="11" t="str">
        <f t="shared" si="33"/>
        <v/>
      </c>
      <c r="O184" s="11" t="str">
        <f t="shared" si="34"/>
        <v/>
      </c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3:25">
      <c r="C185" s="3" t="str">
        <f t="shared" si="24"/>
        <v/>
      </c>
      <c r="D185" s="13"/>
      <c r="E185" s="10" t="str">
        <f t="shared" si="25"/>
        <v/>
      </c>
      <c r="F185" s="11" t="str">
        <f t="shared" si="35"/>
        <v/>
      </c>
      <c r="G185" s="11" t="str">
        <f t="shared" si="26"/>
        <v/>
      </c>
      <c r="H185" s="12" t="str">
        <f t="shared" si="27"/>
        <v/>
      </c>
      <c r="I185" s="12" t="str">
        <f t="shared" si="28"/>
        <v/>
      </c>
      <c r="J185" s="13" t="str">
        <f t="shared" si="29"/>
        <v/>
      </c>
      <c r="K185" s="14" t="str">
        <f t="shared" si="30"/>
        <v/>
      </c>
      <c r="L185" s="11" t="str">
        <f t="shared" si="31"/>
        <v/>
      </c>
      <c r="M185" s="11" t="str">
        <f t="shared" si="32"/>
        <v/>
      </c>
      <c r="N185" s="11" t="str">
        <f t="shared" si="33"/>
        <v/>
      </c>
      <c r="O185" s="11" t="str">
        <f t="shared" si="34"/>
        <v/>
      </c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3:25">
      <c r="C186" s="3" t="str">
        <f t="shared" si="24"/>
        <v/>
      </c>
      <c r="D186" s="13"/>
      <c r="E186" s="10" t="str">
        <f t="shared" si="25"/>
        <v/>
      </c>
      <c r="F186" s="11" t="str">
        <f t="shared" si="35"/>
        <v/>
      </c>
      <c r="G186" s="11" t="str">
        <f t="shared" si="26"/>
        <v/>
      </c>
      <c r="H186" s="12" t="str">
        <f t="shared" si="27"/>
        <v/>
      </c>
      <c r="I186" s="12" t="str">
        <f t="shared" si="28"/>
        <v/>
      </c>
      <c r="J186" s="13" t="str">
        <f t="shared" si="29"/>
        <v/>
      </c>
      <c r="K186" s="14" t="str">
        <f t="shared" si="30"/>
        <v/>
      </c>
      <c r="L186" s="11" t="str">
        <f t="shared" si="31"/>
        <v/>
      </c>
      <c r="M186" s="11" t="str">
        <f t="shared" si="32"/>
        <v/>
      </c>
      <c r="N186" s="11" t="str">
        <f t="shared" si="33"/>
        <v/>
      </c>
      <c r="O186" s="11" t="str">
        <f t="shared" si="34"/>
        <v/>
      </c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3:25">
      <c r="C187" s="3" t="str">
        <f t="shared" si="24"/>
        <v/>
      </c>
      <c r="D187" s="13"/>
      <c r="E187" s="10" t="str">
        <f t="shared" si="25"/>
        <v/>
      </c>
      <c r="F187" s="11" t="str">
        <f t="shared" si="35"/>
        <v/>
      </c>
      <c r="G187" s="11" t="str">
        <f t="shared" si="26"/>
        <v/>
      </c>
      <c r="H187" s="12" t="str">
        <f t="shared" si="27"/>
        <v/>
      </c>
      <c r="I187" s="12" t="str">
        <f t="shared" si="28"/>
        <v/>
      </c>
      <c r="J187" s="13" t="str">
        <f t="shared" si="29"/>
        <v/>
      </c>
      <c r="K187" s="14" t="str">
        <f t="shared" si="30"/>
        <v/>
      </c>
      <c r="L187" s="11" t="str">
        <f t="shared" si="31"/>
        <v/>
      </c>
      <c r="M187" s="11" t="str">
        <f t="shared" si="32"/>
        <v/>
      </c>
      <c r="N187" s="11" t="str">
        <f t="shared" si="33"/>
        <v/>
      </c>
      <c r="O187" s="11" t="str">
        <f t="shared" si="34"/>
        <v/>
      </c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3:25">
      <c r="C188" s="3" t="str">
        <f t="shared" si="24"/>
        <v/>
      </c>
      <c r="D188" s="13"/>
      <c r="E188" s="10" t="str">
        <f t="shared" si="25"/>
        <v/>
      </c>
      <c r="F188" s="11" t="str">
        <f t="shared" si="35"/>
        <v/>
      </c>
      <c r="G188" s="11" t="str">
        <f t="shared" si="26"/>
        <v/>
      </c>
      <c r="H188" s="12" t="str">
        <f t="shared" si="27"/>
        <v/>
      </c>
      <c r="I188" s="12" t="str">
        <f t="shared" si="28"/>
        <v/>
      </c>
      <c r="J188" s="13" t="str">
        <f t="shared" si="29"/>
        <v/>
      </c>
      <c r="K188" s="14" t="str">
        <f t="shared" si="30"/>
        <v/>
      </c>
      <c r="L188" s="11" t="str">
        <f t="shared" si="31"/>
        <v/>
      </c>
      <c r="M188" s="11" t="str">
        <f t="shared" si="32"/>
        <v/>
      </c>
      <c r="N188" s="11" t="str">
        <f t="shared" si="33"/>
        <v/>
      </c>
      <c r="O188" s="11" t="str">
        <f t="shared" si="34"/>
        <v/>
      </c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3:25">
      <c r="C189" s="3" t="str">
        <f t="shared" si="24"/>
        <v/>
      </c>
      <c r="D189" s="13"/>
      <c r="E189" s="10" t="str">
        <f t="shared" si="25"/>
        <v/>
      </c>
      <c r="F189" s="11" t="str">
        <f t="shared" si="35"/>
        <v/>
      </c>
      <c r="G189" s="11" t="str">
        <f t="shared" si="26"/>
        <v/>
      </c>
      <c r="H189" s="12" t="str">
        <f t="shared" si="27"/>
        <v/>
      </c>
      <c r="I189" s="12" t="str">
        <f t="shared" si="28"/>
        <v/>
      </c>
      <c r="J189" s="13" t="str">
        <f t="shared" si="29"/>
        <v/>
      </c>
      <c r="K189" s="14" t="str">
        <f t="shared" si="30"/>
        <v/>
      </c>
      <c r="L189" s="11" t="str">
        <f t="shared" si="31"/>
        <v/>
      </c>
      <c r="M189" s="11" t="str">
        <f t="shared" si="32"/>
        <v/>
      </c>
      <c r="N189" s="11" t="str">
        <f t="shared" si="33"/>
        <v/>
      </c>
      <c r="O189" s="11" t="str">
        <f t="shared" si="34"/>
        <v/>
      </c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3:25">
      <c r="C190" s="3" t="str">
        <f t="shared" si="24"/>
        <v/>
      </c>
      <c r="D190" s="13"/>
      <c r="E190" s="10" t="str">
        <f t="shared" si="25"/>
        <v/>
      </c>
      <c r="F190" s="11" t="str">
        <f t="shared" si="35"/>
        <v/>
      </c>
      <c r="G190" s="11" t="str">
        <f t="shared" si="26"/>
        <v/>
      </c>
      <c r="H190" s="12" t="str">
        <f t="shared" si="27"/>
        <v/>
      </c>
      <c r="I190" s="12" t="str">
        <f t="shared" si="28"/>
        <v/>
      </c>
      <c r="J190" s="13" t="str">
        <f t="shared" si="29"/>
        <v/>
      </c>
      <c r="K190" s="14" t="str">
        <f t="shared" si="30"/>
        <v/>
      </c>
      <c r="L190" s="11" t="str">
        <f t="shared" si="31"/>
        <v/>
      </c>
      <c r="M190" s="11" t="str">
        <f t="shared" si="32"/>
        <v/>
      </c>
      <c r="N190" s="11" t="str">
        <f t="shared" si="33"/>
        <v/>
      </c>
      <c r="O190" s="11" t="str">
        <f t="shared" si="34"/>
        <v/>
      </c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3:25">
      <c r="C191" s="3" t="str">
        <f t="shared" si="24"/>
        <v/>
      </c>
      <c r="D191" s="13"/>
      <c r="E191" s="10" t="str">
        <f t="shared" si="25"/>
        <v/>
      </c>
      <c r="F191" s="11" t="str">
        <f t="shared" si="35"/>
        <v/>
      </c>
      <c r="G191" s="11" t="str">
        <f t="shared" si="26"/>
        <v/>
      </c>
      <c r="H191" s="12" t="str">
        <f t="shared" si="27"/>
        <v/>
      </c>
      <c r="I191" s="12" t="str">
        <f t="shared" si="28"/>
        <v/>
      </c>
      <c r="J191" s="13" t="str">
        <f t="shared" si="29"/>
        <v/>
      </c>
      <c r="K191" s="14" t="str">
        <f t="shared" si="30"/>
        <v/>
      </c>
      <c r="L191" s="11" t="str">
        <f t="shared" si="31"/>
        <v/>
      </c>
      <c r="M191" s="11" t="str">
        <f t="shared" si="32"/>
        <v/>
      </c>
      <c r="N191" s="11" t="str">
        <f t="shared" si="33"/>
        <v/>
      </c>
      <c r="O191" s="11" t="str">
        <f t="shared" si="34"/>
        <v/>
      </c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3:25">
      <c r="C192" s="3" t="str">
        <f t="shared" si="24"/>
        <v/>
      </c>
      <c r="D192" s="13"/>
      <c r="E192" s="10" t="str">
        <f t="shared" si="25"/>
        <v/>
      </c>
      <c r="F192" s="11" t="str">
        <f t="shared" si="35"/>
        <v/>
      </c>
      <c r="G192" s="11" t="str">
        <f t="shared" si="26"/>
        <v/>
      </c>
      <c r="H192" s="12" t="str">
        <f t="shared" si="27"/>
        <v/>
      </c>
      <c r="I192" s="12" t="str">
        <f t="shared" si="28"/>
        <v/>
      </c>
      <c r="J192" s="13" t="str">
        <f t="shared" si="29"/>
        <v/>
      </c>
      <c r="K192" s="14" t="str">
        <f t="shared" si="30"/>
        <v/>
      </c>
      <c r="L192" s="11" t="str">
        <f t="shared" si="31"/>
        <v/>
      </c>
      <c r="M192" s="11" t="str">
        <f t="shared" si="32"/>
        <v/>
      </c>
      <c r="N192" s="11" t="str">
        <f t="shared" si="33"/>
        <v/>
      </c>
      <c r="O192" s="11" t="str">
        <f t="shared" si="34"/>
        <v/>
      </c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3:25">
      <c r="C193" s="3" t="str">
        <f t="shared" si="24"/>
        <v/>
      </c>
      <c r="D193" s="13"/>
      <c r="E193" s="10" t="str">
        <f t="shared" si="25"/>
        <v/>
      </c>
      <c r="F193" s="11" t="str">
        <f t="shared" si="35"/>
        <v/>
      </c>
      <c r="G193" s="11" t="str">
        <f t="shared" si="26"/>
        <v/>
      </c>
      <c r="H193" s="12" t="str">
        <f t="shared" si="27"/>
        <v/>
      </c>
      <c r="I193" s="12" t="str">
        <f t="shared" si="28"/>
        <v/>
      </c>
      <c r="J193" s="13" t="str">
        <f t="shared" si="29"/>
        <v/>
      </c>
      <c r="K193" s="14" t="str">
        <f t="shared" si="30"/>
        <v/>
      </c>
      <c r="L193" s="11" t="str">
        <f t="shared" si="31"/>
        <v/>
      </c>
      <c r="M193" s="11" t="str">
        <f t="shared" si="32"/>
        <v/>
      </c>
      <c r="N193" s="11" t="str">
        <f t="shared" si="33"/>
        <v/>
      </c>
      <c r="O193" s="11" t="str">
        <f t="shared" si="34"/>
        <v/>
      </c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3:25">
      <c r="C194" s="3" t="str">
        <f t="shared" si="24"/>
        <v/>
      </c>
      <c r="D194" s="13"/>
      <c r="E194" s="10" t="str">
        <f t="shared" si="25"/>
        <v/>
      </c>
      <c r="F194" s="11" t="str">
        <f t="shared" si="35"/>
        <v/>
      </c>
      <c r="G194" s="11" t="str">
        <f t="shared" si="26"/>
        <v/>
      </c>
      <c r="H194" s="12" t="str">
        <f t="shared" si="27"/>
        <v/>
      </c>
      <c r="I194" s="12" t="str">
        <f t="shared" si="28"/>
        <v/>
      </c>
      <c r="J194" s="13" t="str">
        <f t="shared" si="29"/>
        <v/>
      </c>
      <c r="K194" s="14" t="str">
        <f t="shared" si="30"/>
        <v/>
      </c>
      <c r="L194" s="11" t="str">
        <f t="shared" si="31"/>
        <v/>
      </c>
      <c r="M194" s="11" t="str">
        <f t="shared" si="32"/>
        <v/>
      </c>
      <c r="N194" s="11" t="str">
        <f t="shared" si="33"/>
        <v/>
      </c>
      <c r="O194" s="11" t="str">
        <f t="shared" si="34"/>
        <v/>
      </c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3:25">
      <c r="C195" s="3" t="str">
        <f t="shared" ref="C195:C241" si="36">IF(C194&lt;$B$10,C194+1,"")</f>
        <v/>
      </c>
      <c r="D195" s="13"/>
      <c r="E195" s="10" t="str">
        <f t="shared" ref="E195:E241" si="37">IF(C194&lt;$B$10,$B$14,"")</f>
        <v/>
      </c>
      <c r="F195" s="11" t="str">
        <f t="shared" si="35"/>
        <v/>
      </c>
      <c r="G195" s="11" t="str">
        <f t="shared" ref="G195:G241" si="38">IF(C194&lt;$B$10,F195+G194,"")</f>
        <v/>
      </c>
      <c r="H195" s="12" t="str">
        <f t="shared" ref="H195:H241" si="39">IF(C194&lt;$B$10,F195/E195,"")</f>
        <v/>
      </c>
      <c r="I195" s="12" t="str">
        <f t="shared" ref="I195:I241" si="40">IF(C194&lt;$B$10,I194+H195,"")</f>
        <v/>
      </c>
      <c r="J195" s="13" t="str">
        <f t="shared" ref="J195:J241" si="41">IF(C194&lt;$B$10,$B$19,"")</f>
        <v/>
      </c>
      <c r="K195" s="14" t="str">
        <f t="shared" ref="K195:K241" si="42">IF(C194&lt;$B$10,J195/E195,"")</f>
        <v/>
      </c>
      <c r="L195" s="11" t="str">
        <f t="shared" ref="L195:L241" si="43">IF(C194&lt;$B$10,I195*J195,"")</f>
        <v/>
      </c>
      <c r="M195" s="11" t="str">
        <f t="shared" ref="M195:M241" si="44">IF(C194&lt;$B$10,M194+L195,"")</f>
        <v/>
      </c>
      <c r="N195" s="11" t="str">
        <f t="shared" ref="N195:N241" si="45">IF(C194&lt;$B$10,G195+M195,"")</f>
        <v/>
      </c>
      <c r="O195" s="11" t="str">
        <f t="shared" ref="O195:O241" si="46">IF(C194&lt;$B$10,F195*$B$8,"")</f>
        <v/>
      </c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3:25">
      <c r="C196" s="3" t="str">
        <f t="shared" si="36"/>
        <v/>
      </c>
      <c r="D196" s="13"/>
      <c r="E196" s="10" t="str">
        <f t="shared" si="37"/>
        <v/>
      </c>
      <c r="F196" s="11" t="str">
        <f t="shared" si="35"/>
        <v/>
      </c>
      <c r="G196" s="11" t="str">
        <f t="shared" si="38"/>
        <v/>
      </c>
      <c r="H196" s="12" t="str">
        <f t="shared" si="39"/>
        <v/>
      </c>
      <c r="I196" s="12" t="str">
        <f t="shared" si="40"/>
        <v/>
      </c>
      <c r="J196" s="13" t="str">
        <f t="shared" si="41"/>
        <v/>
      </c>
      <c r="K196" s="14" t="str">
        <f t="shared" si="42"/>
        <v/>
      </c>
      <c r="L196" s="11" t="str">
        <f t="shared" si="43"/>
        <v/>
      </c>
      <c r="M196" s="11" t="str">
        <f t="shared" si="44"/>
        <v/>
      </c>
      <c r="N196" s="11" t="str">
        <f t="shared" si="45"/>
        <v/>
      </c>
      <c r="O196" s="11" t="str">
        <f t="shared" si="46"/>
        <v/>
      </c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3:25">
      <c r="C197" s="3" t="str">
        <f t="shared" si="36"/>
        <v/>
      </c>
      <c r="D197" s="13"/>
      <c r="E197" s="10" t="str">
        <f t="shared" si="37"/>
        <v/>
      </c>
      <c r="F197" s="11" t="str">
        <f t="shared" ref="F197:F241" si="47">IF(C196&lt;$B$10,IF(L196&gt;F196+O196+$B$6,F196+$B$6,F196),"")</f>
        <v/>
      </c>
      <c r="G197" s="11" t="str">
        <f t="shared" si="38"/>
        <v/>
      </c>
      <c r="H197" s="12" t="str">
        <f t="shared" si="39"/>
        <v/>
      </c>
      <c r="I197" s="12" t="str">
        <f t="shared" si="40"/>
        <v/>
      </c>
      <c r="J197" s="13" t="str">
        <f t="shared" si="41"/>
        <v/>
      </c>
      <c r="K197" s="14" t="str">
        <f t="shared" si="42"/>
        <v/>
      </c>
      <c r="L197" s="11" t="str">
        <f t="shared" si="43"/>
        <v/>
      </c>
      <c r="M197" s="11" t="str">
        <f t="shared" si="44"/>
        <v/>
      </c>
      <c r="N197" s="11" t="str">
        <f t="shared" si="45"/>
        <v/>
      </c>
      <c r="O197" s="11" t="str">
        <f t="shared" si="46"/>
        <v/>
      </c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3:25">
      <c r="C198" s="3" t="str">
        <f t="shared" si="36"/>
        <v/>
      </c>
      <c r="D198" s="13"/>
      <c r="E198" s="10" t="str">
        <f t="shared" si="37"/>
        <v/>
      </c>
      <c r="F198" s="11" t="str">
        <f t="shared" si="47"/>
        <v/>
      </c>
      <c r="G198" s="11" t="str">
        <f t="shared" si="38"/>
        <v/>
      </c>
      <c r="H198" s="12" t="str">
        <f t="shared" si="39"/>
        <v/>
      </c>
      <c r="I198" s="12" t="str">
        <f t="shared" si="40"/>
        <v/>
      </c>
      <c r="J198" s="13" t="str">
        <f t="shared" si="41"/>
        <v/>
      </c>
      <c r="K198" s="14" t="str">
        <f t="shared" si="42"/>
        <v/>
      </c>
      <c r="L198" s="11" t="str">
        <f t="shared" si="43"/>
        <v/>
      </c>
      <c r="M198" s="11" t="str">
        <f t="shared" si="44"/>
        <v/>
      </c>
      <c r="N198" s="11" t="str">
        <f t="shared" si="45"/>
        <v/>
      </c>
      <c r="O198" s="11" t="str">
        <f t="shared" si="46"/>
        <v/>
      </c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3:25">
      <c r="C199" s="3" t="str">
        <f t="shared" si="36"/>
        <v/>
      </c>
      <c r="D199" s="13"/>
      <c r="E199" s="10" t="str">
        <f t="shared" si="37"/>
        <v/>
      </c>
      <c r="F199" s="11" t="str">
        <f t="shared" si="47"/>
        <v/>
      </c>
      <c r="G199" s="11" t="str">
        <f t="shared" si="38"/>
        <v/>
      </c>
      <c r="H199" s="12" t="str">
        <f t="shared" si="39"/>
        <v/>
      </c>
      <c r="I199" s="12" t="str">
        <f t="shared" si="40"/>
        <v/>
      </c>
      <c r="J199" s="13" t="str">
        <f t="shared" si="41"/>
        <v/>
      </c>
      <c r="K199" s="14" t="str">
        <f t="shared" si="42"/>
        <v/>
      </c>
      <c r="L199" s="11" t="str">
        <f t="shared" si="43"/>
        <v/>
      </c>
      <c r="M199" s="11" t="str">
        <f t="shared" si="44"/>
        <v/>
      </c>
      <c r="N199" s="11" t="str">
        <f t="shared" si="45"/>
        <v/>
      </c>
      <c r="O199" s="11" t="str">
        <f t="shared" si="46"/>
        <v/>
      </c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3:25">
      <c r="C200" s="3" t="str">
        <f t="shared" si="36"/>
        <v/>
      </c>
      <c r="D200" s="13"/>
      <c r="E200" s="10" t="str">
        <f t="shared" si="37"/>
        <v/>
      </c>
      <c r="F200" s="11" t="str">
        <f t="shared" si="47"/>
        <v/>
      </c>
      <c r="G200" s="11" t="str">
        <f t="shared" si="38"/>
        <v/>
      </c>
      <c r="H200" s="12" t="str">
        <f t="shared" si="39"/>
        <v/>
      </c>
      <c r="I200" s="12" t="str">
        <f t="shared" si="40"/>
        <v/>
      </c>
      <c r="J200" s="13" t="str">
        <f t="shared" si="41"/>
        <v/>
      </c>
      <c r="K200" s="14" t="str">
        <f t="shared" si="42"/>
        <v/>
      </c>
      <c r="L200" s="11" t="str">
        <f t="shared" si="43"/>
        <v/>
      </c>
      <c r="M200" s="11" t="str">
        <f t="shared" si="44"/>
        <v/>
      </c>
      <c r="N200" s="11" t="str">
        <f t="shared" si="45"/>
        <v/>
      </c>
      <c r="O200" s="11" t="str">
        <f t="shared" si="46"/>
        <v/>
      </c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3:25">
      <c r="C201" s="3" t="str">
        <f t="shared" si="36"/>
        <v/>
      </c>
      <c r="D201" s="13"/>
      <c r="E201" s="10" t="str">
        <f t="shared" si="37"/>
        <v/>
      </c>
      <c r="F201" s="11" t="str">
        <f t="shared" si="47"/>
        <v/>
      </c>
      <c r="G201" s="11" t="str">
        <f t="shared" si="38"/>
        <v/>
      </c>
      <c r="H201" s="12" t="str">
        <f t="shared" si="39"/>
        <v/>
      </c>
      <c r="I201" s="12" t="str">
        <f t="shared" si="40"/>
        <v/>
      </c>
      <c r="J201" s="13" t="str">
        <f t="shared" si="41"/>
        <v/>
      </c>
      <c r="K201" s="14" t="str">
        <f t="shared" si="42"/>
        <v/>
      </c>
      <c r="L201" s="11" t="str">
        <f t="shared" si="43"/>
        <v/>
      </c>
      <c r="M201" s="11" t="str">
        <f t="shared" si="44"/>
        <v/>
      </c>
      <c r="N201" s="11" t="str">
        <f t="shared" si="45"/>
        <v/>
      </c>
      <c r="O201" s="11" t="str">
        <f t="shared" si="46"/>
        <v/>
      </c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3:25">
      <c r="C202" s="3" t="str">
        <f t="shared" si="36"/>
        <v/>
      </c>
      <c r="D202" s="13"/>
      <c r="E202" s="10" t="str">
        <f t="shared" si="37"/>
        <v/>
      </c>
      <c r="F202" s="11" t="str">
        <f t="shared" si="47"/>
        <v/>
      </c>
      <c r="G202" s="11" t="str">
        <f t="shared" si="38"/>
        <v/>
      </c>
      <c r="H202" s="12" t="str">
        <f t="shared" si="39"/>
        <v/>
      </c>
      <c r="I202" s="12" t="str">
        <f t="shared" si="40"/>
        <v/>
      </c>
      <c r="J202" s="13" t="str">
        <f t="shared" si="41"/>
        <v/>
      </c>
      <c r="K202" s="14" t="str">
        <f t="shared" si="42"/>
        <v/>
      </c>
      <c r="L202" s="11" t="str">
        <f t="shared" si="43"/>
        <v/>
      </c>
      <c r="M202" s="11" t="str">
        <f t="shared" si="44"/>
        <v/>
      </c>
      <c r="N202" s="11" t="str">
        <f t="shared" si="45"/>
        <v/>
      </c>
      <c r="O202" s="11" t="str">
        <f t="shared" si="46"/>
        <v/>
      </c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3:25">
      <c r="C203" s="3" t="str">
        <f t="shared" si="36"/>
        <v/>
      </c>
      <c r="D203" s="13"/>
      <c r="E203" s="10" t="str">
        <f t="shared" si="37"/>
        <v/>
      </c>
      <c r="F203" s="11" t="str">
        <f t="shared" si="47"/>
        <v/>
      </c>
      <c r="G203" s="11" t="str">
        <f t="shared" si="38"/>
        <v/>
      </c>
      <c r="H203" s="12" t="str">
        <f t="shared" si="39"/>
        <v/>
      </c>
      <c r="I203" s="12" t="str">
        <f t="shared" si="40"/>
        <v/>
      </c>
      <c r="J203" s="13" t="str">
        <f t="shared" si="41"/>
        <v/>
      </c>
      <c r="K203" s="14" t="str">
        <f t="shared" si="42"/>
        <v/>
      </c>
      <c r="L203" s="11" t="str">
        <f t="shared" si="43"/>
        <v/>
      </c>
      <c r="M203" s="11" t="str">
        <f t="shared" si="44"/>
        <v/>
      </c>
      <c r="N203" s="11" t="str">
        <f t="shared" si="45"/>
        <v/>
      </c>
      <c r="O203" s="11" t="str">
        <f t="shared" si="46"/>
        <v/>
      </c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3:25">
      <c r="C204" s="3" t="str">
        <f t="shared" si="36"/>
        <v/>
      </c>
      <c r="D204" s="13"/>
      <c r="E204" s="10" t="str">
        <f t="shared" si="37"/>
        <v/>
      </c>
      <c r="F204" s="11" t="str">
        <f t="shared" si="47"/>
        <v/>
      </c>
      <c r="G204" s="11" t="str">
        <f t="shared" si="38"/>
        <v/>
      </c>
      <c r="H204" s="12" t="str">
        <f t="shared" si="39"/>
        <v/>
      </c>
      <c r="I204" s="12" t="str">
        <f t="shared" si="40"/>
        <v/>
      </c>
      <c r="J204" s="13" t="str">
        <f t="shared" si="41"/>
        <v/>
      </c>
      <c r="K204" s="14" t="str">
        <f t="shared" si="42"/>
        <v/>
      </c>
      <c r="L204" s="11" t="str">
        <f t="shared" si="43"/>
        <v/>
      </c>
      <c r="M204" s="11" t="str">
        <f t="shared" si="44"/>
        <v/>
      </c>
      <c r="N204" s="11" t="str">
        <f t="shared" si="45"/>
        <v/>
      </c>
      <c r="O204" s="11" t="str">
        <f t="shared" si="46"/>
        <v/>
      </c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3:25">
      <c r="C205" s="3" t="str">
        <f t="shared" si="36"/>
        <v/>
      </c>
      <c r="D205" s="13"/>
      <c r="E205" s="10" t="str">
        <f t="shared" si="37"/>
        <v/>
      </c>
      <c r="F205" s="11" t="str">
        <f t="shared" si="47"/>
        <v/>
      </c>
      <c r="G205" s="11" t="str">
        <f t="shared" si="38"/>
        <v/>
      </c>
      <c r="H205" s="12" t="str">
        <f t="shared" si="39"/>
        <v/>
      </c>
      <c r="I205" s="12" t="str">
        <f t="shared" si="40"/>
        <v/>
      </c>
      <c r="J205" s="13" t="str">
        <f t="shared" si="41"/>
        <v/>
      </c>
      <c r="K205" s="14" t="str">
        <f t="shared" si="42"/>
        <v/>
      </c>
      <c r="L205" s="11" t="str">
        <f t="shared" si="43"/>
        <v/>
      </c>
      <c r="M205" s="11" t="str">
        <f t="shared" si="44"/>
        <v/>
      </c>
      <c r="N205" s="11" t="str">
        <f t="shared" si="45"/>
        <v/>
      </c>
      <c r="O205" s="11" t="str">
        <f t="shared" si="46"/>
        <v/>
      </c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3:25">
      <c r="C206" s="3" t="str">
        <f t="shared" si="36"/>
        <v/>
      </c>
      <c r="D206" s="13"/>
      <c r="E206" s="10" t="str">
        <f t="shared" si="37"/>
        <v/>
      </c>
      <c r="F206" s="11" t="str">
        <f t="shared" si="47"/>
        <v/>
      </c>
      <c r="G206" s="11" t="str">
        <f t="shared" si="38"/>
        <v/>
      </c>
      <c r="H206" s="12" t="str">
        <f t="shared" si="39"/>
        <v/>
      </c>
      <c r="I206" s="12" t="str">
        <f t="shared" si="40"/>
        <v/>
      </c>
      <c r="J206" s="13" t="str">
        <f t="shared" si="41"/>
        <v/>
      </c>
      <c r="K206" s="14" t="str">
        <f t="shared" si="42"/>
        <v/>
      </c>
      <c r="L206" s="11" t="str">
        <f t="shared" si="43"/>
        <v/>
      </c>
      <c r="M206" s="11" t="str">
        <f t="shared" si="44"/>
        <v/>
      </c>
      <c r="N206" s="11" t="str">
        <f t="shared" si="45"/>
        <v/>
      </c>
      <c r="O206" s="11" t="str">
        <f t="shared" si="46"/>
        <v/>
      </c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3:25">
      <c r="C207" s="3" t="str">
        <f t="shared" si="36"/>
        <v/>
      </c>
      <c r="D207" s="13"/>
      <c r="E207" s="10" t="str">
        <f t="shared" si="37"/>
        <v/>
      </c>
      <c r="F207" s="11" t="str">
        <f t="shared" si="47"/>
        <v/>
      </c>
      <c r="G207" s="11" t="str">
        <f t="shared" si="38"/>
        <v/>
      </c>
      <c r="H207" s="12" t="str">
        <f t="shared" si="39"/>
        <v/>
      </c>
      <c r="I207" s="12" t="str">
        <f t="shared" si="40"/>
        <v/>
      </c>
      <c r="J207" s="13" t="str">
        <f t="shared" si="41"/>
        <v/>
      </c>
      <c r="K207" s="14" t="str">
        <f t="shared" si="42"/>
        <v/>
      </c>
      <c r="L207" s="11" t="str">
        <f t="shared" si="43"/>
        <v/>
      </c>
      <c r="M207" s="11" t="str">
        <f t="shared" si="44"/>
        <v/>
      </c>
      <c r="N207" s="11" t="str">
        <f t="shared" si="45"/>
        <v/>
      </c>
      <c r="O207" s="11" t="str">
        <f t="shared" si="46"/>
        <v/>
      </c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3:25">
      <c r="C208" s="3" t="str">
        <f t="shared" si="36"/>
        <v/>
      </c>
      <c r="D208" s="13"/>
      <c r="E208" s="10" t="str">
        <f t="shared" si="37"/>
        <v/>
      </c>
      <c r="F208" s="11" t="str">
        <f t="shared" si="47"/>
        <v/>
      </c>
      <c r="G208" s="11" t="str">
        <f t="shared" si="38"/>
        <v/>
      </c>
      <c r="H208" s="12" t="str">
        <f t="shared" si="39"/>
        <v/>
      </c>
      <c r="I208" s="12" t="str">
        <f t="shared" si="40"/>
        <v/>
      </c>
      <c r="J208" s="13" t="str">
        <f t="shared" si="41"/>
        <v/>
      </c>
      <c r="K208" s="14" t="str">
        <f t="shared" si="42"/>
        <v/>
      </c>
      <c r="L208" s="11" t="str">
        <f t="shared" si="43"/>
        <v/>
      </c>
      <c r="M208" s="11" t="str">
        <f t="shared" si="44"/>
        <v/>
      </c>
      <c r="N208" s="11" t="str">
        <f t="shared" si="45"/>
        <v/>
      </c>
      <c r="O208" s="11" t="str">
        <f t="shared" si="46"/>
        <v/>
      </c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3:25">
      <c r="C209" s="3" t="str">
        <f t="shared" si="36"/>
        <v/>
      </c>
      <c r="D209" s="13"/>
      <c r="E209" s="10" t="str">
        <f t="shared" si="37"/>
        <v/>
      </c>
      <c r="F209" s="11" t="str">
        <f t="shared" si="47"/>
        <v/>
      </c>
      <c r="G209" s="11" t="str">
        <f t="shared" si="38"/>
        <v/>
      </c>
      <c r="H209" s="12" t="str">
        <f t="shared" si="39"/>
        <v/>
      </c>
      <c r="I209" s="12" t="str">
        <f t="shared" si="40"/>
        <v/>
      </c>
      <c r="J209" s="13" t="str">
        <f t="shared" si="41"/>
        <v/>
      </c>
      <c r="K209" s="14" t="str">
        <f t="shared" si="42"/>
        <v/>
      </c>
      <c r="L209" s="11" t="str">
        <f t="shared" si="43"/>
        <v/>
      </c>
      <c r="M209" s="11" t="str">
        <f t="shared" si="44"/>
        <v/>
      </c>
      <c r="N209" s="11" t="str">
        <f t="shared" si="45"/>
        <v/>
      </c>
      <c r="O209" s="11" t="str">
        <f t="shared" si="46"/>
        <v/>
      </c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3:25">
      <c r="C210" s="3" t="str">
        <f t="shared" si="36"/>
        <v/>
      </c>
      <c r="D210" s="13"/>
      <c r="E210" s="10" t="str">
        <f t="shared" si="37"/>
        <v/>
      </c>
      <c r="F210" s="11" t="str">
        <f t="shared" si="47"/>
        <v/>
      </c>
      <c r="G210" s="11" t="str">
        <f t="shared" si="38"/>
        <v/>
      </c>
      <c r="H210" s="12" t="str">
        <f t="shared" si="39"/>
        <v/>
      </c>
      <c r="I210" s="12" t="str">
        <f t="shared" si="40"/>
        <v/>
      </c>
      <c r="J210" s="13" t="str">
        <f t="shared" si="41"/>
        <v/>
      </c>
      <c r="K210" s="14" t="str">
        <f t="shared" si="42"/>
        <v/>
      </c>
      <c r="L210" s="11" t="str">
        <f t="shared" si="43"/>
        <v/>
      </c>
      <c r="M210" s="11" t="str">
        <f t="shared" si="44"/>
        <v/>
      </c>
      <c r="N210" s="11" t="str">
        <f t="shared" si="45"/>
        <v/>
      </c>
      <c r="O210" s="11" t="str">
        <f t="shared" si="46"/>
        <v/>
      </c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3:25">
      <c r="C211" s="3" t="str">
        <f t="shared" si="36"/>
        <v/>
      </c>
      <c r="D211" s="13"/>
      <c r="E211" s="10" t="str">
        <f t="shared" si="37"/>
        <v/>
      </c>
      <c r="F211" s="11" t="str">
        <f t="shared" si="47"/>
        <v/>
      </c>
      <c r="G211" s="11" t="str">
        <f t="shared" si="38"/>
        <v/>
      </c>
      <c r="H211" s="12" t="str">
        <f t="shared" si="39"/>
        <v/>
      </c>
      <c r="I211" s="12" t="str">
        <f t="shared" si="40"/>
        <v/>
      </c>
      <c r="J211" s="13" t="str">
        <f t="shared" si="41"/>
        <v/>
      </c>
      <c r="K211" s="14" t="str">
        <f t="shared" si="42"/>
        <v/>
      </c>
      <c r="L211" s="11" t="str">
        <f t="shared" si="43"/>
        <v/>
      </c>
      <c r="M211" s="11" t="str">
        <f t="shared" si="44"/>
        <v/>
      </c>
      <c r="N211" s="11" t="str">
        <f t="shared" si="45"/>
        <v/>
      </c>
      <c r="O211" s="11" t="str">
        <f t="shared" si="46"/>
        <v/>
      </c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3:25">
      <c r="C212" s="3" t="str">
        <f t="shared" si="36"/>
        <v/>
      </c>
      <c r="D212" s="13"/>
      <c r="E212" s="10" t="str">
        <f t="shared" si="37"/>
        <v/>
      </c>
      <c r="F212" s="11" t="str">
        <f t="shared" si="47"/>
        <v/>
      </c>
      <c r="G212" s="11" t="str">
        <f t="shared" si="38"/>
        <v/>
      </c>
      <c r="H212" s="12" t="str">
        <f t="shared" si="39"/>
        <v/>
      </c>
      <c r="I212" s="12" t="str">
        <f t="shared" si="40"/>
        <v/>
      </c>
      <c r="J212" s="13" t="str">
        <f t="shared" si="41"/>
        <v/>
      </c>
      <c r="K212" s="14" t="str">
        <f t="shared" si="42"/>
        <v/>
      </c>
      <c r="L212" s="11" t="str">
        <f t="shared" si="43"/>
        <v/>
      </c>
      <c r="M212" s="11" t="str">
        <f t="shared" si="44"/>
        <v/>
      </c>
      <c r="N212" s="11" t="str">
        <f t="shared" si="45"/>
        <v/>
      </c>
      <c r="O212" s="11" t="str">
        <f t="shared" si="46"/>
        <v/>
      </c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3:25">
      <c r="C213" s="3" t="str">
        <f t="shared" si="36"/>
        <v/>
      </c>
      <c r="D213" s="13"/>
      <c r="E213" s="10" t="str">
        <f t="shared" si="37"/>
        <v/>
      </c>
      <c r="F213" s="11" t="str">
        <f t="shared" si="47"/>
        <v/>
      </c>
      <c r="G213" s="11" t="str">
        <f t="shared" si="38"/>
        <v/>
      </c>
      <c r="H213" s="12" t="str">
        <f t="shared" si="39"/>
        <v/>
      </c>
      <c r="I213" s="12" t="str">
        <f t="shared" si="40"/>
        <v/>
      </c>
      <c r="J213" s="13" t="str">
        <f t="shared" si="41"/>
        <v/>
      </c>
      <c r="K213" s="14" t="str">
        <f t="shared" si="42"/>
        <v/>
      </c>
      <c r="L213" s="11" t="str">
        <f t="shared" si="43"/>
        <v/>
      </c>
      <c r="M213" s="11" t="str">
        <f t="shared" si="44"/>
        <v/>
      </c>
      <c r="N213" s="11" t="str">
        <f t="shared" si="45"/>
        <v/>
      </c>
      <c r="O213" s="11" t="str">
        <f t="shared" si="46"/>
        <v/>
      </c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3:25">
      <c r="C214" s="3" t="str">
        <f t="shared" si="36"/>
        <v/>
      </c>
      <c r="D214" s="13"/>
      <c r="E214" s="10" t="str">
        <f t="shared" si="37"/>
        <v/>
      </c>
      <c r="F214" s="11" t="str">
        <f t="shared" si="47"/>
        <v/>
      </c>
      <c r="G214" s="11" t="str">
        <f t="shared" si="38"/>
        <v/>
      </c>
      <c r="H214" s="12" t="str">
        <f t="shared" si="39"/>
        <v/>
      </c>
      <c r="I214" s="12" t="str">
        <f t="shared" si="40"/>
        <v/>
      </c>
      <c r="J214" s="13" t="str">
        <f t="shared" si="41"/>
        <v/>
      </c>
      <c r="K214" s="14" t="str">
        <f t="shared" si="42"/>
        <v/>
      </c>
      <c r="L214" s="11" t="str">
        <f t="shared" si="43"/>
        <v/>
      </c>
      <c r="M214" s="11" t="str">
        <f t="shared" si="44"/>
        <v/>
      </c>
      <c r="N214" s="11" t="str">
        <f t="shared" si="45"/>
        <v/>
      </c>
      <c r="O214" s="11" t="str">
        <f t="shared" si="46"/>
        <v/>
      </c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3:25">
      <c r="C215" s="3" t="str">
        <f t="shared" si="36"/>
        <v/>
      </c>
      <c r="D215" s="13"/>
      <c r="E215" s="10" t="str">
        <f t="shared" si="37"/>
        <v/>
      </c>
      <c r="F215" s="11" t="str">
        <f t="shared" si="47"/>
        <v/>
      </c>
      <c r="G215" s="11" t="str">
        <f t="shared" si="38"/>
        <v/>
      </c>
      <c r="H215" s="12" t="str">
        <f t="shared" si="39"/>
        <v/>
      </c>
      <c r="I215" s="12" t="str">
        <f t="shared" si="40"/>
        <v/>
      </c>
      <c r="J215" s="13" t="str">
        <f t="shared" si="41"/>
        <v/>
      </c>
      <c r="K215" s="14" t="str">
        <f t="shared" si="42"/>
        <v/>
      </c>
      <c r="L215" s="11" t="str">
        <f t="shared" si="43"/>
        <v/>
      </c>
      <c r="M215" s="11" t="str">
        <f t="shared" si="44"/>
        <v/>
      </c>
      <c r="N215" s="11" t="str">
        <f t="shared" si="45"/>
        <v/>
      </c>
      <c r="O215" s="11" t="str">
        <f t="shared" si="46"/>
        <v/>
      </c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3:25">
      <c r="C216" s="3" t="str">
        <f t="shared" si="36"/>
        <v/>
      </c>
      <c r="D216" s="13"/>
      <c r="E216" s="10" t="str">
        <f t="shared" si="37"/>
        <v/>
      </c>
      <c r="F216" s="11" t="str">
        <f t="shared" si="47"/>
        <v/>
      </c>
      <c r="G216" s="11" t="str">
        <f t="shared" si="38"/>
        <v/>
      </c>
      <c r="H216" s="12" t="str">
        <f t="shared" si="39"/>
        <v/>
      </c>
      <c r="I216" s="12" t="str">
        <f t="shared" si="40"/>
        <v/>
      </c>
      <c r="J216" s="13" t="str">
        <f t="shared" si="41"/>
        <v/>
      </c>
      <c r="K216" s="14" t="str">
        <f t="shared" si="42"/>
        <v/>
      </c>
      <c r="L216" s="11" t="str">
        <f t="shared" si="43"/>
        <v/>
      </c>
      <c r="M216" s="11" t="str">
        <f t="shared" si="44"/>
        <v/>
      </c>
      <c r="N216" s="11" t="str">
        <f t="shared" si="45"/>
        <v/>
      </c>
      <c r="O216" s="11" t="str">
        <f t="shared" si="46"/>
        <v/>
      </c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3:25">
      <c r="C217" s="3" t="str">
        <f t="shared" si="36"/>
        <v/>
      </c>
      <c r="D217" s="13"/>
      <c r="E217" s="10" t="str">
        <f t="shared" si="37"/>
        <v/>
      </c>
      <c r="F217" s="11" t="str">
        <f t="shared" si="47"/>
        <v/>
      </c>
      <c r="G217" s="11" t="str">
        <f t="shared" si="38"/>
        <v/>
      </c>
      <c r="H217" s="12" t="str">
        <f t="shared" si="39"/>
        <v/>
      </c>
      <c r="I217" s="12" t="str">
        <f t="shared" si="40"/>
        <v/>
      </c>
      <c r="J217" s="13" t="str">
        <f t="shared" si="41"/>
        <v/>
      </c>
      <c r="K217" s="14" t="str">
        <f t="shared" si="42"/>
        <v/>
      </c>
      <c r="L217" s="11" t="str">
        <f t="shared" si="43"/>
        <v/>
      </c>
      <c r="M217" s="11" t="str">
        <f t="shared" si="44"/>
        <v/>
      </c>
      <c r="N217" s="11" t="str">
        <f t="shared" si="45"/>
        <v/>
      </c>
      <c r="O217" s="11" t="str">
        <f t="shared" si="46"/>
        <v/>
      </c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3:25">
      <c r="C218" s="3" t="str">
        <f t="shared" si="36"/>
        <v/>
      </c>
      <c r="D218" s="13"/>
      <c r="E218" s="10" t="str">
        <f t="shared" si="37"/>
        <v/>
      </c>
      <c r="F218" s="11" t="str">
        <f t="shared" si="47"/>
        <v/>
      </c>
      <c r="G218" s="11" t="str">
        <f t="shared" si="38"/>
        <v/>
      </c>
      <c r="H218" s="12" t="str">
        <f t="shared" si="39"/>
        <v/>
      </c>
      <c r="I218" s="12" t="str">
        <f t="shared" si="40"/>
        <v/>
      </c>
      <c r="J218" s="13" t="str">
        <f t="shared" si="41"/>
        <v/>
      </c>
      <c r="K218" s="14" t="str">
        <f t="shared" si="42"/>
        <v/>
      </c>
      <c r="L218" s="11" t="str">
        <f t="shared" si="43"/>
        <v/>
      </c>
      <c r="M218" s="11" t="str">
        <f t="shared" si="44"/>
        <v/>
      </c>
      <c r="N218" s="11" t="str">
        <f t="shared" si="45"/>
        <v/>
      </c>
      <c r="O218" s="11" t="str">
        <f t="shared" si="46"/>
        <v/>
      </c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3:25">
      <c r="C219" s="3" t="str">
        <f t="shared" si="36"/>
        <v/>
      </c>
      <c r="D219" s="13"/>
      <c r="E219" s="10" t="str">
        <f t="shared" si="37"/>
        <v/>
      </c>
      <c r="F219" s="11" t="str">
        <f t="shared" si="47"/>
        <v/>
      </c>
      <c r="G219" s="11" t="str">
        <f t="shared" si="38"/>
        <v/>
      </c>
      <c r="H219" s="12" t="str">
        <f t="shared" si="39"/>
        <v/>
      </c>
      <c r="I219" s="12" t="str">
        <f t="shared" si="40"/>
        <v/>
      </c>
      <c r="J219" s="13" t="str">
        <f t="shared" si="41"/>
        <v/>
      </c>
      <c r="K219" s="14" t="str">
        <f t="shared" si="42"/>
        <v/>
      </c>
      <c r="L219" s="11" t="str">
        <f t="shared" si="43"/>
        <v/>
      </c>
      <c r="M219" s="11" t="str">
        <f t="shared" si="44"/>
        <v/>
      </c>
      <c r="N219" s="11" t="str">
        <f t="shared" si="45"/>
        <v/>
      </c>
      <c r="O219" s="11" t="str">
        <f t="shared" si="46"/>
        <v/>
      </c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3:25">
      <c r="C220" s="3" t="str">
        <f t="shared" si="36"/>
        <v/>
      </c>
      <c r="D220" s="13"/>
      <c r="E220" s="10" t="str">
        <f t="shared" si="37"/>
        <v/>
      </c>
      <c r="F220" s="11" t="str">
        <f t="shared" si="47"/>
        <v/>
      </c>
      <c r="G220" s="11" t="str">
        <f t="shared" si="38"/>
        <v/>
      </c>
      <c r="H220" s="12" t="str">
        <f t="shared" si="39"/>
        <v/>
      </c>
      <c r="I220" s="12" t="str">
        <f t="shared" si="40"/>
        <v/>
      </c>
      <c r="J220" s="13" t="str">
        <f t="shared" si="41"/>
        <v/>
      </c>
      <c r="K220" s="14" t="str">
        <f t="shared" si="42"/>
        <v/>
      </c>
      <c r="L220" s="11" t="str">
        <f t="shared" si="43"/>
        <v/>
      </c>
      <c r="M220" s="11" t="str">
        <f t="shared" si="44"/>
        <v/>
      </c>
      <c r="N220" s="11" t="str">
        <f t="shared" si="45"/>
        <v/>
      </c>
      <c r="O220" s="11" t="str">
        <f t="shared" si="46"/>
        <v/>
      </c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3:25">
      <c r="C221" s="3" t="str">
        <f t="shared" si="36"/>
        <v/>
      </c>
      <c r="D221" s="13"/>
      <c r="E221" s="10" t="str">
        <f t="shared" si="37"/>
        <v/>
      </c>
      <c r="F221" s="11" t="str">
        <f t="shared" si="47"/>
        <v/>
      </c>
      <c r="G221" s="11" t="str">
        <f t="shared" si="38"/>
        <v/>
      </c>
      <c r="H221" s="12" t="str">
        <f t="shared" si="39"/>
        <v/>
      </c>
      <c r="I221" s="12" t="str">
        <f t="shared" si="40"/>
        <v/>
      </c>
      <c r="J221" s="13" t="str">
        <f t="shared" si="41"/>
        <v/>
      </c>
      <c r="K221" s="14" t="str">
        <f t="shared" si="42"/>
        <v/>
      </c>
      <c r="L221" s="11" t="str">
        <f t="shared" si="43"/>
        <v/>
      </c>
      <c r="M221" s="11" t="str">
        <f t="shared" si="44"/>
        <v/>
      </c>
      <c r="N221" s="11" t="str">
        <f t="shared" si="45"/>
        <v/>
      </c>
      <c r="O221" s="11" t="str">
        <f t="shared" si="46"/>
        <v/>
      </c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3:25">
      <c r="C222" s="3" t="str">
        <f t="shared" si="36"/>
        <v/>
      </c>
      <c r="D222" s="13"/>
      <c r="E222" s="10" t="str">
        <f t="shared" si="37"/>
        <v/>
      </c>
      <c r="F222" s="11" t="str">
        <f t="shared" si="47"/>
        <v/>
      </c>
      <c r="G222" s="11" t="str">
        <f t="shared" si="38"/>
        <v/>
      </c>
      <c r="H222" s="12" t="str">
        <f t="shared" si="39"/>
        <v/>
      </c>
      <c r="I222" s="12" t="str">
        <f t="shared" si="40"/>
        <v/>
      </c>
      <c r="J222" s="13" t="str">
        <f t="shared" si="41"/>
        <v/>
      </c>
      <c r="K222" s="14" t="str">
        <f t="shared" si="42"/>
        <v/>
      </c>
      <c r="L222" s="11" t="str">
        <f t="shared" si="43"/>
        <v/>
      </c>
      <c r="M222" s="11" t="str">
        <f t="shared" si="44"/>
        <v/>
      </c>
      <c r="N222" s="11" t="str">
        <f t="shared" si="45"/>
        <v/>
      </c>
      <c r="O222" s="11" t="str">
        <f t="shared" si="46"/>
        <v/>
      </c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3:25">
      <c r="C223" s="3" t="str">
        <f t="shared" si="36"/>
        <v/>
      </c>
      <c r="D223" s="13"/>
      <c r="E223" s="10" t="str">
        <f t="shared" si="37"/>
        <v/>
      </c>
      <c r="F223" s="11" t="str">
        <f t="shared" si="47"/>
        <v/>
      </c>
      <c r="G223" s="11" t="str">
        <f t="shared" si="38"/>
        <v/>
      </c>
      <c r="H223" s="12" t="str">
        <f t="shared" si="39"/>
        <v/>
      </c>
      <c r="I223" s="12" t="str">
        <f t="shared" si="40"/>
        <v/>
      </c>
      <c r="J223" s="13" t="str">
        <f t="shared" si="41"/>
        <v/>
      </c>
      <c r="K223" s="14" t="str">
        <f t="shared" si="42"/>
        <v/>
      </c>
      <c r="L223" s="11" t="str">
        <f t="shared" si="43"/>
        <v/>
      </c>
      <c r="M223" s="11" t="str">
        <f t="shared" si="44"/>
        <v/>
      </c>
      <c r="N223" s="11" t="str">
        <f t="shared" si="45"/>
        <v/>
      </c>
      <c r="O223" s="11" t="str">
        <f t="shared" si="46"/>
        <v/>
      </c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3:25">
      <c r="C224" s="3" t="str">
        <f t="shared" si="36"/>
        <v/>
      </c>
      <c r="D224" s="13"/>
      <c r="E224" s="10" t="str">
        <f t="shared" si="37"/>
        <v/>
      </c>
      <c r="F224" s="11" t="str">
        <f t="shared" si="47"/>
        <v/>
      </c>
      <c r="G224" s="11" t="str">
        <f t="shared" si="38"/>
        <v/>
      </c>
      <c r="H224" s="12" t="str">
        <f t="shared" si="39"/>
        <v/>
      </c>
      <c r="I224" s="12" t="str">
        <f t="shared" si="40"/>
        <v/>
      </c>
      <c r="J224" s="13" t="str">
        <f t="shared" si="41"/>
        <v/>
      </c>
      <c r="K224" s="14" t="str">
        <f t="shared" si="42"/>
        <v/>
      </c>
      <c r="L224" s="11" t="str">
        <f t="shared" si="43"/>
        <v/>
      </c>
      <c r="M224" s="11" t="str">
        <f t="shared" si="44"/>
        <v/>
      </c>
      <c r="N224" s="11" t="str">
        <f t="shared" si="45"/>
        <v/>
      </c>
      <c r="O224" s="11" t="str">
        <f t="shared" si="46"/>
        <v/>
      </c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3:25">
      <c r="C225" s="3" t="str">
        <f t="shared" si="36"/>
        <v/>
      </c>
      <c r="D225" s="13"/>
      <c r="E225" s="10" t="str">
        <f t="shared" si="37"/>
        <v/>
      </c>
      <c r="F225" s="11" t="str">
        <f t="shared" si="47"/>
        <v/>
      </c>
      <c r="G225" s="11" t="str">
        <f t="shared" si="38"/>
        <v/>
      </c>
      <c r="H225" s="12" t="str">
        <f t="shared" si="39"/>
        <v/>
      </c>
      <c r="I225" s="12" t="str">
        <f t="shared" si="40"/>
        <v/>
      </c>
      <c r="J225" s="13" t="str">
        <f t="shared" si="41"/>
        <v/>
      </c>
      <c r="K225" s="14" t="str">
        <f t="shared" si="42"/>
        <v/>
      </c>
      <c r="L225" s="11" t="str">
        <f t="shared" si="43"/>
        <v/>
      </c>
      <c r="M225" s="11" t="str">
        <f t="shared" si="44"/>
        <v/>
      </c>
      <c r="N225" s="11" t="str">
        <f t="shared" si="45"/>
        <v/>
      </c>
      <c r="O225" s="11" t="str">
        <f t="shared" si="46"/>
        <v/>
      </c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3:25">
      <c r="C226" s="3" t="str">
        <f t="shared" si="36"/>
        <v/>
      </c>
      <c r="D226" s="13"/>
      <c r="E226" s="10" t="str">
        <f t="shared" si="37"/>
        <v/>
      </c>
      <c r="F226" s="11" t="str">
        <f t="shared" si="47"/>
        <v/>
      </c>
      <c r="G226" s="11" t="str">
        <f t="shared" si="38"/>
        <v/>
      </c>
      <c r="H226" s="12" t="str">
        <f t="shared" si="39"/>
        <v/>
      </c>
      <c r="I226" s="12" t="str">
        <f t="shared" si="40"/>
        <v/>
      </c>
      <c r="J226" s="13" t="str">
        <f t="shared" si="41"/>
        <v/>
      </c>
      <c r="K226" s="14" t="str">
        <f t="shared" si="42"/>
        <v/>
      </c>
      <c r="L226" s="11" t="str">
        <f t="shared" si="43"/>
        <v/>
      </c>
      <c r="M226" s="11" t="str">
        <f t="shared" si="44"/>
        <v/>
      </c>
      <c r="N226" s="11" t="str">
        <f t="shared" si="45"/>
        <v/>
      </c>
      <c r="O226" s="11" t="str">
        <f t="shared" si="46"/>
        <v/>
      </c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3:25">
      <c r="C227" s="3" t="str">
        <f t="shared" si="36"/>
        <v/>
      </c>
      <c r="D227" s="13"/>
      <c r="E227" s="10" t="str">
        <f t="shared" si="37"/>
        <v/>
      </c>
      <c r="F227" s="11" t="str">
        <f t="shared" si="47"/>
        <v/>
      </c>
      <c r="G227" s="11" t="str">
        <f t="shared" si="38"/>
        <v/>
      </c>
      <c r="H227" s="12" t="str">
        <f t="shared" si="39"/>
        <v/>
      </c>
      <c r="I227" s="12" t="str">
        <f t="shared" si="40"/>
        <v/>
      </c>
      <c r="J227" s="13" t="str">
        <f t="shared" si="41"/>
        <v/>
      </c>
      <c r="K227" s="14" t="str">
        <f t="shared" si="42"/>
        <v/>
      </c>
      <c r="L227" s="11" t="str">
        <f t="shared" si="43"/>
        <v/>
      </c>
      <c r="M227" s="11" t="str">
        <f t="shared" si="44"/>
        <v/>
      </c>
      <c r="N227" s="11" t="str">
        <f t="shared" si="45"/>
        <v/>
      </c>
      <c r="O227" s="11" t="str">
        <f t="shared" si="46"/>
        <v/>
      </c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3:25">
      <c r="C228" s="3" t="str">
        <f t="shared" si="36"/>
        <v/>
      </c>
      <c r="D228" s="13"/>
      <c r="E228" s="10" t="str">
        <f t="shared" si="37"/>
        <v/>
      </c>
      <c r="F228" s="11" t="str">
        <f t="shared" si="47"/>
        <v/>
      </c>
      <c r="G228" s="11" t="str">
        <f t="shared" si="38"/>
        <v/>
      </c>
      <c r="H228" s="12" t="str">
        <f t="shared" si="39"/>
        <v/>
      </c>
      <c r="I228" s="12" t="str">
        <f t="shared" si="40"/>
        <v/>
      </c>
      <c r="J228" s="13" t="str">
        <f t="shared" si="41"/>
        <v/>
      </c>
      <c r="K228" s="14" t="str">
        <f t="shared" si="42"/>
        <v/>
      </c>
      <c r="L228" s="11" t="str">
        <f t="shared" si="43"/>
        <v/>
      </c>
      <c r="M228" s="11" t="str">
        <f t="shared" si="44"/>
        <v/>
      </c>
      <c r="N228" s="11" t="str">
        <f t="shared" si="45"/>
        <v/>
      </c>
      <c r="O228" s="11" t="str">
        <f t="shared" si="46"/>
        <v/>
      </c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3:25">
      <c r="C229" s="3" t="str">
        <f t="shared" si="36"/>
        <v/>
      </c>
      <c r="D229" s="13"/>
      <c r="E229" s="10" t="str">
        <f t="shared" si="37"/>
        <v/>
      </c>
      <c r="F229" s="11" t="str">
        <f t="shared" si="47"/>
        <v/>
      </c>
      <c r="G229" s="11" t="str">
        <f t="shared" si="38"/>
        <v/>
      </c>
      <c r="H229" s="12" t="str">
        <f t="shared" si="39"/>
        <v/>
      </c>
      <c r="I229" s="12" t="str">
        <f t="shared" si="40"/>
        <v/>
      </c>
      <c r="J229" s="13" t="str">
        <f t="shared" si="41"/>
        <v/>
      </c>
      <c r="K229" s="14" t="str">
        <f t="shared" si="42"/>
        <v/>
      </c>
      <c r="L229" s="11" t="str">
        <f t="shared" si="43"/>
        <v/>
      </c>
      <c r="M229" s="11" t="str">
        <f t="shared" si="44"/>
        <v/>
      </c>
      <c r="N229" s="11" t="str">
        <f t="shared" si="45"/>
        <v/>
      </c>
      <c r="O229" s="11" t="str">
        <f t="shared" si="46"/>
        <v/>
      </c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3:25">
      <c r="C230" s="3" t="str">
        <f t="shared" si="36"/>
        <v/>
      </c>
      <c r="D230" s="13"/>
      <c r="E230" s="10" t="str">
        <f t="shared" si="37"/>
        <v/>
      </c>
      <c r="F230" s="11" t="str">
        <f t="shared" si="47"/>
        <v/>
      </c>
      <c r="G230" s="11" t="str">
        <f t="shared" si="38"/>
        <v/>
      </c>
      <c r="H230" s="12" t="str">
        <f t="shared" si="39"/>
        <v/>
      </c>
      <c r="I230" s="12" t="str">
        <f t="shared" si="40"/>
        <v/>
      </c>
      <c r="J230" s="13" t="str">
        <f t="shared" si="41"/>
        <v/>
      </c>
      <c r="K230" s="14" t="str">
        <f t="shared" si="42"/>
        <v/>
      </c>
      <c r="L230" s="11" t="str">
        <f t="shared" si="43"/>
        <v/>
      </c>
      <c r="M230" s="11" t="str">
        <f t="shared" si="44"/>
        <v/>
      </c>
      <c r="N230" s="11" t="str">
        <f t="shared" si="45"/>
        <v/>
      </c>
      <c r="O230" s="11" t="str">
        <f t="shared" si="46"/>
        <v/>
      </c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3:25">
      <c r="C231" s="3" t="str">
        <f t="shared" si="36"/>
        <v/>
      </c>
      <c r="D231" s="13"/>
      <c r="E231" s="10" t="str">
        <f t="shared" si="37"/>
        <v/>
      </c>
      <c r="F231" s="11" t="str">
        <f t="shared" si="47"/>
        <v/>
      </c>
      <c r="G231" s="11" t="str">
        <f t="shared" si="38"/>
        <v/>
      </c>
      <c r="H231" s="12" t="str">
        <f t="shared" si="39"/>
        <v/>
      </c>
      <c r="I231" s="12" t="str">
        <f t="shared" si="40"/>
        <v/>
      </c>
      <c r="J231" s="13" t="str">
        <f t="shared" si="41"/>
        <v/>
      </c>
      <c r="K231" s="14" t="str">
        <f t="shared" si="42"/>
        <v/>
      </c>
      <c r="L231" s="11" t="str">
        <f t="shared" si="43"/>
        <v/>
      </c>
      <c r="M231" s="11" t="str">
        <f t="shared" si="44"/>
        <v/>
      </c>
      <c r="N231" s="11" t="str">
        <f t="shared" si="45"/>
        <v/>
      </c>
      <c r="O231" s="11" t="str">
        <f t="shared" si="46"/>
        <v/>
      </c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3:25">
      <c r="C232" s="3" t="str">
        <f t="shared" si="36"/>
        <v/>
      </c>
      <c r="D232" s="13"/>
      <c r="E232" s="10" t="str">
        <f t="shared" si="37"/>
        <v/>
      </c>
      <c r="F232" s="11" t="str">
        <f t="shared" si="47"/>
        <v/>
      </c>
      <c r="G232" s="11" t="str">
        <f t="shared" si="38"/>
        <v/>
      </c>
      <c r="H232" s="12" t="str">
        <f t="shared" si="39"/>
        <v/>
      </c>
      <c r="I232" s="12" t="str">
        <f t="shared" si="40"/>
        <v/>
      </c>
      <c r="J232" s="13" t="str">
        <f t="shared" si="41"/>
        <v/>
      </c>
      <c r="K232" s="14" t="str">
        <f t="shared" si="42"/>
        <v/>
      </c>
      <c r="L232" s="11" t="str">
        <f t="shared" si="43"/>
        <v/>
      </c>
      <c r="M232" s="11" t="str">
        <f t="shared" si="44"/>
        <v/>
      </c>
      <c r="N232" s="11" t="str">
        <f t="shared" si="45"/>
        <v/>
      </c>
      <c r="O232" s="11" t="str">
        <f t="shared" si="46"/>
        <v/>
      </c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3:25">
      <c r="C233" s="3" t="str">
        <f t="shared" si="36"/>
        <v/>
      </c>
      <c r="D233" s="13"/>
      <c r="E233" s="10" t="str">
        <f t="shared" si="37"/>
        <v/>
      </c>
      <c r="F233" s="11" t="str">
        <f t="shared" si="47"/>
        <v/>
      </c>
      <c r="G233" s="11" t="str">
        <f t="shared" si="38"/>
        <v/>
      </c>
      <c r="H233" s="12" t="str">
        <f t="shared" si="39"/>
        <v/>
      </c>
      <c r="I233" s="12" t="str">
        <f t="shared" si="40"/>
        <v/>
      </c>
      <c r="J233" s="13" t="str">
        <f t="shared" si="41"/>
        <v/>
      </c>
      <c r="K233" s="14" t="str">
        <f t="shared" si="42"/>
        <v/>
      </c>
      <c r="L233" s="11" t="str">
        <f t="shared" si="43"/>
        <v/>
      </c>
      <c r="M233" s="11" t="str">
        <f t="shared" si="44"/>
        <v/>
      </c>
      <c r="N233" s="11" t="str">
        <f t="shared" si="45"/>
        <v/>
      </c>
      <c r="O233" s="11" t="str">
        <f t="shared" si="46"/>
        <v/>
      </c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3:25">
      <c r="C234" s="3" t="str">
        <f t="shared" si="36"/>
        <v/>
      </c>
      <c r="D234" s="13"/>
      <c r="E234" s="10" t="str">
        <f t="shared" si="37"/>
        <v/>
      </c>
      <c r="F234" s="11" t="str">
        <f t="shared" si="47"/>
        <v/>
      </c>
      <c r="G234" s="11" t="str">
        <f t="shared" si="38"/>
        <v/>
      </c>
      <c r="H234" s="12" t="str">
        <f t="shared" si="39"/>
        <v/>
      </c>
      <c r="I234" s="12" t="str">
        <f t="shared" si="40"/>
        <v/>
      </c>
      <c r="J234" s="13" t="str">
        <f t="shared" si="41"/>
        <v/>
      </c>
      <c r="K234" s="14" t="str">
        <f t="shared" si="42"/>
        <v/>
      </c>
      <c r="L234" s="11" t="str">
        <f t="shared" si="43"/>
        <v/>
      </c>
      <c r="M234" s="11" t="str">
        <f t="shared" si="44"/>
        <v/>
      </c>
      <c r="N234" s="11" t="str">
        <f t="shared" si="45"/>
        <v/>
      </c>
      <c r="O234" s="11" t="str">
        <f t="shared" si="46"/>
        <v/>
      </c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3:25">
      <c r="C235" s="3" t="str">
        <f t="shared" si="36"/>
        <v/>
      </c>
      <c r="D235" s="13"/>
      <c r="E235" s="10" t="str">
        <f t="shared" si="37"/>
        <v/>
      </c>
      <c r="F235" s="11" t="str">
        <f t="shared" si="47"/>
        <v/>
      </c>
      <c r="G235" s="11" t="str">
        <f t="shared" si="38"/>
        <v/>
      </c>
      <c r="H235" s="12" t="str">
        <f t="shared" si="39"/>
        <v/>
      </c>
      <c r="I235" s="12" t="str">
        <f t="shared" si="40"/>
        <v/>
      </c>
      <c r="J235" s="13" t="str">
        <f t="shared" si="41"/>
        <v/>
      </c>
      <c r="K235" s="14" t="str">
        <f t="shared" si="42"/>
        <v/>
      </c>
      <c r="L235" s="11" t="str">
        <f t="shared" si="43"/>
        <v/>
      </c>
      <c r="M235" s="11" t="str">
        <f t="shared" si="44"/>
        <v/>
      </c>
      <c r="N235" s="11" t="str">
        <f t="shared" si="45"/>
        <v/>
      </c>
      <c r="O235" s="11" t="str">
        <f t="shared" si="46"/>
        <v/>
      </c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3:25">
      <c r="C236" s="3" t="str">
        <f t="shared" si="36"/>
        <v/>
      </c>
      <c r="D236" s="13"/>
      <c r="E236" s="10" t="str">
        <f t="shared" si="37"/>
        <v/>
      </c>
      <c r="F236" s="11" t="str">
        <f t="shared" si="47"/>
        <v/>
      </c>
      <c r="G236" s="11" t="str">
        <f t="shared" si="38"/>
        <v/>
      </c>
      <c r="H236" s="12" t="str">
        <f t="shared" si="39"/>
        <v/>
      </c>
      <c r="I236" s="12" t="str">
        <f t="shared" si="40"/>
        <v/>
      </c>
      <c r="J236" s="13" t="str">
        <f t="shared" si="41"/>
        <v/>
      </c>
      <c r="K236" s="14" t="str">
        <f t="shared" si="42"/>
        <v/>
      </c>
      <c r="L236" s="11" t="str">
        <f t="shared" si="43"/>
        <v/>
      </c>
      <c r="M236" s="11" t="str">
        <f t="shared" si="44"/>
        <v/>
      </c>
      <c r="N236" s="11" t="str">
        <f t="shared" si="45"/>
        <v/>
      </c>
      <c r="O236" s="11" t="str">
        <f t="shared" si="46"/>
        <v/>
      </c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3:25">
      <c r="C237" s="3" t="str">
        <f t="shared" si="36"/>
        <v/>
      </c>
      <c r="D237" s="13"/>
      <c r="E237" s="10" t="str">
        <f t="shared" si="37"/>
        <v/>
      </c>
      <c r="F237" s="11" t="str">
        <f t="shared" si="47"/>
        <v/>
      </c>
      <c r="G237" s="11" t="str">
        <f t="shared" si="38"/>
        <v/>
      </c>
      <c r="H237" s="12" t="str">
        <f t="shared" si="39"/>
        <v/>
      </c>
      <c r="I237" s="12" t="str">
        <f t="shared" si="40"/>
        <v/>
      </c>
      <c r="J237" s="13" t="str">
        <f t="shared" si="41"/>
        <v/>
      </c>
      <c r="K237" s="14" t="str">
        <f t="shared" si="42"/>
        <v/>
      </c>
      <c r="L237" s="11" t="str">
        <f t="shared" si="43"/>
        <v/>
      </c>
      <c r="M237" s="11" t="str">
        <f t="shared" si="44"/>
        <v/>
      </c>
      <c r="N237" s="11" t="str">
        <f t="shared" si="45"/>
        <v/>
      </c>
      <c r="O237" s="11" t="str">
        <f t="shared" si="46"/>
        <v/>
      </c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3:25">
      <c r="C238" s="3" t="str">
        <f t="shared" si="36"/>
        <v/>
      </c>
      <c r="D238" s="13"/>
      <c r="E238" s="10" t="str">
        <f t="shared" si="37"/>
        <v/>
      </c>
      <c r="F238" s="11" t="str">
        <f t="shared" si="47"/>
        <v/>
      </c>
      <c r="G238" s="11" t="str">
        <f t="shared" si="38"/>
        <v/>
      </c>
      <c r="H238" s="12" t="str">
        <f t="shared" si="39"/>
        <v/>
      </c>
      <c r="I238" s="12" t="str">
        <f t="shared" si="40"/>
        <v/>
      </c>
      <c r="J238" s="13" t="str">
        <f t="shared" si="41"/>
        <v/>
      </c>
      <c r="K238" s="14" t="str">
        <f t="shared" si="42"/>
        <v/>
      </c>
      <c r="L238" s="11" t="str">
        <f t="shared" si="43"/>
        <v/>
      </c>
      <c r="M238" s="11" t="str">
        <f t="shared" si="44"/>
        <v/>
      </c>
      <c r="N238" s="11" t="str">
        <f t="shared" si="45"/>
        <v/>
      </c>
      <c r="O238" s="11" t="str">
        <f t="shared" si="46"/>
        <v/>
      </c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3:25">
      <c r="C239" s="3" t="str">
        <f t="shared" si="36"/>
        <v/>
      </c>
      <c r="D239" s="13"/>
      <c r="E239" s="10" t="str">
        <f t="shared" si="37"/>
        <v/>
      </c>
      <c r="F239" s="11" t="str">
        <f t="shared" si="47"/>
        <v/>
      </c>
      <c r="G239" s="11" t="str">
        <f t="shared" si="38"/>
        <v/>
      </c>
      <c r="H239" s="12" t="str">
        <f t="shared" si="39"/>
        <v/>
      </c>
      <c r="I239" s="12" t="str">
        <f t="shared" si="40"/>
        <v/>
      </c>
      <c r="J239" s="13" t="str">
        <f t="shared" si="41"/>
        <v/>
      </c>
      <c r="K239" s="14" t="str">
        <f t="shared" si="42"/>
        <v/>
      </c>
      <c r="L239" s="11" t="str">
        <f t="shared" si="43"/>
        <v/>
      </c>
      <c r="M239" s="11" t="str">
        <f t="shared" si="44"/>
        <v/>
      </c>
      <c r="N239" s="11" t="str">
        <f t="shared" si="45"/>
        <v/>
      </c>
      <c r="O239" s="11" t="str">
        <f t="shared" si="46"/>
        <v/>
      </c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3:25">
      <c r="C240" s="3" t="str">
        <f t="shared" si="36"/>
        <v/>
      </c>
      <c r="D240" s="13"/>
      <c r="E240" s="10" t="str">
        <f t="shared" si="37"/>
        <v/>
      </c>
      <c r="F240" s="11" t="str">
        <f t="shared" si="47"/>
        <v/>
      </c>
      <c r="G240" s="11" t="str">
        <f t="shared" si="38"/>
        <v/>
      </c>
      <c r="H240" s="12" t="str">
        <f t="shared" si="39"/>
        <v/>
      </c>
      <c r="I240" s="12" t="str">
        <f t="shared" si="40"/>
        <v/>
      </c>
      <c r="J240" s="13" t="str">
        <f t="shared" si="41"/>
        <v/>
      </c>
      <c r="K240" s="14" t="str">
        <f t="shared" si="42"/>
        <v/>
      </c>
      <c r="L240" s="11" t="str">
        <f t="shared" si="43"/>
        <v/>
      </c>
      <c r="M240" s="11" t="str">
        <f t="shared" si="44"/>
        <v/>
      </c>
      <c r="N240" s="11" t="str">
        <f t="shared" si="45"/>
        <v/>
      </c>
      <c r="O240" s="11" t="str">
        <f t="shared" si="46"/>
        <v/>
      </c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3:25">
      <c r="C241" s="3" t="str">
        <f t="shared" si="36"/>
        <v/>
      </c>
      <c r="D241" s="13"/>
      <c r="E241" s="10" t="str">
        <f t="shared" si="37"/>
        <v/>
      </c>
      <c r="F241" s="11" t="str">
        <f t="shared" si="47"/>
        <v/>
      </c>
      <c r="G241" s="11" t="str">
        <f t="shared" si="38"/>
        <v/>
      </c>
      <c r="H241" s="12" t="str">
        <f t="shared" si="39"/>
        <v/>
      </c>
      <c r="I241" s="12" t="str">
        <f t="shared" si="40"/>
        <v/>
      </c>
      <c r="J241" s="13" t="str">
        <f t="shared" si="41"/>
        <v/>
      </c>
      <c r="K241" s="14" t="str">
        <f t="shared" si="42"/>
        <v/>
      </c>
      <c r="L241" s="11" t="str">
        <f t="shared" si="43"/>
        <v/>
      </c>
      <c r="M241" s="11" t="str">
        <f t="shared" si="44"/>
        <v/>
      </c>
      <c r="N241" s="11" t="str">
        <f t="shared" si="45"/>
        <v/>
      </c>
      <c r="O241" s="11" t="str">
        <f t="shared" si="46"/>
        <v/>
      </c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3:25">
      <c r="C242" s="3"/>
      <c r="D242" s="3"/>
      <c r="E242" s="48"/>
      <c r="F242" s="11"/>
      <c r="G242" s="11"/>
      <c r="H242" s="48"/>
      <c r="I242" s="48"/>
      <c r="J242" s="3"/>
      <c r="K242" s="3"/>
      <c r="L242" s="11"/>
      <c r="M242" s="11"/>
      <c r="N242" s="11"/>
      <c r="O242" s="49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3:25">
      <c r="C243" s="3"/>
      <c r="D243" s="3"/>
      <c r="E243" s="48"/>
      <c r="F243" s="11"/>
      <c r="G243" s="11"/>
      <c r="H243" s="48"/>
      <c r="I243" s="48"/>
      <c r="J243" s="3"/>
      <c r="K243" s="3"/>
      <c r="L243" s="11"/>
      <c r="M243" s="11"/>
      <c r="N243" s="11"/>
      <c r="O243" s="49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3:25">
      <c r="C244" s="3"/>
      <c r="D244" s="3"/>
      <c r="E244" s="48"/>
      <c r="F244" s="11"/>
      <c r="G244" s="11"/>
      <c r="H244" s="48"/>
      <c r="I244" s="48"/>
      <c r="J244" s="3"/>
      <c r="K244" s="3"/>
      <c r="L244" s="11"/>
      <c r="M244" s="11"/>
      <c r="N244" s="11"/>
      <c r="O244" s="49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3:25">
      <c r="C245" s="3"/>
      <c r="D245" s="3"/>
      <c r="E245" s="48"/>
      <c r="F245" s="11"/>
      <c r="G245" s="11"/>
      <c r="H245" s="48"/>
      <c r="I245" s="48"/>
      <c r="J245" s="3"/>
      <c r="K245" s="3"/>
      <c r="L245" s="11"/>
      <c r="M245" s="11"/>
      <c r="N245" s="11"/>
      <c r="O245" s="49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3:25">
      <c r="C246" s="3"/>
      <c r="D246" s="3"/>
      <c r="E246" s="48"/>
      <c r="F246" s="11"/>
      <c r="G246" s="11"/>
      <c r="H246" s="48"/>
      <c r="I246" s="48"/>
      <c r="J246" s="3"/>
      <c r="K246" s="3"/>
      <c r="L246" s="11"/>
      <c r="M246" s="11"/>
      <c r="N246" s="11"/>
      <c r="O246" s="49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3:25">
      <c r="C247" s="3"/>
      <c r="D247" s="3"/>
      <c r="E247" s="48"/>
      <c r="F247" s="11"/>
      <c r="G247" s="11"/>
      <c r="H247" s="48"/>
      <c r="I247" s="48"/>
      <c r="J247" s="3"/>
      <c r="K247" s="3"/>
      <c r="L247" s="11"/>
      <c r="M247" s="11"/>
      <c r="N247" s="11"/>
      <c r="O247" s="49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3:25">
      <c r="C248" s="4"/>
      <c r="D248" s="4"/>
      <c r="E248" s="49"/>
      <c r="F248" s="50"/>
      <c r="G248" s="50"/>
      <c r="H248" s="49"/>
      <c r="I248" s="49"/>
      <c r="J248" s="4"/>
      <c r="K248" s="4"/>
      <c r="L248" s="50"/>
      <c r="M248" s="50"/>
      <c r="N248" s="50"/>
      <c r="O248" s="49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3:25">
      <c r="C249" s="4"/>
      <c r="D249" s="4"/>
      <c r="E249" s="49"/>
      <c r="F249" s="50"/>
      <c r="G249" s="50"/>
      <c r="H249" s="49"/>
      <c r="I249" s="49"/>
      <c r="J249" s="4"/>
      <c r="K249" s="4"/>
      <c r="L249" s="50"/>
      <c r="M249" s="50"/>
      <c r="N249" s="50"/>
      <c r="O249" s="49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3:25">
      <c r="C250" s="4"/>
      <c r="D250" s="4"/>
      <c r="E250" s="49"/>
      <c r="F250" s="50"/>
      <c r="G250" s="50"/>
      <c r="H250" s="49"/>
      <c r="I250" s="49"/>
      <c r="J250" s="4"/>
      <c r="K250" s="4"/>
      <c r="L250" s="50"/>
      <c r="M250" s="50"/>
      <c r="N250" s="50"/>
      <c r="O250" s="49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3:25">
      <c r="C251" s="4"/>
      <c r="D251" s="4"/>
      <c r="E251" s="49"/>
      <c r="F251" s="49"/>
      <c r="G251" s="50"/>
      <c r="H251" s="49"/>
      <c r="I251" s="49"/>
      <c r="J251" s="4"/>
      <c r="K251" s="4"/>
      <c r="L251" s="50"/>
      <c r="M251" s="50"/>
      <c r="N251" s="50"/>
      <c r="O251" s="49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3:25">
      <c r="C252" s="4"/>
      <c r="D252" s="4"/>
      <c r="E252" s="49"/>
      <c r="F252" s="49"/>
      <c r="G252" s="50"/>
      <c r="H252" s="49"/>
      <c r="I252" s="49"/>
      <c r="J252" s="4"/>
      <c r="K252" s="4"/>
      <c r="L252" s="50"/>
      <c r="M252" s="50"/>
      <c r="N252" s="50"/>
      <c r="O252" s="49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3:25">
      <c r="C253" s="4"/>
      <c r="D253" s="4"/>
      <c r="E253" s="49"/>
      <c r="F253" s="49"/>
      <c r="G253" s="50"/>
      <c r="H253" s="49"/>
      <c r="I253" s="49"/>
      <c r="J253" s="4"/>
      <c r="K253" s="4"/>
      <c r="L253" s="50"/>
      <c r="M253" s="50"/>
      <c r="N253" s="50"/>
      <c r="O253" s="49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3:25">
      <c r="C254" s="4"/>
      <c r="D254" s="4"/>
      <c r="E254" s="49"/>
      <c r="F254" s="49"/>
      <c r="G254" s="50"/>
      <c r="H254" s="49"/>
      <c r="I254" s="49"/>
      <c r="J254" s="4"/>
      <c r="K254" s="4"/>
      <c r="L254" s="50"/>
      <c r="M254" s="50"/>
      <c r="N254" s="50"/>
      <c r="O254" s="49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3:25">
      <c r="C255" s="4"/>
      <c r="D255" s="4"/>
      <c r="E255" s="49"/>
      <c r="F255" s="49"/>
      <c r="G255" s="50"/>
      <c r="H255" s="49"/>
      <c r="I255" s="49"/>
      <c r="J255" s="4"/>
      <c r="K255" s="4"/>
      <c r="L255" s="50"/>
      <c r="M255" s="50"/>
      <c r="N255" s="50"/>
      <c r="O255" s="49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3:25">
      <c r="C256" s="4"/>
      <c r="D256" s="4"/>
      <c r="E256" s="49"/>
      <c r="F256" s="49"/>
      <c r="G256" s="50"/>
      <c r="H256" s="49"/>
      <c r="I256" s="49"/>
      <c r="J256" s="4"/>
      <c r="K256" s="4"/>
      <c r="L256" s="50"/>
      <c r="M256" s="50"/>
      <c r="N256" s="50"/>
      <c r="O256" s="49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3:25">
      <c r="C257" s="4"/>
      <c r="D257" s="4"/>
      <c r="E257" s="49"/>
      <c r="F257" s="49"/>
      <c r="G257" s="50"/>
      <c r="H257" s="49"/>
      <c r="I257" s="49"/>
      <c r="J257" s="4"/>
      <c r="K257" s="4"/>
      <c r="L257" s="51"/>
      <c r="M257" s="4"/>
      <c r="N257" s="51"/>
      <c r="O257" s="49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3:25">
      <c r="C258" s="4"/>
      <c r="D258" s="4"/>
      <c r="E258" s="49"/>
      <c r="F258" s="49"/>
      <c r="G258" s="50"/>
      <c r="H258" s="49"/>
      <c r="I258" s="49"/>
      <c r="J258" s="4"/>
      <c r="K258" s="4"/>
      <c r="L258" s="51"/>
      <c r="M258" s="4"/>
      <c r="N258" s="51"/>
      <c r="O258" s="49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3:25">
      <c r="C259" s="4"/>
      <c r="D259" s="4"/>
      <c r="E259" s="49"/>
      <c r="F259" s="49"/>
      <c r="G259" s="50"/>
      <c r="H259" s="49"/>
      <c r="I259" s="49"/>
      <c r="J259" s="4"/>
      <c r="K259" s="4"/>
      <c r="L259" s="51"/>
      <c r="M259" s="4"/>
      <c r="N259" s="51"/>
      <c r="O259" s="49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3:25">
      <c r="C260" s="5"/>
      <c r="D260" s="5"/>
      <c r="E260" s="52"/>
      <c r="F260" s="52"/>
      <c r="G260" s="53"/>
      <c r="H260" s="52"/>
      <c r="I260" s="52"/>
      <c r="J260" s="5"/>
      <c r="K260" s="5"/>
      <c r="L260" s="15"/>
      <c r="M260" s="5"/>
      <c r="N260" s="15"/>
      <c r="O260" s="49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3:25">
      <c r="C261" s="5"/>
      <c r="D261" s="5"/>
      <c r="E261" s="52"/>
      <c r="F261" s="52"/>
      <c r="G261" s="53"/>
      <c r="H261" s="52"/>
      <c r="I261" s="52"/>
      <c r="J261" s="5"/>
      <c r="K261" s="5"/>
      <c r="L261" s="15"/>
      <c r="M261" s="5"/>
      <c r="N261" s="15"/>
      <c r="O261" s="49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3:25">
      <c r="C262" s="5"/>
      <c r="D262" s="5"/>
      <c r="E262" s="52"/>
      <c r="F262" s="52"/>
      <c r="G262" s="53"/>
      <c r="H262" s="52"/>
      <c r="I262" s="52"/>
      <c r="J262" s="5"/>
      <c r="K262" s="5"/>
      <c r="L262" s="15"/>
      <c r="M262" s="5"/>
      <c r="N262" s="5"/>
      <c r="O262" s="49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3:25">
      <c r="C263" s="5"/>
      <c r="D263" s="5"/>
      <c r="E263" s="52"/>
      <c r="F263" s="52"/>
      <c r="G263" s="53"/>
      <c r="H263" s="52"/>
      <c r="I263" s="52"/>
      <c r="J263" s="5"/>
      <c r="K263" s="5"/>
      <c r="L263" s="15"/>
      <c r="M263" s="5"/>
      <c r="N263" s="5"/>
      <c r="O263" s="49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3:25">
      <c r="C264" s="5"/>
      <c r="D264" s="5"/>
      <c r="E264" s="52"/>
      <c r="F264" s="52"/>
      <c r="G264" s="53"/>
      <c r="H264" s="52"/>
      <c r="I264" s="52"/>
      <c r="J264" s="5"/>
      <c r="K264" s="5"/>
      <c r="L264" s="15"/>
      <c r="M264" s="5"/>
      <c r="N264" s="5"/>
      <c r="O264" s="49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3:25">
      <c r="C265" s="5"/>
      <c r="D265" s="5"/>
      <c r="E265" s="52"/>
      <c r="F265" s="52"/>
      <c r="G265" s="53"/>
      <c r="H265" s="52"/>
      <c r="I265" s="52"/>
      <c r="J265" s="5"/>
      <c r="K265" s="5"/>
      <c r="L265" s="5"/>
      <c r="M265" s="5"/>
      <c r="N265" s="5"/>
      <c r="O265" s="49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3:25">
      <c r="C266" s="5"/>
      <c r="D266" s="5"/>
      <c r="E266" s="52"/>
      <c r="F266" s="52"/>
      <c r="G266" s="53"/>
      <c r="H266" s="52"/>
      <c r="I266" s="52"/>
      <c r="J266" s="5"/>
      <c r="K266" s="5"/>
      <c r="L266" s="5"/>
      <c r="M266" s="5"/>
      <c r="N266" s="5"/>
      <c r="O266" s="49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3:25">
      <c r="C267" s="5"/>
      <c r="D267" s="5"/>
      <c r="E267" s="52"/>
      <c r="F267" s="52"/>
      <c r="G267" s="53"/>
      <c r="H267" s="52"/>
      <c r="I267" s="52"/>
      <c r="J267" s="5"/>
      <c r="K267" s="5"/>
      <c r="L267" s="5"/>
      <c r="M267" s="5"/>
      <c r="N267" s="5"/>
      <c r="O267" s="49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3:25">
      <c r="C268" s="5"/>
      <c r="D268" s="5"/>
      <c r="E268" s="52"/>
      <c r="F268" s="52"/>
      <c r="G268" s="53"/>
      <c r="H268" s="52"/>
      <c r="I268" s="52"/>
      <c r="J268" s="5"/>
      <c r="K268" s="5"/>
      <c r="L268" s="5"/>
      <c r="M268" s="5"/>
      <c r="N268" s="5"/>
      <c r="O268" s="49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3:25">
      <c r="C269" s="5"/>
      <c r="D269" s="5"/>
      <c r="E269" s="52"/>
      <c r="F269" s="52"/>
      <c r="G269" s="52"/>
      <c r="H269" s="52"/>
      <c r="I269" s="52"/>
      <c r="J269" s="5"/>
      <c r="K269" s="5"/>
      <c r="L269" s="5"/>
      <c r="M269" s="5"/>
      <c r="N269" s="5"/>
      <c r="O269" s="49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3:25">
      <c r="C270" s="5"/>
      <c r="D270" s="5"/>
      <c r="E270" s="52"/>
      <c r="F270" s="52"/>
      <c r="G270" s="52"/>
      <c r="H270" s="52"/>
      <c r="I270" s="52"/>
      <c r="J270" s="5"/>
      <c r="K270" s="5"/>
      <c r="L270" s="5"/>
      <c r="M270" s="5"/>
      <c r="N270" s="5"/>
      <c r="O270" s="49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3:25">
      <c r="C271" s="5"/>
      <c r="D271" s="5"/>
      <c r="E271" s="52"/>
      <c r="F271" s="52"/>
      <c r="G271" s="52"/>
      <c r="H271" s="52"/>
      <c r="I271" s="52"/>
      <c r="J271" s="5"/>
      <c r="K271" s="5"/>
      <c r="L271" s="5"/>
      <c r="M271" s="5"/>
      <c r="N271" s="5"/>
      <c r="O271" s="49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3:25">
      <c r="C272" s="5"/>
      <c r="D272" s="5"/>
      <c r="E272" s="52"/>
      <c r="F272" s="52"/>
      <c r="G272" s="52"/>
      <c r="H272" s="52"/>
      <c r="I272" s="52"/>
      <c r="J272" s="5"/>
      <c r="K272" s="5"/>
      <c r="L272" s="5"/>
      <c r="M272" s="5"/>
      <c r="N272" s="5"/>
      <c r="O272" s="49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3:25">
      <c r="C273" s="5"/>
      <c r="D273" s="5"/>
      <c r="E273" s="52"/>
      <c r="F273" s="52"/>
      <c r="G273" s="52"/>
      <c r="H273" s="52"/>
      <c r="I273" s="52"/>
      <c r="J273" s="5"/>
      <c r="K273" s="5"/>
      <c r="L273" s="5"/>
      <c r="M273" s="5"/>
      <c r="N273" s="5"/>
      <c r="O273" s="49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3:25">
      <c r="C274" s="5"/>
      <c r="D274" s="5"/>
      <c r="E274" s="52"/>
      <c r="F274" s="52"/>
      <c r="G274" s="52"/>
      <c r="H274" s="52"/>
      <c r="I274" s="52"/>
      <c r="J274" s="5"/>
      <c r="K274" s="5"/>
      <c r="L274" s="5"/>
      <c r="M274" s="5"/>
      <c r="N274" s="5"/>
      <c r="O274" s="49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3: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49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3: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49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3: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49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3: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49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3: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49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3: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49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3: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49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3: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49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3: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49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3: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49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3: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49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3: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49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3: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49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3: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49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3: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49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3: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49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3: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49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3: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49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3: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49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3: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49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3: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49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3: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49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3: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49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3: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49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3: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49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3: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49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3: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49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3: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49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3: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49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3: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49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3: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49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3: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49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3: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49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3: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49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3: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49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3: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49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3: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49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3: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49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3: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49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3: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49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3: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49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3: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49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3: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49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3: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49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3: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49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3: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49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3: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49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3: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49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3: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49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3: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49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3: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49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3: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49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3: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49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3: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49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3: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49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3: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49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3: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49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3: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49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3: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49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3: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49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3: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49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3: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49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3: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49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3: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49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3: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49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3: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49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3: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49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3: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49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3: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49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3: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49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3: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49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3: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49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3: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49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3: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49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3: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49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3: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49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3: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49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3: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49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3: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49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3: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49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3: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49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3: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49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3: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49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3: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49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3: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49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3: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49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3: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49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3: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49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3: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49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3: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49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3: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49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3: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49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3: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49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3: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49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3: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49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3: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49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3: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49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3: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49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3: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49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3: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49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3: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49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3: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49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3: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49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3: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49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3: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49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3: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49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3: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49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3: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49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3: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49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3: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49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3: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49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3: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49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3: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49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3: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49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3: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49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3: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49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3: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49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3: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49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3: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49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3: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49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3: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49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3: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49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3: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49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3: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49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3: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49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3: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49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3: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49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3: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49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3: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49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3: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49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3: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49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3: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49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3: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49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3: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49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3: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49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3: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49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3: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49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3: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49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3: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49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3: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49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3: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49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3: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49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3: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49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3: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49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3: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49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3: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49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3: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49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3: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49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3: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49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3: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49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3: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49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3: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49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3: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49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3: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49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3: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49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3: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49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3: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49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3: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49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3: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49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3: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49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3: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49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3: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49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3: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49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3: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49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3: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49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3: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49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3: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49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3: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49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3: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49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3: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49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3: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49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3: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49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3: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49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3: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49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3: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49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3: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49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3: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49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3: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49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3: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49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3: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49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3: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49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3: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49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3: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49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3: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49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3: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49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3: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49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3: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49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3: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49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3: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49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3: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49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3: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49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3: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49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3: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49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3: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49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3: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49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3: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49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3: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49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3: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49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3: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49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3: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49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3: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49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3: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49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3: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49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3: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49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3: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49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3: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49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3: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49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3: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49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3: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49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3: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49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3: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49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3: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49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3: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49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3: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49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3: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49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3: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49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3: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49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3: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49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3: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49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3: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49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3: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49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3: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49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3: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49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3: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49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3: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49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3: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49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3: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49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3: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49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3:2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49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3: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49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3: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49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3: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49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3: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49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3: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49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3: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49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3: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49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3: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49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3: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49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3: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49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3: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49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3: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49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3: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49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3: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49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3: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49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3: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49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3: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49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3: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49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3: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49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3: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49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3: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49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3: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49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3: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49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3: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49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3: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49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3: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49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3: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49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3: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49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3: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49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3: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49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3: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49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3: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49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3:2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49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3: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49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3: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49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3: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49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3: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49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3: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49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3: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49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3: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49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3: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49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3: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49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3: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49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3: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49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3: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49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3: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49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3: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49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3: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49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3: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49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3: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49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3: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49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3: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49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3: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49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3: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49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3: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49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3: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49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3: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49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3: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49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3: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49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3: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49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3: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49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3: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49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3: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49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3: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49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3: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49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3:2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49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3: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49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3: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49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3: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49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3: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49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3: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49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3: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49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3: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49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3: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49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3: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49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3: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49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3: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49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3: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49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3: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49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3: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49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3: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49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3: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49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3: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49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3: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49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3: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49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3: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49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3: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49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3: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49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3: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49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3: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49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3: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49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3: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49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3: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49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3: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49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3: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49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3: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49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3: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49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3: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49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3:2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49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3: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49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3: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49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3: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49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3: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49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3: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49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3: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49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3: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49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3: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49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3: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49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3: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49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3: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49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3: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49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3: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49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3: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49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3: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49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3: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49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3: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49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3: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49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3: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49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3: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49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3: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49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3: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49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3: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49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3: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49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3: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49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3: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49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3: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49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3: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49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3: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49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3: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49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3: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49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3: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49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3:2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49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3: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49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3: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49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3: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49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3: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49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3: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49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3: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49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3: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49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3: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49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3: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49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3: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49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3: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49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3: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49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3: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49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3: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49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3: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49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3: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49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3: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49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3: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49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3: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49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3: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49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3: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49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3: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49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3: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49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3: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49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3: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49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3: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49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3: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49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3: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49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3: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49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3: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49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3: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49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3: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49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3:2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49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3: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49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3: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49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3: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49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3: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49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3: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49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3: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49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3: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49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3: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49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3: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49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3: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49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3: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49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3: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49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3: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49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3: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49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3: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49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3: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49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3: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49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3: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49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3: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49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3: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49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3: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49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3: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49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3: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49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3: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49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3: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49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3: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49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3: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49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3: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49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3: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49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3: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49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3: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49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3: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49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3:2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49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3: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49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3: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49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3: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49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3: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49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3: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49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3: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49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3: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49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3: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49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3: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49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3: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49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3: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49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3: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49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3: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49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3: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49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3: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49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3: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49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3: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49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3: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49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3: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49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3: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49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3: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49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3: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49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3: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49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3: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49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3: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49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3: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49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3: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49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3: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49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3: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49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3: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49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3: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49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3: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49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3: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49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3: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49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3: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49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3: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49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3: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49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3: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49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3: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49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3: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49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3: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49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3: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49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3: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49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3: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49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3: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49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3: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49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3: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49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3: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49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3: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49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3: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49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3: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49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3: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49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3: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49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3: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49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3: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49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3: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49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3: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49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3: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49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3: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49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3: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49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3: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49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3: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49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3: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49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3: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49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3: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49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3:2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49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3: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49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3: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49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3: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49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3: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49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3: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49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3: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49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3: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49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3: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49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3: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49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3: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49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3: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49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3: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49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3: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49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3: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49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3: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49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3: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49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3: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49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3: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49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3: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49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3: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49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3: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49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3: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49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3: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49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3: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49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3: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49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3: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49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3: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49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3: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49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3: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49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3: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49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3: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49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3: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49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3:2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49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3: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49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3: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49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3: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49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3: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49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3: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49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3: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49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3: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49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3: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49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3: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49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3: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49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3: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49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3: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49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3: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49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3: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49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3: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49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3: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49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3: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49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3: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49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3: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49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3: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49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3: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49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3: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49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3: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49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3: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49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3: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49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3: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49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3: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49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3: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49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3: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49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3: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49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3: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49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3: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49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3:2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49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3: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49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3: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49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3: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49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3: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49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3: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49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3: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49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3: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49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3: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49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3: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49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3: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49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3: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49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3: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49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3: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49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3: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49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3: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49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3: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49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3: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49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3: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49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3: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49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3: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49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3: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49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3: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49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3: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49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3: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49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3: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49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3: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49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3: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49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3: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49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3: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49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3: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49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3: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49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3: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49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3: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49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3: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49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3: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49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3: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49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3: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49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3: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49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3: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49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3: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49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3: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49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3: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49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3: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49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3: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49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3: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49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3: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49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3: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49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3: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49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3: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49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3: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49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3: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49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3: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49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3: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49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3: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49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3: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49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3: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49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3: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49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3: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49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3: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49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3: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49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3:2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49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3:2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49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3:2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49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3:2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49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3:2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49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3:2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49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3:2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49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3:2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49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3:2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49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3:2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49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3:2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49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3:2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49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3:2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49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3:2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49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3:2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49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3:2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49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3:2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49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3:2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49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3:2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49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3:2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49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3:2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49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3:2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49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3:2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49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3:2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49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3:2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49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3:2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49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3:2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49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3:2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49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3:2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49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3:2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49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3:2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49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3:2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49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3:2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49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3:2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49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3:2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49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3:2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49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3:2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49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3:2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49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3:2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49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3:2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49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3:2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49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3:2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49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3:2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49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3:2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49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3:2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49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3:2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49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3:2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49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3:2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49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3:2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49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3:2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49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3:2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49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3:2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49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3:2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49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3:2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49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3:2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49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3:2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49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3:2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49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3:2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49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3:2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49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3:2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49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3:2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49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3:2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49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3:2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49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3:2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49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3:2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49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3:2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49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3:2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49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3:2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49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3:2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49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3:2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49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3:2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49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3:2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49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3:2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49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3:2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49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3:2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49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3:2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49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3:2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49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3:2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49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3:2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49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3:2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49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3:2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49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3:2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49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3:2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49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3:2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49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3:2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49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3:2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49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3:2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49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3:2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49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3:2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49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3:2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49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3:2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49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3:2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49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3:2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49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3:2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49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3:2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49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3:25">
      <c r="O989" s="49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3:25">
      <c r="O990" s="49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3:25">
      <c r="O991" s="49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3:25">
      <c r="O992" s="49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5:25">
      <c r="O993" s="49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5:25">
      <c r="O994" s="49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5:25">
      <c r="O995" s="49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5:25">
      <c r="O996" s="49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5:25">
      <c r="O997" s="49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5:25">
      <c r="O998" s="49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5:25">
      <c r="O999" s="49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5:25">
      <c r="O1000" s="49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5:25">
      <c r="Q1001" s="5"/>
      <c r="R1001" s="5"/>
      <c r="S1001" s="5"/>
      <c r="T1001" s="5"/>
      <c r="U1001" s="5"/>
      <c r="V1001" s="5"/>
    </row>
    <row r="1002" spans="15:25">
      <c r="Q1002" s="5"/>
      <c r="R1002" s="5"/>
      <c r="S1002" s="5"/>
      <c r="T1002" s="5"/>
      <c r="U1002" s="5"/>
      <c r="V1002" s="5"/>
    </row>
    <row r="1003" spans="15:25">
      <c r="Q1003" s="5"/>
      <c r="R1003" s="5"/>
      <c r="S1003" s="5"/>
      <c r="T1003" s="5"/>
      <c r="U1003" s="5"/>
      <c r="V1003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" sqref="F1"/>
    </sheetView>
  </sheetViews>
  <sheetFormatPr defaultRowHeight="17.149999999999999"/>
  <cols>
    <col min="1" max="1" width="14.7265625" bestFit="1" customWidth="1"/>
    <col min="3" max="3" width="12" bestFit="1" customWidth="1"/>
  </cols>
  <sheetData>
    <row r="1" spans="1:5">
      <c r="B1" t="s">
        <v>40</v>
      </c>
      <c r="C1" s="64">
        <v>2260700</v>
      </c>
      <c r="D1" t="s">
        <v>41</v>
      </c>
      <c r="E1" s="63">
        <v>9.229176E-2</v>
      </c>
    </row>
    <row r="2" spans="1:5">
      <c r="A2" t="s">
        <v>42</v>
      </c>
    </row>
    <row r="3" spans="1:5">
      <c r="A3">
        <v>1</v>
      </c>
    </row>
    <row r="4" spans="1:5">
      <c r="A4">
        <v>2</v>
      </c>
    </row>
    <row r="5" spans="1:5">
      <c r="A5">
        <v>3</v>
      </c>
    </row>
    <row r="6" spans="1:5">
      <c r="A6">
        <v>4</v>
      </c>
    </row>
    <row r="7" spans="1:5">
      <c r="A7">
        <v>5</v>
      </c>
    </row>
    <row r="8" spans="1:5">
      <c r="A8">
        <v>6</v>
      </c>
    </row>
    <row r="9" spans="1:5">
      <c r="A9">
        <v>7</v>
      </c>
    </row>
    <row r="10" spans="1:5">
      <c r="A10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定期定額公式</vt:lpstr>
      <vt:lpstr>2021始記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Hsu</dc:creator>
  <cp:lastModifiedBy>AllenHsu</cp:lastModifiedBy>
  <dcterms:created xsi:type="dcterms:W3CDTF">2016-08-17T03:35:42Z</dcterms:created>
  <dcterms:modified xsi:type="dcterms:W3CDTF">2021-04-20T17:03:49Z</dcterms:modified>
</cp:coreProperties>
</file>