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ITE\Trabajos Semestres Cursados\Trabajos 9no Semestre\Sistema-CT\frontend-next\public\templates\"/>
    </mc:Choice>
  </mc:AlternateContent>
  <xr:revisionPtr revIDLastSave="0" documentId="13_ncr:1_{F237F49B-0EC1-499B-91F4-3763DEA8360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GRESADOS" sheetId="1" r:id="rId1"/>
    <sheet name="TITUL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R7" i="1"/>
  <c r="Q7" i="1"/>
  <c r="O7" i="1"/>
  <c r="N7" i="1"/>
  <c r="L7" i="1"/>
  <c r="K7" i="1"/>
  <c r="I7" i="1"/>
  <c r="H7" i="1"/>
  <c r="F7" i="1"/>
  <c r="E7" i="1"/>
  <c r="D7" i="1"/>
  <c r="C7" i="1"/>
  <c r="B7" i="1"/>
  <c r="S7" i="1"/>
  <c r="P7" i="1"/>
  <c r="M7" i="1"/>
  <c r="J7" i="1"/>
  <c r="B2" i="1"/>
  <c r="C2" i="1"/>
  <c r="G7" i="1" l="1"/>
  <c r="D2" i="1"/>
</calcChain>
</file>

<file path=xl/sharedStrings.xml><?xml version="1.0" encoding="utf-8"?>
<sst xmlns="http://schemas.openxmlformats.org/spreadsheetml/2006/main" count="78" uniqueCount="52">
  <si>
    <t>Carrera</t>
  </si>
  <si>
    <t>Hombre</t>
  </si>
  <si>
    <t>Mujer</t>
  </si>
  <si>
    <t>Total</t>
  </si>
  <si>
    <t>Con discapacidad</t>
  </si>
  <si>
    <t>Hablantes de lenguas indigenas</t>
  </si>
  <si>
    <t>{results.career}</t>
  </si>
  <si>
    <t>Egresados</t>
  </si>
  <si>
    <t>21 años o menos</t>
  </si>
  <si>
    <t>22 años</t>
  </si>
  <si>
    <t>23 años</t>
  </si>
  <si>
    <t>24 años</t>
  </si>
  <si>
    <t>25 años</t>
  </si>
  <si>
    <t>26 a 29 años</t>
  </si>
  <si>
    <t>30 años o más</t>
  </si>
  <si>
    <t>No. Control</t>
  </si>
  <si>
    <t>A. Paterno</t>
  </si>
  <si>
    <t>A. Materno</t>
  </si>
  <si>
    <t>Nombres</t>
  </si>
  <si>
    <t>CURP</t>
  </si>
  <si>
    <t>{graduates.num_control}</t>
  </si>
  <si>
    <t>{graduates.last_name1}</t>
  </si>
  <si>
    <t>{graduates.last_name2}</t>
  </si>
  <si>
    <t>{graduates.name}</t>
  </si>
  <si>
    <t>{graduates.curp}</t>
  </si>
  <si>
    <t>Fecha nac..</t>
  </si>
  <si>
    <t>{graduates.birth_date}</t>
  </si>
  <si>
    <t>Edad</t>
  </si>
  <si>
    <t>Género</t>
  </si>
  <si>
    <t>{graduates.age}</t>
  </si>
  <si>
    <t>{graduates.gender}</t>
  </si>
  <si>
    <t>{graduates.career}</t>
  </si>
  <si>
    <t>LIND</t>
  </si>
  <si>
    <t>Certificado</t>
  </si>
  <si>
    <t>{graduates.certificate}</t>
  </si>
  <si>
    <t>CLAVE DEL PLAN DE ESTUDIOS</t>
  </si>
  <si>
    <t>PRIMER APELLIDO</t>
  </si>
  <si>
    <t>SEGUNDO APELLIDO</t>
  </si>
  <si>
    <t>NOMBRES</t>
  </si>
  <si>
    <t>CARRERA</t>
  </si>
  <si>
    <t>GÉNERO</t>
  </si>
  <si>
    <t>FECHA DE NACIMIENTO</t>
  </si>
  <si>
    <t>EDAD</t>
  </si>
  <si>
    <t>{titles.study_plan}</t>
  </si>
  <si>
    <t>{titles.curp}</t>
  </si>
  <si>
    <t>{titles.last_name1}</t>
  </si>
  <si>
    <t>{titles.last_name2}</t>
  </si>
  <si>
    <t>{titles.name}</t>
  </si>
  <si>
    <t>{titles.career}</t>
  </si>
  <si>
    <t>{titles.gender}</t>
  </si>
  <si>
    <t>{titles.birth_date}</t>
  </si>
  <si>
    <t>{titles.age}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</si>
</sst>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charset val="1"/>
    </font>
    <font>
      <b/>
      <sz val="12"/>
      <color rgb="FFFFFFFF"/>
      <name val="Droid Sans"/>
      <family val="2"/>
      <charset val="1"/>
    </font>
    <font>
      <b/>
      <sz val="12"/>
      <color theme="0"/>
      <name val="Droid Sans"/>
      <family val="2"/>
      <charset val="1"/>
    </font>
    <font>
      <sz val="12"/>
      <color theme="1"/>
      <name val="Droid Sans"/>
      <family val="2"/>
      <charset val="1"/>
    </font>
    <font>
      <sz val="12"/>
      <color rgb="FFFFFFFF"/>
      <name val="Droid Sans"/>
      <family val="2"/>
      <charset val="1"/>
    </font>
    <font>
      <b/>
      <sz val="12"/>
      <name val="Droid Sans"/>
      <family val="2"/>
      <charset val="1"/>
    </font>
    <font>
      <sz val="12"/>
      <name val="Droid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3" fillId="2" borderId="8" xfId="0" applyFont="1" applyFill="1" applyBorder="1"/>
    <xf numFmtId="0" fontId="3" fillId="2" borderId="9" xfId="0" applyFont="1" applyFill="1" applyBorder="1"/>
    <xf numFmtId="0" fontId="1" fillId="2" borderId="6" xfId="0" applyFont="1" applyFill="1" applyBorder="1"/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/>
    <xf numFmtId="0" fontId="5" fillId="0" borderId="0" xfId="0" applyFont="1"/>
    <xf numFmtId="0" fontId="6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"/>
  <sheetViews>
    <sheetView tabSelected="1" topLeftCell="E1" zoomScaleNormal="100" workbookViewId="0">
      <selection activeCell="W7" sqref="W7"/>
    </sheetView>
  </sheetViews>
  <sheetFormatPr baseColWidth="10" defaultColWidth="10.5546875" defaultRowHeight="14.4"/>
  <cols>
    <col min="1" max="2" width="23.21875" customWidth="1"/>
    <col min="3" max="4" width="23" customWidth="1"/>
    <col min="5" max="5" width="15.6640625" customWidth="1"/>
    <col min="6" max="6" width="21.77734375" customWidth="1"/>
    <col min="7" max="7" width="10.21875" customWidth="1"/>
    <col min="8" max="9" width="9.5546875" customWidth="1"/>
    <col min="10" max="10" width="7.88671875" customWidth="1"/>
    <col min="11" max="11" width="9.88671875" customWidth="1"/>
    <col min="12" max="12" width="10.33203125" customWidth="1"/>
    <col min="13" max="13" width="7.5546875" customWidth="1"/>
    <col min="17" max="17" width="12.21875" customWidth="1"/>
    <col min="20" max="20" width="14.6640625" customWidth="1"/>
  </cols>
  <sheetData>
    <row r="1" spans="1:23" ht="31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6">
      <c r="A2" s="4" t="s">
        <v>6</v>
      </c>
      <c r="B2" s="4">
        <f>COUNTIFS($I$10:$I$891,$A2,$H$10:$H$891,"m")</f>
        <v>0</v>
      </c>
      <c r="C2" s="4">
        <f>COUNTIFS($I$10:$I$891,$A2,$H$10:$H$891,"f")</f>
        <v>0</v>
      </c>
      <c r="D2" s="4">
        <f>SUM(B2:C2)</f>
        <v>0</v>
      </c>
      <c r="E2" s="4"/>
      <c r="F2" s="4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6">
      <c r="A4" s="5"/>
      <c r="B4" s="6"/>
      <c r="C4" s="7" t="s">
        <v>7</v>
      </c>
      <c r="D4" s="8"/>
      <c r="E4" s="9"/>
      <c r="F4" s="10"/>
      <c r="G4" s="11"/>
      <c r="H4" s="12"/>
      <c r="I4" s="10"/>
      <c r="J4" s="11"/>
      <c r="K4" s="12"/>
      <c r="L4" s="10"/>
      <c r="M4" s="11"/>
      <c r="N4" s="12"/>
      <c r="O4" s="10"/>
      <c r="P4" s="11"/>
      <c r="Q4" s="12"/>
      <c r="R4" s="10"/>
      <c r="S4" s="11"/>
      <c r="T4" s="12"/>
      <c r="U4" s="10"/>
      <c r="V4" s="11"/>
      <c r="W4" s="13"/>
    </row>
    <row r="5" spans="1:23" ht="31.2">
      <c r="A5" s="14"/>
      <c r="B5" s="15" t="s">
        <v>8</v>
      </c>
      <c r="C5" s="16"/>
      <c r="D5" s="17"/>
      <c r="E5" s="15" t="s">
        <v>9</v>
      </c>
      <c r="F5" s="16"/>
      <c r="G5" s="17"/>
      <c r="H5" s="15" t="s">
        <v>10</v>
      </c>
      <c r="I5" s="16"/>
      <c r="J5" s="17"/>
      <c r="K5" s="15" t="s">
        <v>11</v>
      </c>
      <c r="L5" s="16"/>
      <c r="M5" s="17"/>
      <c r="N5" s="15" t="s">
        <v>12</v>
      </c>
      <c r="O5" s="16"/>
      <c r="P5" s="17"/>
      <c r="Q5" s="15" t="s">
        <v>13</v>
      </c>
      <c r="R5" s="16"/>
      <c r="S5" s="17"/>
      <c r="T5" s="15" t="s">
        <v>14</v>
      </c>
      <c r="U5" s="16"/>
      <c r="V5" s="17"/>
      <c r="W5" s="18" t="s">
        <v>3</v>
      </c>
    </row>
    <row r="6" spans="1:23" ht="15.6">
      <c r="A6" s="19" t="s">
        <v>0</v>
      </c>
      <c r="B6" s="19" t="s">
        <v>1</v>
      </c>
      <c r="C6" s="19" t="s">
        <v>2</v>
      </c>
      <c r="D6" s="19" t="s">
        <v>3</v>
      </c>
      <c r="E6" s="19" t="s">
        <v>1</v>
      </c>
      <c r="F6" s="19" t="s">
        <v>2</v>
      </c>
      <c r="G6" s="19" t="s">
        <v>3</v>
      </c>
      <c r="H6" s="19" t="s">
        <v>1</v>
      </c>
      <c r="I6" s="19" t="s">
        <v>2</v>
      </c>
      <c r="J6" s="19" t="s">
        <v>3</v>
      </c>
      <c r="K6" s="19" t="s">
        <v>1</v>
      </c>
      <c r="L6" s="19" t="s">
        <v>2</v>
      </c>
      <c r="M6" s="19" t="s">
        <v>3</v>
      </c>
      <c r="N6" s="19" t="s">
        <v>1</v>
      </c>
      <c r="O6" s="19" t="s">
        <v>2</v>
      </c>
      <c r="P6" s="19" t="s">
        <v>3</v>
      </c>
      <c r="Q6" s="19" t="s">
        <v>1</v>
      </c>
      <c r="R6" s="19" t="s">
        <v>2</v>
      </c>
      <c r="S6" s="19" t="s">
        <v>3</v>
      </c>
      <c r="T6" s="19" t="s">
        <v>1</v>
      </c>
      <c r="U6" s="19" t="s">
        <v>2</v>
      </c>
      <c r="V6" s="19" t="s">
        <v>3</v>
      </c>
      <c r="W6" s="19"/>
    </row>
    <row r="7" spans="1:23" ht="15.6">
      <c r="A7" s="4" t="s">
        <v>6</v>
      </c>
      <c r="B7" s="4">
        <f>COUNTIFS($I$10:$I$891,$A7,$H$10:$H$891,"m",$G$10:$G$891,"&lt;22")</f>
        <v>0</v>
      </c>
      <c r="C7" s="4">
        <f>COUNTIFS($I$10:$I$891,$A7,$H$10:$H$891,"f",$G$10:$G$891,"&lt;21")</f>
        <v>0</v>
      </c>
      <c r="D7" s="4">
        <f>SUM(B7:C7)</f>
        <v>0</v>
      </c>
      <c r="E7" s="4">
        <f>COUNTIFS($I$10:$I$891,$A7,$H$10:$H$891,"m",$G$10:$G$891,"22")</f>
        <v>0</v>
      </c>
      <c r="F7" s="4">
        <f>COUNTIFS($I$10:$I$891,$A7,$H$10:$H$891,"f",$G$10:$G$891,"22")</f>
        <v>0</v>
      </c>
      <c r="G7" s="20">
        <f>SUM(E7:F7)</f>
        <v>0</v>
      </c>
      <c r="H7" s="20">
        <f>COUNTIFS($I$10:$I$891,$A7,$H$10:$H$891,"m",$G$10:$G$891,"23")</f>
        <v>0</v>
      </c>
      <c r="I7" s="20">
        <f>COUNTIFS($I$10:$I$891,$A7,$H$10:$H$891,"f",$G$10:$G$891,"23")</f>
        <v>0</v>
      </c>
      <c r="J7" s="20">
        <f>SUM(H7:I7)</f>
        <v>0</v>
      </c>
      <c r="K7" s="20">
        <f>COUNTIFS($I$10:$I$891,$A7,$H$10:$H$891,"m",$G$10:$G$891,"24")</f>
        <v>0</v>
      </c>
      <c r="L7" s="20">
        <f>COUNTIFS($I$10:$I$891,$A7,$H$10:$H$891,"f",$G$10:$G$891,"24")</f>
        <v>0</v>
      </c>
      <c r="M7" s="20">
        <f>SUM(K7:L7)</f>
        <v>0</v>
      </c>
      <c r="N7" s="20">
        <f>COUNTIFS($I$10:$I$891,$A7,$H$10:$H$891,"m",$G$10:$G$891,"25")</f>
        <v>0</v>
      </c>
      <c r="O7" s="20">
        <f>COUNTIFS($I$10:$I$891,$A7,$H$10:$H$891,"f",$G$10:$G$891,"25")</f>
        <v>0</v>
      </c>
      <c r="P7" s="20">
        <f>SUM(N7:O7)</f>
        <v>0</v>
      </c>
      <c r="Q7" s="20">
        <f>COUNTIFS($I$10:$I$891,$A7,$H$10:$H$891,"m",$G$10:$G$891,"&gt;25",$G$10:$G$891,"&lt;30")</f>
        <v>0</v>
      </c>
      <c r="R7" s="20">
        <f>COUNTIFS($I$10:$I$891,$A7,$H$10:$H$891,"f",$G$10:$G$891,"&gt;25",$G$10:$G$891,"&lt;30")</f>
        <v>0</v>
      </c>
      <c r="S7" s="20">
        <f>SUM(Q7:R7)</f>
        <v>0</v>
      </c>
      <c r="T7" s="20">
        <f>COUNTIFS($I$10:$I$891,$A7,$H$10:$H$891,"m",$G$10:$G$891,"&gt;29")</f>
        <v>0</v>
      </c>
      <c r="U7" s="20">
        <f>COUNTIFS($I$10:$I$891,$A7,$H$10:$H$891,"m",$G$10:$G$891,"&gt;29")</f>
        <v>0</v>
      </c>
      <c r="V7" s="20">
        <f>SUM(T7:U7)</f>
        <v>0</v>
      </c>
      <c r="W7" s="20">
        <f>SUM(D7,G7,J7,M7,P7,S7,V7)</f>
        <v>0</v>
      </c>
    </row>
    <row r="8" spans="1:23" ht="15.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6">
      <c r="A9" s="21" t="s">
        <v>15</v>
      </c>
      <c r="B9" s="21" t="s">
        <v>16</v>
      </c>
      <c r="C9" s="21" t="s">
        <v>17</v>
      </c>
      <c r="D9" s="21" t="s">
        <v>18</v>
      </c>
      <c r="E9" s="21" t="s">
        <v>19</v>
      </c>
      <c r="F9" s="24" t="s">
        <v>25</v>
      </c>
      <c r="G9" s="24" t="s">
        <v>27</v>
      </c>
      <c r="H9" s="24" t="s">
        <v>28</v>
      </c>
      <c r="I9" s="24" t="s">
        <v>0</v>
      </c>
      <c r="J9" s="24" t="s">
        <v>32</v>
      </c>
      <c r="K9" s="24" t="s">
        <v>33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6">
      <c r="A10" s="20" t="s">
        <v>20</v>
      </c>
      <c r="B10" s="20" t="s">
        <v>21</v>
      </c>
      <c r="C10" s="20" t="s">
        <v>22</v>
      </c>
      <c r="D10" s="20" t="s">
        <v>23</v>
      </c>
      <c r="E10" s="20" t="s">
        <v>24</v>
      </c>
      <c r="F10" s="3" t="s">
        <v>26</v>
      </c>
      <c r="G10" s="3" t="s">
        <v>29</v>
      </c>
      <c r="H10" s="3" t="s">
        <v>30</v>
      </c>
      <c r="I10" s="3" t="s">
        <v>31</v>
      </c>
      <c r="J10" s="3"/>
      <c r="K10" s="3" t="s">
        <v>34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6">
      <c r="A17" s="3"/>
      <c r="B17" s="3"/>
      <c r="C17" s="3"/>
      <c r="D17" s="3"/>
      <c r="E17" s="3"/>
      <c r="F17" s="3"/>
      <c r="G17" s="3"/>
      <c r="H17" s="3"/>
      <c r="I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6">
      <c r="A18" s="3"/>
      <c r="B18" s="3"/>
      <c r="C18" s="3"/>
      <c r="D18" s="3"/>
      <c r="E18" s="3"/>
      <c r="F18" s="3"/>
      <c r="G18" s="3"/>
      <c r="H18" s="3"/>
      <c r="I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3"/>
      <c r="B42" s="3"/>
      <c r="C42" s="3"/>
      <c r="D42" s="3"/>
      <c r="E42" s="3"/>
      <c r="F42" s="3"/>
      <c r="G42" s="22"/>
      <c r="H42" s="22"/>
      <c r="I42" s="2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6">
      <c r="A43" s="3"/>
      <c r="B43" s="3"/>
      <c r="C43" s="3"/>
      <c r="D43" s="3"/>
      <c r="E43" s="3"/>
      <c r="F43" s="3"/>
      <c r="G43" s="23"/>
      <c r="H43" s="23"/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6">
      <c r="A50" s="3"/>
      <c r="B50" s="3"/>
      <c r="C50" s="3"/>
      <c r="D50" s="3"/>
      <c r="E50" s="3"/>
      <c r="F50" s="3"/>
      <c r="G50" s="3"/>
      <c r="H50" s="3"/>
      <c r="I50" s="3"/>
      <c r="J50" s="22"/>
      <c r="K50" s="2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6">
      <c r="A51" s="3"/>
      <c r="B51" s="3"/>
      <c r="C51" s="3"/>
      <c r="D51" s="3"/>
      <c r="E51" s="3"/>
      <c r="F51" s="3"/>
      <c r="G51" s="3"/>
      <c r="H51" s="3"/>
      <c r="I51" s="3"/>
      <c r="J51" s="23"/>
      <c r="K51" s="2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6">
      <c r="A81" s="3"/>
      <c r="B81" s="3"/>
      <c r="C81" s="3"/>
      <c r="D81" s="3"/>
      <c r="E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6">
      <c r="A82" s="3"/>
      <c r="B82" s="3"/>
      <c r="C82" s="3"/>
      <c r="D82" s="3"/>
      <c r="E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6">
      <c r="A90" s="3"/>
      <c r="B90" s="3"/>
      <c r="C90" s="3"/>
      <c r="D90" s="3"/>
      <c r="E90" s="3"/>
      <c r="F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6">
      <c r="A91" s="3"/>
      <c r="B91" s="3"/>
      <c r="C91" s="3"/>
      <c r="D91" s="3"/>
      <c r="E91" s="3"/>
      <c r="F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6">
      <c r="A92" s="3"/>
      <c r="B92" s="3"/>
      <c r="C92" s="3"/>
      <c r="D92" s="3"/>
      <c r="E92" s="3"/>
      <c r="F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3"/>
      <c r="B93" s="3"/>
      <c r="C93" s="3"/>
      <c r="D93" s="3"/>
      <c r="E93" s="3"/>
      <c r="F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6">
      <c r="A94" s="3"/>
      <c r="B94" s="3"/>
      <c r="C94" s="3"/>
      <c r="D94" s="3"/>
      <c r="E94" s="3"/>
      <c r="F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3"/>
      <c r="B95" s="3"/>
      <c r="C95" s="3"/>
      <c r="D95" s="3"/>
      <c r="E95" s="3"/>
      <c r="F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6">
      <c r="A96" s="3"/>
      <c r="B96" s="3"/>
      <c r="C96" s="3"/>
      <c r="D96" s="3"/>
      <c r="E96" s="3"/>
      <c r="F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6">
      <c r="A97" s="3"/>
      <c r="B97" s="3"/>
      <c r="C97" s="3"/>
      <c r="D97" s="3"/>
      <c r="E97" s="3"/>
      <c r="F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34.35" customHeight="1">
      <c r="A98" s="3"/>
      <c r="B98" s="3"/>
      <c r="C98" s="3"/>
      <c r="D98" s="3"/>
      <c r="E98" s="3"/>
      <c r="F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6">
      <c r="A99" s="3"/>
      <c r="B99" s="3"/>
      <c r="C99" s="3"/>
      <c r="D99" s="3"/>
      <c r="E99" s="3"/>
      <c r="F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Normal="100" workbookViewId="0">
      <selection activeCell="E7" sqref="E7"/>
    </sheetView>
  </sheetViews>
  <sheetFormatPr baseColWidth="10" defaultColWidth="10.5546875" defaultRowHeight="14.4"/>
  <cols>
    <col min="1" max="1" width="30.88671875" customWidth="1"/>
    <col min="2" max="2" width="23.33203125" customWidth="1"/>
    <col min="3" max="3" width="22.77734375" customWidth="1"/>
    <col min="4" max="4" width="23.6640625" customWidth="1"/>
    <col min="5" max="5" width="21.6640625" customWidth="1"/>
    <col min="6" max="6" width="19.33203125" customWidth="1"/>
    <col min="7" max="7" width="11.33203125" customWidth="1"/>
    <col min="8" max="8" width="24.6640625" customWidth="1"/>
  </cols>
  <sheetData>
    <row r="1" spans="1:9" ht="31.35" customHeight="1">
      <c r="A1" s="21" t="s">
        <v>35</v>
      </c>
      <c r="B1" s="21" t="s">
        <v>19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41</v>
      </c>
      <c r="I1" s="21" t="s">
        <v>42</v>
      </c>
    </row>
    <row r="2" spans="1:9" ht="15.6">
      <c r="A2" s="20" t="s">
        <v>43</v>
      </c>
      <c r="B2" s="20" t="s">
        <v>44</v>
      </c>
      <c r="C2" s="20" t="s">
        <v>45</v>
      </c>
      <c r="D2" s="20" t="s">
        <v>46</v>
      </c>
      <c r="E2" s="20" t="s">
        <v>47</v>
      </c>
      <c r="F2" s="20" t="s">
        <v>48</v>
      </c>
      <c r="G2" s="20" t="s">
        <v>49</v>
      </c>
      <c r="H2" s="20" t="s">
        <v>50</v>
      </c>
      <c r="I2" s="20" t="s">
        <v>51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EGRESADOS</vt:lpstr>
      <vt:lpstr>TITULADOS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 Cadena</dc:creator>
  <dc:description/>
  <cp:lastModifiedBy>Andre Cadena</cp:lastModifiedBy>
  <cp:revision>10</cp:revision>
  <dcterms:created xsi:type="dcterms:W3CDTF">2024-02-16T20:15:57Z</dcterms:created>
  <dcterms:modified xsi:type="dcterms:W3CDTF">2024-02-19T21:20:54Z</dcterms:modified>
  <dc:language>es-MX</dc:language>
</cp:coreProperties>
</file>