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616" windowHeight="8388" activeTab="2"/>
  </bookViews>
  <sheets>
    <sheet name="1" sheetId="1" r:id="rId1"/>
    <sheet name="2" sheetId="3" r:id="rId2"/>
    <sheet name="3" sheetId="2" r:id="rId3"/>
  </sheets>
  <definedNames>
    <definedName name="solver_adj" localSheetId="0" hidden="1">'1'!$A$10:$C$10</definedName>
    <definedName name="solver_adj" localSheetId="1" hidden="1">'2'!$I$8:$K$8</definedName>
    <definedName name="solver_adj" localSheetId="2" hidden="1">'3'!$A$16:$C$16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'1'!$A$10</definedName>
    <definedName name="solver_lhs1" localSheetId="1" hidden="1">'2'!$K$3</definedName>
    <definedName name="solver_lhs1" localSheetId="2" hidden="1">'3'!$A$16:$C$16</definedName>
    <definedName name="solver_lhs2" localSheetId="0" hidden="1">'1'!$B$10</definedName>
    <definedName name="solver_lhs2" localSheetId="1" hidden="1">'2'!$K$4</definedName>
    <definedName name="solver_lhs2" localSheetId="2" hidden="1">'3'!$M$4:$M$6</definedName>
    <definedName name="solver_lhs3" localSheetId="0" hidden="1">'1'!$C$10</definedName>
    <definedName name="solver_lhs3" localSheetId="1" hidden="1">'2'!$K$8</definedName>
    <definedName name="solver_lhs4" localSheetId="0" hidden="1">'1'!$D$2:$D$7</definedName>
    <definedName name="solver_lhs4" localSheetId="1" hidden="1">'2'!$T$3</definedName>
    <definedName name="solver_lhs5" localSheetId="1" hidden="1">'2'!$T$4</definedName>
    <definedName name="solver_lhs6" localSheetId="1" hidden="1">'2'!$T$5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6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'1'!$E$10</definedName>
    <definedName name="solver_opt" localSheetId="1" hidden="1">'2'!$I$9</definedName>
    <definedName name="solver_opt" localSheetId="2" hidden="1">'3'!$A$23</definedName>
    <definedName name="solver_pre" localSheetId="0" hidden="1">0.000001</definedName>
    <definedName name="solver_pre" localSheetId="1" hidden="1">0.0000001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0" hidden="1">0</definedName>
    <definedName name="solver_rhs1" localSheetId="1" hidden="1">'2'!$M$3</definedName>
    <definedName name="solver_rhs1" localSheetId="2" hidden="1">0</definedName>
    <definedName name="solver_rhs2" localSheetId="0" hidden="1">0</definedName>
    <definedName name="solver_rhs2" localSheetId="1" hidden="1">'2'!$M$4</definedName>
    <definedName name="solver_rhs2" localSheetId="2" hidden="1">'3'!$O$4:$O$6</definedName>
    <definedName name="solver_rhs3" localSheetId="0" hidden="1">0</definedName>
    <definedName name="solver_rhs3" localSheetId="1" hidden="1">30</definedName>
    <definedName name="solver_rhs4" localSheetId="0" hidden="1">'1'!$F$2:$F$7</definedName>
    <definedName name="solver_rhs4" localSheetId="1" hidden="1">'2'!$U$3</definedName>
    <definedName name="solver_rhs5" localSheetId="1" hidden="1">'2'!$U$4</definedName>
    <definedName name="solver_rhs6" localSheetId="1" hidden="1">'2'!$U$5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2" i="1"/>
  <c r="T3" i="3"/>
  <c r="K4" i="3"/>
  <c r="K3" i="3"/>
  <c r="M5" i="2"/>
  <c r="E9" i="2"/>
  <c r="M6" i="2"/>
  <c r="M4" i="2"/>
  <c r="D13" i="3"/>
  <c r="C13" i="3"/>
  <c r="A23" i="2"/>
  <c r="B9" i="3"/>
  <c r="G9" i="2" l="1"/>
  <c r="F9" i="2"/>
  <c r="D14" i="3"/>
  <c r="T5" i="3"/>
  <c r="T4" i="3"/>
  <c r="I9" i="3"/>
  <c r="C14" i="3"/>
  <c r="D9" i="3"/>
  <c r="C9" i="3"/>
  <c r="E4" i="3"/>
  <c r="E3" i="3"/>
  <c r="E2" i="3"/>
  <c r="D6" i="1"/>
  <c r="D4" i="1"/>
  <c r="D3" i="1"/>
  <c r="D7" i="1"/>
  <c r="D5" i="1"/>
</calcChain>
</file>

<file path=xl/sharedStrings.xml><?xml version="1.0" encoding="utf-8"?>
<sst xmlns="http://schemas.openxmlformats.org/spreadsheetml/2006/main" count="90" uniqueCount="68">
  <si>
    <t>&lt;=</t>
  </si>
  <si>
    <t>c1</t>
  </si>
  <si>
    <t>c2</t>
  </si>
  <si>
    <t>c3</t>
  </si>
  <si>
    <t>a1</t>
  </si>
  <si>
    <t>F</t>
  </si>
  <si>
    <t>Метод целевого программирования</t>
  </si>
  <si>
    <t>с1</t>
  </si>
  <si>
    <t>с2</t>
  </si>
  <si>
    <t>с3</t>
  </si>
  <si>
    <t>d1</t>
  </si>
  <si>
    <t>d2</t>
  </si>
  <si>
    <t>d3</t>
  </si>
  <si>
    <t>e1</t>
  </si>
  <si>
    <t>e2</t>
  </si>
  <si>
    <t>e3</t>
  </si>
  <si>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</si>
  <si>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</si>
  <si>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</si>
  <si>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</si>
  <si>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</si>
  <si>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</si>
  <si>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</si>
  <si>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</si>
  <si>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</si>
  <si>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x1</t>
  </si>
  <si>
    <t>x2</t>
  </si>
  <si>
    <t>x3</t>
  </si>
  <si>
    <t>f1</t>
  </si>
  <si>
    <t>f2</t>
  </si>
  <si>
    <t>f3</t>
  </si>
  <si>
    <t>Весовые коэффициенты</t>
  </si>
  <si>
    <t>w1</t>
  </si>
  <si>
    <t>w2</t>
  </si>
  <si>
    <t>w3</t>
  </si>
  <si>
    <t>d(F,~F)</t>
  </si>
  <si>
    <t>~f1</t>
  </si>
  <si>
    <t>~f2</t>
  </si>
  <si>
    <t>~f3</t>
  </si>
  <si>
    <t>Ограничения</t>
  </si>
  <si>
    <t>Прод 1</t>
  </si>
  <si>
    <t>Прод 2</t>
  </si>
  <si>
    <t>Прод 3</t>
  </si>
  <si>
    <t>Кол-во рес</t>
  </si>
  <si>
    <t>Рес 1</t>
  </si>
  <si>
    <t>Рес 2</t>
  </si>
  <si>
    <t>Рес 3</t>
  </si>
  <si>
    <t>P</t>
  </si>
  <si>
    <t>C</t>
  </si>
  <si>
    <t>C1</t>
  </si>
  <si>
    <t>X1</t>
  </si>
  <si>
    <t>X2</t>
  </si>
  <si>
    <t>X3</t>
  </si>
  <si>
    <t>переменные</t>
  </si>
  <si>
    <t>Целевые</t>
  </si>
  <si>
    <t>Уступок</t>
  </si>
  <si>
    <t>Последовательные уступки</t>
  </si>
  <si>
    <t>Ведущий критерий</t>
  </si>
  <si>
    <t>Ограничения для ведущего критерия</t>
  </si>
  <si>
    <t>ЦФ</t>
  </si>
  <si>
    <t>&gt;=</t>
  </si>
  <si>
    <t>послед уступ</t>
  </si>
  <si>
    <t>ведущ крит</t>
  </si>
  <si>
    <t>3кр в пор зн</t>
  </si>
  <si>
    <t>отклонение</t>
  </si>
  <si>
    <t>вес коэф</t>
  </si>
  <si>
    <t>коэф p</t>
  </si>
  <si>
    <t>ВЕКТОРНАЯ ОПТИМИЗАЦИЯ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</si>
</sst>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'1'!$A$14:$A$24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'1'!$B$14:$B$24</c:f>
              <c:numCache>
                <c:formatCode>General</c:formatCode>
                <c:ptCount val="11"/>
                <c:pt idx="0">
                  <c:v>230</c:v>
                </c:pt>
                <c:pt idx="1">
                  <c:v>236.5</c:v>
                </c:pt>
                <c:pt idx="2">
                  <c:v>245.70000000000002</c:v>
                </c:pt>
                <c:pt idx="3">
                  <c:v>260.29999999999995</c:v>
                </c:pt>
                <c:pt idx="4">
                  <c:v>274.89999999999998</c:v>
                </c:pt>
                <c:pt idx="5">
                  <c:v>289.5</c:v>
                </c:pt>
                <c:pt idx="6">
                  <c:v>304.10000000000002</c:v>
                </c:pt>
                <c:pt idx="7">
                  <c:v>318.7</c:v>
                </c:pt>
                <c:pt idx="8">
                  <c:v>333.3</c:v>
                </c:pt>
                <c:pt idx="9">
                  <c:v>347.9</c:v>
                </c:pt>
                <c:pt idx="10">
                  <c:v>362.5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A1-4311-9D68-3CE4E769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43192"/>
        <c:axId val="212991024"/>
      </c:lineChart>
      <c:catAx>
        <c:axId val="25164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1024"/>
        <c:crosses val="autoZero"/>
        <c:auto val="1"/>
        <c:lblAlgn val="ctr"/>
        <c:lblOffset val="100"/>
        <c:noMultiLvlLbl val="0"/>
      </c:catAx>
      <c:valAx>
        <c:axId val="2129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64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0</xdr:rowOff>
    </xdr:from>
    <xdr:to>
      <xdr:col>9</xdr:col>
      <xdr:colOff>342900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FD81593-4A02-4AFD-A70C-166F4755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J11" sqref="J11"/>
    </sheetView>
  </sheetViews>
  <sheetFormatPr defaultRowHeight="14.4" x14ac:dyDescent="0.3"/>
  <cols>
    <col min="11" max="11" width="17.5546875" customWidth="1"/>
  </cols>
  <sheetData>
    <row r="1" spans="1:11" x14ac:dyDescent="0.3">
      <c r="A1" t="s">
        <v>1</v>
      </c>
      <c r="B1" t="s">
        <v>2</v>
      </c>
      <c r="C1" t="s">
        <v>3</v>
      </c>
      <c r="K1" t="s">
        <v>67</v>
      </c>
    </row>
    <row r="2" spans="1:11" x14ac:dyDescent="0.3">
      <c r="A2">
        <v>1</v>
      </c>
      <c r="B2">
        <v>2</v>
      </c>
      <c r="C2">
        <v>4</v>
      </c>
      <c r="D2">
        <f>A2*$A$10+B2*$B$10+C2*$C$10</f>
        <v>120</v>
      </c>
      <c r="E2" t="s">
        <v>0</v>
      </c>
      <c r="F2">
        <v>120</v>
      </c>
    </row>
    <row r="3" spans="1:11" x14ac:dyDescent="0.3">
      <c r="A3">
        <v>3</v>
      </c>
      <c r="B3">
        <v>1</v>
      </c>
      <c r="C3">
        <v>2</v>
      </c>
      <c r="D3">
        <f>A3*$A$10+B3*$B$10+C3*$C$10</f>
        <v>125</v>
      </c>
      <c r="E3" t="s">
        <v>0</v>
      </c>
      <c r="F3">
        <v>125</v>
      </c>
    </row>
    <row r="4" spans="1:11" x14ac:dyDescent="0.3">
      <c r="A4">
        <v>1</v>
      </c>
      <c r="B4">
        <v>2</v>
      </c>
      <c r="C4">
        <v>1</v>
      </c>
      <c r="D4">
        <f>A4*$A$10+B4*$B$10+C4*$C$10</f>
        <v>49.5</v>
      </c>
      <c r="E4" t="s">
        <v>0</v>
      </c>
      <c r="F4">
        <v>140</v>
      </c>
    </row>
    <row r="5" spans="1:11" x14ac:dyDescent="0.3">
      <c r="A5">
        <v>1</v>
      </c>
      <c r="B5">
        <v>2</v>
      </c>
      <c r="C5">
        <v>2</v>
      </c>
      <c r="D5">
        <f t="shared" ref="D5" si="0">A5*$A$10+B5*$B$10+C5*$C$10</f>
        <v>73</v>
      </c>
      <c r="E5" t="s">
        <v>0</v>
      </c>
      <c r="F5">
        <v>100</v>
      </c>
    </row>
    <row r="6" spans="1:11" x14ac:dyDescent="0.3">
      <c r="A6">
        <v>3</v>
      </c>
      <c r="B6">
        <v>2</v>
      </c>
      <c r="C6">
        <v>1</v>
      </c>
      <c r="D6">
        <f>A6*$A$10+B6*$B$10+C6*$C$10</f>
        <v>101.5</v>
      </c>
      <c r="E6" t="s">
        <v>0</v>
      </c>
      <c r="F6">
        <v>150</v>
      </c>
    </row>
    <row r="7" spans="1:11" x14ac:dyDescent="0.3">
      <c r="A7">
        <v>2</v>
      </c>
      <c r="B7">
        <v>3</v>
      </c>
      <c r="C7">
        <v>2</v>
      </c>
      <c r="D7">
        <f>A7*$A$10+B7*$B$10+C7*$C$10</f>
        <v>99</v>
      </c>
      <c r="E7" t="s">
        <v>0</v>
      </c>
      <c r="F7">
        <v>180</v>
      </c>
    </row>
    <row r="9" spans="1:11" x14ac:dyDescent="0.3">
      <c r="A9" t="s">
        <v>4</v>
      </c>
      <c r="B9">
        <v>1</v>
      </c>
    </row>
    <row r="10" spans="1:11" x14ac:dyDescent="0.3">
      <c r="A10">
        <v>26</v>
      </c>
      <c r="B10">
        <v>0</v>
      </c>
      <c r="C10">
        <v>23.5</v>
      </c>
      <c r="D10" t="s">
        <v>5</v>
      </c>
      <c r="E10">
        <f>$B$9*(4*A10+3*B10+11*C10)+(1-'1'!$B$9)*(2*A10+4*B10+7*C10)</f>
        <v>362.5</v>
      </c>
    </row>
    <row r="13" spans="1:11" x14ac:dyDescent="0.3">
      <c r="A13" t="s">
        <v>4</v>
      </c>
      <c r="B13" t="s">
        <v>5</v>
      </c>
    </row>
    <row r="14" spans="1:11" x14ac:dyDescent="0.3">
      <c r="A14">
        <v>0</v>
      </c>
      <c r="B14">
        <v>230</v>
      </c>
    </row>
    <row r="15" spans="1:11" x14ac:dyDescent="0.3">
      <c r="A15">
        <v>0.1</v>
      </c>
      <c r="B15">
        <v>236.5</v>
      </c>
    </row>
    <row r="16" spans="1:11" x14ac:dyDescent="0.3">
      <c r="A16">
        <v>0.2</v>
      </c>
      <c r="B16">
        <v>245.70000000000002</v>
      </c>
    </row>
    <row r="17" spans="1:22" x14ac:dyDescent="0.3">
      <c r="A17">
        <v>0.3</v>
      </c>
      <c r="B17">
        <v>260.29999999999995</v>
      </c>
    </row>
    <row r="18" spans="1:22" x14ac:dyDescent="0.3">
      <c r="A18">
        <v>0.4</v>
      </c>
      <c r="B18">
        <v>274.89999999999998</v>
      </c>
    </row>
    <row r="19" spans="1:22" x14ac:dyDescent="0.3">
      <c r="A19">
        <v>0.5</v>
      </c>
      <c r="B19">
        <v>289.5</v>
      </c>
    </row>
    <row r="20" spans="1:22" x14ac:dyDescent="0.3">
      <c r="A20">
        <v>0.6</v>
      </c>
      <c r="B20">
        <v>304.10000000000002</v>
      </c>
    </row>
    <row r="21" spans="1:22" x14ac:dyDescent="0.3">
      <c r="A21">
        <v>0.7</v>
      </c>
      <c r="B21">
        <v>318.7</v>
      </c>
    </row>
    <row r="22" spans="1:22" x14ac:dyDescent="0.3">
      <c r="A22">
        <v>0.8</v>
      </c>
      <c r="B22">
        <v>333.3</v>
      </c>
    </row>
    <row r="23" spans="1:22" x14ac:dyDescent="0.3">
      <c r="A23">
        <v>0.9</v>
      </c>
      <c r="B23">
        <v>347.9</v>
      </c>
    </row>
    <row r="24" spans="1:22" x14ac:dyDescent="0.3">
      <c r="A24">
        <v>1</v>
      </c>
      <c r="B24">
        <v>362.5</v>
      </c>
    </row>
    <row r="30" spans="1:22" x14ac:dyDescent="0.3">
      <c r="V30" t="s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I16" sqref="I16"/>
    </sheetView>
  </sheetViews>
  <sheetFormatPr defaultRowHeight="14.4" x14ac:dyDescent="0.3"/>
  <cols>
    <col min="1" max="1" width="11.77734375" customWidth="1"/>
    <col min="8" max="8" width="11.5546875" customWidth="1"/>
  </cols>
  <sheetData>
    <row r="1" spans="1:21" x14ac:dyDescent="0.3">
      <c r="B1" t="s">
        <v>40</v>
      </c>
      <c r="C1" t="s">
        <v>41</v>
      </c>
      <c r="D1" t="s">
        <v>42</v>
      </c>
      <c r="F1" t="s">
        <v>43</v>
      </c>
      <c r="K1" t="s">
        <v>58</v>
      </c>
    </row>
    <row r="2" spans="1:21" x14ac:dyDescent="0.3">
      <c r="A2" t="s">
        <v>44</v>
      </c>
      <c r="B2">
        <v>2</v>
      </c>
      <c r="C2">
        <v>4</v>
      </c>
      <c r="D2">
        <v>4</v>
      </c>
      <c r="E2">
        <f>B8*B2+C8*C2+D8*D2</f>
        <v>400.00000000000006</v>
      </c>
      <c r="F2">
        <v>400</v>
      </c>
      <c r="G2" t="s">
        <v>47</v>
      </c>
      <c r="H2">
        <v>22</v>
      </c>
      <c r="I2">
        <v>22</v>
      </c>
      <c r="J2">
        <v>14</v>
      </c>
      <c r="Q2" t="s">
        <v>40</v>
      </c>
      <c r="R2" t="s">
        <v>41</v>
      </c>
      <c r="S2" t="s">
        <v>42</v>
      </c>
      <c r="U2" t="s">
        <v>43</v>
      </c>
    </row>
    <row r="3" spans="1:21" x14ac:dyDescent="0.3">
      <c r="A3" t="s">
        <v>45</v>
      </c>
      <c r="B3">
        <v>3</v>
      </c>
      <c r="C3">
        <v>2</v>
      </c>
      <c r="D3">
        <v>2</v>
      </c>
      <c r="E3">
        <f>B8*B3+C8*C3+D8*D3</f>
        <v>211.63119148936167</v>
      </c>
      <c r="F3">
        <v>300</v>
      </c>
      <c r="G3" t="s">
        <v>48</v>
      </c>
      <c r="H3">
        <v>24</v>
      </c>
      <c r="I3">
        <v>16</v>
      </c>
      <c r="J3">
        <v>30</v>
      </c>
      <c r="K3">
        <f>I8*H3+I3*J8+J3*K8</f>
        <v>2858.181818181818</v>
      </c>
      <c r="L3" t="s">
        <v>60</v>
      </c>
      <c r="M3">
        <v>2400</v>
      </c>
      <c r="P3" t="s">
        <v>44</v>
      </c>
      <c r="Q3">
        <v>2</v>
      </c>
      <c r="R3">
        <v>4</v>
      </c>
      <c r="S3">
        <v>4</v>
      </c>
      <c r="T3">
        <f>I8*Q3+J8*R3+K8*S3</f>
        <v>389.09090909090912</v>
      </c>
      <c r="U3">
        <v>400</v>
      </c>
    </row>
    <row r="4" spans="1:21" x14ac:dyDescent="0.3">
      <c r="A4" t="s">
        <v>46</v>
      </c>
      <c r="B4">
        <v>4</v>
      </c>
      <c r="C4">
        <v>5</v>
      </c>
      <c r="D4">
        <v>3</v>
      </c>
      <c r="E4">
        <f>B8*B4+C8*C4+D8*D4</f>
        <v>413.44475531914895</v>
      </c>
      <c r="F4">
        <v>500</v>
      </c>
      <c r="G4" t="s">
        <v>49</v>
      </c>
      <c r="H4">
        <v>20</v>
      </c>
      <c r="I4">
        <v>10</v>
      </c>
      <c r="J4">
        <v>5</v>
      </c>
      <c r="K4">
        <f>I8*H4+I4*J8+J4*K8</f>
        <v>1600</v>
      </c>
      <c r="L4" t="s">
        <v>0</v>
      </c>
      <c r="M4">
        <v>1600</v>
      </c>
      <c r="P4" t="s">
        <v>45</v>
      </c>
      <c r="Q4">
        <v>3</v>
      </c>
      <c r="R4">
        <v>2</v>
      </c>
      <c r="S4">
        <v>2</v>
      </c>
      <c r="T4">
        <f>I8*Q4+J8*R4+K8*S4</f>
        <v>300</v>
      </c>
      <c r="U4">
        <v>300</v>
      </c>
    </row>
    <row r="5" spans="1:21" x14ac:dyDescent="0.3">
      <c r="P5" t="s">
        <v>46</v>
      </c>
      <c r="Q5">
        <v>4</v>
      </c>
      <c r="R5">
        <v>5</v>
      </c>
      <c r="S5">
        <v>3</v>
      </c>
      <c r="T5">
        <f>I8*Q5+J8*R5+K8*S5</f>
        <v>500</v>
      </c>
      <c r="U5">
        <v>500</v>
      </c>
    </row>
    <row r="6" spans="1:21" x14ac:dyDescent="0.3">
      <c r="B6" t="s">
        <v>56</v>
      </c>
      <c r="I6" t="s">
        <v>57</v>
      </c>
    </row>
    <row r="7" spans="1:21" x14ac:dyDescent="0.3">
      <c r="B7" t="s">
        <v>50</v>
      </c>
      <c r="C7" t="s">
        <v>51</v>
      </c>
      <c r="D7" t="s">
        <v>52</v>
      </c>
      <c r="I7" t="s">
        <v>50</v>
      </c>
      <c r="J7" t="s">
        <v>51</v>
      </c>
      <c r="K7" t="s">
        <v>52</v>
      </c>
    </row>
    <row r="8" spans="1:21" x14ac:dyDescent="0.3">
      <c r="A8" t="s">
        <v>53</v>
      </c>
      <c r="B8">
        <v>5.8155957446808202</v>
      </c>
      <c r="C8">
        <v>49.452882978723423</v>
      </c>
      <c r="D8">
        <v>47.639319148936181</v>
      </c>
      <c r="H8" t="s">
        <v>53</v>
      </c>
      <c r="I8">
        <v>52.72727272727272</v>
      </c>
      <c r="J8">
        <v>38.181818181818187</v>
      </c>
      <c r="K8">
        <v>32.727272727272727</v>
      </c>
    </row>
    <row r="9" spans="1:21" x14ac:dyDescent="0.3">
      <c r="A9" t="s">
        <v>54</v>
      </c>
      <c r="B9">
        <f>H2*B8+I2*C8+J2*D8</f>
        <v>1882.857</v>
      </c>
      <c r="C9">
        <f>H3*B8+I3*C8+J3*D8</f>
        <v>2360</v>
      </c>
      <c r="D9">
        <f>B8*H4+C8*I4+D8*J4</f>
        <v>849.03734042553151</v>
      </c>
      <c r="H9" t="s">
        <v>59</v>
      </c>
      <c r="I9">
        <f>I8*H2+J8*I2+K8*J2</f>
        <v>2458.181818181818</v>
      </c>
    </row>
    <row r="13" spans="1:21" x14ac:dyDescent="0.3">
      <c r="A13" t="s">
        <v>55</v>
      </c>
      <c r="B13">
        <v>580</v>
      </c>
      <c r="C13">
        <f>2462.857-B13</f>
        <v>1882.857</v>
      </c>
      <c r="D13">
        <f>C13+B13</f>
        <v>2462.857</v>
      </c>
    </row>
    <row r="14" spans="1:21" x14ac:dyDescent="0.3">
      <c r="B14">
        <v>1090</v>
      </c>
      <c r="C14">
        <f>3450-B14</f>
        <v>2360</v>
      </c>
      <c r="D14">
        <f>C14+B14</f>
        <v>3450</v>
      </c>
    </row>
    <row r="29" spans="1:22" x14ac:dyDescent="0.3">
      <c r="V29" t="s">
        <v>61</v>
      </c>
    </row>
    <row r="30" spans="1:22" x14ac:dyDescent="0.3">
      <c r="A30" t="s">
        <v>63</v>
      </c>
      <c r="V30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H8" sqref="H8"/>
    </sheetView>
  </sheetViews>
  <sheetFormatPr defaultRowHeight="14.4" x14ac:dyDescent="0.3"/>
  <cols>
    <col min="1" max="1" width="12" bestFit="1" customWidth="1"/>
  </cols>
  <sheetData>
    <row r="1" spans="1:15" x14ac:dyDescent="0.3">
      <c r="A1" s="3" t="s">
        <v>6</v>
      </c>
      <c r="B1" s="3"/>
      <c r="C1" s="3"/>
      <c r="D1" s="3"/>
      <c r="E1" s="3"/>
      <c r="F1" s="3"/>
    </row>
    <row r="3" spans="1:15" x14ac:dyDescent="0.3">
      <c r="A3" s="1" t="s">
        <v>7</v>
      </c>
      <c r="B3" s="1" t="s">
        <v>8</v>
      </c>
      <c r="C3" s="1" t="s">
        <v>9</v>
      </c>
      <c r="E3" s="1" t="s">
        <v>10</v>
      </c>
      <c r="F3" s="1" t="s">
        <v>11</v>
      </c>
      <c r="G3" s="1" t="s">
        <v>12</v>
      </c>
      <c r="I3" s="1" t="s">
        <v>13</v>
      </c>
      <c r="J3" s="1" t="s">
        <v>14</v>
      </c>
      <c r="K3" s="1" t="s">
        <v>15</v>
      </c>
      <c r="M3" s="2" t="s">
        <v>39</v>
      </c>
      <c r="N3" s="2"/>
      <c r="O3" s="2"/>
    </row>
    <row r="4" spans="1:15" x14ac:dyDescent="0.3">
      <c r="A4" s="1">
        <v>4</v>
      </c>
      <c r="B4" s="1">
        <v>3</v>
      </c>
      <c r="C4" s="1">
        <v>11</v>
      </c>
      <c r="E4" s="1">
        <v>2</v>
      </c>
      <c r="F4" s="1">
        <v>4</v>
      </c>
      <c r="G4" s="1">
        <v>7</v>
      </c>
      <c r="I4" s="1">
        <v>3</v>
      </c>
      <c r="J4" s="1">
        <v>5</v>
      </c>
      <c r="K4" s="1">
        <v>4</v>
      </c>
      <c r="M4" s="1">
        <f>$A$16*$A$7+$B$16*$B$7+$C$16*$C$7</f>
        <v>150</v>
      </c>
      <c r="N4" s="1" t="s">
        <v>0</v>
      </c>
      <c r="O4" s="1">
        <v>150</v>
      </c>
    </row>
    <row r="5" spans="1:15" x14ac:dyDescent="0.3">
      <c r="M5" s="1">
        <f>$A$16*$A$10+$B$16*$B$10+$C$16*$C$10</f>
        <v>150.97830692943836</v>
      </c>
      <c r="N5" s="1" t="s">
        <v>0</v>
      </c>
      <c r="O5" s="1">
        <v>180</v>
      </c>
    </row>
    <row r="6" spans="1:15" x14ac:dyDescent="0.3">
      <c r="A6" s="1" t="s">
        <v>16</v>
      </c>
      <c r="B6" s="1" t="s">
        <v>17</v>
      </c>
      <c r="C6" s="1" t="s">
        <v>18</v>
      </c>
      <c r="M6" s="1">
        <f>$A$16*$A$13+$B$16*$B$13+$C$16*$C$13</f>
        <v>133.48783281626254</v>
      </c>
      <c r="N6" s="1" t="s">
        <v>0</v>
      </c>
      <c r="O6" s="1">
        <v>240</v>
      </c>
    </row>
    <row r="7" spans="1:15" x14ac:dyDescent="0.3">
      <c r="A7" s="1">
        <v>1</v>
      </c>
      <c r="B7" s="1">
        <v>2</v>
      </c>
      <c r="C7" s="1">
        <v>4</v>
      </c>
    </row>
    <row r="8" spans="1:15" x14ac:dyDescent="0.3">
      <c r="E8" s="1" t="s">
        <v>28</v>
      </c>
      <c r="F8" s="1" t="s">
        <v>29</v>
      </c>
      <c r="G8" s="1" t="s">
        <v>30</v>
      </c>
    </row>
    <row r="9" spans="1:15" x14ac:dyDescent="0.3">
      <c r="A9" s="1" t="s">
        <v>19</v>
      </c>
      <c r="B9" s="1" t="s">
        <v>20</v>
      </c>
      <c r="C9" s="1" t="s">
        <v>21</v>
      </c>
      <c r="E9" s="1">
        <f>$A$16*$A$4+$B$16*$B$4+$C$16*$C$4</f>
        <v>328.4985855690008</v>
      </c>
      <c r="F9" s="1">
        <f>$A$16*$E$4+$B$16*$F$4+$C$16*$G$4</f>
        <v>294.49594427208751</v>
      </c>
      <c r="G9" s="1">
        <f>$A$16*$I$4+$B$16*$J$4+$C$16*$K$4</f>
        <v>357.17132701841274</v>
      </c>
    </row>
    <row r="10" spans="1:15" x14ac:dyDescent="0.3">
      <c r="A10" s="1">
        <v>3</v>
      </c>
      <c r="B10" s="1">
        <v>1</v>
      </c>
      <c r="C10" s="1">
        <v>2</v>
      </c>
    </row>
    <row r="12" spans="1:15" x14ac:dyDescent="0.3">
      <c r="A12" s="1" t="s">
        <v>22</v>
      </c>
      <c r="B12" s="1" t="s">
        <v>23</v>
      </c>
      <c r="C12" s="1" t="s">
        <v>24</v>
      </c>
      <c r="E12" s="1" t="s">
        <v>66</v>
      </c>
    </row>
    <row r="13" spans="1:15" x14ac:dyDescent="0.3">
      <c r="A13" s="1">
        <v>1</v>
      </c>
      <c r="B13" s="1">
        <v>2</v>
      </c>
      <c r="C13" s="1">
        <v>1</v>
      </c>
      <c r="E13" s="1">
        <v>2</v>
      </c>
    </row>
    <row r="15" spans="1:15" x14ac:dyDescent="0.3">
      <c r="A15" s="1" t="s">
        <v>25</v>
      </c>
      <c r="B15" s="1" t="s">
        <v>26</v>
      </c>
      <c r="C15" s="1" t="s">
        <v>27</v>
      </c>
    </row>
    <row r="16" spans="1:15" x14ac:dyDescent="0.3">
      <c r="A16" s="1">
        <v>30.391322771775339</v>
      </c>
      <c r="B16" s="1">
        <v>48.796227158287358</v>
      </c>
      <c r="C16" s="1">
        <v>5.5040557279124869</v>
      </c>
    </row>
    <row r="18" spans="1:7" x14ac:dyDescent="0.3">
      <c r="A18" s="4" t="s">
        <v>31</v>
      </c>
      <c r="B18" s="4"/>
      <c r="C18" s="4"/>
      <c r="E18" s="1" t="s">
        <v>36</v>
      </c>
      <c r="F18" s="1" t="s">
        <v>37</v>
      </c>
      <c r="G18" s="1" t="s">
        <v>38</v>
      </c>
    </row>
    <row r="19" spans="1:7" x14ac:dyDescent="0.3">
      <c r="A19" s="1" t="s">
        <v>32</v>
      </c>
      <c r="B19" s="1" t="s">
        <v>33</v>
      </c>
      <c r="C19" s="1" t="s">
        <v>34</v>
      </c>
      <c r="E19" s="1">
        <v>330.20175649999999</v>
      </c>
      <c r="F19" s="1">
        <v>330.2622594</v>
      </c>
      <c r="G19" s="1">
        <v>344.39764810000003</v>
      </c>
    </row>
    <row r="20" spans="1:7" x14ac:dyDescent="0.3">
      <c r="A20" s="1">
        <v>0.3</v>
      </c>
      <c r="B20" s="1">
        <v>0.5</v>
      </c>
      <c r="C20" s="1">
        <v>0.2</v>
      </c>
    </row>
    <row r="22" spans="1:7" x14ac:dyDescent="0.3">
      <c r="A22" s="1" t="s">
        <v>35</v>
      </c>
      <c r="B22" t="s">
        <v>64</v>
      </c>
    </row>
    <row r="23" spans="1:7" x14ac:dyDescent="0.3">
      <c r="A23" s="1">
        <f>($A$20*($E$9-$E$19)^$E$13+$B$20*($F$9-$F$19)^$E$13+$C$20*($G$9-$G$19)^$E$13)^(1/$E$13)</f>
        <v>25.944522753420838</v>
      </c>
    </row>
  </sheetData>
  <mergeCells count="2">
    <mergeCell ref="A1:F1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2021-06-03T07:51:42Z</dcterms:modified>
</cp:coreProperties>
</file>