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1"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right style="thin">
        <color auto="1"/>
      </right>
      <top style="medium">
        <color rgb="FF0070C0"/>
      </top>
      <bottom/>
      <diagonal/>
    </border>
    <border>
      <left style="medium">
        <color rgb="FFFF3300"/>
      </left>
      <right/>
      <top/>
      <bottom style="double">
        <color auto="1"/>
      </bottom>
      <diagonal/>
    </border>
    <border>
      <left/>
      <right style="thin">
        <color auto="1"/>
      </right>
      <top style="medium">
        <color rgb="FFFF330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style="medium">
        <color auto="1"/>
      </left>
      <right/>
      <top/>
      <bottom style="double">
        <color auto="1"/>
      </bottom>
      <diagonal/>
    </border>
    <border>
      <left/>
      <right style="thin">
        <color auto="1"/>
      </right>
      <top style="medium">
        <color auto="1"/>
      </top>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0" fillId="5" borderId="0" applyAlignment="1" pivotButton="0" quotePrefix="0" xfId="0">
      <alignment horizontal="center" vertical="center" wrapText="1"/>
    </xf>
    <xf numFmtId="0" fontId="32" fillId="0" borderId="2" applyAlignment="1" pivotButton="0" quotePrefix="0" xfId="7">
      <alignment horizontal="center"/>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31" fillId="0" borderId="2" applyAlignment="1" pivotButton="0" quotePrefix="0" xfId="7">
      <alignment horizont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8" fillId="0" borderId="71" applyAlignment="1" pivotButton="0" quotePrefix="0" xfId="7">
      <alignment horizontal="center"/>
    </xf>
    <xf numFmtId="0" fontId="38" fillId="0" borderId="72" applyAlignment="1" pivotButton="0" quotePrefix="0" xfId="7">
      <alignment horizontal="center"/>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0" fontId="76" fillId="0" borderId="75" applyAlignment="1" pivotButton="0" quotePrefix="0" xfId="0">
      <alignment horizontal="center" wrapText="1"/>
    </xf>
    <xf numFmtId="0" fontId="77" fillId="0" borderId="0" applyAlignment="1" pivotButton="0" quotePrefix="0" xfId="0">
      <alignment horizontal="left" vertical="center"/>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2" fillId="7"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7" borderId="104" applyAlignment="1" pivotButton="0" quotePrefix="0" xfId="0">
      <alignment horizontal="center" vertical="center" wrapText="1"/>
    </xf>
    <xf numFmtId="0" fontId="62" fillId="7" borderId="74" applyAlignment="1" pivotButton="0" quotePrefix="0" xfId="0">
      <alignment horizontal="center" vertical="center" wrapText="1"/>
    </xf>
    <xf numFmtId="0" fontId="2" fillId="8" borderId="92" applyAlignment="1" pivotButton="0" quotePrefix="0" xfId="0">
      <alignment horizontal="center" vertical="center" wrapText="1"/>
    </xf>
    <xf numFmtId="0" fontId="62" fillId="8" borderId="74" applyAlignment="1" pivotButton="0" quotePrefix="0" xfId="0">
      <alignment horizontal="center" vertical="center" wrapText="1"/>
    </xf>
    <xf numFmtId="0" fontId="62" fillId="8" borderId="104" applyAlignment="1" pivotButton="0" quotePrefix="0" xfId="0">
      <alignment horizontal="center" vertical="center" wrapText="1"/>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6"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8" pivotButton="0" quotePrefix="0" xfId="0"/>
    <xf numFmtId="0" fontId="0" fillId="0" borderId="40" pivotButton="0" quotePrefix="0" xfId="0"/>
    <xf numFmtId="0" fontId="0" fillId="0" borderId="167"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2" pivotButton="0" quotePrefix="0" xfId="0"/>
    <xf numFmtId="0" fontId="0" fillId="0" borderId="171"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zoomScale="85" zoomScaleNormal="85" workbookViewId="0">
      <selection activeCell="C19" sqref="C19"/>
    </sheetView>
  </sheetViews>
  <sheetFormatPr baseColWidth="8" defaultColWidth="9" defaultRowHeight="13.2" outlineLevelCol="0"/>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v>837</v>
      </c>
      <c r="E7" s="419" t="n">
        <v>0</v>
      </c>
      <c r="F7" s="419" t="n">
        <v>-156.5579745837849</v>
      </c>
      <c r="G7" s="419" t="n">
        <v>-1.1772</v>
      </c>
      <c r="H7" s="420" t="n">
        <v>1</v>
      </c>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v>837</v>
      </c>
      <c r="E8" s="339" t="n">
        <v>0</v>
      </c>
      <c r="F8" s="339" t="n">
        <v>-156.5579745837849</v>
      </c>
      <c r="G8" s="339" t="n">
        <v>-1.3734</v>
      </c>
      <c r="H8" s="422" t="n">
        <v>1</v>
      </c>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v>837</v>
      </c>
      <c r="E9" s="339" t="n">
        <v>0</v>
      </c>
      <c r="F9" s="339" t="n">
        <v>-156.5579745837849</v>
      </c>
      <c r="G9" s="339" t="n">
        <v>-1.3734</v>
      </c>
      <c r="H9" s="422" t="n">
        <v>1</v>
      </c>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v>837</v>
      </c>
      <c r="E10" s="339" t="n">
        <v>0</v>
      </c>
      <c r="F10" s="339" t="n">
        <v>-157.0411782090434</v>
      </c>
      <c r="G10" s="339" t="n">
        <v>-1.1772</v>
      </c>
      <c r="H10" s="422" t="n">
        <v>1</v>
      </c>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v>837</v>
      </c>
      <c r="E11" s="339" t="n">
        <v>0</v>
      </c>
      <c r="F11" s="339" t="n">
        <v>-156.5579745837849</v>
      </c>
      <c r="G11" s="339" t="n">
        <v>-1.1772</v>
      </c>
      <c r="H11" s="422" t="n">
        <v>1</v>
      </c>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v>837</v>
      </c>
      <c r="E12" s="339" t="n">
        <v>0</v>
      </c>
      <c r="F12" s="339" t="n">
        <v>-156.5579745837849</v>
      </c>
      <c r="G12" s="339" t="n">
        <v>-1.1772</v>
      </c>
      <c r="H12" s="422" t="n">
        <v>1</v>
      </c>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v>837</v>
      </c>
      <c r="E13" s="343" t="n">
        <v>0</v>
      </c>
      <c r="F13" s="343" t="n">
        <v>-157.0411782090434</v>
      </c>
      <c r="G13" s="343" t="n">
        <v>-1.3734</v>
      </c>
      <c r="H13" s="424" t="n">
        <v>1</v>
      </c>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v>837</v>
      </c>
      <c r="E14" s="344" t="n">
        <v>0</v>
      </c>
      <c r="F14" s="344" t="n">
        <v>-157.0411782090434</v>
      </c>
      <c r="G14" s="344" t="n">
        <v>-1.1772</v>
      </c>
      <c r="H14" s="426" t="n">
        <v>1</v>
      </c>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v>837</v>
      </c>
      <c r="E15" s="344" t="n">
        <v>0</v>
      </c>
      <c r="F15" s="344" t="n">
        <v>-156.5579745837849</v>
      </c>
      <c r="G15" s="344" t="n">
        <v>-1.1772</v>
      </c>
      <c r="H15" s="426" t="n">
        <v>1</v>
      </c>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v>837</v>
      </c>
      <c r="E16" s="344" t="n">
        <v>0</v>
      </c>
      <c r="F16" s="344" t="n">
        <v>-157.0411782090434</v>
      </c>
      <c r="G16" s="344" t="n">
        <v>-1.1772</v>
      </c>
      <c r="H16" s="426" t="n">
        <v>1</v>
      </c>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v>837</v>
      </c>
      <c r="E17" s="344" t="n">
        <v>0</v>
      </c>
      <c r="F17" s="344" t="n">
        <v>-156.5579745837849</v>
      </c>
      <c r="G17" s="344" t="n">
        <v>-1.1772</v>
      </c>
      <c r="H17" s="426" t="n">
        <v>1</v>
      </c>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v>837</v>
      </c>
      <c r="E18" s="344" t="n">
        <v>0</v>
      </c>
      <c r="F18" s="344" t="n">
        <v>-156.5579745837849</v>
      </c>
      <c r="G18" s="344" t="n">
        <v>-1.1772</v>
      </c>
      <c r="H18" s="426" t="n">
        <v>1</v>
      </c>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v>837</v>
      </c>
      <c r="E19" s="343" t="n">
        <v>0</v>
      </c>
      <c r="F19" s="343" t="n">
        <v>-156.5579745837849</v>
      </c>
      <c r="G19" s="343" t="n">
        <v>-1.1772</v>
      </c>
      <c r="H19" s="424" t="n">
        <v>1</v>
      </c>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v>837</v>
      </c>
      <c r="E20" s="344" t="n">
        <v>0</v>
      </c>
      <c r="F20" s="344" t="n">
        <v>-157.0411782090434</v>
      </c>
      <c r="G20" s="344" t="n">
        <v>-1.3734</v>
      </c>
      <c r="H20" s="426" t="n">
        <v>1</v>
      </c>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v>837</v>
      </c>
      <c r="E21" s="344" t="n">
        <v>0</v>
      </c>
      <c r="F21" s="344" t="n">
        <v>-157.0411782090434</v>
      </c>
      <c r="G21" s="344" t="n">
        <v>-1.3734</v>
      </c>
      <c r="H21" s="426" t="n">
        <v>1</v>
      </c>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v>837</v>
      </c>
      <c r="E22" s="344" t="n">
        <v>0</v>
      </c>
      <c r="F22" s="344" t="n">
        <v>-157.0411782090434</v>
      </c>
      <c r="G22" s="344" t="n">
        <v>-1.3734</v>
      </c>
      <c r="H22" s="426" t="n">
        <v>1</v>
      </c>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v>837</v>
      </c>
      <c r="E23" s="344" t="n">
        <v>0</v>
      </c>
      <c r="F23" s="344" t="n">
        <v>-156.5579745837849</v>
      </c>
      <c r="G23" s="344" t="n">
        <v>-1.1772</v>
      </c>
      <c r="H23" s="426" t="n">
        <v>1</v>
      </c>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v>837</v>
      </c>
      <c r="E24" s="348" t="n">
        <v>0</v>
      </c>
      <c r="F24" s="348" t="n">
        <v>-157.0411782090434</v>
      </c>
      <c r="G24" s="348" t="n">
        <v>-1.3734</v>
      </c>
      <c r="H24" s="428" t="n">
        <v>1</v>
      </c>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v>837</v>
      </c>
      <c r="E25" s="430" t="n">
        <v>0</v>
      </c>
      <c r="F25" s="430" t="n">
        <v>-157.0411782090434</v>
      </c>
      <c r="G25" s="430" t="n">
        <v>-1.1772</v>
      </c>
      <c r="H25" s="431" t="n">
        <v>1</v>
      </c>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v>837</v>
      </c>
      <c r="E29" s="419" t="n">
        <v>0</v>
      </c>
      <c r="F29" s="419" t="n">
        <v>-156.5579745837849</v>
      </c>
      <c r="G29" s="419" t="n">
        <v>-1.3734</v>
      </c>
      <c r="H29" s="420" t="n">
        <v>1</v>
      </c>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v>837</v>
      </c>
      <c r="E30" s="339" t="n">
        <v>0</v>
      </c>
      <c r="F30" s="339" t="n">
        <v>-156.5579745837849</v>
      </c>
      <c r="G30" s="339" t="n">
        <v>-1.1772</v>
      </c>
      <c r="H30" s="422" t="n">
        <v>1</v>
      </c>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v>837</v>
      </c>
      <c r="E31" s="339" t="n">
        <v>0</v>
      </c>
      <c r="F31" s="339" t="n">
        <v>-156.5579745837849</v>
      </c>
      <c r="G31" s="339" t="n">
        <v>-1.1772</v>
      </c>
      <c r="H31" s="422" t="n">
        <v>1</v>
      </c>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v>837</v>
      </c>
      <c r="E32" s="339" t="n">
        <v>0</v>
      </c>
      <c r="F32" s="339" t="n">
        <v>-157.0411782090434</v>
      </c>
      <c r="G32" s="339" t="n">
        <v>-1.3734</v>
      </c>
      <c r="H32" s="422" t="n">
        <v>1</v>
      </c>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v>837</v>
      </c>
      <c r="E33" s="339" t="n">
        <v>0</v>
      </c>
      <c r="F33" s="339" t="n">
        <v>-156.5579745837849</v>
      </c>
      <c r="G33" s="339" t="n">
        <v>-1.1772</v>
      </c>
      <c r="H33" s="422" t="n">
        <v>1</v>
      </c>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v>837</v>
      </c>
      <c r="E34" s="339" t="n">
        <v>0</v>
      </c>
      <c r="F34" s="339" t="n">
        <v>-156.5579745837849</v>
      </c>
      <c r="G34" s="339" t="n">
        <v>-1.3734</v>
      </c>
      <c r="H34" s="422" t="n">
        <v>1</v>
      </c>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v>837</v>
      </c>
      <c r="E35" s="343" t="n">
        <v>0</v>
      </c>
      <c r="F35" s="343" t="n">
        <v>-156.5579745837849</v>
      </c>
      <c r="G35" s="343" t="n">
        <v>-1.1772</v>
      </c>
      <c r="H35" s="424" t="n">
        <v>1</v>
      </c>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v>837</v>
      </c>
      <c r="E36" s="344" t="n">
        <v>0</v>
      </c>
      <c r="F36" s="344" t="n">
        <v>-156.5579745837849</v>
      </c>
      <c r="G36" s="344" t="n">
        <v>-1.1772</v>
      </c>
      <c r="H36" s="426" t="n">
        <v>1</v>
      </c>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v>837</v>
      </c>
      <c r="E37" s="344" t="n">
        <v>0</v>
      </c>
      <c r="F37" s="344" t="n">
        <v>-157.0411782090434</v>
      </c>
      <c r="G37" s="344" t="n">
        <v>-1.1772</v>
      </c>
      <c r="H37" s="426" t="n">
        <v>1</v>
      </c>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v>837</v>
      </c>
      <c r="E38" s="344" t="n">
        <v>0</v>
      </c>
      <c r="F38" s="344" t="n">
        <v>-157.0411782090434</v>
      </c>
      <c r="G38" s="344" t="n">
        <v>-1.1772</v>
      </c>
      <c r="H38" s="426" t="n">
        <v>1</v>
      </c>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v>837</v>
      </c>
      <c r="E39" s="344" t="n">
        <v>0</v>
      </c>
      <c r="F39" s="344" t="n">
        <v>-156.5579745837849</v>
      </c>
      <c r="G39" s="344" t="n">
        <v>-1.1772</v>
      </c>
      <c r="H39" s="426" t="n">
        <v>1</v>
      </c>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v>837</v>
      </c>
      <c r="E40" s="344" t="n">
        <v>0</v>
      </c>
      <c r="F40" s="344" t="n">
        <v>-157.0411782090434</v>
      </c>
      <c r="G40" s="344" t="n">
        <v>-1.3734</v>
      </c>
      <c r="H40" s="426" t="n">
        <v>1</v>
      </c>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v>837</v>
      </c>
      <c r="E41" s="343" t="n">
        <v>0</v>
      </c>
      <c r="F41" s="343" t="n">
        <v>-157.0411782090434</v>
      </c>
      <c r="G41" s="343" t="n">
        <v>-1.3734</v>
      </c>
      <c r="H41" s="424" t="n">
        <v>1</v>
      </c>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v>837</v>
      </c>
      <c r="E42" s="344" t="n">
        <v>0</v>
      </c>
      <c r="F42" s="344" t="n">
        <v>-156.5579745837849</v>
      </c>
      <c r="G42" s="344" t="n">
        <v>-1.1772</v>
      </c>
      <c r="H42" s="426" t="n">
        <v>1</v>
      </c>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v>837</v>
      </c>
      <c r="E43" s="344" t="n">
        <v>0</v>
      </c>
      <c r="F43" s="344" t="n">
        <v>-156.5579745837849</v>
      </c>
      <c r="G43" s="344" t="n">
        <v>-1.1772</v>
      </c>
      <c r="H43" s="426" t="n">
        <v>1</v>
      </c>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v>837</v>
      </c>
      <c r="E44" s="344" t="n">
        <v>0</v>
      </c>
      <c r="F44" s="344" t="n">
        <v>-156.5579745837849</v>
      </c>
      <c r="G44" s="344" t="n">
        <v>-1.1772</v>
      </c>
      <c r="H44" s="426" t="n">
        <v>1</v>
      </c>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v>837</v>
      </c>
      <c r="E45" s="344" t="n">
        <v>0</v>
      </c>
      <c r="F45" s="344" t="n">
        <v>-157.0411782090434</v>
      </c>
      <c r="G45" s="344" t="n">
        <v>-1.1772</v>
      </c>
      <c r="H45" s="426" t="n">
        <v>1</v>
      </c>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v>837</v>
      </c>
      <c r="E46" s="344" t="n">
        <v>0</v>
      </c>
      <c r="F46" s="344" t="n">
        <v>-156.5579745837849</v>
      </c>
      <c r="G46" s="344" t="n">
        <v>-1.3734</v>
      </c>
      <c r="H46" s="426" t="n">
        <v>1</v>
      </c>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v>837</v>
      </c>
      <c r="E47" s="430" t="n">
        <v>0</v>
      </c>
      <c r="F47" s="430" t="n">
        <v>-156.5579745837849</v>
      </c>
      <c r="G47" s="430" t="n">
        <v>-1.3734</v>
      </c>
      <c r="H47" s="431" t="n">
        <v>1</v>
      </c>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44" t="inlineStr">
        <is>
          <t>Q3</t>
        </is>
      </c>
      <c r="C50" s="509" t="n"/>
      <c r="D50" s="509" t="n"/>
      <c r="E50" s="509" t="n"/>
      <c r="F50" s="509" t="n"/>
      <c r="G50" s="509" t="n"/>
      <c r="H50" s="509" t="n"/>
      <c r="I50" s="444" t="n"/>
      <c r="J50" s="444" t="n"/>
      <c r="K50" s="445"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44" t="n"/>
      <c r="J51" s="444"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6" t="inlineStr">
        <is>
          <t>Q1
Positivo</t>
        </is>
      </c>
      <c r="B60" s="447" t="inlineStr">
        <is>
          <t>3 Steps
Precarico</t>
        </is>
      </c>
      <c r="C60" s="448" t="inlineStr">
        <is>
          <t>Precarico 1</t>
        </is>
      </c>
      <c r="D60" s="514" t="n"/>
      <c r="E60" s="449" t="inlineStr">
        <is>
          <t>Precarico 2</t>
        </is>
      </c>
      <c r="F60" s="515" t="n"/>
      <c r="G60" s="450"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39" t="inlineStr">
        <is>
          <t>Q3
Negativo</t>
        </is>
      </c>
      <c r="B74" s="440" t="inlineStr">
        <is>
          <t>3 Steps
Precarico</t>
        </is>
      </c>
      <c r="C74" s="441" t="inlineStr">
        <is>
          <t>Precarico 1</t>
        </is>
      </c>
      <c r="D74" s="518" t="n"/>
      <c r="E74" s="442" t="inlineStr">
        <is>
          <t>Precarico 2</t>
        </is>
      </c>
      <c r="F74" s="519" t="n"/>
      <c r="G74" s="443"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abSelected="1" zoomScale="85" zoomScaleNormal="85" workbookViewId="0">
      <selection activeCell="B75" sqref="B75"/>
    </sheetView>
  </sheetViews>
  <sheetFormatPr baseColWidth="8" defaultColWidth="8.5546875" defaultRowHeight="14.4" outlineLevelRow="1" outlineLevelCol="0"/>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2000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6" t="inlineStr">
        <is>
          <t>Q1
Positivo</t>
        </is>
      </c>
      <c r="B30" s="447" t="inlineStr">
        <is>
          <t>3 Steps
Precarico</t>
        </is>
      </c>
      <c r="C30" s="448" t="inlineStr">
        <is>
          <t>Precarico 1</t>
        </is>
      </c>
      <c r="D30" s="514" t="n"/>
      <c r="E30" s="449" t="inlineStr">
        <is>
          <t>Precarico 2</t>
        </is>
      </c>
      <c r="F30" s="515" t="n"/>
      <c r="G30" s="450"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39" t="inlineStr">
        <is>
          <t>Q3
Negativo</t>
        </is>
      </c>
      <c r="B44" s="440" t="inlineStr">
        <is>
          <t>3 Steps
Precarico</t>
        </is>
      </c>
      <c r="C44" s="441" t="inlineStr">
        <is>
          <t>Precarico 1</t>
        </is>
      </c>
      <c r="D44" s="518" t="n"/>
      <c r="E44" s="442" t="inlineStr">
        <is>
          <t>Precarico 2</t>
        </is>
      </c>
      <c r="F44" s="519" t="n"/>
      <c r="G44" s="443"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outlineLevelCol="0"/>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71" t="inlineStr">
        <is>
          <t>1a Rampa a gradini</t>
        </is>
      </c>
      <c r="H50" s="529" t="n"/>
      <c r="I50" s="529" t="n"/>
      <c r="J50" s="529" t="n"/>
      <c r="K50" s="59" t="n"/>
      <c r="L50" s="472"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row r="196">
      <c r="A196" s="52" t="n"/>
      <c r="B196" s="52" t="n"/>
      <c r="I196" s="485" t="n"/>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outlineLevelCol="0"/>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4" t="inlineStr">
        <is>
          <t>3 Steps
Precarico</t>
        </is>
      </c>
      <c r="C21" s="465" t="inlineStr">
        <is>
          <t>Precarico 1</t>
        </is>
      </c>
      <c r="D21" s="64" t="n"/>
      <c r="E21" s="466" t="inlineStr">
        <is>
          <t>Precarico 2</t>
        </is>
      </c>
      <c r="F21" s="527" t="n"/>
      <c r="G21" s="467"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68" t="inlineStr">
        <is>
          <t>3 Steps Precarico</t>
        </is>
      </c>
      <c r="C38" s="529" t="n"/>
      <c r="D38" s="529" t="n"/>
      <c r="E38" s="529" t="n"/>
      <c r="G38" s="468" t="inlineStr">
        <is>
          <t>1a Rampa a gradini</t>
        </is>
      </c>
      <c r="H38" s="529" t="n"/>
      <c r="I38" s="529" t="n"/>
      <c r="J38" s="529" t="n"/>
      <c r="L38" s="46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71" t="inlineStr">
        <is>
          <t>1a Rampa a gradini</t>
        </is>
      </c>
      <c r="H50" s="529" t="n"/>
      <c r="I50" s="529" t="n"/>
      <c r="J50" s="529" t="n"/>
      <c r="K50" s="59" t="n"/>
      <c r="L50" s="472"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58" t="inlineStr">
        <is>
          <t>X
medio</t>
        </is>
      </c>
      <c r="L121" s="458" t="inlineStr">
        <is>
          <t>b'
Ripetibilità</t>
        </is>
      </c>
      <c r="M121" s="458" t="inlineStr">
        <is>
          <t>b
Riproducibilità</t>
        </is>
      </c>
      <c r="N121" s="458" t="inlineStr">
        <is>
          <t>h
reversibilità</t>
        </is>
      </c>
      <c r="O121" s="458" t="inlineStr">
        <is>
          <t>fa
1° ordine</t>
        </is>
      </c>
      <c r="P121" s="458"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94"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94"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69" t="inlineStr">
        <is>
          <t>Coppia</t>
        </is>
      </c>
      <c r="J155" s="470"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58" t="inlineStr">
        <is>
          <t>X
medio</t>
        </is>
      </c>
      <c r="L172" s="458" t="inlineStr">
        <is>
          <t>b'
Ripetibilità</t>
        </is>
      </c>
      <c r="M172" s="458" t="inlineStr">
        <is>
          <t>b
Riproducibilità</t>
        </is>
      </c>
      <c r="N172" s="458" t="inlineStr">
        <is>
          <t>h
reversibilità</t>
        </is>
      </c>
      <c r="O172" s="458" t="inlineStr">
        <is>
          <t>fa
1° ordine</t>
        </is>
      </c>
      <c r="P172" s="458"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485" t="n"/>
    </row>
    <row r="193" ht="15" customHeight="1" thickBot="1">
      <c r="A193" s="52" t="n"/>
      <c r="B193" s="52" t="n"/>
      <c r="I193" s="485" t="n"/>
    </row>
    <row r="194">
      <c r="A194" s="52" t="n"/>
      <c r="C194" s="460" t="inlineStr">
        <is>
          <t>Coppia</t>
        </is>
      </c>
      <c r="D194" s="596" t="n"/>
      <c r="E194" s="392">
        <f>A185</f>
        <v/>
      </c>
      <c r="F194" s="392">
        <f>A186</f>
        <v/>
      </c>
      <c r="G194" s="392">
        <f>A187</f>
        <v/>
      </c>
      <c r="H194" s="392">
        <f>A188</f>
        <v/>
      </c>
      <c r="I194" s="393">
        <f>A189</f>
        <v/>
      </c>
    </row>
    <row r="195" ht="15" customHeight="1" thickBot="1">
      <c r="A195" s="52" t="n"/>
      <c r="C195" s="456"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G38:J38"/>
    <mergeCell ref="C194:D194"/>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outlineLevelCol="0"/>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outlineLevelCol="0"/>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82">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484">
        <f>'Istruzioni Uso'!$B$64</f>
        <v/>
      </c>
    </row>
    <row r="11" ht="15" customHeight="1">
      <c r="C11" s="308" t="inlineStr">
        <is>
          <t>Cliente:</t>
        </is>
      </c>
      <c r="D11" s="308" t="n"/>
      <c r="E11" s="58" t="n"/>
      <c r="F11" s="485">
        <f>'Istruzioni Uso'!$B$65</f>
        <v/>
      </c>
    </row>
    <row r="12" ht="15" customHeight="1">
      <c r="C12" s="309" t="inlineStr">
        <is>
          <t>SN UUT:</t>
        </is>
      </c>
      <c r="D12" s="309" t="n"/>
      <c r="E12" s="310" t="n"/>
      <c r="F12" s="484">
        <f>'Istruzioni Uso'!B69</f>
        <v/>
      </c>
    </row>
    <row r="13" ht="15" customHeight="1">
      <c r="C13" s="308" t="inlineStr">
        <is>
          <t>Note UUT:</t>
        </is>
      </c>
      <c r="D13" s="308" t="n"/>
      <c r="E13" s="58" t="n"/>
      <c r="F13" s="485">
        <f>'Istruzioni Uso'!B67</f>
        <v/>
      </c>
    </row>
    <row r="14" ht="15" customHeight="1">
      <c r="C14" s="309" t="inlineStr">
        <is>
          <t>Progetto UUT:</t>
        </is>
      </c>
      <c r="D14" s="309" t="n"/>
      <c r="E14" s="309" t="n"/>
      <c r="F14" s="484">
        <f>'Istruzioni Uso'!B68</f>
        <v/>
      </c>
    </row>
    <row r="15" ht="15" customHeight="1">
      <c r="C15" s="308" t="inlineStr">
        <is>
          <t>Report di calibrazione:</t>
        </is>
      </c>
      <c r="D15" s="308" t="n"/>
      <c r="E15" s="308" t="n"/>
      <c r="F15" s="485">
        <f>'Istruzioni Uso'!B70</f>
        <v/>
      </c>
    </row>
    <row r="16" ht="15" customHeight="1">
      <c r="C16" s="309" t="inlineStr">
        <is>
          <t>Seriale trasmettitore</t>
        </is>
      </c>
      <c r="D16" s="309" t="n"/>
      <c r="E16" s="309" t="n"/>
      <c r="F16" s="484">
        <f>'Istruzioni Uso'!$B$66</f>
        <v/>
      </c>
    </row>
    <row r="17" ht="15" customHeight="1">
      <c r="C17" s="52" t="n"/>
      <c r="D17" s="52" t="n"/>
      <c r="E17" s="52" t="n"/>
      <c r="P17" s="486" t="inlineStr">
        <is>
          <t>NOTA: fose vale la pena di pubblicare questa come sensibilità ovvero la sensibilità totale calcolata su Q1 e Q3</t>
        </is>
      </c>
      <c r="Q17" s="64" t="n"/>
      <c r="R17" s="65" t="n"/>
    </row>
    <row r="18" ht="15" customHeight="1">
      <c r="C18" s="487"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88">
        <f>CONCATENATE(ROUND('Check Q1 vs Q3 '!$P$13,2),"  ",EUnits,"/V")</f>
        <v/>
      </c>
      <c r="P21" s="489">
        <f>CONCATENATE(ROUND('Check Q1 vs Q3 '!$I$4,3)," ",UUT_EUnits)</f>
        <v/>
      </c>
      <c r="R21" s="93" t="n"/>
    </row>
    <row r="22">
      <c r="E22" s="311" t="inlineStr">
        <is>
          <t>Offset</t>
        </is>
      </c>
      <c r="F22" s="11" t="n"/>
      <c r="G22" s="11" t="n"/>
      <c r="H22" s="11" t="n"/>
      <c r="I22" s="11" t="n"/>
      <c r="J22" s="11" t="n"/>
      <c r="K22" s="488">
        <f>CONCATENATE(ROUND('Check Q1 vs Q3 '!$Q$14,4),"  V")</f>
        <v/>
      </c>
      <c r="P22" s="490">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485">
        <f>'Istruzioni Uso'!$B$72</f>
        <v/>
      </c>
    </row>
    <row r="28" ht="12" customHeight="1">
      <c r="C28" s="52" t="n"/>
      <c r="D28" s="52" t="n"/>
      <c r="K28" s="485" t="n"/>
      <c r="L28" s="485" t="n"/>
      <c r="M28" s="485" t="n"/>
    </row>
    <row r="29" ht="12" customHeight="1">
      <c r="C29" s="52" t="n"/>
      <c r="D29" s="52" t="n"/>
      <c r="K29" s="485" t="n"/>
      <c r="L29" s="485" t="n"/>
      <c r="M29" s="485" t="n"/>
    </row>
    <row r="30" ht="16.2" customHeight="1">
      <c r="C30" t="inlineStr">
        <is>
          <t>3.  Incertezza stimata con coefficienti punto 1. 1o QUADRANTE (Coppia Positiva)</t>
        </is>
      </c>
      <c r="D30" s="52" t="n"/>
      <c r="K30" s="485" t="n"/>
      <c r="L30" s="485" t="n"/>
      <c r="M30" s="485" t="n"/>
    </row>
    <row r="31" ht="12" customHeight="1" thickBot="1">
      <c r="C31" s="52" t="n"/>
      <c r="D31" s="52" t="n"/>
      <c r="K31" s="485" t="n"/>
      <c r="L31" s="485" t="n"/>
      <c r="M31" s="485" t="n"/>
    </row>
    <row r="32">
      <c r="C32" s="52" t="n"/>
      <c r="E32" s="460" t="inlineStr">
        <is>
          <t>Coppia</t>
        </is>
      </c>
      <c r="F32" s="596" t="n"/>
      <c r="G32" s="392">
        <f>'1°Q - Positivo'!E194</f>
        <v/>
      </c>
      <c r="H32" s="392">
        <f>'1°Q - Positivo'!F194</f>
        <v/>
      </c>
      <c r="I32" s="392">
        <f>'1°Q - Positivo'!G194</f>
        <v/>
      </c>
      <c r="J32" s="392">
        <f>'1°Q - Positivo'!H194</f>
        <v/>
      </c>
      <c r="K32" s="393">
        <f>'1°Q - Positivo'!I194</f>
        <v/>
      </c>
      <c r="L32" s="485" t="n"/>
      <c r="M32" s="485" t="n"/>
    </row>
    <row r="33" ht="15" customHeight="1" thickBot="1">
      <c r="C33" s="52" t="n"/>
      <c r="E33" s="456" t="inlineStr">
        <is>
          <t>Incertezza %</t>
        </is>
      </c>
      <c r="F33" s="597" t="n"/>
      <c r="G33" s="598">
        <f>'1°Q - Positivo'!E195</f>
        <v/>
      </c>
      <c r="H33" s="598">
        <f>'1°Q - Positivo'!F195</f>
        <v/>
      </c>
      <c r="I33" s="598">
        <f>'1°Q - Positivo'!G195</f>
        <v/>
      </c>
      <c r="J33" s="598">
        <f>'1°Q - Positivo'!H195</f>
        <v/>
      </c>
      <c r="K33" s="599">
        <f>'1°Q - Positivo'!I195</f>
        <v/>
      </c>
      <c r="L33" s="485" t="n"/>
      <c r="M33" s="485" t="n"/>
    </row>
    <row r="34" ht="12" customHeight="1">
      <c r="C34" s="52" t="n"/>
      <c r="D34" s="52" t="n"/>
      <c r="K34" s="485" t="n"/>
      <c r="L34" s="485" t="n"/>
      <c r="M34" s="485" t="n"/>
    </row>
    <row r="35" ht="12" customHeight="1">
      <c r="C35" s="52" t="n"/>
      <c r="D35" s="52" t="n"/>
      <c r="K35" s="485" t="n"/>
      <c r="L35" s="485" t="n"/>
      <c r="M35" s="485" t="n"/>
    </row>
    <row r="36" ht="16.2" customHeight="1">
      <c r="C36" t="inlineStr">
        <is>
          <t>4.  Incertezza stimata con coefficienti punto 1. 3o QUADRANTE (Coppia Negativa)</t>
        </is>
      </c>
      <c r="D36" s="52" t="n"/>
      <c r="K36" s="485" t="n"/>
      <c r="L36" s="485" t="n"/>
      <c r="M36" s="485" t="n"/>
    </row>
    <row r="37" ht="12" customHeight="1" thickBot="1">
      <c r="C37" s="52" t="n"/>
      <c r="D37" s="52" t="n"/>
      <c r="K37" s="485" t="n"/>
      <c r="L37" s="485" t="n"/>
      <c r="M37" s="485" t="n"/>
    </row>
    <row r="38">
      <c r="C38" s="52" t="n"/>
      <c r="E38" s="478" t="inlineStr">
        <is>
          <t>Coppia</t>
        </is>
      </c>
      <c r="F38" s="596" t="n"/>
      <c r="G38" s="394">
        <f>'3°Q - Negativo'!E194</f>
        <v/>
      </c>
      <c r="H38" s="392">
        <f>'3°Q - Negativo'!F194</f>
        <v/>
      </c>
      <c r="I38" s="392">
        <f>'3°Q - Negativo'!G194</f>
        <v/>
      </c>
      <c r="J38" s="392">
        <f>'3°Q - Negativo'!H194</f>
        <v/>
      </c>
      <c r="K38" s="393">
        <f>'3°Q - Negativo'!I194</f>
        <v/>
      </c>
      <c r="L38" s="485" t="n"/>
      <c r="M38" s="485" t="n"/>
    </row>
    <row r="39" ht="15" customHeight="1" thickBot="1">
      <c r="C39" s="52" t="n"/>
      <c r="E39" s="480" t="inlineStr">
        <is>
          <t>Incertezza %</t>
        </is>
      </c>
      <c r="F39" s="597" t="n"/>
      <c r="G39" s="621">
        <f>'3°Q - Negativo'!E195</f>
        <v/>
      </c>
      <c r="H39" s="598">
        <f>'3°Q - Negativo'!F195</f>
        <v/>
      </c>
      <c r="I39" s="598">
        <f>'3°Q - Negativo'!G195</f>
        <v/>
      </c>
      <c r="J39" s="598">
        <f>'3°Q - Negativo'!H195</f>
        <v/>
      </c>
      <c r="K39" s="599">
        <f>'3°Q - Negativo'!I195</f>
        <v/>
      </c>
      <c r="L39" s="485" t="n"/>
      <c r="M39" s="485" t="n"/>
    </row>
    <row r="40" ht="12" customHeight="1">
      <c r="C40" s="52" t="n"/>
      <c r="D40" s="52" t="n"/>
      <c r="K40" s="485" t="n"/>
      <c r="L40" s="485" t="n"/>
      <c r="M40" s="485" t="n"/>
    </row>
    <row r="41" ht="12" customHeight="1">
      <c r="C41" s="52" t="n"/>
      <c r="D41" s="52" t="n"/>
      <c r="K41" s="485" t="n"/>
      <c r="L41" s="485" t="n"/>
      <c r="M41" s="485" t="n"/>
    </row>
    <row r="42" ht="12" customHeight="1">
      <c r="C42" s="52" t="n"/>
      <c r="D42" s="52" t="n"/>
      <c r="K42" s="485" t="n"/>
      <c r="L42" s="485" t="n"/>
      <c r="M42" s="485" t="n"/>
    </row>
    <row r="43" ht="12" customHeight="1">
      <c r="C43" s="52" t="n"/>
      <c r="D43" s="52" t="n"/>
      <c r="K43" s="485" t="n"/>
      <c r="L43" s="485" t="n"/>
      <c r="M43" s="485" t="n"/>
    </row>
    <row r="44" ht="12" customHeight="1">
      <c r="C44" s="52" t="n"/>
      <c r="D44" s="52" t="n"/>
      <c r="K44" s="485" t="n"/>
      <c r="L44" s="485" t="n"/>
      <c r="M44" s="485" t="n"/>
    </row>
    <row r="45" ht="12" customHeight="1">
      <c r="C45" s="52" t="n"/>
      <c r="D45" s="52" t="n"/>
      <c r="K45" s="485" t="n"/>
      <c r="L45" s="485" t="n"/>
      <c r="M45" s="485" t="n"/>
    </row>
    <row r="46" ht="12" customHeight="1">
      <c r="C46" s="52" t="n"/>
      <c r="D46" s="52" t="n"/>
      <c r="K46" s="485" t="n"/>
      <c r="L46" s="485" t="n"/>
      <c r="M46" s="485" t="n"/>
    </row>
    <row r="47" ht="12" customHeight="1">
      <c r="C47" s="52" t="n"/>
      <c r="D47" s="52" t="n"/>
      <c r="K47" s="485" t="n"/>
      <c r="L47" s="485" t="n"/>
      <c r="M47" s="485" t="n"/>
    </row>
    <row r="48" ht="12" customHeight="1">
      <c r="C48" s="52" t="n"/>
      <c r="D48" s="52" t="n"/>
      <c r="K48" s="485" t="n"/>
      <c r="L48" s="485" t="n"/>
      <c r="M48" s="485" t="n"/>
    </row>
    <row r="49" ht="12" customHeight="1">
      <c r="C49" s="52" t="n"/>
      <c r="D49" s="52" t="n"/>
      <c r="K49" s="485" t="n"/>
      <c r="L49" s="485" t="n"/>
      <c r="M49" s="485" t="n"/>
    </row>
    <row r="50" ht="12" customHeight="1">
      <c r="C50" s="52" t="n"/>
      <c r="D50" s="52" t="n"/>
      <c r="K50" s="485" t="n"/>
      <c r="L50" s="485" t="n"/>
      <c r="M50" s="485" t="n"/>
    </row>
    <row r="51" ht="12" customHeight="1">
      <c r="C51" s="52" t="n"/>
      <c r="D51" s="52" t="n"/>
      <c r="K51" s="485" t="n"/>
      <c r="L51" s="485" t="n"/>
      <c r="M51" s="485" t="n"/>
    </row>
    <row r="52" ht="12" customHeight="1">
      <c r="C52" s="52" t="n"/>
      <c r="D52" s="52" t="n"/>
      <c r="K52" s="485" t="n"/>
      <c r="L52" s="485" t="n"/>
      <c r="M52" s="485" t="n"/>
    </row>
    <row r="53" ht="14.25" customHeight="1">
      <c r="C53" s="52" t="n"/>
      <c r="D53" s="52" t="n"/>
      <c r="K53" s="485" t="n"/>
      <c r="L53" s="485" t="n"/>
      <c r="M53" s="485" t="n"/>
    </row>
    <row r="54" ht="12" customHeight="1">
      <c r="C54" s="52" t="n"/>
      <c r="D54" s="52" t="n"/>
      <c r="K54" s="485" t="n"/>
      <c r="L54" s="485" t="n"/>
      <c r="M54" s="485" t="n"/>
    </row>
    <row r="55" ht="12" customHeight="1">
      <c r="C55" s="52" t="n"/>
      <c r="D55" s="52" t="n"/>
      <c r="K55" s="485" t="n"/>
      <c r="L55" s="485" t="n"/>
      <c r="M55" s="485"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87"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91" t="inlineStr">
        <is>
          <t>Momento applicato → M = a*X2 + b*X</t>
        </is>
      </c>
      <c r="G67" s="622" t="n"/>
      <c r="H67" s="622" t="n"/>
      <c r="I67" s="622" t="n"/>
      <c r="J67" s="623" t="n"/>
    </row>
    <row r="68" ht="13.5" customHeight="1">
      <c r="F68" s="209" t="n"/>
      <c r="G68" s="492" t="inlineStr">
        <is>
          <t>a [Nm/mV2]</t>
        </is>
      </c>
      <c r="H68" s="624" t="n"/>
      <c r="I68" s="493" t="inlineStr">
        <is>
          <t>b [Nm/mV]</t>
        </is>
      </c>
      <c r="J68" s="625" t="n"/>
    </row>
    <row r="69" ht="13.5" customHeight="1">
      <c r="F69" s="212" t="inlineStr">
        <is>
          <t>1° ordine</t>
        </is>
      </c>
      <c r="G69" s="494"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91" t="inlineStr">
        <is>
          <t>Misura elettrica → X = d*M2 + e*M</t>
        </is>
      </c>
      <c r="G72" s="622" t="n"/>
      <c r="H72" s="622" t="n"/>
      <c r="I72" s="622" t="n"/>
      <c r="J72" s="623" t="n"/>
    </row>
    <row r="73" ht="13.5" customHeight="1">
      <c r="F73" s="209" t="n"/>
      <c r="G73" s="492" t="inlineStr">
        <is>
          <t>d [mV/Nm2]</t>
        </is>
      </c>
      <c r="H73" s="624" t="n"/>
      <c r="I73" s="493" t="inlineStr">
        <is>
          <t>e [mV/Nm]</t>
        </is>
      </c>
      <c r="J73" s="625" t="n"/>
    </row>
    <row r="74" ht="13.5" customHeight="1">
      <c r="F74" s="212" t="inlineStr">
        <is>
          <t>1° ordine</t>
        </is>
      </c>
      <c r="G74" s="494">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98" t="inlineStr">
        <is>
          <t>Coppia</t>
        </is>
      </c>
      <c r="L79" s="499"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500" t="inlineStr">
        <is>
          <t>Momento applicato → M = a*X2 + b*X</t>
        </is>
      </c>
      <c r="G90" s="622" t="n"/>
      <c r="H90" s="622" t="n"/>
      <c r="I90" s="622" t="n"/>
      <c r="J90" s="623" t="n"/>
    </row>
    <row r="91" ht="15" customHeight="1">
      <c r="F91" s="209" t="n"/>
      <c r="G91" s="492" t="inlineStr">
        <is>
          <t>a [Nm/mV2]</t>
        </is>
      </c>
      <c r="H91" s="624" t="n"/>
      <c r="I91" s="493" t="inlineStr">
        <is>
          <t>b [Nm/mV]</t>
        </is>
      </c>
      <c r="J91" s="625" t="n"/>
    </row>
    <row r="92" ht="15" customHeight="1">
      <c r="F92" s="212" t="inlineStr">
        <is>
          <t>1° ordine</t>
        </is>
      </c>
      <c r="G92" s="494">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500" t="inlineStr">
        <is>
          <t>Misura elettrica → X = d*M2 + e*M</t>
        </is>
      </c>
      <c r="G95" s="622" t="n"/>
      <c r="H95" s="622" t="n"/>
      <c r="I95" s="622" t="n"/>
      <c r="J95" s="623" t="n"/>
    </row>
    <row r="96" ht="15" customHeight="1">
      <c r="F96" s="209" t="n"/>
      <c r="G96" s="492" t="inlineStr">
        <is>
          <t>d [mV/Nm2]</t>
        </is>
      </c>
      <c r="H96" s="624" t="n"/>
      <c r="I96" s="493" t="inlineStr">
        <is>
          <t>e [mV/Nm]</t>
        </is>
      </c>
      <c r="J96" s="625" t="n"/>
    </row>
    <row r="97" ht="15" customHeight="1">
      <c r="F97" s="212" t="inlineStr">
        <is>
          <t>1° ordine</t>
        </is>
      </c>
      <c r="G97" s="494">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502" t="inlineStr">
        <is>
          <t>Coppia</t>
        </is>
      </c>
      <c r="L102" s="501"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K22:M22"/>
    <mergeCell ref="F11:M11"/>
    <mergeCell ref="E33:F33"/>
    <mergeCell ref="G98:H98"/>
    <mergeCell ref="C7:L7"/>
    <mergeCell ref="F10:M10"/>
    <mergeCell ref="F16:M16"/>
    <mergeCell ref="L102:L103"/>
    <mergeCell ref="G70:H70"/>
    <mergeCell ref="G97:H97"/>
    <mergeCell ref="E39:F39"/>
    <mergeCell ref="I70:J70"/>
    <mergeCell ref="I91:J91"/>
    <mergeCell ref="E38:F38"/>
    <mergeCell ref="F12:M12"/>
    <mergeCell ref="F15:M15"/>
    <mergeCell ref="C18:L18"/>
    <mergeCell ref="F95:J95"/>
    <mergeCell ref="L79:L80"/>
    <mergeCell ref="K27:M27"/>
    <mergeCell ref="I75:J75"/>
    <mergeCell ref="G93:H93"/>
    <mergeCell ref="I97:J97"/>
    <mergeCell ref="I93:J93"/>
    <mergeCell ref="G69:H69"/>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G91:H91"/>
    <mergeCell ref="F9:M9"/>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2024-07-15T13:14:44Z</dcterms:modified>
  <cp:lastModifiedBy>francesco rumiz</cp:lastModifiedBy>
  <cp:revision>2</cp:revision>
  <cp:lastPrinted>2024-06-28T12:05:48Z</cp:lastPrinted>
</cp:coreProperties>
</file>