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\Gerador_de_DRE - Postar\arquivos\dre_ano\"/>
    </mc:Choice>
  </mc:AlternateContent>
  <xr:revisionPtr revIDLastSave="0" documentId="13_ncr:1_{64F98193-2D91-442D-9BF5-EEE1676837C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G86" i="1"/>
  <c r="G84" i="1" s="1"/>
  <c r="AY90" i="1"/>
  <c r="AX90" i="1"/>
  <c r="AY89" i="1"/>
  <c r="AX89" i="1"/>
  <c r="AW89" i="1"/>
  <c r="AO89" i="1"/>
  <c r="T89" i="1"/>
  <c r="I89" i="1"/>
  <c r="H89" i="1"/>
  <c r="E89" i="1"/>
  <c r="D89" i="1"/>
  <c r="AY88" i="1"/>
  <c r="AX88" i="1"/>
  <c r="I88" i="1"/>
  <c r="H88" i="1"/>
  <c r="E88" i="1"/>
  <c r="D88" i="1"/>
  <c r="AX87" i="1"/>
  <c r="Y87" i="1"/>
  <c r="X87" i="1"/>
  <c r="T87" i="1"/>
  <c r="P87" i="1"/>
  <c r="M87" i="1"/>
  <c r="I87" i="1"/>
  <c r="H87" i="1"/>
  <c r="AT86" i="1"/>
  <c r="AT84" i="1" s="1"/>
  <c r="AP86" i="1"/>
  <c r="AP84" i="1" s="1"/>
  <c r="AL86" i="1"/>
  <c r="AL84" i="1" s="1"/>
  <c r="AH86" i="1"/>
  <c r="AD86" i="1"/>
  <c r="Z86" i="1"/>
  <c r="W86" i="1"/>
  <c r="V86" i="1"/>
  <c r="V84" i="1" s="1"/>
  <c r="S86" i="1"/>
  <c r="S84" i="1" s="1"/>
  <c r="R86" i="1"/>
  <c r="O86" i="1"/>
  <c r="Q86" i="1" s="1"/>
  <c r="N86" i="1"/>
  <c r="K86" i="1"/>
  <c r="J86" i="1"/>
  <c r="F86" i="1"/>
  <c r="H86" i="1" s="1"/>
  <c r="C86" i="1"/>
  <c r="E86" i="1" s="1"/>
  <c r="B86" i="1"/>
  <c r="AY85" i="1"/>
  <c r="AX85" i="1"/>
  <c r="AS85" i="1"/>
  <c r="T85" i="1"/>
  <c r="I85" i="1"/>
  <c r="H85" i="1"/>
  <c r="E85" i="1"/>
  <c r="D85" i="1"/>
  <c r="AU84" i="1"/>
  <c r="AQ84" i="1"/>
  <c r="AM84" i="1"/>
  <c r="AO84" i="1" s="1"/>
  <c r="AI84" i="1"/>
  <c r="AE84" i="1"/>
  <c r="AD84" i="1"/>
  <c r="AB84" i="1"/>
  <c r="AA84" i="1"/>
  <c r="AC84" i="1" s="1"/>
  <c r="Z84" i="1"/>
  <c r="R84" i="1"/>
  <c r="N84" i="1"/>
  <c r="J84" i="1"/>
  <c r="F84" i="1"/>
  <c r="B84" i="1"/>
  <c r="BA83" i="1"/>
  <c r="AZ83" i="1"/>
  <c r="AW83" i="1"/>
  <c r="AV83" i="1"/>
  <c r="AS83" i="1"/>
  <c r="AR83" i="1"/>
  <c r="AO83" i="1"/>
  <c r="AN83" i="1"/>
  <c r="AK83" i="1"/>
  <c r="AJ83" i="1"/>
  <c r="AG83" i="1"/>
  <c r="AF83" i="1"/>
  <c r="AC83" i="1"/>
  <c r="AB83" i="1"/>
  <c r="Y83" i="1"/>
  <c r="X83" i="1"/>
  <c r="U83" i="1"/>
  <c r="T83" i="1"/>
  <c r="Q83" i="1"/>
  <c r="P83" i="1"/>
  <c r="M83" i="1"/>
  <c r="L83" i="1"/>
  <c r="I83" i="1"/>
  <c r="H83" i="1"/>
  <c r="E83" i="1"/>
  <c r="D83" i="1"/>
  <c r="AY81" i="1"/>
  <c r="AO81" i="1"/>
  <c r="I81" i="1"/>
  <c r="H81" i="1"/>
  <c r="E81" i="1"/>
  <c r="D81" i="1"/>
  <c r="AY80" i="1"/>
  <c r="M80" i="1"/>
  <c r="I80" i="1"/>
  <c r="H80" i="1"/>
  <c r="E80" i="1"/>
  <c r="D80" i="1"/>
  <c r="AQ78" i="1"/>
  <c r="AM78" i="1"/>
  <c r="AE78" i="1"/>
  <c r="Z78" i="1"/>
  <c r="AY77" i="1"/>
  <c r="AX77" i="1"/>
  <c r="AY76" i="1"/>
  <c r="AX76" i="1"/>
  <c r="AW76" i="1"/>
  <c r="AO76" i="1"/>
  <c r="I76" i="1"/>
  <c r="H76" i="1"/>
  <c r="E76" i="1"/>
  <c r="D76" i="1"/>
  <c r="AY75" i="1"/>
  <c r="AX75" i="1"/>
  <c r="AO75" i="1"/>
  <c r="I75" i="1"/>
  <c r="H75" i="1"/>
  <c r="E75" i="1"/>
  <c r="D75" i="1"/>
  <c r="AY74" i="1"/>
  <c r="AX74" i="1"/>
  <c r="AO74" i="1"/>
  <c r="I74" i="1"/>
  <c r="H74" i="1"/>
  <c r="E74" i="1"/>
  <c r="D74" i="1"/>
  <c r="AY73" i="1"/>
  <c r="AX73" i="1"/>
  <c r="AS73" i="1"/>
  <c r="AO73" i="1"/>
  <c r="M73" i="1"/>
  <c r="I73" i="1"/>
  <c r="H73" i="1"/>
  <c r="E73" i="1"/>
  <c r="D73" i="1"/>
  <c r="AY72" i="1"/>
  <c r="AX72" i="1"/>
  <c r="AW72" i="1"/>
  <c r="P72" i="1"/>
  <c r="I72" i="1"/>
  <c r="H72" i="1"/>
  <c r="E72" i="1"/>
  <c r="D72" i="1"/>
  <c r="AY71" i="1"/>
  <c r="AX71" i="1"/>
  <c r="AW71" i="1"/>
  <c r="I71" i="1"/>
  <c r="H71" i="1"/>
  <c r="E71" i="1"/>
  <c r="D71" i="1"/>
  <c r="AY70" i="1"/>
  <c r="AX70" i="1"/>
  <c r="AW70" i="1"/>
  <c r="AS70" i="1"/>
  <c r="AK70" i="1"/>
  <c r="AG70" i="1"/>
  <c r="I70" i="1"/>
  <c r="H70" i="1"/>
  <c r="E70" i="1"/>
  <c r="D70" i="1"/>
  <c r="AY69" i="1"/>
  <c r="AX69" i="1"/>
  <c r="AO69" i="1"/>
  <c r="T69" i="1"/>
  <c r="I69" i="1"/>
  <c r="H69" i="1"/>
  <c r="E69" i="1"/>
  <c r="D69" i="1"/>
  <c r="AY68" i="1"/>
  <c r="AX68" i="1"/>
  <c r="AW68" i="1"/>
  <c r="I68" i="1"/>
  <c r="H68" i="1"/>
  <c r="E68" i="1"/>
  <c r="D68" i="1"/>
  <c r="AY67" i="1"/>
  <c r="AX67" i="1"/>
  <c r="AC67" i="1"/>
  <c r="I67" i="1"/>
  <c r="H67" i="1"/>
  <c r="E67" i="1"/>
  <c r="D67" i="1"/>
  <c r="AW66" i="1"/>
  <c r="AU66" i="1"/>
  <c r="AV66" i="1" s="1"/>
  <c r="AT66" i="1"/>
  <c r="AQ66" i="1"/>
  <c r="AP66" i="1"/>
  <c r="AM66" i="1"/>
  <c r="AL66" i="1"/>
  <c r="AI66" i="1"/>
  <c r="AJ66" i="1" s="1"/>
  <c r="AH66" i="1"/>
  <c r="AG66" i="1"/>
  <c r="AE66" i="1"/>
  <c r="AD66" i="1"/>
  <c r="AF66" i="1" s="1"/>
  <c r="AA66" i="1"/>
  <c r="AB66" i="1" s="1"/>
  <c r="Z66" i="1"/>
  <c r="W66" i="1"/>
  <c r="Y66" i="1" s="1"/>
  <c r="V66" i="1"/>
  <c r="S66" i="1"/>
  <c r="U66" i="1" s="1"/>
  <c r="R66" i="1"/>
  <c r="O66" i="1"/>
  <c r="Q66" i="1" s="1"/>
  <c r="N66" i="1"/>
  <c r="P66" i="1" s="1"/>
  <c r="K66" i="1"/>
  <c r="M66" i="1" s="1"/>
  <c r="J66" i="1"/>
  <c r="G66" i="1"/>
  <c r="F66" i="1"/>
  <c r="C66" i="1"/>
  <c r="B66" i="1"/>
  <c r="E66" i="1" s="1"/>
  <c r="AY65" i="1"/>
  <c r="AX65" i="1"/>
  <c r="AW65" i="1"/>
  <c r="P65" i="1"/>
  <c r="I65" i="1"/>
  <c r="H65" i="1"/>
  <c r="E65" i="1"/>
  <c r="D65" i="1"/>
  <c r="AY64" i="1"/>
  <c r="AX64" i="1"/>
  <c r="AW64" i="1"/>
  <c r="P64" i="1"/>
  <c r="I64" i="1"/>
  <c r="H64" i="1"/>
  <c r="E64" i="1"/>
  <c r="D64" i="1"/>
  <c r="AY63" i="1"/>
  <c r="AX63" i="1"/>
  <c r="AW63" i="1"/>
  <c r="AO63" i="1"/>
  <c r="I63" i="1"/>
  <c r="H63" i="1"/>
  <c r="E63" i="1"/>
  <c r="D63" i="1"/>
  <c r="AY62" i="1"/>
  <c r="AX62" i="1"/>
  <c r="AO62" i="1"/>
  <c r="P62" i="1"/>
  <c r="I62" i="1"/>
  <c r="H62" i="1"/>
  <c r="E62" i="1"/>
  <c r="D62" i="1"/>
  <c r="AY61" i="1"/>
  <c r="AX61" i="1"/>
  <c r="AO61" i="1"/>
  <c r="P61" i="1"/>
  <c r="M61" i="1"/>
  <c r="I61" i="1"/>
  <c r="H61" i="1"/>
  <c r="E61" i="1"/>
  <c r="D61" i="1"/>
  <c r="AY60" i="1"/>
  <c r="AX60" i="1"/>
  <c r="AO60" i="1"/>
  <c r="I60" i="1"/>
  <c r="H60" i="1"/>
  <c r="E60" i="1"/>
  <c r="D60" i="1"/>
  <c r="AY59" i="1"/>
  <c r="AX59" i="1"/>
  <c r="AW59" i="1"/>
  <c r="AS59" i="1"/>
  <c r="I59" i="1"/>
  <c r="H59" i="1"/>
  <c r="E59" i="1"/>
  <c r="D59" i="1"/>
  <c r="AY58" i="1"/>
  <c r="AX58" i="1"/>
  <c r="AW58" i="1"/>
  <c r="AS58" i="1"/>
  <c r="AO58" i="1"/>
  <c r="AC58" i="1"/>
  <c r="T58" i="1"/>
  <c r="I58" i="1"/>
  <c r="H58" i="1"/>
  <c r="E58" i="1"/>
  <c r="D58" i="1"/>
  <c r="AY57" i="1"/>
  <c r="AX57" i="1"/>
  <c r="AW57" i="1"/>
  <c r="P57" i="1"/>
  <c r="M57" i="1"/>
  <c r="I57" i="1"/>
  <c r="H57" i="1"/>
  <c r="E57" i="1"/>
  <c r="D57" i="1"/>
  <c r="AY56" i="1"/>
  <c r="AX56" i="1"/>
  <c r="AW56" i="1"/>
  <c r="I56" i="1"/>
  <c r="H56" i="1"/>
  <c r="E56" i="1"/>
  <c r="D56" i="1"/>
  <c r="AK55" i="1"/>
  <c r="AG55" i="1"/>
  <c r="AC55" i="1"/>
  <c r="I55" i="1"/>
  <c r="H55" i="1"/>
  <c r="E55" i="1"/>
  <c r="D55" i="1"/>
  <c r="AY54" i="1"/>
  <c r="AX54" i="1"/>
  <c r="AO54" i="1"/>
  <c r="I54" i="1"/>
  <c r="H54" i="1"/>
  <c r="E54" i="1"/>
  <c r="D54" i="1"/>
  <c r="AY53" i="1"/>
  <c r="AX53" i="1"/>
  <c r="U53" i="1"/>
  <c r="I53" i="1"/>
  <c r="H53" i="1"/>
  <c r="E53" i="1"/>
  <c r="D53" i="1"/>
  <c r="AY52" i="1"/>
  <c r="AX52" i="1"/>
  <c r="AS52" i="1"/>
  <c r="AO52" i="1"/>
  <c r="P52" i="1"/>
  <c r="M52" i="1"/>
  <c r="I52" i="1"/>
  <c r="H52" i="1"/>
  <c r="E52" i="1"/>
  <c r="D52" i="1"/>
  <c r="AY51" i="1"/>
  <c r="AX51" i="1"/>
  <c r="AW51" i="1"/>
  <c r="AS51" i="1"/>
  <c r="AC51" i="1"/>
  <c r="I51" i="1"/>
  <c r="H51" i="1"/>
  <c r="E51" i="1"/>
  <c r="D51" i="1"/>
  <c r="AY50" i="1"/>
  <c r="AX50" i="1"/>
  <c r="AW50" i="1"/>
  <c r="AO50" i="1"/>
  <c r="AG50" i="1"/>
  <c r="T50" i="1"/>
  <c r="P50" i="1"/>
  <c r="I50" i="1"/>
  <c r="H50" i="1"/>
  <c r="E50" i="1"/>
  <c r="D50" i="1"/>
  <c r="AY49" i="1"/>
  <c r="AX49" i="1"/>
  <c r="AW49" i="1"/>
  <c r="P49" i="1"/>
  <c r="I49" i="1"/>
  <c r="H49" i="1"/>
  <c r="E49" i="1"/>
  <c r="D49" i="1"/>
  <c r="AY48" i="1"/>
  <c r="AX48" i="1"/>
  <c r="AO48" i="1"/>
  <c r="P48" i="1"/>
  <c r="I48" i="1"/>
  <c r="H48" i="1"/>
  <c r="E48" i="1"/>
  <c r="D48" i="1"/>
  <c r="AV47" i="1"/>
  <c r="AU47" i="1"/>
  <c r="AT47" i="1"/>
  <c r="AW47" i="1" s="1"/>
  <c r="AQ47" i="1"/>
  <c r="AP47" i="1"/>
  <c r="AM47" i="1"/>
  <c r="AL47" i="1"/>
  <c r="AO47" i="1" s="1"/>
  <c r="AK47" i="1"/>
  <c r="AJ47" i="1"/>
  <c r="AI47" i="1"/>
  <c r="AH47" i="1"/>
  <c r="AG47" i="1"/>
  <c r="AF47" i="1"/>
  <c r="AE47" i="1"/>
  <c r="AD47" i="1"/>
  <c r="AC47" i="1"/>
  <c r="AA47" i="1"/>
  <c r="AB47" i="1" s="1"/>
  <c r="Z47" i="1"/>
  <c r="W47" i="1"/>
  <c r="V47" i="1"/>
  <c r="S47" i="1"/>
  <c r="U47" i="1" s="1"/>
  <c r="R47" i="1"/>
  <c r="O47" i="1"/>
  <c r="Q47" i="1" s="1"/>
  <c r="N47" i="1"/>
  <c r="K47" i="1"/>
  <c r="J47" i="1"/>
  <c r="G47" i="1"/>
  <c r="F47" i="1"/>
  <c r="F78" i="1" s="1"/>
  <c r="C47" i="1"/>
  <c r="B47" i="1"/>
  <c r="AY46" i="1"/>
  <c r="AX46" i="1"/>
  <c r="AY45" i="1"/>
  <c r="AX45" i="1"/>
  <c r="AW45" i="1"/>
  <c r="I45" i="1"/>
  <c r="H45" i="1"/>
  <c r="E45" i="1"/>
  <c r="D45" i="1"/>
  <c r="AY44" i="1"/>
  <c r="AX44" i="1"/>
  <c r="AW44" i="1"/>
  <c r="M44" i="1"/>
  <c r="I44" i="1"/>
  <c r="H44" i="1"/>
  <c r="E44" i="1"/>
  <c r="D44" i="1"/>
  <c r="AY43" i="1"/>
  <c r="AX43" i="1"/>
  <c r="AW43" i="1"/>
  <c r="AS43" i="1"/>
  <c r="AC43" i="1"/>
  <c r="I43" i="1"/>
  <c r="H43" i="1"/>
  <c r="E43" i="1"/>
  <c r="D43" i="1"/>
  <c r="AY42" i="1"/>
  <c r="AX42" i="1"/>
  <c r="AW42" i="1"/>
  <c r="AK42" i="1"/>
  <c r="AG42" i="1"/>
  <c r="AC42" i="1"/>
  <c r="I42" i="1"/>
  <c r="H42" i="1"/>
  <c r="E42" i="1"/>
  <c r="D42" i="1"/>
  <c r="AY41" i="1"/>
  <c r="AX41" i="1"/>
  <c r="AO41" i="1"/>
  <c r="U41" i="1"/>
  <c r="I41" i="1"/>
  <c r="H41" i="1"/>
  <c r="E41" i="1"/>
  <c r="D41" i="1"/>
  <c r="AX40" i="1"/>
  <c r="AW40" i="1"/>
  <c r="AO40" i="1"/>
  <c r="M40" i="1"/>
  <c r="I40" i="1"/>
  <c r="H40" i="1"/>
  <c r="E40" i="1"/>
  <c r="D40" i="1"/>
  <c r="AU39" i="1"/>
  <c r="AT39" i="1"/>
  <c r="AQ39" i="1"/>
  <c r="AP39" i="1"/>
  <c r="AN39" i="1"/>
  <c r="AM39" i="1"/>
  <c r="AL39" i="1"/>
  <c r="AI39" i="1"/>
  <c r="AI78" i="1" s="1"/>
  <c r="AH39" i="1"/>
  <c r="AE39" i="1"/>
  <c r="AD39" i="1"/>
  <c r="AD78" i="1" s="1"/>
  <c r="AA39" i="1"/>
  <c r="Z39" i="1"/>
  <c r="W39" i="1"/>
  <c r="Y39" i="1" s="1"/>
  <c r="V39" i="1"/>
  <c r="S39" i="1"/>
  <c r="R39" i="1"/>
  <c r="N39" i="1"/>
  <c r="N78" i="1" s="1"/>
  <c r="K39" i="1"/>
  <c r="J39" i="1"/>
  <c r="J78" i="1" s="1"/>
  <c r="G39" i="1"/>
  <c r="I39" i="1" s="1"/>
  <c r="F39" i="1"/>
  <c r="C39" i="1"/>
  <c r="D39" i="1" s="1"/>
  <c r="B39" i="1"/>
  <c r="AY37" i="1"/>
  <c r="AX37" i="1"/>
  <c r="AO37" i="1"/>
  <c r="AK37" i="1"/>
  <c r="AY36" i="1"/>
  <c r="AX36" i="1"/>
  <c r="M36" i="1"/>
  <c r="I36" i="1"/>
  <c r="H36" i="1"/>
  <c r="E36" i="1"/>
  <c r="D36" i="1"/>
  <c r="AY35" i="1"/>
  <c r="AX35" i="1"/>
  <c r="M35" i="1"/>
  <c r="I35" i="1"/>
  <c r="H35" i="1"/>
  <c r="E35" i="1"/>
  <c r="D35" i="1"/>
  <c r="AY34" i="1"/>
  <c r="AX34" i="1"/>
  <c r="AW34" i="1"/>
  <c r="AO34" i="1"/>
  <c r="I34" i="1"/>
  <c r="H34" i="1"/>
  <c r="E34" i="1"/>
  <c r="D34" i="1"/>
  <c r="AY33" i="1"/>
  <c r="AX33" i="1"/>
  <c r="AW33" i="1"/>
  <c r="AO33" i="1"/>
  <c r="AC33" i="1"/>
  <c r="I33" i="1"/>
  <c r="H33" i="1"/>
  <c r="E33" i="1"/>
  <c r="D33" i="1"/>
  <c r="AU32" i="1"/>
  <c r="AT32" i="1"/>
  <c r="AQ32" i="1"/>
  <c r="AS32" i="1" s="1"/>
  <c r="AP32" i="1"/>
  <c r="AM32" i="1"/>
  <c r="AN32" i="1" s="1"/>
  <c r="AL32" i="1"/>
  <c r="AO32" i="1" s="1"/>
  <c r="AI32" i="1"/>
  <c r="AJ32" i="1" s="1"/>
  <c r="AH32" i="1"/>
  <c r="AF32" i="1"/>
  <c r="AE32" i="1"/>
  <c r="AG32" i="1" s="1"/>
  <c r="AD32" i="1"/>
  <c r="AA32" i="1"/>
  <c r="Z32" i="1"/>
  <c r="W32" i="1"/>
  <c r="V32" i="1"/>
  <c r="S32" i="1"/>
  <c r="U32" i="1" s="1"/>
  <c r="R32" i="1"/>
  <c r="O32" i="1"/>
  <c r="N32" i="1"/>
  <c r="K32" i="1"/>
  <c r="J32" i="1"/>
  <c r="H32" i="1"/>
  <c r="G32" i="1"/>
  <c r="F32" i="1"/>
  <c r="C32" i="1"/>
  <c r="E32" i="1" s="1"/>
  <c r="B32" i="1"/>
  <c r="AY31" i="1"/>
  <c r="AX31" i="1"/>
  <c r="AY30" i="1"/>
  <c r="AX30" i="1"/>
  <c r="AW30" i="1"/>
  <c r="T30" i="1"/>
  <c r="P30" i="1"/>
  <c r="I30" i="1"/>
  <c r="H30" i="1"/>
  <c r="E30" i="1"/>
  <c r="D30" i="1"/>
  <c r="AY29" i="1"/>
  <c r="AX29" i="1"/>
  <c r="AO29" i="1"/>
  <c r="I29" i="1"/>
  <c r="H29" i="1"/>
  <c r="E29" i="1"/>
  <c r="D29" i="1"/>
  <c r="AY28" i="1"/>
  <c r="AX28" i="1"/>
  <c r="AO28" i="1"/>
  <c r="M28" i="1"/>
  <c r="I28" i="1"/>
  <c r="H28" i="1"/>
  <c r="E28" i="1"/>
  <c r="D28" i="1"/>
  <c r="AY27" i="1"/>
  <c r="AX27" i="1"/>
  <c r="AW27" i="1"/>
  <c r="I27" i="1"/>
  <c r="H27" i="1"/>
  <c r="E27" i="1"/>
  <c r="D27" i="1"/>
  <c r="AY26" i="1"/>
  <c r="AX26" i="1"/>
  <c r="AW26" i="1"/>
  <c r="P26" i="1"/>
  <c r="I26" i="1"/>
  <c r="H26" i="1"/>
  <c r="E26" i="1"/>
  <c r="D26" i="1"/>
  <c r="AY25" i="1"/>
  <c r="AW25" i="1"/>
  <c r="AS25" i="1"/>
  <c r="AP25" i="1"/>
  <c r="AL25" i="1"/>
  <c r="Z25" i="1"/>
  <c r="N25" i="1"/>
  <c r="P25" i="1" s="1"/>
  <c r="I25" i="1"/>
  <c r="H25" i="1"/>
  <c r="F25" i="1"/>
  <c r="B25" i="1"/>
  <c r="AY24" i="1"/>
  <c r="AW24" i="1"/>
  <c r="AL24" i="1"/>
  <c r="AH24" i="1"/>
  <c r="Z24" i="1"/>
  <c r="R24" i="1"/>
  <c r="R23" i="1" s="1"/>
  <c r="N24" i="1"/>
  <c r="P24" i="1" s="1"/>
  <c r="H24" i="1"/>
  <c r="F24" i="1"/>
  <c r="AU23" i="1"/>
  <c r="AQ23" i="1"/>
  <c r="AM23" i="1"/>
  <c r="AI23" i="1"/>
  <c r="AE23" i="1"/>
  <c r="AA23" i="1"/>
  <c r="Z23" i="1"/>
  <c r="W23" i="1"/>
  <c r="S23" i="1"/>
  <c r="U23" i="1" s="1"/>
  <c r="O23" i="1"/>
  <c r="K23" i="1"/>
  <c r="G23" i="1"/>
  <c r="C23" i="1"/>
  <c r="R22" i="1"/>
  <c r="R38" i="1" s="1"/>
  <c r="N22" i="1"/>
  <c r="AY20" i="1"/>
  <c r="AG20" i="1"/>
  <c r="AD20" i="1"/>
  <c r="R20" i="1"/>
  <c r="M20" i="1"/>
  <c r="F20" i="1"/>
  <c r="I20" i="1" s="1"/>
  <c r="AY19" i="1"/>
  <c r="AS19" i="1"/>
  <c r="AP19" i="1"/>
  <c r="AO19" i="1"/>
  <c r="AK19" i="1"/>
  <c r="AG19" i="1"/>
  <c r="AD19" i="1"/>
  <c r="Z19" i="1"/>
  <c r="R19" i="1"/>
  <c r="P19" i="1"/>
  <c r="N19" i="1"/>
  <c r="N20" i="1" s="1"/>
  <c r="I19" i="1"/>
  <c r="H19" i="1"/>
  <c r="F19" i="1"/>
  <c r="B19" i="1"/>
  <c r="E19" i="1" s="1"/>
  <c r="AY18" i="1"/>
  <c r="AW18" i="1"/>
  <c r="AO18" i="1"/>
  <c r="Z18" i="1"/>
  <c r="R18" i="1"/>
  <c r="R17" i="1" s="1"/>
  <c r="T81" i="1" s="1"/>
  <c r="M18" i="1"/>
  <c r="J18" i="1"/>
  <c r="F18" i="1"/>
  <c r="H18" i="1" s="1"/>
  <c r="AU17" i="1"/>
  <c r="AW36" i="1" s="1"/>
  <c r="AQ17" i="1"/>
  <c r="AS71" i="1" s="1"/>
  <c r="AM17" i="1"/>
  <c r="AI17" i="1"/>
  <c r="AE17" i="1"/>
  <c r="AG26" i="1" s="1"/>
  <c r="AA17" i="1"/>
  <c r="AC64" i="1" s="1"/>
  <c r="W17" i="1"/>
  <c r="S17" i="1"/>
  <c r="U88" i="1" s="1"/>
  <c r="O17" i="1"/>
  <c r="Q68" i="1" s="1"/>
  <c r="N17" i="1"/>
  <c r="P45" i="1" s="1"/>
  <c r="K17" i="1"/>
  <c r="M63" i="1" s="1"/>
  <c r="G17" i="1"/>
  <c r="C17" i="1"/>
  <c r="AU16" i="1"/>
  <c r="AT16" i="1"/>
  <c r="AR16" i="1"/>
  <c r="AQ16" i="1"/>
  <c r="AS16" i="1" s="1"/>
  <c r="AP16" i="1"/>
  <c r="AM16" i="1"/>
  <c r="AL16" i="1"/>
  <c r="AI16" i="1"/>
  <c r="AH16" i="1"/>
  <c r="AG16" i="1"/>
  <c r="AF16" i="1"/>
  <c r="AE16" i="1"/>
  <c r="AD16" i="1"/>
  <c r="AC16" i="1"/>
  <c r="AA16" i="1"/>
  <c r="AB16" i="1" s="1"/>
  <c r="Z16" i="1"/>
  <c r="W16" i="1"/>
  <c r="V16" i="1"/>
  <c r="V18" i="1" s="1"/>
  <c r="S16" i="1"/>
  <c r="T16" i="1" s="1"/>
  <c r="R16" i="1"/>
  <c r="R25" i="1" s="1"/>
  <c r="O16" i="1"/>
  <c r="P16" i="1" s="1"/>
  <c r="N16" i="1"/>
  <c r="N18" i="1" s="1"/>
  <c r="K16" i="1"/>
  <c r="M16" i="1" s="1"/>
  <c r="J16" i="1"/>
  <c r="G16" i="1"/>
  <c r="F16" i="1"/>
  <c r="C16" i="1"/>
  <c r="B16" i="1"/>
  <c r="AY14" i="1"/>
  <c r="AX14" i="1"/>
  <c r="AW14" i="1"/>
  <c r="AV14" i="1"/>
  <c r="AS14" i="1"/>
  <c r="AR14" i="1"/>
  <c r="AO14" i="1"/>
  <c r="AN14" i="1"/>
  <c r="AK14" i="1"/>
  <c r="AJ14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E14" i="1"/>
  <c r="D14" i="1"/>
  <c r="AY13" i="1"/>
  <c r="AX13" i="1"/>
  <c r="AW13" i="1"/>
  <c r="AV13" i="1"/>
  <c r="AS13" i="1"/>
  <c r="AR13" i="1"/>
  <c r="AO13" i="1"/>
  <c r="AN13" i="1"/>
  <c r="AK13" i="1"/>
  <c r="AJ13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E13" i="1"/>
  <c r="D13" i="1"/>
  <c r="AY12" i="1"/>
  <c r="AZ12" i="1" s="1"/>
  <c r="AX12" i="1"/>
  <c r="AW12" i="1"/>
  <c r="AV12" i="1"/>
  <c r="AS12" i="1"/>
  <c r="AR12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E12" i="1"/>
  <c r="D12" i="1"/>
  <c r="AY11" i="1"/>
  <c r="BA11" i="1" s="1"/>
  <c r="AX11" i="1"/>
  <c r="AW11" i="1"/>
  <c r="AV11" i="1"/>
  <c r="AS11" i="1"/>
  <c r="AR11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E11" i="1"/>
  <c r="D11" i="1"/>
  <c r="AY10" i="1"/>
  <c r="BA10" i="1" s="1"/>
  <c r="AX10" i="1"/>
  <c r="AW10" i="1"/>
  <c r="AV10" i="1"/>
  <c r="AS10" i="1"/>
  <c r="AR10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Y9" i="1"/>
  <c r="AX9" i="1"/>
  <c r="AW9" i="1"/>
  <c r="AV9" i="1"/>
  <c r="AS9" i="1"/>
  <c r="AR9" i="1"/>
  <c r="AO9" i="1"/>
  <c r="AN9" i="1"/>
  <c r="AK9" i="1"/>
  <c r="AJ9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E9" i="1"/>
  <c r="D9" i="1"/>
  <c r="AY8" i="1"/>
  <c r="AZ8" i="1" s="1"/>
  <c r="AX8" i="1"/>
  <c r="BA8" i="1" s="1"/>
  <c r="AW8" i="1"/>
  <c r="AV8" i="1"/>
  <c r="AS8" i="1"/>
  <c r="AR8" i="1"/>
  <c r="AO8" i="1"/>
  <c r="AN8" i="1"/>
  <c r="AK8" i="1"/>
  <c r="AJ8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D8" i="1"/>
  <c r="AY7" i="1"/>
  <c r="BA7" i="1" s="1"/>
  <c r="AX7" i="1"/>
  <c r="AW7" i="1"/>
  <c r="AV7" i="1"/>
  <c r="AS7" i="1"/>
  <c r="AR7" i="1"/>
  <c r="AO7" i="1"/>
  <c r="AN7" i="1"/>
  <c r="AK7" i="1"/>
  <c r="AJ7" i="1"/>
  <c r="AG7" i="1"/>
  <c r="AF7" i="1"/>
  <c r="AC7" i="1"/>
  <c r="AB7" i="1"/>
  <c r="Y7" i="1"/>
  <c r="X7" i="1"/>
  <c r="U7" i="1"/>
  <c r="T7" i="1"/>
  <c r="Q7" i="1"/>
  <c r="P7" i="1"/>
  <c r="M7" i="1"/>
  <c r="L7" i="1"/>
  <c r="I7" i="1"/>
  <c r="H7" i="1"/>
  <c r="E7" i="1"/>
  <c r="D7" i="1"/>
  <c r="AY6" i="1"/>
  <c r="BA6" i="1" s="1"/>
  <c r="AX6" i="1"/>
  <c r="AW6" i="1"/>
  <c r="AV6" i="1"/>
  <c r="AS6" i="1"/>
  <c r="AR6" i="1"/>
  <c r="AO6" i="1"/>
  <c r="AN6" i="1"/>
  <c r="AK6" i="1"/>
  <c r="AJ6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E6" i="1"/>
  <c r="D6" i="1"/>
  <c r="AY5" i="1"/>
  <c r="AX5" i="1"/>
  <c r="AW5" i="1"/>
  <c r="AV5" i="1"/>
  <c r="AS5" i="1"/>
  <c r="AR5" i="1"/>
  <c r="AO5" i="1"/>
  <c r="AN5" i="1"/>
  <c r="AK5" i="1"/>
  <c r="AJ5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E5" i="1"/>
  <c r="D5" i="1"/>
  <c r="AY4" i="1"/>
  <c r="AX4" i="1"/>
  <c r="AW4" i="1"/>
  <c r="AV4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D32" i="1" l="1"/>
  <c r="H16" i="1"/>
  <c r="G22" i="1"/>
  <c r="I16" i="1"/>
  <c r="I86" i="1"/>
  <c r="I84" i="1"/>
  <c r="I47" i="1"/>
  <c r="AX47" i="1"/>
  <c r="L66" i="1"/>
  <c r="AY47" i="1"/>
  <c r="BA47" i="1" s="1"/>
  <c r="K84" i="1"/>
  <c r="M45" i="1"/>
  <c r="M64" i="1"/>
  <c r="M71" i="1"/>
  <c r="M81" i="1"/>
  <c r="M26" i="1"/>
  <c r="M37" i="1"/>
  <c r="M43" i="1"/>
  <c r="M62" i="1"/>
  <c r="M19" i="1"/>
  <c r="M34" i="1"/>
  <c r="M60" i="1"/>
  <c r="M74" i="1"/>
  <c r="M67" i="1"/>
  <c r="M29" i="1"/>
  <c r="M51" i="1"/>
  <c r="M53" i="1"/>
  <c r="M56" i="1"/>
  <c r="M65" i="1"/>
  <c r="M70" i="1"/>
  <c r="M85" i="1"/>
  <c r="M25" i="1"/>
  <c r="M27" i="1"/>
  <c r="K22" i="1"/>
  <c r="P86" i="1"/>
  <c r="P47" i="1"/>
  <c r="Q87" i="1"/>
  <c r="Q44" i="1"/>
  <c r="Q24" i="1"/>
  <c r="Q49" i="1"/>
  <c r="Q64" i="1"/>
  <c r="Q28" i="1"/>
  <c r="Q62" i="1"/>
  <c r="Q19" i="1"/>
  <c r="Q41" i="1"/>
  <c r="Q50" i="1"/>
  <c r="Q65" i="1"/>
  <c r="Q18" i="1"/>
  <c r="Q48" i="1"/>
  <c r="Q61" i="1"/>
  <c r="Q52" i="1"/>
  <c r="Q59" i="1"/>
  <c r="Q85" i="1"/>
  <c r="Q57" i="1"/>
  <c r="Q75" i="1"/>
  <c r="Q35" i="1"/>
  <c r="Q30" i="1"/>
  <c r="X66" i="1"/>
  <c r="T84" i="1"/>
  <c r="U84" i="1"/>
  <c r="T47" i="1"/>
  <c r="U58" i="1"/>
  <c r="U24" i="1"/>
  <c r="U56" i="1"/>
  <c r="U87" i="1"/>
  <c r="U35" i="1"/>
  <c r="U62" i="1"/>
  <c r="U28" i="1"/>
  <c r="U30" i="1"/>
  <c r="U48" i="1"/>
  <c r="U64" i="1"/>
  <c r="U26" i="1"/>
  <c r="U50" i="1"/>
  <c r="U75" i="1"/>
  <c r="U85" i="1"/>
  <c r="U80" i="1"/>
  <c r="U36" i="1"/>
  <c r="U34" i="1"/>
  <c r="U55" i="1"/>
  <c r="U59" i="1"/>
  <c r="U61" i="1"/>
  <c r="U63" i="1"/>
  <c r="U69" i="1"/>
  <c r="U29" i="1"/>
  <c r="U76" i="1"/>
  <c r="U27" i="1"/>
  <c r="U49" i="1"/>
  <c r="U65" i="1"/>
  <c r="U51" i="1"/>
  <c r="U67" i="1"/>
  <c r="U43" i="1"/>
  <c r="U45" i="1"/>
  <c r="U89" i="1"/>
  <c r="AZ11" i="1"/>
  <c r="AZ7" i="1"/>
  <c r="AZ10" i="1"/>
  <c r="K38" i="1"/>
  <c r="AY23" i="1"/>
  <c r="BA13" i="1"/>
  <c r="AZ13" i="1"/>
  <c r="AX32" i="1"/>
  <c r="AU78" i="1"/>
  <c r="AV39" i="1"/>
  <c r="AW39" i="1"/>
  <c r="F17" i="1"/>
  <c r="I18" i="1"/>
  <c r="S78" i="1"/>
  <c r="U39" i="1"/>
  <c r="T39" i="1"/>
  <c r="Y81" i="1"/>
  <c r="Y59" i="1"/>
  <c r="Y54" i="1"/>
  <c r="Y71" i="1"/>
  <c r="Y65" i="1"/>
  <c r="Y53" i="1"/>
  <c r="Y35" i="1"/>
  <c r="Y74" i="1"/>
  <c r="Y73" i="1"/>
  <c r="Y69" i="1"/>
  <c r="Y55" i="1"/>
  <c r="Y27" i="1"/>
  <c r="Y25" i="1"/>
  <c r="Y67" i="1"/>
  <c r="Y30" i="1"/>
  <c r="Y70" i="1"/>
  <c r="Y89" i="1"/>
  <c r="Y85" i="1"/>
  <c r="Y45" i="1"/>
  <c r="Y28" i="1"/>
  <c r="Y20" i="1"/>
  <c r="Y26" i="1"/>
  <c r="Y42" i="1"/>
  <c r="Y37" i="1"/>
  <c r="Y80" i="1"/>
  <c r="Y64" i="1"/>
  <c r="Y63" i="1"/>
  <c r="Y62" i="1"/>
  <c r="Y61" i="1"/>
  <c r="Y56" i="1"/>
  <c r="Y51" i="1"/>
  <c r="Y76" i="1"/>
  <c r="Y58" i="1"/>
  <c r="Y57" i="1"/>
  <c r="Y43" i="1"/>
  <c r="Y60" i="1"/>
  <c r="Y33" i="1"/>
  <c r="Y68" i="1"/>
  <c r="Y44" i="1"/>
  <c r="Y34" i="1"/>
  <c r="Y19" i="1"/>
  <c r="Y52" i="1"/>
  <c r="Y40" i="1"/>
  <c r="Y88" i="1"/>
  <c r="Y18" i="1"/>
  <c r="Y48" i="1"/>
  <c r="Y29" i="1"/>
  <c r="Y24" i="1"/>
  <c r="Y72" i="1"/>
  <c r="Y49" i="1"/>
  <c r="Y41" i="1"/>
  <c r="Y36" i="1"/>
  <c r="Y50" i="1"/>
  <c r="Y75" i="1"/>
  <c r="H66" i="1"/>
  <c r="I66" i="1"/>
  <c r="AT25" i="1"/>
  <c r="AT18" i="1"/>
  <c r="AT24" i="1"/>
  <c r="AT19" i="1"/>
  <c r="F23" i="1"/>
  <c r="I24" i="1"/>
  <c r="L84" i="1"/>
  <c r="M84" i="1"/>
  <c r="R79" i="1"/>
  <c r="R82" i="1" s="1"/>
  <c r="R91" i="1" s="1"/>
  <c r="E25" i="1"/>
  <c r="D25" i="1"/>
  <c r="L32" i="1"/>
  <c r="M32" i="1"/>
  <c r="AG84" i="1"/>
  <c r="Y16" i="1"/>
  <c r="AZ14" i="1"/>
  <c r="X16" i="1"/>
  <c r="T24" i="1"/>
  <c r="AJ84" i="1"/>
  <c r="X86" i="1"/>
  <c r="W84" i="1"/>
  <c r="AK67" i="1"/>
  <c r="AK59" i="1"/>
  <c r="AK51" i="1"/>
  <c r="AK43" i="1"/>
  <c r="AK87" i="1"/>
  <c r="AK89" i="1"/>
  <c r="AK71" i="1"/>
  <c r="AK53" i="1"/>
  <c r="AK35" i="1"/>
  <c r="AK69" i="1"/>
  <c r="AK52" i="1"/>
  <c r="AK30" i="1"/>
  <c r="AK85" i="1"/>
  <c r="AK63" i="1"/>
  <c r="AK62" i="1"/>
  <c r="AK34" i="1"/>
  <c r="AK27" i="1"/>
  <c r="AK72" i="1"/>
  <c r="AK33" i="1"/>
  <c r="AK36" i="1"/>
  <c r="AK86" i="1"/>
  <c r="AK81" i="1"/>
  <c r="AK80" i="1"/>
  <c r="AK75" i="1"/>
  <c r="AK73" i="1"/>
  <c r="AK64" i="1"/>
  <c r="AK58" i="1"/>
  <c r="AK57" i="1"/>
  <c r="AK56" i="1"/>
  <c r="AK50" i="1"/>
  <c r="AK49" i="1"/>
  <c r="AK25" i="1"/>
  <c r="AK48" i="1"/>
  <c r="AK29" i="1"/>
  <c r="AK20" i="1"/>
  <c r="W22" i="1"/>
  <c r="AC30" i="1"/>
  <c r="H47" i="1"/>
  <c r="AG54" i="1"/>
  <c r="T61" i="1"/>
  <c r="G78" i="1"/>
  <c r="AS80" i="1"/>
  <c r="Y86" i="1"/>
  <c r="B24" i="1"/>
  <c r="T18" i="1"/>
  <c r="AA22" i="1"/>
  <c r="I23" i="1"/>
  <c r="H23" i="1"/>
  <c r="T32" i="1"/>
  <c r="AK41" i="1"/>
  <c r="AS50" i="1"/>
  <c r="AK54" i="1"/>
  <c r="AS66" i="1"/>
  <c r="AR66" i="1"/>
  <c r="AC69" i="1"/>
  <c r="AS89" i="1"/>
  <c r="AP20" i="1"/>
  <c r="AN23" i="1"/>
  <c r="AG36" i="1"/>
  <c r="AS62" i="1"/>
  <c r="AG69" i="1"/>
  <c r="AG72" i="1"/>
  <c r="AN84" i="1"/>
  <c r="AZ6" i="1"/>
  <c r="AD24" i="1"/>
  <c r="AD18" i="1"/>
  <c r="B20" i="1"/>
  <c r="T27" i="1"/>
  <c r="AY32" i="1"/>
  <c r="T35" i="1"/>
  <c r="AS36" i="1"/>
  <c r="G38" i="1"/>
  <c r="AF39" i="1"/>
  <c r="O39" i="1"/>
  <c r="AY40" i="1"/>
  <c r="Q40" i="1"/>
  <c r="M47" i="1"/>
  <c r="L47" i="1"/>
  <c r="K78" i="1"/>
  <c r="T53" i="1"/>
  <c r="Q60" i="1"/>
  <c r="AG61" i="1"/>
  <c r="T65" i="1"/>
  <c r="AR84" i="1"/>
  <c r="AZ9" i="1"/>
  <c r="BA9" i="1"/>
  <c r="AO80" i="1"/>
  <c r="AO35" i="1"/>
  <c r="AO88" i="1"/>
  <c r="AO85" i="1"/>
  <c r="AO70" i="1"/>
  <c r="AO64" i="1"/>
  <c r="AO43" i="1"/>
  <c r="AO68" i="1"/>
  <c r="AO67" i="1"/>
  <c r="AO53" i="1"/>
  <c r="AO65" i="1"/>
  <c r="AO51" i="1"/>
  <c r="AO44" i="1"/>
  <c r="AO36" i="1"/>
  <c r="AO72" i="1"/>
  <c r="AO55" i="1"/>
  <c r="AO42" i="1"/>
  <c r="AO26" i="1"/>
  <c r="AO24" i="1"/>
  <c r="AO59" i="1"/>
  <c r="AO25" i="1"/>
  <c r="AO49" i="1"/>
  <c r="AO30" i="1"/>
  <c r="AO20" i="1"/>
  <c r="P20" i="1"/>
  <c r="AW20" i="1"/>
  <c r="AC24" i="1"/>
  <c r="Q25" i="1"/>
  <c r="AC29" i="1"/>
  <c r="Y32" i="1"/>
  <c r="AG39" i="1"/>
  <c r="P40" i="1"/>
  <c r="AS49" i="1"/>
  <c r="Q56" i="1"/>
  <c r="AO57" i="1"/>
  <c r="T60" i="1"/>
  <c r="AK61" i="1"/>
  <c r="AK74" i="1"/>
  <c r="AS84" i="1"/>
  <c r="AS78" i="1"/>
  <c r="BA5" i="1"/>
  <c r="AW16" i="1"/>
  <c r="AU22" i="1"/>
  <c r="AV16" i="1"/>
  <c r="AY17" i="1"/>
  <c r="BA54" i="1" s="1"/>
  <c r="AZ5" i="1"/>
  <c r="AY16" i="1"/>
  <c r="AK66" i="1"/>
  <c r="AX66" i="1"/>
  <c r="D19" i="1"/>
  <c r="AR32" i="1"/>
  <c r="AF84" i="1"/>
  <c r="BA14" i="1"/>
  <c r="AE22" i="1"/>
  <c r="T45" i="1"/>
  <c r="T68" i="1"/>
  <c r="Q23" i="1"/>
  <c r="P23" i="1"/>
  <c r="AG28" i="1"/>
  <c r="AG29" i="1"/>
  <c r="AC32" i="1"/>
  <c r="T34" i="1"/>
  <c r="AG53" i="1"/>
  <c r="AH18" i="1"/>
  <c r="AH19" i="1"/>
  <c r="P88" i="1"/>
  <c r="P68" i="1"/>
  <c r="P60" i="1"/>
  <c r="P67" i="1"/>
  <c r="P59" i="1"/>
  <c r="P51" i="1"/>
  <c r="P43" i="1"/>
  <c r="P55" i="1"/>
  <c r="P73" i="1"/>
  <c r="P41" i="1"/>
  <c r="P89" i="1"/>
  <c r="P81" i="1"/>
  <c r="P80" i="1"/>
  <c r="P75" i="1"/>
  <c r="P74" i="1"/>
  <c r="P58" i="1"/>
  <c r="P28" i="1"/>
  <c r="P56" i="1"/>
  <c r="P27" i="1"/>
  <c r="P29" i="1"/>
  <c r="P70" i="1"/>
  <c r="P69" i="1"/>
  <c r="P44" i="1"/>
  <c r="P36" i="1"/>
  <c r="P35" i="1"/>
  <c r="P34" i="1"/>
  <c r="P33" i="1"/>
  <c r="P54" i="1"/>
  <c r="P53" i="1"/>
  <c r="P42" i="1"/>
  <c r="P37" i="1"/>
  <c r="H20" i="1"/>
  <c r="AK24" i="1"/>
  <c r="AB32" i="1"/>
  <c r="T44" i="1"/>
  <c r="AN47" i="1"/>
  <c r="AX16" i="1"/>
  <c r="AI22" i="1"/>
  <c r="AK16" i="1"/>
  <c r="AJ16" i="1"/>
  <c r="Q74" i="1"/>
  <c r="Q71" i="1"/>
  <c r="Q63" i="1"/>
  <c r="Q81" i="1"/>
  <c r="Q34" i="1"/>
  <c r="Q89" i="1"/>
  <c r="Q36" i="1"/>
  <c r="Q67" i="1"/>
  <c r="Q42" i="1"/>
  <c r="Q80" i="1"/>
  <c r="Q72" i="1"/>
  <c r="Q45" i="1"/>
  <c r="Q37" i="1"/>
  <c r="Q88" i="1"/>
  <c r="Q58" i="1"/>
  <c r="Q70" i="1"/>
  <c r="Q69" i="1"/>
  <c r="Q29" i="1"/>
  <c r="Q27" i="1"/>
  <c r="Q43" i="1"/>
  <c r="O22" i="1"/>
  <c r="Q73" i="1"/>
  <c r="Q54" i="1"/>
  <c r="Q53" i="1"/>
  <c r="Q55" i="1"/>
  <c r="Q26" i="1"/>
  <c r="AK18" i="1"/>
  <c r="T23" i="1"/>
  <c r="AL23" i="1"/>
  <c r="AO23" i="1" s="1"/>
  <c r="AC25" i="1"/>
  <c r="AK28" i="1"/>
  <c r="AS35" i="1"/>
  <c r="H39" i="1"/>
  <c r="T59" i="1"/>
  <c r="T64" i="1"/>
  <c r="AC68" i="1"/>
  <c r="T71" i="1"/>
  <c r="Q76" i="1"/>
  <c r="AG78" i="1"/>
  <c r="O84" i="1"/>
  <c r="AK88" i="1"/>
  <c r="L16" i="1"/>
  <c r="AL19" i="1"/>
  <c r="P17" i="1"/>
  <c r="AW88" i="1"/>
  <c r="AW37" i="1"/>
  <c r="AW52" i="1"/>
  <c r="AW75" i="1"/>
  <c r="AW61" i="1"/>
  <c r="AW55" i="1"/>
  <c r="AW85" i="1"/>
  <c r="AW35" i="1"/>
  <c r="AW81" i="1"/>
  <c r="AW54" i="1"/>
  <c r="AW60" i="1"/>
  <c r="AW74" i="1"/>
  <c r="AW73" i="1"/>
  <c r="AW53" i="1"/>
  <c r="AW41" i="1"/>
  <c r="AW19" i="1"/>
  <c r="AW80" i="1"/>
  <c r="AW62" i="1"/>
  <c r="AW67" i="1"/>
  <c r="AW48" i="1"/>
  <c r="AW29" i="1"/>
  <c r="AW28" i="1"/>
  <c r="AW69" i="1"/>
  <c r="AL18" i="1"/>
  <c r="AD25" i="1"/>
  <c r="AO27" i="1"/>
  <c r="Q33" i="1"/>
  <c r="AO45" i="1"/>
  <c r="AO56" i="1"/>
  <c r="AO71" i="1"/>
  <c r="X39" i="1"/>
  <c r="AG85" i="1"/>
  <c r="AG73" i="1"/>
  <c r="AG65" i="1"/>
  <c r="AG89" i="1"/>
  <c r="AG33" i="1"/>
  <c r="AG88" i="1"/>
  <c r="AG63" i="1"/>
  <c r="AG48" i="1"/>
  <c r="AG68" i="1"/>
  <c r="AG40" i="1"/>
  <c r="AG64" i="1"/>
  <c r="AG52" i="1"/>
  <c r="AG45" i="1"/>
  <c r="AG71" i="1"/>
  <c r="AG44" i="1"/>
  <c r="AG35" i="1"/>
  <c r="AG34" i="1"/>
  <c r="AG43" i="1"/>
  <c r="AG27" i="1"/>
  <c r="AG74" i="1"/>
  <c r="AG62" i="1"/>
  <c r="AG51" i="1"/>
  <c r="AG24" i="1"/>
  <c r="AG80" i="1"/>
  <c r="AG76" i="1"/>
  <c r="AG75" i="1"/>
  <c r="AG60" i="1"/>
  <c r="AG58" i="1"/>
  <c r="AG57" i="1"/>
  <c r="AG56" i="1"/>
  <c r="AG41" i="1"/>
  <c r="AG18" i="1"/>
  <c r="AG81" i="1"/>
  <c r="AG59" i="1"/>
  <c r="AG30" i="1"/>
  <c r="AG67" i="1"/>
  <c r="AG49" i="1"/>
  <c r="AW84" i="1"/>
  <c r="AV84" i="1"/>
  <c r="AK40" i="1"/>
  <c r="T19" i="1"/>
  <c r="AC27" i="1"/>
  <c r="P71" i="1"/>
  <c r="P76" i="1"/>
  <c r="Q17" i="1"/>
  <c r="Z20" i="1"/>
  <c r="Q20" i="1"/>
  <c r="AG25" i="1"/>
  <c r="AC34" i="1"/>
  <c r="M39" i="1"/>
  <c r="L39" i="1"/>
  <c r="AR47" i="1"/>
  <c r="AS47" i="1"/>
  <c r="Q51" i="1"/>
  <c r="AS60" i="1"/>
  <c r="P63" i="1"/>
  <c r="AK68" i="1"/>
  <c r="AK76" i="1"/>
  <c r="AY86" i="1"/>
  <c r="M86" i="1"/>
  <c r="AC76" i="1"/>
  <c r="AC70" i="1"/>
  <c r="AC62" i="1"/>
  <c r="AC57" i="1"/>
  <c r="AC54" i="1"/>
  <c r="AC49" i="1"/>
  <c r="AC41" i="1"/>
  <c r="AC89" i="1"/>
  <c r="AC36" i="1"/>
  <c r="AC35" i="1"/>
  <c r="AC80" i="1"/>
  <c r="AC73" i="1"/>
  <c r="AC72" i="1"/>
  <c r="AC45" i="1"/>
  <c r="AC37" i="1"/>
  <c r="AC88" i="1"/>
  <c r="AC85" i="1"/>
  <c r="AC71" i="1"/>
  <c r="AC56" i="1"/>
  <c r="AC26" i="1"/>
  <c r="AC28" i="1"/>
  <c r="AC20" i="1"/>
  <c r="AC44" i="1"/>
  <c r="AC53" i="1"/>
  <c r="AC52" i="1"/>
  <c r="AC87" i="1"/>
  <c r="AC63" i="1"/>
  <c r="AC61" i="1"/>
  <c r="AC40" i="1"/>
  <c r="AC74" i="1"/>
  <c r="AC86" i="1"/>
  <c r="AC75" i="1"/>
  <c r="AC60" i="1"/>
  <c r="AC50" i="1"/>
  <c r="AC81" i="1"/>
  <c r="AC59" i="1"/>
  <c r="AC18" i="1"/>
  <c r="Q32" i="1"/>
  <c r="P32" i="1"/>
  <c r="T76" i="1"/>
  <c r="T70" i="1"/>
  <c r="T62" i="1"/>
  <c r="T57" i="1"/>
  <c r="T54" i="1"/>
  <c r="T49" i="1"/>
  <c r="T41" i="1"/>
  <c r="T80" i="1"/>
  <c r="T74" i="1"/>
  <c r="T36" i="1"/>
  <c r="T28" i="1"/>
  <c r="T88" i="1"/>
  <c r="T75" i="1"/>
  <c r="T86" i="1"/>
  <c r="T72" i="1"/>
  <c r="T48" i="1"/>
  <c r="T40" i="1"/>
  <c r="T29" i="1"/>
  <c r="T25" i="1"/>
  <c r="T43" i="1"/>
  <c r="T33" i="1"/>
  <c r="T73" i="1"/>
  <c r="T55" i="1"/>
  <c r="T42" i="1"/>
  <c r="T37" i="1"/>
  <c r="T26" i="1"/>
  <c r="T52" i="1"/>
  <c r="AH78" i="1"/>
  <c r="AK78" i="1" s="1"/>
  <c r="AJ39" i="1"/>
  <c r="AK65" i="1"/>
  <c r="J24" i="1"/>
  <c r="J25" i="1"/>
  <c r="J19" i="1"/>
  <c r="AK39" i="1"/>
  <c r="AK45" i="1"/>
  <c r="AK60" i="1"/>
  <c r="P18" i="1"/>
  <c r="AP24" i="1"/>
  <c r="AP18" i="1"/>
  <c r="AC19" i="1"/>
  <c r="AQ22" i="1"/>
  <c r="AH25" i="1"/>
  <c r="AK26" i="1"/>
  <c r="AS27" i="1"/>
  <c r="AG37" i="1"/>
  <c r="AK44" i="1"/>
  <c r="T51" i="1"/>
  <c r="T63" i="1"/>
  <c r="U16" i="1"/>
  <c r="V24" i="1"/>
  <c r="V25" i="1"/>
  <c r="V19" i="1"/>
  <c r="S22" i="1"/>
  <c r="AS75" i="1"/>
  <c r="AS72" i="1"/>
  <c r="AS69" i="1"/>
  <c r="AS64" i="1"/>
  <c r="AS61" i="1"/>
  <c r="AS56" i="1"/>
  <c r="AS53" i="1"/>
  <c r="AS48" i="1"/>
  <c r="AS45" i="1"/>
  <c r="AS40" i="1"/>
  <c r="AS88" i="1"/>
  <c r="AS81" i="1"/>
  <c r="AS34" i="1"/>
  <c r="AS87" i="1"/>
  <c r="AS86" i="1"/>
  <c r="AS63" i="1"/>
  <c r="AS57" i="1"/>
  <c r="AS29" i="1"/>
  <c r="AS76" i="1"/>
  <c r="AS33" i="1"/>
  <c r="AS26" i="1"/>
  <c r="AS24" i="1"/>
  <c r="AS18" i="1"/>
  <c r="AS55" i="1"/>
  <c r="AS42" i="1"/>
  <c r="AS74" i="1"/>
  <c r="AS54" i="1"/>
  <c r="AS37" i="1"/>
  <c r="AS65" i="1"/>
  <c r="AS30" i="1"/>
  <c r="AS20" i="1"/>
  <c r="AS67" i="1"/>
  <c r="AS68" i="1"/>
  <c r="AS28" i="1"/>
  <c r="N23" i="1"/>
  <c r="N38" i="1" s="1"/>
  <c r="N79" i="1" s="1"/>
  <c r="N82" i="1" s="1"/>
  <c r="N91" i="1" s="1"/>
  <c r="AS41" i="1"/>
  <c r="AC48" i="1"/>
  <c r="T56" i="1"/>
  <c r="AC65" i="1"/>
  <c r="W78" i="1"/>
  <c r="U17" i="1"/>
  <c r="B18" i="1"/>
  <c r="T20" i="1"/>
  <c r="AS39" i="1"/>
  <c r="AR39" i="1"/>
  <c r="AS44" i="1"/>
  <c r="T67" i="1"/>
  <c r="AN78" i="1"/>
  <c r="P85" i="1"/>
  <c r="AC23" i="1"/>
  <c r="AL78" i="1"/>
  <c r="AO78" i="1" s="1"/>
  <c r="X47" i="1"/>
  <c r="AN66" i="1"/>
  <c r="AO66" i="1"/>
  <c r="AX86" i="1"/>
  <c r="AX84" i="1" s="1"/>
  <c r="H17" i="1"/>
  <c r="AB23" i="1"/>
  <c r="AK32" i="1"/>
  <c r="U40" i="1"/>
  <c r="Y47" i="1"/>
  <c r="D86" i="1"/>
  <c r="C84" i="1"/>
  <c r="Q16" i="1"/>
  <c r="AN16" i="1"/>
  <c r="AO39" i="1"/>
  <c r="D47" i="1"/>
  <c r="E47" i="1"/>
  <c r="AO16" i="1"/>
  <c r="M58" i="1"/>
  <c r="M55" i="1"/>
  <c r="M50" i="1"/>
  <c r="M42" i="1"/>
  <c r="M33" i="1"/>
  <c r="M59" i="1"/>
  <c r="M54" i="1"/>
  <c r="M76" i="1"/>
  <c r="M89" i="1"/>
  <c r="M88" i="1"/>
  <c r="M75" i="1"/>
  <c r="M49" i="1"/>
  <c r="M69" i="1"/>
  <c r="M41" i="1"/>
  <c r="AM22" i="1"/>
  <c r="U33" i="1"/>
  <c r="R78" i="1"/>
  <c r="AP78" i="1"/>
  <c r="AR78" i="1" s="1"/>
  <c r="T66" i="1"/>
  <c r="M72" i="1"/>
  <c r="E16" i="1"/>
  <c r="AX39" i="1"/>
  <c r="AH84" i="1"/>
  <c r="AK84" i="1" s="1"/>
  <c r="AY87" i="1"/>
  <c r="C22" i="1"/>
  <c r="U25" i="1"/>
  <c r="X32" i="1"/>
  <c r="AW32" i="1"/>
  <c r="B78" i="1"/>
  <c r="AB39" i="1"/>
  <c r="AA78" i="1"/>
  <c r="D66" i="1"/>
  <c r="AF78" i="1"/>
  <c r="H84" i="1"/>
  <c r="D87" i="1"/>
  <c r="AZ4" i="1"/>
  <c r="D16" i="1"/>
  <c r="U68" i="1"/>
  <c r="U60" i="1"/>
  <c r="U52" i="1"/>
  <c r="U44" i="1"/>
  <c r="U81" i="1"/>
  <c r="U37" i="1"/>
  <c r="U86" i="1"/>
  <c r="U74" i="1"/>
  <c r="U72" i="1"/>
  <c r="U70" i="1"/>
  <c r="U73" i="1"/>
  <c r="U71" i="1"/>
  <c r="U57" i="1"/>
  <c r="U42" i="1"/>
  <c r="U54" i="1"/>
  <c r="U20" i="1"/>
  <c r="U19" i="1"/>
  <c r="U18" i="1"/>
  <c r="BA4" i="1"/>
  <c r="BA12" i="1"/>
  <c r="T17" i="1"/>
  <c r="M24" i="1"/>
  <c r="M30" i="1"/>
  <c r="AV32" i="1"/>
  <c r="E39" i="1"/>
  <c r="C78" i="1"/>
  <c r="AC39" i="1"/>
  <c r="M48" i="1"/>
  <c r="AC66" i="1"/>
  <c r="M68" i="1"/>
  <c r="E87" i="1"/>
  <c r="I32" i="1"/>
  <c r="AT78" i="1"/>
  <c r="V78" i="1"/>
  <c r="AY66" i="1"/>
  <c r="AZ47" i="1" l="1"/>
  <c r="AX78" i="1"/>
  <c r="AY84" i="1"/>
  <c r="BA84" i="1" s="1"/>
  <c r="BA59" i="1"/>
  <c r="BA61" i="1"/>
  <c r="BA56" i="1"/>
  <c r="BA43" i="1"/>
  <c r="BA89" i="1"/>
  <c r="BA60" i="1"/>
  <c r="BA81" i="1"/>
  <c r="BA24" i="1"/>
  <c r="BA25" i="1"/>
  <c r="BA19" i="1"/>
  <c r="BA34" i="1"/>
  <c r="BA33" i="1"/>
  <c r="BA26" i="1"/>
  <c r="BA57" i="1"/>
  <c r="BA37" i="1"/>
  <c r="BA36" i="1"/>
  <c r="AI38" i="1"/>
  <c r="AX19" i="1"/>
  <c r="AX18" i="1"/>
  <c r="AA38" i="1"/>
  <c r="AQ38" i="1"/>
  <c r="E18" i="1"/>
  <c r="D18" i="1"/>
  <c r="AP17" i="1"/>
  <c r="AR18" i="1"/>
  <c r="AR20" i="1"/>
  <c r="AR24" i="1"/>
  <c r="AP23" i="1"/>
  <c r="AX24" i="1"/>
  <c r="E24" i="1"/>
  <c r="D24" i="1"/>
  <c r="B23" i="1"/>
  <c r="C38" i="1"/>
  <c r="AM38" i="1"/>
  <c r="E20" i="1"/>
  <c r="D20" i="1"/>
  <c r="AL20" i="1"/>
  <c r="AL17" i="1" s="1"/>
  <c r="BA20" i="1"/>
  <c r="AD17" i="1"/>
  <c r="AF18" i="1" s="1"/>
  <c r="F22" i="1"/>
  <c r="I17" i="1"/>
  <c r="J20" i="1"/>
  <c r="AY39" i="1"/>
  <c r="BA40" i="1"/>
  <c r="I78" i="1"/>
  <c r="H78" i="1"/>
  <c r="AJ78" i="1"/>
  <c r="Q84" i="1"/>
  <c r="P84" i="1"/>
  <c r="BA50" i="1"/>
  <c r="BA80" i="1"/>
  <c r="BA51" i="1"/>
  <c r="BA75" i="1"/>
  <c r="BA58" i="1"/>
  <c r="BA49" i="1"/>
  <c r="BA88" i="1"/>
  <c r="BA44" i="1"/>
  <c r="BA73" i="1"/>
  <c r="BA48" i="1"/>
  <c r="BA41" i="1"/>
  <c r="BA42" i="1"/>
  <c r="BA85" i="1"/>
  <c r="BA67" i="1"/>
  <c r="BA52" i="1"/>
  <c r="BA53" i="1"/>
  <c r="BA68" i="1"/>
  <c r="BA69" i="1"/>
  <c r="BA18" i="1"/>
  <c r="M78" i="1"/>
  <c r="L78" i="1"/>
  <c r="P39" i="1"/>
  <c r="Q39" i="1"/>
  <c r="O78" i="1"/>
  <c r="J23" i="1"/>
  <c r="AF25" i="1"/>
  <c r="G79" i="1"/>
  <c r="E78" i="1"/>
  <c r="D78" i="1"/>
  <c r="AH23" i="1"/>
  <c r="BA66" i="1"/>
  <c r="AZ66" i="1"/>
  <c r="AE38" i="1"/>
  <c r="V23" i="1"/>
  <c r="P22" i="1"/>
  <c r="Q22" i="1"/>
  <c r="O38" i="1"/>
  <c r="AT20" i="1"/>
  <c r="AV78" i="1"/>
  <c r="AW78" i="1"/>
  <c r="AH20" i="1"/>
  <c r="W38" i="1"/>
  <c r="AZ32" i="1"/>
  <c r="BA32" i="1"/>
  <c r="T78" i="1"/>
  <c r="U78" i="1"/>
  <c r="V20" i="1"/>
  <c r="V17" i="1"/>
  <c r="AT23" i="1"/>
  <c r="X84" i="1"/>
  <c r="Y84" i="1"/>
  <c r="AB78" i="1"/>
  <c r="AC78" i="1"/>
  <c r="Y78" i="1"/>
  <c r="X78" i="1"/>
  <c r="U22" i="1"/>
  <c r="S38" i="1"/>
  <c r="T22" i="1"/>
  <c r="AY22" i="1"/>
  <c r="BA16" i="1"/>
  <c r="AZ16" i="1"/>
  <c r="AF24" i="1"/>
  <c r="AD23" i="1"/>
  <c r="D84" i="1"/>
  <c r="E84" i="1"/>
  <c r="AU38" i="1"/>
  <c r="AX25" i="1"/>
  <c r="BA76" i="1"/>
  <c r="Z17" i="1"/>
  <c r="K79" i="1"/>
  <c r="AZ84" i="1" l="1"/>
  <c r="AN89" i="1"/>
  <c r="AN36" i="1"/>
  <c r="AN75" i="1"/>
  <c r="AN72" i="1"/>
  <c r="AN69" i="1"/>
  <c r="AN64" i="1"/>
  <c r="AN61" i="1"/>
  <c r="AN68" i="1"/>
  <c r="AN60" i="1"/>
  <c r="AN52" i="1"/>
  <c r="AN44" i="1"/>
  <c r="AN65" i="1"/>
  <c r="AN40" i="1"/>
  <c r="AN76" i="1"/>
  <c r="AN62" i="1"/>
  <c r="AN26" i="1"/>
  <c r="AN37" i="1"/>
  <c r="AN34" i="1"/>
  <c r="AN71" i="1"/>
  <c r="AN43" i="1"/>
  <c r="AN35" i="1"/>
  <c r="AN33" i="1"/>
  <c r="AN59" i="1"/>
  <c r="AN48" i="1"/>
  <c r="AN29" i="1"/>
  <c r="AN74" i="1"/>
  <c r="AN73" i="1"/>
  <c r="AN80" i="1"/>
  <c r="AN81" i="1"/>
  <c r="AN53" i="1"/>
  <c r="AN70" i="1"/>
  <c r="AN51" i="1"/>
  <c r="AN88" i="1"/>
  <c r="AN28" i="1"/>
  <c r="AN56" i="1"/>
  <c r="AN45" i="1"/>
  <c r="AN27" i="1"/>
  <c r="AN55" i="1"/>
  <c r="AN63" i="1"/>
  <c r="AN57" i="1"/>
  <c r="AN49" i="1"/>
  <c r="AN54" i="1"/>
  <c r="AN41" i="1"/>
  <c r="AN30" i="1"/>
  <c r="AN42" i="1"/>
  <c r="AN50" i="1"/>
  <c r="AN58" i="1"/>
  <c r="AN85" i="1"/>
  <c r="AN67" i="1"/>
  <c r="AL22" i="1"/>
  <c r="AN17" i="1"/>
  <c r="AN25" i="1"/>
  <c r="AN24" i="1"/>
  <c r="AO17" i="1"/>
  <c r="AN19" i="1"/>
  <c r="AN18" i="1"/>
  <c r="AS23" i="1"/>
  <c r="AR23" i="1"/>
  <c r="AB81" i="1"/>
  <c r="AB34" i="1"/>
  <c r="AB85" i="1"/>
  <c r="AB73" i="1"/>
  <c r="AB65" i="1"/>
  <c r="AB67" i="1"/>
  <c r="AB59" i="1"/>
  <c r="AB51" i="1"/>
  <c r="AB43" i="1"/>
  <c r="AB41" i="1"/>
  <c r="AB64" i="1"/>
  <c r="AB40" i="1"/>
  <c r="AB72" i="1"/>
  <c r="AB70" i="1"/>
  <c r="AB69" i="1"/>
  <c r="AB56" i="1"/>
  <c r="AB53" i="1"/>
  <c r="AB89" i="1"/>
  <c r="AB45" i="1"/>
  <c r="AB28" i="1"/>
  <c r="AB71" i="1"/>
  <c r="AB55" i="1"/>
  <c r="AB42" i="1"/>
  <c r="AB37" i="1"/>
  <c r="AB54" i="1"/>
  <c r="AB52" i="1"/>
  <c r="AB87" i="1"/>
  <c r="AB80" i="1"/>
  <c r="AB76" i="1"/>
  <c r="AB74" i="1"/>
  <c r="AB58" i="1"/>
  <c r="AB57" i="1"/>
  <c r="AB86" i="1"/>
  <c r="AB75" i="1"/>
  <c r="AB60" i="1"/>
  <c r="AB50" i="1"/>
  <c r="AB33" i="1"/>
  <c r="AB27" i="1"/>
  <c r="AB44" i="1"/>
  <c r="AB68" i="1"/>
  <c r="AB26" i="1"/>
  <c r="AB35" i="1"/>
  <c r="AB88" i="1"/>
  <c r="AB48" i="1"/>
  <c r="AB29" i="1"/>
  <c r="AB61" i="1"/>
  <c r="AB49" i="1"/>
  <c r="AB36" i="1"/>
  <c r="AB30" i="1"/>
  <c r="AB62" i="1"/>
  <c r="AB63" i="1"/>
  <c r="AB25" i="1"/>
  <c r="AB19" i="1"/>
  <c r="AB17" i="1"/>
  <c r="Z22" i="1"/>
  <c r="AC17" i="1"/>
  <c r="AB18" i="1"/>
  <c r="AB24" i="1"/>
  <c r="AV20" i="1"/>
  <c r="Q38" i="1"/>
  <c r="O79" i="1"/>
  <c r="P38" i="1"/>
  <c r="Q78" i="1"/>
  <c r="P78" i="1"/>
  <c r="BA39" i="1"/>
  <c r="AZ39" i="1"/>
  <c r="AY78" i="1"/>
  <c r="AJ23" i="1"/>
  <c r="AK23" i="1"/>
  <c r="AE79" i="1"/>
  <c r="L20" i="1"/>
  <c r="C79" i="1"/>
  <c r="AQ79" i="1"/>
  <c r="I22" i="1"/>
  <c r="H22" i="1"/>
  <c r="F38" i="1"/>
  <c r="J17" i="1"/>
  <c r="AA79" i="1"/>
  <c r="X76" i="1"/>
  <c r="X70" i="1"/>
  <c r="X62" i="1"/>
  <c r="X85" i="1"/>
  <c r="X73" i="1"/>
  <c r="X65" i="1"/>
  <c r="X75" i="1"/>
  <c r="X72" i="1"/>
  <c r="X69" i="1"/>
  <c r="X64" i="1"/>
  <c r="X61" i="1"/>
  <c r="X56" i="1"/>
  <c r="X53" i="1"/>
  <c r="X48" i="1"/>
  <c r="X45" i="1"/>
  <c r="X40" i="1"/>
  <c r="X60" i="1"/>
  <c r="X50" i="1"/>
  <c r="X89" i="1"/>
  <c r="X58" i="1"/>
  <c r="X49" i="1"/>
  <c r="X71" i="1"/>
  <c r="X57" i="1"/>
  <c r="X68" i="1"/>
  <c r="X88" i="1"/>
  <c r="X55" i="1"/>
  <c r="X26" i="1"/>
  <c r="X52" i="1"/>
  <c r="X41" i="1"/>
  <c r="X80" i="1"/>
  <c r="X74" i="1"/>
  <c r="X63" i="1"/>
  <c r="X51" i="1"/>
  <c r="X35" i="1"/>
  <c r="X30" i="1"/>
  <c r="X43" i="1"/>
  <c r="X59" i="1"/>
  <c r="X37" i="1"/>
  <c r="X33" i="1"/>
  <c r="X27" i="1"/>
  <c r="X42" i="1"/>
  <c r="X81" i="1"/>
  <c r="X44" i="1"/>
  <c r="X34" i="1"/>
  <c r="X28" i="1"/>
  <c r="X29" i="1"/>
  <c r="X54" i="1"/>
  <c r="X36" i="1"/>
  <c r="X67" i="1"/>
  <c r="X18" i="1"/>
  <c r="Y17" i="1"/>
  <c r="V22" i="1"/>
  <c r="X17" i="1"/>
  <c r="X20" i="1"/>
  <c r="AB20" i="1"/>
  <c r="AG23" i="1"/>
  <c r="AF23" i="1"/>
  <c r="X25" i="1"/>
  <c r="AM79" i="1"/>
  <c r="Y23" i="1"/>
  <c r="X23" i="1"/>
  <c r="U38" i="1"/>
  <c r="T38" i="1"/>
  <c r="S79" i="1"/>
  <c r="AF37" i="1"/>
  <c r="AF67" i="1"/>
  <c r="AF59" i="1"/>
  <c r="AF80" i="1"/>
  <c r="AF58" i="1"/>
  <c r="AF55" i="1"/>
  <c r="AF50" i="1"/>
  <c r="AF42" i="1"/>
  <c r="AF36" i="1"/>
  <c r="AF70" i="1"/>
  <c r="AF44" i="1"/>
  <c r="AF27" i="1"/>
  <c r="AF69" i="1"/>
  <c r="AF41" i="1"/>
  <c r="AF89" i="1"/>
  <c r="AF45" i="1"/>
  <c r="AF85" i="1"/>
  <c r="AF71" i="1"/>
  <c r="AF35" i="1"/>
  <c r="AF34" i="1"/>
  <c r="AF63" i="1"/>
  <c r="AF61" i="1"/>
  <c r="AF54" i="1"/>
  <c r="AF40" i="1"/>
  <c r="AF74" i="1"/>
  <c r="AF73" i="1"/>
  <c r="AF64" i="1"/>
  <c r="AF62" i="1"/>
  <c r="AF51" i="1"/>
  <c r="AF76" i="1"/>
  <c r="AF75" i="1"/>
  <c r="AF81" i="1"/>
  <c r="AF65" i="1"/>
  <c r="AF30" i="1"/>
  <c r="AF53" i="1"/>
  <c r="AF29" i="1"/>
  <c r="AF28" i="1"/>
  <c r="AF56" i="1"/>
  <c r="AF60" i="1"/>
  <c r="AF48" i="1"/>
  <c r="AF68" i="1"/>
  <c r="AF52" i="1"/>
  <c r="AF26" i="1"/>
  <c r="AF88" i="1"/>
  <c r="AF57" i="1"/>
  <c r="AF49" i="1"/>
  <c r="AF72" i="1"/>
  <c r="AF43" i="1"/>
  <c r="AF33" i="1"/>
  <c r="AF19" i="1"/>
  <c r="AG17" i="1"/>
  <c r="AD22" i="1"/>
  <c r="AF17" i="1"/>
  <c r="AF20" i="1"/>
  <c r="AN20" i="1"/>
  <c r="D23" i="1"/>
  <c r="E23" i="1"/>
  <c r="AX20" i="1"/>
  <c r="AX17" i="1" s="1"/>
  <c r="K82" i="1"/>
  <c r="AT17" i="1"/>
  <c r="AI79" i="1"/>
  <c r="M23" i="1"/>
  <c r="L23" i="1"/>
  <c r="X19" i="1"/>
  <c r="AR33" i="1"/>
  <c r="AR30" i="1"/>
  <c r="AR58" i="1"/>
  <c r="AR55" i="1"/>
  <c r="AR50" i="1"/>
  <c r="AR42" i="1"/>
  <c r="AR44" i="1"/>
  <c r="AR67" i="1"/>
  <c r="AR61" i="1"/>
  <c r="AR36" i="1"/>
  <c r="AR72" i="1"/>
  <c r="AR26" i="1"/>
  <c r="AR49" i="1"/>
  <c r="AR65" i="1"/>
  <c r="AR48" i="1"/>
  <c r="AR29" i="1"/>
  <c r="AR68" i="1"/>
  <c r="AR88" i="1"/>
  <c r="AR81" i="1"/>
  <c r="AR76" i="1"/>
  <c r="AR59" i="1"/>
  <c r="AR52" i="1"/>
  <c r="AR34" i="1"/>
  <c r="AR57" i="1"/>
  <c r="AR64" i="1"/>
  <c r="AR28" i="1"/>
  <c r="AR35" i="1"/>
  <c r="AR87" i="1"/>
  <c r="AR71" i="1"/>
  <c r="AR56" i="1"/>
  <c r="AR45" i="1"/>
  <c r="AR27" i="1"/>
  <c r="AR74" i="1"/>
  <c r="AR75" i="1"/>
  <c r="AR60" i="1"/>
  <c r="AR53" i="1"/>
  <c r="AR40" i="1"/>
  <c r="AR85" i="1"/>
  <c r="AR70" i="1"/>
  <c r="AR51" i="1"/>
  <c r="AR43" i="1"/>
  <c r="AR69" i="1"/>
  <c r="AR54" i="1"/>
  <c r="AR41" i="1"/>
  <c r="AR62" i="1"/>
  <c r="AR89" i="1"/>
  <c r="AR80" i="1"/>
  <c r="AR63" i="1"/>
  <c r="AR37" i="1"/>
  <c r="AR25" i="1"/>
  <c r="AR73" i="1"/>
  <c r="AR86" i="1"/>
  <c r="AP22" i="1"/>
  <c r="AR17" i="1"/>
  <c r="AS17" i="1"/>
  <c r="AR19" i="1"/>
  <c r="B22" i="1"/>
  <c r="E17" i="1"/>
  <c r="D17" i="1"/>
  <c r="AY38" i="1"/>
  <c r="X24" i="1"/>
  <c r="G82" i="1"/>
  <c r="AU79" i="1"/>
  <c r="W79" i="1"/>
  <c r="AV23" i="1"/>
  <c r="AW23" i="1"/>
  <c r="AH17" i="1"/>
  <c r="AX23" i="1"/>
  <c r="AZ68" i="1" l="1"/>
  <c r="AZ60" i="1"/>
  <c r="AZ85" i="1"/>
  <c r="AZ42" i="1"/>
  <c r="AZ52" i="1"/>
  <c r="AZ80" i="1"/>
  <c r="AZ76" i="1"/>
  <c r="AZ81" i="1"/>
  <c r="AZ69" i="1"/>
  <c r="AZ89" i="1"/>
  <c r="AZ53" i="1"/>
  <c r="AZ37" i="1"/>
  <c r="AZ54" i="1"/>
  <c r="AZ41" i="1"/>
  <c r="AZ73" i="1"/>
  <c r="AZ44" i="1"/>
  <c r="AZ34" i="1"/>
  <c r="AZ33" i="1"/>
  <c r="AZ36" i="1"/>
  <c r="AZ61" i="1"/>
  <c r="AZ49" i="1"/>
  <c r="AZ56" i="1"/>
  <c r="AZ40" i="1"/>
  <c r="AZ88" i="1"/>
  <c r="AZ26" i="1"/>
  <c r="AZ48" i="1"/>
  <c r="AZ57" i="1"/>
  <c r="AZ51" i="1"/>
  <c r="AZ75" i="1"/>
  <c r="AZ50" i="1"/>
  <c r="AZ59" i="1"/>
  <c r="AZ58" i="1"/>
  <c r="AZ67" i="1"/>
  <c r="AZ43" i="1"/>
  <c r="AX22" i="1"/>
  <c r="BA17" i="1"/>
  <c r="AZ17" i="1"/>
  <c r="AZ18" i="1"/>
  <c r="AZ25" i="1"/>
  <c r="AZ19" i="1"/>
  <c r="AZ24" i="1"/>
  <c r="BA23" i="1"/>
  <c r="AZ23" i="1"/>
  <c r="AJ80" i="1"/>
  <c r="AJ75" i="1"/>
  <c r="AJ72" i="1"/>
  <c r="AJ69" i="1"/>
  <c r="AJ64" i="1"/>
  <c r="AJ61" i="1"/>
  <c r="AJ56" i="1"/>
  <c r="AJ53" i="1"/>
  <c r="AJ48" i="1"/>
  <c r="AJ45" i="1"/>
  <c r="AJ40" i="1"/>
  <c r="AJ74" i="1"/>
  <c r="AJ71" i="1"/>
  <c r="AJ63" i="1"/>
  <c r="AJ58" i="1"/>
  <c r="AJ49" i="1"/>
  <c r="AJ57" i="1"/>
  <c r="AJ34" i="1"/>
  <c r="AJ30" i="1"/>
  <c r="AJ73" i="1"/>
  <c r="AJ68" i="1"/>
  <c r="AJ54" i="1"/>
  <c r="AJ36" i="1"/>
  <c r="AJ35" i="1"/>
  <c r="AJ29" i="1"/>
  <c r="AJ85" i="1"/>
  <c r="AJ44" i="1"/>
  <c r="AJ43" i="1"/>
  <c r="AJ27" i="1"/>
  <c r="AJ33" i="1"/>
  <c r="AJ87" i="1"/>
  <c r="AJ76" i="1"/>
  <c r="AJ60" i="1"/>
  <c r="AJ41" i="1"/>
  <c r="AJ81" i="1"/>
  <c r="AJ50" i="1"/>
  <c r="AJ67" i="1"/>
  <c r="AJ65" i="1"/>
  <c r="AJ37" i="1"/>
  <c r="AJ62" i="1"/>
  <c r="AJ59" i="1"/>
  <c r="AJ52" i="1"/>
  <c r="AJ26" i="1"/>
  <c r="AJ88" i="1"/>
  <c r="AJ89" i="1"/>
  <c r="AJ28" i="1"/>
  <c r="AJ70" i="1"/>
  <c r="AJ42" i="1"/>
  <c r="AJ55" i="1"/>
  <c r="AJ51" i="1"/>
  <c r="AJ24" i="1"/>
  <c r="AH22" i="1"/>
  <c r="AK17" i="1"/>
  <c r="AJ86" i="1"/>
  <c r="AJ17" i="1"/>
  <c r="AJ18" i="1"/>
  <c r="AJ19" i="1"/>
  <c r="AJ25" i="1"/>
  <c r="AI82" i="1"/>
  <c r="AV58" i="1"/>
  <c r="AV74" i="1"/>
  <c r="AV71" i="1"/>
  <c r="AV63" i="1"/>
  <c r="AV76" i="1"/>
  <c r="AV70" i="1"/>
  <c r="AV62" i="1"/>
  <c r="AV57" i="1"/>
  <c r="AV54" i="1"/>
  <c r="AV49" i="1"/>
  <c r="AV41" i="1"/>
  <c r="AV48" i="1"/>
  <c r="AV34" i="1"/>
  <c r="AV68" i="1"/>
  <c r="AV56" i="1"/>
  <c r="AV51" i="1"/>
  <c r="AV33" i="1"/>
  <c r="AV29" i="1"/>
  <c r="AV26" i="1"/>
  <c r="AV67" i="1"/>
  <c r="AV52" i="1"/>
  <c r="AV45" i="1"/>
  <c r="AV36" i="1"/>
  <c r="AV60" i="1"/>
  <c r="AV50" i="1"/>
  <c r="AV43" i="1"/>
  <c r="AV28" i="1"/>
  <c r="AV72" i="1"/>
  <c r="AV55" i="1"/>
  <c r="AV42" i="1"/>
  <c r="AV37" i="1"/>
  <c r="AV73" i="1"/>
  <c r="AV88" i="1"/>
  <c r="AV64" i="1"/>
  <c r="AV27" i="1"/>
  <c r="AV69" i="1"/>
  <c r="AV61" i="1"/>
  <c r="AW17" i="1"/>
  <c r="AV65" i="1"/>
  <c r="AV53" i="1"/>
  <c r="AV40" i="1"/>
  <c r="AV35" i="1"/>
  <c r="AV89" i="1"/>
  <c r="AV30" i="1"/>
  <c r="AV80" i="1"/>
  <c r="AV85" i="1"/>
  <c r="AV75" i="1"/>
  <c r="AV59" i="1"/>
  <c r="AV44" i="1"/>
  <c r="AV81" i="1"/>
  <c r="AV17" i="1"/>
  <c r="AT22" i="1"/>
  <c r="AV18" i="1"/>
  <c r="AV24" i="1"/>
  <c r="AV25" i="1"/>
  <c r="AV19" i="1"/>
  <c r="AJ20" i="1"/>
  <c r="K91" i="1"/>
  <c r="AU82" i="1"/>
  <c r="S82" i="1"/>
  <c r="U79" i="1"/>
  <c r="T79" i="1"/>
  <c r="G91" i="1"/>
  <c r="AY79" i="1"/>
  <c r="AM82" i="1"/>
  <c r="AA82" i="1"/>
  <c r="F79" i="1"/>
  <c r="I38" i="1"/>
  <c r="H38" i="1"/>
  <c r="P79" i="1"/>
  <c r="Q79" i="1"/>
  <c r="O82" i="1"/>
  <c r="C82" i="1"/>
  <c r="AZ20" i="1"/>
  <c r="AE82" i="1"/>
  <c r="BA78" i="1"/>
  <c r="AZ78" i="1"/>
  <c r="B38" i="1"/>
  <c r="E22" i="1"/>
  <c r="D22" i="1"/>
  <c r="V38" i="1"/>
  <c r="X22" i="1"/>
  <c r="Y22" i="1"/>
  <c r="AP38" i="1"/>
  <c r="AR22" i="1"/>
  <c r="AS22" i="1"/>
  <c r="AQ82" i="1"/>
  <c r="W82" i="1"/>
  <c r="Z38" i="1"/>
  <c r="AC22" i="1"/>
  <c r="AB22" i="1"/>
  <c r="AL38" i="1"/>
  <c r="AO22" i="1"/>
  <c r="AN22" i="1"/>
  <c r="AD38" i="1"/>
  <c r="AF22" i="1"/>
  <c r="AG22" i="1"/>
  <c r="L35" i="1"/>
  <c r="L87" i="1"/>
  <c r="L74" i="1"/>
  <c r="L71" i="1"/>
  <c r="L63" i="1"/>
  <c r="L68" i="1"/>
  <c r="L60" i="1"/>
  <c r="L52" i="1"/>
  <c r="L44" i="1"/>
  <c r="L85" i="1"/>
  <c r="L73" i="1"/>
  <c r="L65" i="1"/>
  <c r="L75" i="1"/>
  <c r="L61" i="1"/>
  <c r="L56" i="1"/>
  <c r="L51" i="1"/>
  <c r="L81" i="1"/>
  <c r="L50" i="1"/>
  <c r="L89" i="1"/>
  <c r="L80" i="1"/>
  <c r="L59" i="1"/>
  <c r="L88" i="1"/>
  <c r="L55" i="1"/>
  <c r="L48" i="1"/>
  <c r="L30" i="1"/>
  <c r="L70" i="1"/>
  <c r="L69" i="1"/>
  <c r="L72" i="1"/>
  <c r="L43" i="1"/>
  <c r="L33" i="1"/>
  <c r="L86" i="1"/>
  <c r="L57" i="1"/>
  <c r="L67" i="1"/>
  <c r="L76" i="1"/>
  <c r="L37" i="1"/>
  <c r="L17" i="1"/>
  <c r="L28" i="1"/>
  <c r="L29" i="1"/>
  <c r="L41" i="1"/>
  <c r="L64" i="1"/>
  <c r="L34" i="1"/>
  <c r="L26" i="1"/>
  <c r="L45" i="1"/>
  <c r="L53" i="1"/>
  <c r="L40" i="1"/>
  <c r="L27" i="1"/>
  <c r="L54" i="1"/>
  <c r="L49" i="1"/>
  <c r="L36" i="1"/>
  <c r="J22" i="1"/>
  <c r="L42" i="1"/>
  <c r="L62" i="1"/>
  <c r="L58" i="1"/>
  <c r="M17" i="1"/>
  <c r="L18" i="1"/>
  <c r="L24" i="1"/>
  <c r="L19" i="1"/>
  <c r="L25" i="1"/>
  <c r="AD79" i="1" l="1"/>
  <c r="AF38" i="1"/>
  <c r="AG38" i="1"/>
  <c r="AL79" i="1"/>
  <c r="AO38" i="1"/>
  <c r="AN38" i="1"/>
  <c r="AT38" i="1"/>
  <c r="AV22" i="1"/>
  <c r="AW22" i="1"/>
  <c r="AH38" i="1"/>
  <c r="AJ22" i="1"/>
  <c r="AK22" i="1"/>
  <c r="Z79" i="1"/>
  <c r="AB38" i="1"/>
  <c r="AC38" i="1"/>
  <c r="C91" i="1"/>
  <c r="S91" i="1"/>
  <c r="U82" i="1"/>
  <c r="T82" i="1"/>
  <c r="AU91" i="1"/>
  <c r="AP79" i="1"/>
  <c r="AR38" i="1"/>
  <c r="AS38" i="1"/>
  <c r="B79" i="1"/>
  <c r="D38" i="1"/>
  <c r="E38" i="1"/>
  <c r="AX38" i="1"/>
  <c r="BA22" i="1"/>
  <c r="AZ22" i="1"/>
  <c r="AM91" i="1"/>
  <c r="AE91" i="1"/>
  <c r="AA91" i="1"/>
  <c r="AY82" i="1"/>
  <c r="J38" i="1"/>
  <c r="M22" i="1"/>
  <c r="L22" i="1"/>
  <c r="W91" i="1"/>
  <c r="AQ91" i="1"/>
  <c r="P82" i="1"/>
  <c r="O91" i="1"/>
  <c r="Q82" i="1"/>
  <c r="F82" i="1"/>
  <c r="I79" i="1"/>
  <c r="H79" i="1"/>
  <c r="AI91" i="1"/>
  <c r="V79" i="1"/>
  <c r="X38" i="1"/>
  <c r="Y38" i="1"/>
  <c r="F91" i="1" l="1"/>
  <c r="I82" i="1"/>
  <c r="H82" i="1"/>
  <c r="Z82" i="1"/>
  <c r="AB79" i="1"/>
  <c r="AC79" i="1"/>
  <c r="V82" i="1"/>
  <c r="Y79" i="1"/>
  <c r="X79" i="1"/>
  <c r="AY91" i="1"/>
  <c r="AL82" i="1"/>
  <c r="AO79" i="1"/>
  <c r="AN79" i="1"/>
  <c r="AX79" i="1"/>
  <c r="AZ38" i="1"/>
  <c r="BA38" i="1"/>
  <c r="B82" i="1"/>
  <c r="D79" i="1"/>
  <c r="E79" i="1"/>
  <c r="AH79" i="1"/>
  <c r="AJ38" i="1"/>
  <c r="AK38" i="1"/>
  <c r="AP82" i="1"/>
  <c r="AS79" i="1"/>
  <c r="AR79" i="1"/>
  <c r="AT79" i="1"/>
  <c r="AV38" i="1"/>
  <c r="AW38" i="1"/>
  <c r="AD82" i="1"/>
  <c r="AF79" i="1"/>
  <c r="AG79" i="1"/>
  <c r="Q91" i="1"/>
  <c r="P91" i="1"/>
  <c r="J79" i="1"/>
  <c r="M38" i="1"/>
  <c r="L38" i="1"/>
  <c r="T91" i="1"/>
  <c r="U91" i="1"/>
  <c r="AD91" i="1" l="1"/>
  <c r="AF82" i="1"/>
  <c r="AG82" i="1"/>
  <c r="AT82" i="1"/>
  <c r="AV79" i="1"/>
  <c r="AW79" i="1"/>
  <c r="J82" i="1"/>
  <c r="M79" i="1"/>
  <c r="L79" i="1"/>
  <c r="V91" i="1"/>
  <c r="Y82" i="1"/>
  <c r="X82" i="1"/>
  <c r="Z91" i="1"/>
  <c r="AC82" i="1"/>
  <c r="AB82" i="1"/>
  <c r="B91" i="1"/>
  <c r="D82" i="1"/>
  <c r="E82" i="1"/>
  <c r="AX82" i="1"/>
  <c r="BA79" i="1"/>
  <c r="AZ79" i="1"/>
  <c r="AL91" i="1"/>
  <c r="AO82" i="1"/>
  <c r="AN82" i="1"/>
  <c r="AP91" i="1"/>
  <c r="AR82" i="1"/>
  <c r="AS82" i="1"/>
  <c r="AH82" i="1"/>
  <c r="AK79" i="1"/>
  <c r="AJ79" i="1"/>
  <c r="H91" i="1"/>
  <c r="I91" i="1"/>
  <c r="AC91" i="1" l="1"/>
  <c r="AB91" i="1"/>
  <c r="AR91" i="1"/>
  <c r="AS91" i="1"/>
  <c r="Y91" i="1"/>
  <c r="X91" i="1"/>
  <c r="J91" i="1"/>
  <c r="M82" i="1"/>
  <c r="L82" i="1"/>
  <c r="AO91" i="1"/>
  <c r="AN91" i="1"/>
  <c r="AT91" i="1"/>
  <c r="AW82" i="1"/>
  <c r="AV82" i="1"/>
  <c r="E91" i="1"/>
  <c r="D91" i="1"/>
  <c r="AX91" i="1"/>
  <c r="BA82" i="1"/>
  <c r="AZ82" i="1"/>
  <c r="AH91" i="1"/>
  <c r="AJ82" i="1"/>
  <c r="AK82" i="1"/>
  <c r="AG91" i="1"/>
  <c r="AF91" i="1"/>
  <c r="AJ91" i="1" l="1"/>
  <c r="AK91" i="1"/>
  <c r="AW91" i="1"/>
  <c r="AV91" i="1"/>
  <c r="BA91" i="1"/>
  <c r="AZ91" i="1"/>
  <c r="M91" i="1"/>
  <c r="L91" i="1"/>
</calcChain>
</file>

<file path=xl/sharedStrings.xml><?xml version="1.0" encoding="utf-8"?>
<sst xmlns="http://schemas.openxmlformats.org/spreadsheetml/2006/main" count="147" uniqueCount="99">
  <si>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</si>
  <si>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</si>
  <si>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</si>
  <si>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</si>
  <si>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</si>
  <si>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</si>
  <si>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</si>
  <si>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</si>
  <si>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</si>
  <si>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</si>
  <si>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</si>
  <si>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</si>
  <si>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</si>
  <si>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PREV</t>
  </si>
  <si>
    <t>REAL</t>
  </si>
  <si>
    <t>PREV %</t>
  </si>
  <si>
    <t>PREV R$</t>
  </si>
  <si>
    <t>Telha Portuguesa</t>
  </si>
  <si>
    <t>Telha Romana</t>
  </si>
  <si>
    <t>Telha Cumeeira</t>
  </si>
  <si>
    <t>Telha Plan</t>
  </si>
  <si>
    <t>Telha C-47</t>
  </si>
  <si>
    <t>Telha C-50</t>
  </si>
  <si>
    <t>Telha C-57</t>
  </si>
  <si>
    <t>Telha Americana</t>
  </si>
  <si>
    <t>Bloco Estrutural</t>
  </si>
  <si>
    <t>Canaleta</t>
  </si>
  <si>
    <t>Bloco Vedação</t>
  </si>
  <si>
    <t>FATURAMENTO BRUTO</t>
  </si>
  <si>
    <t>IMPOSTOS SOB RECEITAS ( - )</t>
  </si>
  <si>
    <t>Impostos SIMPLES NACIONAL</t>
  </si>
  <si>
    <t>Impostos ICMS ST</t>
  </si>
  <si>
    <t>Impostos - ICMS ST (Pago pelo cliente)</t>
  </si>
  <si>
    <t>RECEITA LIQUIDA ( = )</t>
  </si>
  <si>
    <t>CMP (Custo do Material Produzido) ( - )</t>
  </si>
  <si>
    <t>MATÉRIA-PRIMA - Barro Pó</t>
  </si>
  <si>
    <t>MATÉRIA-PRIMA - Barro Amarelo</t>
  </si>
  <si>
    <t>INSUMOS - Desmoldante</t>
  </si>
  <si>
    <t>INSUMOS COMBUSTIVEL</t>
  </si>
  <si>
    <t>INSUMOS EMBALAGEM</t>
  </si>
  <si>
    <t>INSUMOS Energia Elétrica</t>
  </si>
  <si>
    <t>INSUMOS Lenha</t>
  </si>
  <si>
    <t>CUSTO INDIRETO ( - )</t>
  </si>
  <si>
    <t>MANUT MOLDES</t>
  </si>
  <si>
    <t>MANUT. MAQS E EQUIPS</t>
  </si>
  <si>
    <t>MANUT VEICULOS</t>
  </si>
  <si>
    <t>FRETES Compras</t>
  </si>
  <si>
    <t>RESULTADO OPERACIONAL BRUTO ( = )</t>
  </si>
  <si>
    <t>DESPESAS COMERCIAIS ( - )</t>
  </si>
  <si>
    <t>COM Despesas com Comissões</t>
  </si>
  <si>
    <t>COM Imposto de Renda Comissão</t>
  </si>
  <si>
    <t>COM Marketing</t>
  </si>
  <si>
    <t>COM Prêmio de Vendas</t>
  </si>
  <si>
    <t>COM Despesas c/ Viagens Comercial</t>
  </si>
  <si>
    <t>COM Amostra Gratis</t>
  </si>
  <si>
    <t>DESP. ADMINISTRATIVAS ( - )</t>
  </si>
  <si>
    <t>ADM Cartorio</t>
  </si>
  <si>
    <t>ADM Certificado Digital</t>
  </si>
  <si>
    <t>ADM Combustivel</t>
  </si>
  <si>
    <t>ADM Consulta ao Crédito (SERASA)</t>
  </si>
  <si>
    <t>ADM Contabilidade</t>
  </si>
  <si>
    <t>ADM Correios</t>
  </si>
  <si>
    <t>ADM Despesas Diversas</t>
  </si>
  <si>
    <t>ADM Licensas em Geral (IBAMA)</t>
  </si>
  <si>
    <t>ADM Internet</t>
  </si>
  <si>
    <t>ADM Manutenção Predial</t>
  </si>
  <si>
    <t>ADM Material de Escritório</t>
  </si>
  <si>
    <t>ADM Seguro Automóveis e Equipamentos</t>
  </si>
  <si>
    <t>ADM Serviço TI</t>
  </si>
  <si>
    <t>ADM Telefonia</t>
  </si>
  <si>
    <t>ADM Impostos DPVAT / IPVA / Licenciamento</t>
  </si>
  <si>
    <t>ADM Tarifas Bancárias</t>
  </si>
  <si>
    <t>ADM IOF / Juros Bancários</t>
  </si>
  <si>
    <t>ADM Impostos (ISS/ IR Terceiros)</t>
  </si>
  <si>
    <t>DESP. C/ PESSOAL ( - )</t>
  </si>
  <si>
    <t>DEP PESSOAL Benefícios</t>
  </si>
  <si>
    <t>DEP PESSOAL Contrib. Sindical</t>
  </si>
  <si>
    <t>DEP PESSOAL EPI</t>
  </si>
  <si>
    <t>DEP PESSOAL Exames Médicos</t>
  </si>
  <si>
    <t>DEP PESSOAL FGTS</t>
  </si>
  <si>
    <t>DEP PESSOAL INSS</t>
  </si>
  <si>
    <t>DEP PESSOAL Prolabore</t>
  </si>
  <si>
    <t>DEP PESSOAL Salario</t>
  </si>
  <si>
    <t>DEP PESSOAL Férias</t>
  </si>
  <si>
    <t>DEP PESSOAL 13º Salario</t>
  </si>
  <si>
    <t>TOTAL DESPESAS OPERACIONAIS ( - )</t>
  </si>
  <si>
    <t>RESULTADO ANTES DO IR ( = )</t>
  </si>
  <si>
    <t>IMPOSTO DE RENDA (IRPJ)</t>
  </si>
  <si>
    <t>CONTRIBUICAO SOCIAL (CSLL)</t>
  </si>
  <si>
    <t>RESULTADO OPERACIONAL ( = )</t>
  </si>
  <si>
    <t>RECEITAS NÃO OPERACIONAIS</t>
  </si>
  <si>
    <t>DESPESAS NÃO OPERACIONAIS ( - )</t>
  </si>
  <si>
    <t>DIV LUCRO</t>
  </si>
  <si>
    <t>Provisão Custo Férias e Décimo Terceiro</t>
  </si>
  <si>
    <t>Provisão Custo Materia Prima não comprada</t>
  </si>
  <si>
    <t>INVESTIMENTOS</t>
  </si>
  <si>
    <t>JUROS EMPRÉSTIMOS</t>
  </si>
  <si>
    <t>RESULTADO LIQUIDO ( = )</t>
  </si>
  <si>
    <t>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</si>
</sst>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0.0%"/>
  </numFmts>
  <fonts count="10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6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12"/>
      <color theme="1"/>
      <name val="Calibri"/>
    </font>
    <font>
      <sz val="8"/>
      <color rgb="FFFF0000"/>
      <name val="Calibri"/>
    </font>
    <font>
      <sz val="10"/>
      <color theme="1"/>
      <name val="Calibri"/>
    </font>
    <font>
      <b/>
      <sz val="10"/>
      <color theme="1"/>
      <name val="Calibri"/>
    </font>
    <font>
      <sz val="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16"/>
  </cellStyleXfs>
  <cellXfs count="105">
    <xf numFmtId="0" fontId="0" fillId="0" borderId="0" xfId="0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vertical="center"/>
    </xf>
    <xf numFmtId="164" fontId="4" fillId="3" borderId="5" xfId="0" applyNumberFormat="1" applyFont="1" applyFill="1" applyBorder="1" applyAlignment="1">
      <alignment vertical="center"/>
    </xf>
    <xf numFmtId="165" fontId="4" fillId="3" borderId="5" xfId="0" applyNumberFormat="1" applyFont="1" applyFill="1" applyBorder="1" applyAlignment="1">
      <alignment vertical="center"/>
    </xf>
    <xf numFmtId="164" fontId="4" fillId="3" borderId="6" xfId="0" applyNumberFormat="1" applyFont="1" applyFill="1" applyBorder="1" applyAlignment="1">
      <alignment vertical="center"/>
    </xf>
    <xf numFmtId="164" fontId="4" fillId="4" borderId="5" xfId="0" applyNumberFormat="1" applyFont="1" applyFill="1" applyBorder="1" applyAlignment="1">
      <alignment vertical="center"/>
    </xf>
    <xf numFmtId="165" fontId="4" fillId="4" borderId="5" xfId="0" applyNumberFormat="1" applyFont="1" applyFill="1" applyBorder="1" applyAlignment="1">
      <alignment vertical="center"/>
    </xf>
    <xf numFmtId="164" fontId="4" fillId="4" borderId="6" xfId="0" applyNumberFormat="1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right"/>
    </xf>
    <xf numFmtId="164" fontId="4" fillId="5" borderId="8" xfId="0" applyNumberFormat="1" applyFont="1" applyFill="1" applyBorder="1" applyAlignment="1">
      <alignment horizontal="right"/>
    </xf>
    <xf numFmtId="165" fontId="4" fillId="5" borderId="8" xfId="0" applyNumberFormat="1" applyFont="1" applyFill="1" applyBorder="1" applyAlignment="1">
      <alignment horizontal="right"/>
    </xf>
    <xf numFmtId="164" fontId="4" fillId="5" borderId="9" xfId="0" applyNumberFormat="1" applyFont="1" applyFill="1" applyBorder="1" applyAlignment="1">
      <alignment horizontal="right"/>
    </xf>
    <xf numFmtId="165" fontId="4" fillId="4" borderId="6" xfId="0" applyNumberFormat="1" applyFont="1" applyFill="1" applyBorder="1" applyAlignment="1">
      <alignment vertical="center"/>
    </xf>
    <xf numFmtId="164" fontId="5" fillId="0" borderId="7" xfId="0" applyNumberFormat="1" applyFont="1" applyBorder="1"/>
    <xf numFmtId="164" fontId="5" fillId="5" borderId="8" xfId="0" applyNumberFormat="1" applyFont="1" applyFill="1" applyBorder="1"/>
    <xf numFmtId="165" fontId="5" fillId="5" borderId="8" xfId="0" applyNumberFormat="1" applyFont="1" applyFill="1" applyBorder="1"/>
    <xf numFmtId="165" fontId="5" fillId="5" borderId="9" xfId="0" applyNumberFormat="1" applyFont="1" applyFill="1" applyBorder="1"/>
    <xf numFmtId="164" fontId="5" fillId="0" borderId="7" xfId="0" applyNumberFormat="1" applyFont="1" applyBorder="1" applyAlignment="1">
      <alignment horizontal="right"/>
    </xf>
    <xf numFmtId="0" fontId="3" fillId="6" borderId="11" xfId="0" applyFont="1" applyFill="1" applyBorder="1" applyAlignment="1">
      <alignment horizontal="left" vertical="center"/>
    </xf>
    <xf numFmtId="164" fontId="3" fillId="6" borderId="5" xfId="0" applyNumberFormat="1" applyFont="1" applyFill="1" applyBorder="1" applyAlignment="1">
      <alignment vertical="center"/>
    </xf>
    <xf numFmtId="165" fontId="3" fillId="6" borderId="5" xfId="0" applyNumberFormat="1" applyFont="1" applyFill="1" applyBorder="1" applyAlignment="1">
      <alignment vertical="center"/>
    </xf>
    <xf numFmtId="164" fontId="3" fillId="6" borderId="6" xfId="0" applyNumberFormat="1" applyFont="1" applyFill="1" applyBorder="1" applyAlignment="1">
      <alignment vertical="center"/>
    </xf>
    <xf numFmtId="164" fontId="3" fillId="6" borderId="7" xfId="0" applyNumberFormat="1" applyFont="1" applyFill="1" applyBorder="1" applyAlignment="1">
      <alignment horizontal="right"/>
    </xf>
    <xf numFmtId="164" fontId="3" fillId="6" borderId="8" xfId="0" applyNumberFormat="1" applyFont="1" applyFill="1" applyBorder="1" applyAlignment="1">
      <alignment horizontal="right"/>
    </xf>
    <xf numFmtId="0" fontId="3" fillId="7" borderId="10" xfId="0" applyFont="1" applyFill="1" applyBorder="1" applyAlignment="1">
      <alignment horizontal="left" vertical="center"/>
    </xf>
    <xf numFmtId="164" fontId="3" fillId="7" borderId="5" xfId="0" applyNumberFormat="1" applyFont="1" applyFill="1" applyBorder="1" applyAlignment="1">
      <alignment vertical="center"/>
    </xf>
    <xf numFmtId="165" fontId="3" fillId="7" borderId="5" xfId="0" applyNumberFormat="1" applyFont="1" applyFill="1" applyBorder="1" applyAlignment="1">
      <alignment vertical="center"/>
    </xf>
    <xf numFmtId="164" fontId="3" fillId="7" borderId="6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right"/>
    </xf>
    <xf numFmtId="164" fontId="4" fillId="8" borderId="5" xfId="0" applyNumberFormat="1" applyFont="1" applyFill="1" applyBorder="1" applyAlignment="1">
      <alignment vertical="center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8" borderId="5" xfId="0" applyNumberFormat="1" applyFont="1" applyFill="1" applyBorder="1" applyAlignment="1">
      <alignment vertical="center"/>
    </xf>
    <xf numFmtId="165" fontId="4" fillId="8" borderId="6" xfId="0" applyNumberFormat="1" applyFont="1" applyFill="1" applyBorder="1" applyAlignment="1">
      <alignment vertical="center"/>
    </xf>
    <xf numFmtId="165" fontId="4" fillId="5" borderId="9" xfId="0" applyNumberFormat="1" applyFont="1" applyFill="1" applyBorder="1" applyAlignment="1">
      <alignment horizontal="right"/>
    </xf>
    <xf numFmtId="0" fontId="6" fillId="0" borderId="10" xfId="0" applyFont="1" applyBorder="1" applyAlignment="1">
      <alignment horizontal="left" vertical="center"/>
    </xf>
    <xf numFmtId="164" fontId="6" fillId="3" borderId="5" xfId="0" applyNumberFormat="1" applyFont="1" applyFill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5" fontId="6" fillId="3" borderId="5" xfId="0" applyNumberFormat="1" applyFont="1" applyFill="1" applyBorder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164" fontId="6" fillId="8" borderId="5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5" borderId="7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6" fillId="8" borderId="5" xfId="0" applyNumberFormat="1" applyFont="1" applyFill="1" applyBorder="1" applyAlignment="1">
      <alignment vertical="center"/>
    </xf>
    <xf numFmtId="165" fontId="6" fillId="8" borderId="6" xfId="0" applyNumberFormat="1" applyFont="1" applyFill="1" applyBorder="1" applyAlignment="1">
      <alignment vertical="center"/>
    </xf>
    <xf numFmtId="164" fontId="5" fillId="5" borderId="7" xfId="0" applyNumberFormat="1" applyFont="1" applyFill="1" applyBorder="1"/>
    <xf numFmtId="164" fontId="5" fillId="5" borderId="7" xfId="0" applyNumberFormat="1" applyFont="1" applyFill="1" applyBorder="1" applyAlignment="1">
      <alignment horizontal="right"/>
    </xf>
    <xf numFmtId="0" fontId="3" fillId="6" borderId="10" xfId="0" applyFont="1" applyFill="1" applyBorder="1" applyAlignment="1">
      <alignment horizontal="left" vertical="center"/>
    </xf>
    <xf numFmtId="164" fontId="4" fillId="5" borderId="5" xfId="0" applyNumberFormat="1" applyFont="1" applyFill="1" applyBorder="1" applyAlignment="1">
      <alignment vertical="center"/>
    </xf>
    <xf numFmtId="165" fontId="4" fillId="3" borderId="6" xfId="0" applyNumberFormat="1" applyFont="1" applyFill="1" applyBorder="1" applyAlignment="1">
      <alignment vertical="center"/>
    </xf>
    <xf numFmtId="164" fontId="4" fillId="5" borderId="7" xfId="0" applyNumberFormat="1" applyFont="1" applyFill="1" applyBorder="1" applyAlignment="1">
      <alignment horizontal="right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5" fontId="5" fillId="0" borderId="8" xfId="0" applyNumberFormat="1" applyFont="1" applyBorder="1"/>
    <xf numFmtId="165" fontId="5" fillId="0" borderId="9" xfId="0" applyNumberFormat="1" applyFont="1" applyBorder="1"/>
    <xf numFmtId="164" fontId="3" fillId="7" borderId="7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left" vertical="center"/>
    </xf>
    <xf numFmtId="164" fontId="4" fillId="0" borderId="6" xfId="0" applyNumberFormat="1" applyFont="1" applyBorder="1" applyAlignment="1">
      <alignment vertical="center"/>
    </xf>
    <xf numFmtId="164" fontId="5" fillId="0" borderId="8" xfId="0" applyNumberFormat="1" applyFont="1" applyBorder="1"/>
    <xf numFmtId="164" fontId="3" fillId="6" borderId="7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left" vertical="center"/>
    </xf>
    <xf numFmtId="164" fontId="3" fillId="9" borderId="5" xfId="0" applyNumberFormat="1" applyFont="1" applyFill="1" applyBorder="1" applyAlignment="1">
      <alignment vertical="center"/>
    </xf>
    <xf numFmtId="165" fontId="3" fillId="9" borderId="5" xfId="0" applyNumberFormat="1" applyFont="1" applyFill="1" applyBorder="1" applyAlignment="1">
      <alignment vertical="center"/>
    </xf>
    <xf numFmtId="164" fontId="3" fillId="9" borderId="6" xfId="0" applyNumberFormat="1" applyFont="1" applyFill="1" applyBorder="1" applyAlignment="1">
      <alignment vertical="center"/>
    </xf>
    <xf numFmtId="164" fontId="3" fillId="9" borderId="7" xfId="0" applyNumberFormat="1" applyFont="1" applyFill="1" applyBorder="1" applyAlignment="1">
      <alignment horizontal="center"/>
    </xf>
    <xf numFmtId="164" fontId="3" fillId="9" borderId="8" xfId="0" applyNumberFormat="1" applyFont="1" applyFill="1" applyBorder="1" applyAlignment="1">
      <alignment horizontal="right"/>
    </xf>
    <xf numFmtId="164" fontId="3" fillId="9" borderId="7" xfId="0" applyNumberFormat="1" applyFont="1" applyFill="1" applyBorder="1" applyAlignment="1">
      <alignment horizontal="right"/>
    </xf>
    <xf numFmtId="0" fontId="4" fillId="10" borderId="10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/>
    </xf>
    <xf numFmtId="164" fontId="3" fillId="9" borderId="13" xfId="0" applyNumberFormat="1" applyFont="1" applyFill="1" applyBorder="1" applyAlignment="1">
      <alignment horizontal="right" vertical="center"/>
    </xf>
    <xf numFmtId="165" fontId="3" fillId="9" borderId="13" xfId="0" applyNumberFormat="1" applyFont="1" applyFill="1" applyBorder="1" applyAlignment="1">
      <alignment horizontal="right" vertical="center"/>
    </xf>
    <xf numFmtId="164" fontId="3" fillId="9" borderId="14" xfId="0" applyNumberFormat="1" applyFont="1" applyFill="1" applyBorder="1" applyAlignment="1">
      <alignment horizontal="right" vertical="center"/>
    </xf>
    <xf numFmtId="164" fontId="3" fillId="9" borderId="15" xfId="0" applyNumberFormat="1" applyFont="1" applyFill="1" applyBorder="1" applyAlignment="1">
      <alignment horizontal="right" vertical="center"/>
    </xf>
    <xf numFmtId="0" fontId="7" fillId="0" borderId="0" xfId="0" applyFont="1" applyBorder="1"/>
    <xf numFmtId="164" fontId="8" fillId="0" borderId="0" xfId="0" applyNumberFormat="1" applyFont="1" applyBorder="1" applyAlignment="1">
      <alignment vertical="center"/>
    </xf>
    <xf numFmtId="9" fontId="8" fillId="0" borderId="0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2" borderId="17" xfId="0" applyNumberFormat="1" applyFon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2" fillId="0" borderId="18" xfId="0" applyFont="1" applyBorder="1" applyAlignment="1">
      <alignment horizontal="center" vertical="center"/>
    </xf>
    <xf numFmtId="0" fontId="0" fillId="0" borderId="3" xfId="0" applyBorder="1"/>
    <xf numFmtId="164" fontId="3" fillId="2" borderId="17" xfId="0" applyNumberFormat="1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917"/>
  <sheetViews>
    <sheetView tabSelected="1" zoomScale="120" zoomScaleNormal="11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1.25" defaultRowHeight="15" customHeight="1" x14ac:dyDescent="0.25"/>
  <cols>
    <col min="1" max="1" width="27.625" bestFit="1" customWidth="1"/>
    <col min="2" max="3" width="9.375" bestFit="1" customWidth="1"/>
    <col min="4" max="4" width="5.25" bestFit="1" customWidth="1"/>
    <col min="5" max="5" width="9.75" bestFit="1" customWidth="1"/>
    <col min="6" max="7" width="9.375" bestFit="1" customWidth="1"/>
    <col min="8" max="8" width="6" bestFit="1" customWidth="1"/>
    <col min="9" max="9" width="9.75" bestFit="1" customWidth="1"/>
    <col min="10" max="11" width="9.375" bestFit="1" customWidth="1"/>
    <col min="12" max="12" width="5.25" bestFit="1" customWidth="1"/>
    <col min="13" max="13" width="9" bestFit="1" customWidth="1"/>
    <col min="14" max="15" width="9.375" bestFit="1" customWidth="1"/>
    <col min="16" max="16" width="5.25" bestFit="1" customWidth="1"/>
    <col min="17" max="17" width="9" bestFit="1" customWidth="1"/>
    <col min="18" max="19" width="9.375" bestFit="1" customWidth="1"/>
    <col min="20" max="20" width="5.25" bestFit="1" customWidth="1"/>
    <col min="21" max="21" width="9" bestFit="1" customWidth="1"/>
    <col min="22" max="23" width="9.375" bestFit="1" customWidth="1"/>
    <col min="24" max="24" width="5.25" bestFit="1" customWidth="1"/>
    <col min="25" max="25" width="9.75" bestFit="1" customWidth="1"/>
    <col min="26" max="26" width="9.375" bestFit="1" customWidth="1"/>
    <col min="27" max="28" width="5.25" bestFit="1" customWidth="1"/>
    <col min="29" max="29" width="9.75" bestFit="1" customWidth="1"/>
    <col min="30" max="30" width="9.375" bestFit="1" customWidth="1"/>
    <col min="31" max="32" width="5.25" bestFit="1" customWidth="1"/>
    <col min="33" max="33" width="9.75" bestFit="1" customWidth="1"/>
    <col min="34" max="34" width="9.375" bestFit="1" customWidth="1"/>
    <col min="35" max="36" width="5.25" bestFit="1" customWidth="1"/>
    <col min="37" max="37" width="9.75" bestFit="1" customWidth="1"/>
    <col min="38" max="38" width="9.375" bestFit="1" customWidth="1"/>
    <col min="39" max="40" width="5.25" bestFit="1" customWidth="1"/>
    <col min="41" max="41" width="9.75" bestFit="1" customWidth="1"/>
    <col min="42" max="42" width="9.375" bestFit="1" customWidth="1"/>
    <col min="43" max="44" width="5.25" bestFit="1" customWidth="1"/>
    <col min="45" max="45" width="9.75" bestFit="1" customWidth="1"/>
    <col min="46" max="46" width="9.375" bestFit="1" customWidth="1"/>
    <col min="47" max="48" width="5.25" bestFit="1" customWidth="1"/>
    <col min="49" max="49" width="9.75" bestFit="1" customWidth="1"/>
    <col min="50" max="51" width="10.5" customWidth="1"/>
    <col min="52" max="52" width="5.25" bestFit="1" customWidth="1"/>
    <col min="53" max="53" width="10.875" bestFit="1" customWidth="1"/>
  </cols>
  <sheetData>
    <row r="1" spans="1:53" ht="15.75" customHeight="1" x14ac:dyDescent="0.25">
      <c r="B1" s="1"/>
      <c r="C1" s="1"/>
      <c r="E1" s="1"/>
      <c r="AX1" s="2"/>
    </row>
    <row r="2" spans="1:53" ht="15.75" customHeight="1" x14ac:dyDescent="0.25">
      <c r="A2" s="101" t="s">
        <v>98</v>
      </c>
      <c r="B2" s="104" t="s">
        <v>0</v>
      </c>
      <c r="C2" s="99"/>
      <c r="D2" s="99"/>
      <c r="E2" s="100"/>
      <c r="F2" s="104" t="s">
        <v>1</v>
      </c>
      <c r="G2" s="99"/>
      <c r="H2" s="99"/>
      <c r="I2" s="100"/>
      <c r="J2" s="103" t="s">
        <v>2</v>
      </c>
      <c r="K2" s="99"/>
      <c r="L2" s="99"/>
      <c r="M2" s="100"/>
      <c r="N2" s="103" t="s">
        <v>3</v>
      </c>
      <c r="O2" s="99"/>
      <c r="P2" s="99"/>
      <c r="Q2" s="100"/>
      <c r="R2" s="103" t="s">
        <v>4</v>
      </c>
      <c r="S2" s="99"/>
      <c r="T2" s="99"/>
      <c r="U2" s="100"/>
      <c r="V2" s="103" t="s">
        <v>5</v>
      </c>
      <c r="W2" s="99"/>
      <c r="X2" s="99"/>
      <c r="Y2" s="100"/>
      <c r="Z2" s="103" t="s">
        <v>6</v>
      </c>
      <c r="AA2" s="99"/>
      <c r="AB2" s="99"/>
      <c r="AC2" s="100"/>
      <c r="AD2" s="103" t="s">
        <v>7</v>
      </c>
      <c r="AE2" s="99"/>
      <c r="AF2" s="99"/>
      <c r="AG2" s="100"/>
      <c r="AH2" s="103" t="s">
        <v>8</v>
      </c>
      <c r="AI2" s="99"/>
      <c r="AJ2" s="99"/>
      <c r="AK2" s="100"/>
      <c r="AL2" s="103" t="s">
        <v>9</v>
      </c>
      <c r="AM2" s="99"/>
      <c r="AN2" s="99"/>
      <c r="AO2" s="100"/>
      <c r="AP2" s="103" t="s">
        <v>10</v>
      </c>
      <c r="AQ2" s="99"/>
      <c r="AR2" s="99"/>
      <c r="AS2" s="100"/>
      <c r="AT2" s="103" t="s">
        <v>11</v>
      </c>
      <c r="AU2" s="99"/>
      <c r="AV2" s="99"/>
      <c r="AW2" s="100"/>
      <c r="AX2" s="98" t="s">
        <v>12</v>
      </c>
      <c r="AY2" s="99"/>
      <c r="AZ2" s="99"/>
      <c r="BA2" s="100"/>
    </row>
    <row r="3" spans="1:53" ht="16.5" customHeight="1" x14ac:dyDescent="0.25">
      <c r="A3" s="102"/>
      <c r="B3" s="3" t="s">
        <v>13</v>
      </c>
      <c r="C3" s="4" t="s">
        <v>14</v>
      </c>
      <c r="D3" s="5" t="s">
        <v>15</v>
      </c>
      <c r="E3" s="6" t="s">
        <v>16</v>
      </c>
      <c r="F3" s="3" t="s">
        <v>13</v>
      </c>
      <c r="G3" s="4" t="s">
        <v>14</v>
      </c>
      <c r="H3" s="5" t="s">
        <v>15</v>
      </c>
      <c r="I3" s="7" t="s">
        <v>16</v>
      </c>
      <c r="J3" s="8" t="s">
        <v>13</v>
      </c>
      <c r="K3" s="9" t="s">
        <v>14</v>
      </c>
      <c r="L3" s="10" t="s">
        <v>15</v>
      </c>
      <c r="M3" s="11" t="s">
        <v>16</v>
      </c>
      <c r="N3" s="8" t="s">
        <v>13</v>
      </c>
      <c r="O3" s="9" t="s">
        <v>14</v>
      </c>
      <c r="P3" s="10" t="s">
        <v>15</v>
      </c>
      <c r="Q3" s="11" t="s">
        <v>16</v>
      </c>
      <c r="R3" s="8" t="s">
        <v>13</v>
      </c>
      <c r="S3" s="9" t="s">
        <v>14</v>
      </c>
      <c r="T3" s="10" t="s">
        <v>15</v>
      </c>
      <c r="U3" s="11" t="s">
        <v>16</v>
      </c>
      <c r="V3" s="8" t="s">
        <v>13</v>
      </c>
      <c r="W3" s="9" t="s">
        <v>14</v>
      </c>
      <c r="X3" s="10" t="s">
        <v>15</v>
      </c>
      <c r="Y3" s="11" t="s">
        <v>16</v>
      </c>
      <c r="Z3" s="8" t="s">
        <v>13</v>
      </c>
      <c r="AA3" s="9" t="s">
        <v>14</v>
      </c>
      <c r="AB3" s="10" t="s">
        <v>15</v>
      </c>
      <c r="AC3" s="11" t="s">
        <v>16</v>
      </c>
      <c r="AD3" s="8" t="s">
        <v>13</v>
      </c>
      <c r="AE3" s="9" t="s">
        <v>14</v>
      </c>
      <c r="AF3" s="10" t="s">
        <v>15</v>
      </c>
      <c r="AG3" s="11" t="s">
        <v>16</v>
      </c>
      <c r="AH3" s="8" t="s">
        <v>13</v>
      </c>
      <c r="AI3" s="9" t="s">
        <v>14</v>
      </c>
      <c r="AJ3" s="10" t="s">
        <v>15</v>
      </c>
      <c r="AK3" s="11" t="s">
        <v>16</v>
      </c>
      <c r="AL3" s="8" t="s">
        <v>13</v>
      </c>
      <c r="AM3" s="9" t="s">
        <v>14</v>
      </c>
      <c r="AN3" s="10" t="s">
        <v>15</v>
      </c>
      <c r="AO3" s="11" t="s">
        <v>16</v>
      </c>
      <c r="AP3" s="8" t="s">
        <v>13</v>
      </c>
      <c r="AQ3" s="9" t="s">
        <v>14</v>
      </c>
      <c r="AR3" s="10" t="s">
        <v>15</v>
      </c>
      <c r="AS3" s="11" t="s">
        <v>16</v>
      </c>
      <c r="AT3" s="8" t="s">
        <v>13</v>
      </c>
      <c r="AU3" s="9" t="s">
        <v>14</v>
      </c>
      <c r="AV3" s="10" t="s">
        <v>15</v>
      </c>
      <c r="AW3" s="11" t="s">
        <v>16</v>
      </c>
      <c r="AX3" s="8" t="s">
        <v>13</v>
      </c>
      <c r="AY3" s="9" t="s">
        <v>14</v>
      </c>
      <c r="AZ3" s="10" t="s">
        <v>15</v>
      </c>
      <c r="BA3" s="11" t="s">
        <v>16</v>
      </c>
    </row>
    <row r="4" spans="1:53" ht="15.75" customHeight="1" x14ac:dyDescent="0.25">
      <c r="A4" s="12" t="s">
        <v>17</v>
      </c>
      <c r="B4" s="13">
        <v>10000</v>
      </c>
      <c r="C4" s="14"/>
      <c r="D4" s="15">
        <f t="shared" ref="D4:D14" si="0">IFERROR(C4/B4,0)</f>
        <v>0</v>
      </c>
      <c r="E4" s="16">
        <f t="shared" ref="E4:E14" si="1">IFERROR(C4-B4,0)</f>
        <v>-10000</v>
      </c>
      <c r="F4" s="17">
        <v>10000</v>
      </c>
      <c r="G4" s="17"/>
      <c r="H4" s="18">
        <f t="shared" ref="H4:H14" si="2">IFERROR(G4/F4,0)</f>
        <v>0</v>
      </c>
      <c r="I4" s="19">
        <f t="shared" ref="I4:I14" si="3">IFERROR(G4-F4,0)</f>
        <v>-10000</v>
      </c>
      <c r="J4" s="20">
        <v>10000</v>
      </c>
      <c r="K4" s="21"/>
      <c r="L4" s="15">
        <f t="shared" ref="L4:L14" si="4">IFERROR(K4/J4,0)</f>
        <v>0</v>
      </c>
      <c r="M4" s="16">
        <f t="shared" ref="M4:M14" si="5">IFERROR(K4-J4,0)</f>
        <v>-10000</v>
      </c>
      <c r="N4" s="17">
        <v>10000</v>
      </c>
      <c r="O4" s="17"/>
      <c r="P4" s="18">
        <f t="shared" ref="P4:P14" si="6">IFERROR(O4/N4,0)</f>
        <v>0</v>
      </c>
      <c r="Q4" s="19">
        <f t="shared" ref="Q4:Q14" si="7">IFERROR(O4-N4,0)</f>
        <v>-10000</v>
      </c>
      <c r="R4" s="20">
        <v>10000</v>
      </c>
      <c r="S4" s="21"/>
      <c r="T4" s="22">
        <f t="shared" ref="T4:T14" si="8">S4/R4</f>
        <v>0</v>
      </c>
      <c r="U4" s="23">
        <f t="shared" ref="U4:U14" si="9">S4-R4</f>
        <v>-10000</v>
      </c>
      <c r="V4" s="17">
        <v>10000</v>
      </c>
      <c r="W4" s="17"/>
      <c r="X4" s="18">
        <f t="shared" ref="X4:X14" si="10">W4/V4</f>
        <v>0</v>
      </c>
      <c r="Y4" s="19">
        <f t="shared" ref="Y4:Y14" si="11">W4-V4</f>
        <v>-10000</v>
      </c>
      <c r="Z4" s="20">
        <v>10000</v>
      </c>
      <c r="AA4" s="21"/>
      <c r="AB4" s="22">
        <f t="shared" ref="AB4:AB14" si="12">AA4/Z4</f>
        <v>0</v>
      </c>
      <c r="AC4" s="23">
        <f t="shared" ref="AC4:AC14" si="13">AA4-Z4</f>
        <v>-10000</v>
      </c>
      <c r="AD4" s="17">
        <v>10000</v>
      </c>
      <c r="AE4" s="17"/>
      <c r="AF4" s="18">
        <f t="shared" ref="AF4:AF14" si="14">AE4/AD4</f>
        <v>0</v>
      </c>
      <c r="AG4" s="19">
        <f t="shared" ref="AG4:AG14" si="15">AE4-AD4</f>
        <v>-10000</v>
      </c>
      <c r="AH4" s="20">
        <v>10000</v>
      </c>
      <c r="AI4" s="21"/>
      <c r="AJ4" s="22">
        <f t="shared" ref="AJ4:AJ14" si="16">AI4/AH4</f>
        <v>0</v>
      </c>
      <c r="AK4" s="23">
        <f t="shared" ref="AK4:AK14" si="17">AI4-AH4</f>
        <v>-10000</v>
      </c>
      <c r="AL4" s="17">
        <v>10000</v>
      </c>
      <c r="AM4" s="17"/>
      <c r="AN4" s="18">
        <f t="shared" ref="AN4:AN14" si="18">AM4/AL4</f>
        <v>0</v>
      </c>
      <c r="AO4" s="19">
        <f t="shared" ref="AO4:AO14" si="19">AM4-AL4</f>
        <v>-10000</v>
      </c>
      <c r="AP4" s="20">
        <v>10000</v>
      </c>
      <c r="AQ4" s="21"/>
      <c r="AR4" s="22">
        <f t="shared" ref="AR4:AR14" si="20">AQ4/AP4</f>
        <v>0</v>
      </c>
      <c r="AS4" s="23">
        <f t="shared" ref="AS4:AS14" si="21">AQ4-AP4</f>
        <v>-10000</v>
      </c>
      <c r="AT4" s="17">
        <v>10000</v>
      </c>
      <c r="AU4" s="17"/>
      <c r="AV4" s="18">
        <f t="shared" ref="AV4:AV14" si="22">AU4/AT4</f>
        <v>0</v>
      </c>
      <c r="AW4" s="19">
        <f t="shared" ref="AW4:AW14" si="23">AU4-AT4</f>
        <v>-10000</v>
      </c>
      <c r="AX4" s="20">
        <f t="shared" ref="AX4:AX14" si="24">B4+F4+J4+N4+R4+V4+Z4+AD4+AH4+AL4+AP4+AT4</f>
        <v>120000</v>
      </c>
      <c r="AY4" s="21">
        <f t="shared" ref="AY4:AY14" si="25">C4+G4+K4+O4+S4+W4+AA4+AE4+AI4+AM4+AQ4+AU4</f>
        <v>0</v>
      </c>
      <c r="AZ4" s="22">
        <f t="shared" ref="AZ4:AZ14" si="26">AY4/AX4</f>
        <v>0</v>
      </c>
      <c r="BA4" s="23">
        <f t="shared" ref="BA4:BA14" si="27">AY4-AX4</f>
        <v>-120000</v>
      </c>
    </row>
    <row r="5" spans="1:53" ht="15.75" customHeight="1" x14ac:dyDescent="0.25">
      <c r="A5" s="12" t="s">
        <v>18</v>
      </c>
      <c r="B5" s="13">
        <v>1000</v>
      </c>
      <c r="C5" s="14"/>
      <c r="D5" s="15">
        <f t="shared" si="0"/>
        <v>0</v>
      </c>
      <c r="E5" s="16">
        <f t="shared" si="1"/>
        <v>-1000</v>
      </c>
      <c r="F5" s="17">
        <v>1000</v>
      </c>
      <c r="G5" s="17"/>
      <c r="H5" s="18">
        <f t="shared" si="2"/>
        <v>0</v>
      </c>
      <c r="I5" s="19">
        <f t="shared" si="3"/>
        <v>-1000</v>
      </c>
      <c r="J5" s="20">
        <v>1000</v>
      </c>
      <c r="K5" s="21"/>
      <c r="L5" s="15">
        <f t="shared" si="4"/>
        <v>0</v>
      </c>
      <c r="M5" s="16">
        <f t="shared" si="5"/>
        <v>-1000</v>
      </c>
      <c r="N5" s="17">
        <v>1000</v>
      </c>
      <c r="O5" s="17"/>
      <c r="P5" s="18">
        <f t="shared" si="6"/>
        <v>0</v>
      </c>
      <c r="Q5" s="19">
        <f t="shared" si="7"/>
        <v>-1000</v>
      </c>
      <c r="R5" s="20">
        <v>1000</v>
      </c>
      <c r="S5" s="21"/>
      <c r="T5" s="22">
        <f t="shared" si="8"/>
        <v>0</v>
      </c>
      <c r="U5" s="23">
        <f t="shared" si="9"/>
        <v>-1000</v>
      </c>
      <c r="V5" s="17">
        <v>1000</v>
      </c>
      <c r="W5" s="17"/>
      <c r="X5" s="18">
        <f t="shared" si="10"/>
        <v>0</v>
      </c>
      <c r="Y5" s="19">
        <f t="shared" si="11"/>
        <v>-1000</v>
      </c>
      <c r="Z5" s="20">
        <v>1000</v>
      </c>
      <c r="AA5" s="21"/>
      <c r="AB5" s="22">
        <f t="shared" si="12"/>
        <v>0</v>
      </c>
      <c r="AC5" s="23">
        <f t="shared" si="13"/>
        <v>-1000</v>
      </c>
      <c r="AD5" s="17">
        <v>1000</v>
      </c>
      <c r="AE5" s="17"/>
      <c r="AF5" s="18">
        <f t="shared" si="14"/>
        <v>0</v>
      </c>
      <c r="AG5" s="19">
        <f t="shared" si="15"/>
        <v>-1000</v>
      </c>
      <c r="AH5" s="20">
        <v>1000</v>
      </c>
      <c r="AI5" s="21"/>
      <c r="AJ5" s="22">
        <f t="shared" si="16"/>
        <v>0</v>
      </c>
      <c r="AK5" s="23">
        <f t="shared" si="17"/>
        <v>-1000</v>
      </c>
      <c r="AL5" s="17">
        <v>1000</v>
      </c>
      <c r="AM5" s="17"/>
      <c r="AN5" s="18">
        <f t="shared" si="18"/>
        <v>0</v>
      </c>
      <c r="AO5" s="19">
        <f t="shared" si="19"/>
        <v>-1000</v>
      </c>
      <c r="AP5" s="20">
        <v>1000</v>
      </c>
      <c r="AQ5" s="21"/>
      <c r="AR5" s="22">
        <f t="shared" si="20"/>
        <v>0</v>
      </c>
      <c r="AS5" s="23">
        <f t="shared" si="21"/>
        <v>-1000</v>
      </c>
      <c r="AT5" s="17">
        <v>1000</v>
      </c>
      <c r="AU5" s="17"/>
      <c r="AV5" s="18">
        <f t="shared" si="22"/>
        <v>0</v>
      </c>
      <c r="AW5" s="19">
        <f t="shared" si="23"/>
        <v>-1000</v>
      </c>
      <c r="AX5" s="20">
        <f t="shared" si="24"/>
        <v>12000</v>
      </c>
      <c r="AY5" s="21">
        <f t="shared" si="25"/>
        <v>0</v>
      </c>
      <c r="AZ5" s="22">
        <f t="shared" si="26"/>
        <v>0</v>
      </c>
      <c r="BA5" s="23">
        <f t="shared" si="27"/>
        <v>-12000</v>
      </c>
    </row>
    <row r="6" spans="1:53" ht="15.75" customHeight="1" x14ac:dyDescent="0.25">
      <c r="A6" s="12" t="s">
        <v>19</v>
      </c>
      <c r="B6" s="13">
        <v>2000</v>
      </c>
      <c r="C6" s="14"/>
      <c r="D6" s="15">
        <f t="shared" si="0"/>
        <v>0</v>
      </c>
      <c r="E6" s="16">
        <f t="shared" si="1"/>
        <v>-2000</v>
      </c>
      <c r="F6" s="17">
        <v>2000</v>
      </c>
      <c r="G6" s="17"/>
      <c r="H6" s="18">
        <f t="shared" si="2"/>
        <v>0</v>
      </c>
      <c r="I6" s="19">
        <f t="shared" si="3"/>
        <v>-2000</v>
      </c>
      <c r="J6" s="20">
        <v>2000</v>
      </c>
      <c r="K6" s="21"/>
      <c r="L6" s="15">
        <f t="shared" si="4"/>
        <v>0</v>
      </c>
      <c r="M6" s="16">
        <f t="shared" si="5"/>
        <v>-2000</v>
      </c>
      <c r="N6" s="17">
        <v>2000</v>
      </c>
      <c r="O6" s="17"/>
      <c r="P6" s="18">
        <f t="shared" si="6"/>
        <v>0</v>
      </c>
      <c r="Q6" s="19">
        <f t="shared" si="7"/>
        <v>-2000</v>
      </c>
      <c r="R6" s="20">
        <v>2000</v>
      </c>
      <c r="S6" s="21"/>
      <c r="T6" s="22">
        <f t="shared" si="8"/>
        <v>0</v>
      </c>
      <c r="U6" s="23">
        <f t="shared" si="9"/>
        <v>-2000</v>
      </c>
      <c r="V6" s="17">
        <v>2000</v>
      </c>
      <c r="W6" s="17"/>
      <c r="X6" s="18">
        <f t="shared" si="10"/>
        <v>0</v>
      </c>
      <c r="Y6" s="19">
        <f t="shared" si="11"/>
        <v>-2000</v>
      </c>
      <c r="Z6" s="20">
        <v>2000</v>
      </c>
      <c r="AA6" s="21"/>
      <c r="AB6" s="22">
        <f t="shared" si="12"/>
        <v>0</v>
      </c>
      <c r="AC6" s="23">
        <f t="shared" si="13"/>
        <v>-2000</v>
      </c>
      <c r="AD6" s="17">
        <v>2000</v>
      </c>
      <c r="AE6" s="17"/>
      <c r="AF6" s="18">
        <f t="shared" si="14"/>
        <v>0</v>
      </c>
      <c r="AG6" s="19">
        <f t="shared" si="15"/>
        <v>-2000</v>
      </c>
      <c r="AH6" s="20">
        <v>2000</v>
      </c>
      <c r="AI6" s="21"/>
      <c r="AJ6" s="22">
        <f t="shared" si="16"/>
        <v>0</v>
      </c>
      <c r="AK6" s="23">
        <f t="shared" si="17"/>
        <v>-2000</v>
      </c>
      <c r="AL6" s="17">
        <v>2000</v>
      </c>
      <c r="AM6" s="17"/>
      <c r="AN6" s="18">
        <f t="shared" si="18"/>
        <v>0</v>
      </c>
      <c r="AO6" s="19">
        <f t="shared" si="19"/>
        <v>-2000</v>
      </c>
      <c r="AP6" s="20">
        <v>2000</v>
      </c>
      <c r="AQ6" s="21"/>
      <c r="AR6" s="22">
        <f t="shared" si="20"/>
        <v>0</v>
      </c>
      <c r="AS6" s="23">
        <f t="shared" si="21"/>
        <v>-2000</v>
      </c>
      <c r="AT6" s="17">
        <v>2000</v>
      </c>
      <c r="AU6" s="17"/>
      <c r="AV6" s="18">
        <f t="shared" si="22"/>
        <v>0</v>
      </c>
      <c r="AW6" s="19">
        <f t="shared" si="23"/>
        <v>-2000</v>
      </c>
      <c r="AX6" s="20">
        <f t="shared" si="24"/>
        <v>24000</v>
      </c>
      <c r="AY6" s="21">
        <f t="shared" si="25"/>
        <v>0</v>
      </c>
      <c r="AZ6" s="22">
        <f t="shared" si="26"/>
        <v>0</v>
      </c>
      <c r="BA6" s="23">
        <f t="shared" si="27"/>
        <v>-24000</v>
      </c>
    </row>
    <row r="7" spans="1:53" ht="15.75" customHeight="1" x14ac:dyDescent="0.25">
      <c r="A7" s="12" t="s">
        <v>20</v>
      </c>
      <c r="B7" s="13">
        <v>35000</v>
      </c>
      <c r="C7" s="14"/>
      <c r="D7" s="15">
        <f t="shared" si="0"/>
        <v>0</v>
      </c>
      <c r="E7" s="16">
        <f t="shared" si="1"/>
        <v>-35000</v>
      </c>
      <c r="F7" s="17">
        <v>35000</v>
      </c>
      <c r="G7" s="17"/>
      <c r="H7" s="18">
        <f t="shared" si="2"/>
        <v>0</v>
      </c>
      <c r="I7" s="19">
        <f t="shared" si="3"/>
        <v>-35000</v>
      </c>
      <c r="J7" s="20">
        <v>35000</v>
      </c>
      <c r="K7" s="21"/>
      <c r="L7" s="15">
        <f t="shared" si="4"/>
        <v>0</v>
      </c>
      <c r="M7" s="16">
        <f t="shared" si="5"/>
        <v>-35000</v>
      </c>
      <c r="N7" s="17">
        <v>35000</v>
      </c>
      <c r="O7" s="17"/>
      <c r="P7" s="18">
        <f t="shared" si="6"/>
        <v>0</v>
      </c>
      <c r="Q7" s="19">
        <f t="shared" si="7"/>
        <v>-35000</v>
      </c>
      <c r="R7" s="20">
        <v>35000</v>
      </c>
      <c r="S7" s="21"/>
      <c r="T7" s="22">
        <f t="shared" si="8"/>
        <v>0</v>
      </c>
      <c r="U7" s="23">
        <f t="shared" si="9"/>
        <v>-35000</v>
      </c>
      <c r="V7" s="17">
        <v>35000</v>
      </c>
      <c r="W7" s="17"/>
      <c r="X7" s="18">
        <f t="shared" si="10"/>
        <v>0</v>
      </c>
      <c r="Y7" s="19">
        <f t="shared" si="11"/>
        <v>-35000</v>
      </c>
      <c r="Z7" s="20">
        <v>35000</v>
      </c>
      <c r="AA7" s="21"/>
      <c r="AB7" s="22">
        <f t="shared" si="12"/>
        <v>0</v>
      </c>
      <c r="AC7" s="23">
        <f t="shared" si="13"/>
        <v>-35000</v>
      </c>
      <c r="AD7" s="17">
        <v>35000</v>
      </c>
      <c r="AE7" s="17"/>
      <c r="AF7" s="18">
        <f t="shared" si="14"/>
        <v>0</v>
      </c>
      <c r="AG7" s="19">
        <f t="shared" si="15"/>
        <v>-35000</v>
      </c>
      <c r="AH7" s="20">
        <v>35000</v>
      </c>
      <c r="AI7" s="21"/>
      <c r="AJ7" s="22">
        <f t="shared" si="16"/>
        <v>0</v>
      </c>
      <c r="AK7" s="23">
        <f t="shared" si="17"/>
        <v>-35000</v>
      </c>
      <c r="AL7" s="17">
        <v>35000</v>
      </c>
      <c r="AM7" s="17"/>
      <c r="AN7" s="18">
        <f t="shared" si="18"/>
        <v>0</v>
      </c>
      <c r="AO7" s="19">
        <f t="shared" si="19"/>
        <v>-35000</v>
      </c>
      <c r="AP7" s="20">
        <v>35000</v>
      </c>
      <c r="AQ7" s="21"/>
      <c r="AR7" s="22">
        <f t="shared" si="20"/>
        <v>0</v>
      </c>
      <c r="AS7" s="23">
        <f t="shared" si="21"/>
        <v>-35000</v>
      </c>
      <c r="AT7" s="17">
        <v>35000</v>
      </c>
      <c r="AU7" s="17"/>
      <c r="AV7" s="18">
        <f t="shared" si="22"/>
        <v>0</v>
      </c>
      <c r="AW7" s="19">
        <f t="shared" si="23"/>
        <v>-35000</v>
      </c>
      <c r="AX7" s="20">
        <f t="shared" si="24"/>
        <v>420000</v>
      </c>
      <c r="AY7" s="21">
        <f t="shared" si="25"/>
        <v>0</v>
      </c>
      <c r="AZ7" s="22">
        <f t="shared" si="26"/>
        <v>0</v>
      </c>
      <c r="BA7" s="23">
        <f t="shared" si="27"/>
        <v>-420000</v>
      </c>
    </row>
    <row r="8" spans="1:53" ht="15.75" customHeight="1" x14ac:dyDescent="0.25">
      <c r="A8" s="12" t="s">
        <v>21</v>
      </c>
      <c r="B8" s="13">
        <v>50000</v>
      </c>
      <c r="C8" s="14"/>
      <c r="D8" s="15">
        <f t="shared" si="0"/>
        <v>0</v>
      </c>
      <c r="E8" s="16">
        <f t="shared" si="1"/>
        <v>-50000</v>
      </c>
      <c r="F8" s="17">
        <v>50000</v>
      </c>
      <c r="G8" s="17"/>
      <c r="H8" s="18">
        <f t="shared" si="2"/>
        <v>0</v>
      </c>
      <c r="I8" s="19">
        <f t="shared" si="3"/>
        <v>-50000</v>
      </c>
      <c r="J8" s="20">
        <v>50000</v>
      </c>
      <c r="K8" s="21"/>
      <c r="L8" s="15">
        <f t="shared" si="4"/>
        <v>0</v>
      </c>
      <c r="M8" s="16">
        <f t="shared" si="5"/>
        <v>-50000</v>
      </c>
      <c r="N8" s="17">
        <v>50000</v>
      </c>
      <c r="O8" s="17"/>
      <c r="P8" s="18">
        <f t="shared" si="6"/>
        <v>0</v>
      </c>
      <c r="Q8" s="19">
        <f t="shared" si="7"/>
        <v>-50000</v>
      </c>
      <c r="R8" s="20">
        <v>50000</v>
      </c>
      <c r="S8" s="21"/>
      <c r="T8" s="22">
        <f t="shared" si="8"/>
        <v>0</v>
      </c>
      <c r="U8" s="23">
        <f t="shared" si="9"/>
        <v>-50000</v>
      </c>
      <c r="V8" s="17">
        <v>50000</v>
      </c>
      <c r="W8" s="17"/>
      <c r="X8" s="18">
        <f t="shared" si="10"/>
        <v>0</v>
      </c>
      <c r="Y8" s="19">
        <f t="shared" si="11"/>
        <v>-50000</v>
      </c>
      <c r="Z8" s="20">
        <v>50000</v>
      </c>
      <c r="AA8" s="21"/>
      <c r="AB8" s="22">
        <f t="shared" si="12"/>
        <v>0</v>
      </c>
      <c r="AC8" s="23">
        <f t="shared" si="13"/>
        <v>-50000</v>
      </c>
      <c r="AD8" s="17">
        <v>50000</v>
      </c>
      <c r="AE8" s="17"/>
      <c r="AF8" s="18">
        <f t="shared" si="14"/>
        <v>0</v>
      </c>
      <c r="AG8" s="19">
        <f t="shared" si="15"/>
        <v>-50000</v>
      </c>
      <c r="AH8" s="20">
        <v>50000</v>
      </c>
      <c r="AI8" s="21"/>
      <c r="AJ8" s="22">
        <f t="shared" si="16"/>
        <v>0</v>
      </c>
      <c r="AK8" s="23">
        <f t="shared" si="17"/>
        <v>-50000</v>
      </c>
      <c r="AL8" s="17">
        <v>50000</v>
      </c>
      <c r="AM8" s="17"/>
      <c r="AN8" s="18">
        <f t="shared" si="18"/>
        <v>0</v>
      </c>
      <c r="AO8" s="19">
        <f t="shared" si="19"/>
        <v>-50000</v>
      </c>
      <c r="AP8" s="20">
        <v>50000</v>
      </c>
      <c r="AQ8" s="21"/>
      <c r="AR8" s="22">
        <f t="shared" si="20"/>
        <v>0</v>
      </c>
      <c r="AS8" s="23">
        <f t="shared" si="21"/>
        <v>-50000</v>
      </c>
      <c r="AT8" s="17">
        <v>50000</v>
      </c>
      <c r="AU8" s="17"/>
      <c r="AV8" s="18">
        <f t="shared" si="22"/>
        <v>0</v>
      </c>
      <c r="AW8" s="19">
        <f t="shared" si="23"/>
        <v>-50000</v>
      </c>
      <c r="AX8" s="20">
        <f t="shared" si="24"/>
        <v>600000</v>
      </c>
      <c r="AY8" s="21">
        <f t="shared" si="25"/>
        <v>0</v>
      </c>
      <c r="AZ8" s="22">
        <f t="shared" si="26"/>
        <v>0</v>
      </c>
      <c r="BA8" s="23">
        <f t="shared" si="27"/>
        <v>-600000</v>
      </c>
    </row>
    <row r="9" spans="1:53" ht="15.75" customHeight="1" x14ac:dyDescent="0.25">
      <c r="A9" s="12" t="s">
        <v>22</v>
      </c>
      <c r="B9" s="13">
        <v>40000</v>
      </c>
      <c r="C9" s="14"/>
      <c r="D9" s="15">
        <f t="shared" si="0"/>
        <v>0</v>
      </c>
      <c r="E9" s="16">
        <f t="shared" si="1"/>
        <v>-40000</v>
      </c>
      <c r="F9" s="17">
        <v>40000</v>
      </c>
      <c r="G9" s="17"/>
      <c r="H9" s="18">
        <f t="shared" si="2"/>
        <v>0</v>
      </c>
      <c r="I9" s="19">
        <f t="shared" si="3"/>
        <v>-40000</v>
      </c>
      <c r="J9" s="20">
        <v>40000</v>
      </c>
      <c r="K9" s="21"/>
      <c r="L9" s="15">
        <f t="shared" si="4"/>
        <v>0</v>
      </c>
      <c r="M9" s="16">
        <f t="shared" si="5"/>
        <v>-40000</v>
      </c>
      <c r="N9" s="17">
        <v>40000</v>
      </c>
      <c r="O9" s="17"/>
      <c r="P9" s="18">
        <f t="shared" si="6"/>
        <v>0</v>
      </c>
      <c r="Q9" s="19">
        <f t="shared" si="7"/>
        <v>-40000</v>
      </c>
      <c r="R9" s="20">
        <v>40000</v>
      </c>
      <c r="S9" s="21"/>
      <c r="T9" s="22">
        <f t="shared" si="8"/>
        <v>0</v>
      </c>
      <c r="U9" s="23">
        <f t="shared" si="9"/>
        <v>-40000</v>
      </c>
      <c r="V9" s="17">
        <v>40000</v>
      </c>
      <c r="W9" s="17"/>
      <c r="X9" s="18">
        <f t="shared" si="10"/>
        <v>0</v>
      </c>
      <c r="Y9" s="19">
        <f t="shared" si="11"/>
        <v>-40000</v>
      </c>
      <c r="Z9" s="20">
        <v>40000</v>
      </c>
      <c r="AA9" s="21"/>
      <c r="AB9" s="22">
        <f t="shared" si="12"/>
        <v>0</v>
      </c>
      <c r="AC9" s="23">
        <f t="shared" si="13"/>
        <v>-40000</v>
      </c>
      <c r="AD9" s="17">
        <v>40000</v>
      </c>
      <c r="AE9" s="17"/>
      <c r="AF9" s="18">
        <f t="shared" si="14"/>
        <v>0</v>
      </c>
      <c r="AG9" s="19">
        <f t="shared" si="15"/>
        <v>-40000</v>
      </c>
      <c r="AH9" s="20">
        <v>40000</v>
      </c>
      <c r="AI9" s="21"/>
      <c r="AJ9" s="22">
        <f t="shared" si="16"/>
        <v>0</v>
      </c>
      <c r="AK9" s="23">
        <f t="shared" si="17"/>
        <v>-40000</v>
      </c>
      <c r="AL9" s="17">
        <v>40000</v>
      </c>
      <c r="AM9" s="17"/>
      <c r="AN9" s="18">
        <f t="shared" si="18"/>
        <v>0</v>
      </c>
      <c r="AO9" s="19">
        <f t="shared" si="19"/>
        <v>-40000</v>
      </c>
      <c r="AP9" s="20">
        <v>40000</v>
      </c>
      <c r="AQ9" s="21"/>
      <c r="AR9" s="22">
        <f t="shared" si="20"/>
        <v>0</v>
      </c>
      <c r="AS9" s="23">
        <f t="shared" si="21"/>
        <v>-40000</v>
      </c>
      <c r="AT9" s="17">
        <v>40000</v>
      </c>
      <c r="AU9" s="17"/>
      <c r="AV9" s="18">
        <f t="shared" si="22"/>
        <v>0</v>
      </c>
      <c r="AW9" s="19">
        <f t="shared" si="23"/>
        <v>-40000</v>
      </c>
      <c r="AX9" s="20">
        <f t="shared" si="24"/>
        <v>480000</v>
      </c>
      <c r="AY9" s="21">
        <f t="shared" si="25"/>
        <v>0</v>
      </c>
      <c r="AZ9" s="22">
        <f t="shared" si="26"/>
        <v>0</v>
      </c>
      <c r="BA9" s="23">
        <f t="shared" si="27"/>
        <v>-480000</v>
      </c>
    </row>
    <row r="10" spans="1:53" ht="15.75" customHeight="1" x14ac:dyDescent="0.25">
      <c r="A10" s="12" t="s">
        <v>23</v>
      </c>
      <c r="B10" s="13">
        <v>30000</v>
      </c>
      <c r="C10" s="14"/>
      <c r="D10" s="15">
        <f t="shared" si="0"/>
        <v>0</v>
      </c>
      <c r="E10" s="16">
        <f t="shared" si="1"/>
        <v>-30000</v>
      </c>
      <c r="F10" s="17">
        <v>30000</v>
      </c>
      <c r="G10" s="17"/>
      <c r="H10" s="18">
        <f t="shared" si="2"/>
        <v>0</v>
      </c>
      <c r="I10" s="19">
        <f t="shared" si="3"/>
        <v>-30000</v>
      </c>
      <c r="J10" s="20">
        <v>30000</v>
      </c>
      <c r="K10" s="21"/>
      <c r="L10" s="15">
        <f t="shared" si="4"/>
        <v>0</v>
      </c>
      <c r="M10" s="16">
        <f t="shared" si="5"/>
        <v>-30000</v>
      </c>
      <c r="N10" s="17">
        <v>30000</v>
      </c>
      <c r="O10" s="17"/>
      <c r="P10" s="18">
        <f t="shared" si="6"/>
        <v>0</v>
      </c>
      <c r="Q10" s="19">
        <f t="shared" si="7"/>
        <v>-30000</v>
      </c>
      <c r="R10" s="20">
        <v>30000</v>
      </c>
      <c r="S10" s="21"/>
      <c r="T10" s="22">
        <f t="shared" si="8"/>
        <v>0</v>
      </c>
      <c r="U10" s="23">
        <f t="shared" si="9"/>
        <v>-30000</v>
      </c>
      <c r="V10" s="17">
        <v>30000</v>
      </c>
      <c r="W10" s="17"/>
      <c r="X10" s="18">
        <f t="shared" si="10"/>
        <v>0</v>
      </c>
      <c r="Y10" s="19">
        <f t="shared" si="11"/>
        <v>-30000</v>
      </c>
      <c r="Z10" s="20">
        <v>30000</v>
      </c>
      <c r="AA10" s="21"/>
      <c r="AB10" s="22">
        <f t="shared" si="12"/>
        <v>0</v>
      </c>
      <c r="AC10" s="23">
        <f t="shared" si="13"/>
        <v>-30000</v>
      </c>
      <c r="AD10" s="17">
        <v>30000</v>
      </c>
      <c r="AE10" s="17"/>
      <c r="AF10" s="18">
        <f t="shared" si="14"/>
        <v>0</v>
      </c>
      <c r="AG10" s="19">
        <f t="shared" si="15"/>
        <v>-30000</v>
      </c>
      <c r="AH10" s="20">
        <v>30000</v>
      </c>
      <c r="AI10" s="21"/>
      <c r="AJ10" s="22">
        <f t="shared" si="16"/>
        <v>0</v>
      </c>
      <c r="AK10" s="23">
        <f t="shared" si="17"/>
        <v>-30000</v>
      </c>
      <c r="AL10" s="17">
        <v>30000</v>
      </c>
      <c r="AM10" s="17"/>
      <c r="AN10" s="18">
        <f t="shared" si="18"/>
        <v>0</v>
      </c>
      <c r="AO10" s="19">
        <f t="shared" si="19"/>
        <v>-30000</v>
      </c>
      <c r="AP10" s="20">
        <v>30000</v>
      </c>
      <c r="AQ10" s="21"/>
      <c r="AR10" s="22">
        <f t="shared" si="20"/>
        <v>0</v>
      </c>
      <c r="AS10" s="23">
        <f t="shared" si="21"/>
        <v>-30000</v>
      </c>
      <c r="AT10" s="17">
        <v>30000</v>
      </c>
      <c r="AU10" s="17"/>
      <c r="AV10" s="18">
        <f t="shared" si="22"/>
        <v>0</v>
      </c>
      <c r="AW10" s="19">
        <f t="shared" si="23"/>
        <v>-30000</v>
      </c>
      <c r="AX10" s="20">
        <f t="shared" si="24"/>
        <v>360000</v>
      </c>
      <c r="AY10" s="21">
        <f t="shared" si="25"/>
        <v>0</v>
      </c>
      <c r="AZ10" s="22">
        <f t="shared" si="26"/>
        <v>0</v>
      </c>
      <c r="BA10" s="23">
        <f t="shared" si="27"/>
        <v>-360000</v>
      </c>
    </row>
    <row r="11" spans="1:53" ht="15.75" customHeight="1" x14ac:dyDescent="0.25">
      <c r="A11" s="12" t="s">
        <v>24</v>
      </c>
      <c r="B11" s="13">
        <v>25000</v>
      </c>
      <c r="C11" s="14"/>
      <c r="D11" s="15">
        <f t="shared" si="0"/>
        <v>0</v>
      </c>
      <c r="E11" s="16">
        <f t="shared" si="1"/>
        <v>-25000</v>
      </c>
      <c r="F11" s="17">
        <v>25000</v>
      </c>
      <c r="G11" s="17"/>
      <c r="H11" s="18">
        <f t="shared" si="2"/>
        <v>0</v>
      </c>
      <c r="I11" s="19">
        <f t="shared" si="3"/>
        <v>-25000</v>
      </c>
      <c r="J11" s="20">
        <v>25000</v>
      </c>
      <c r="K11" s="21"/>
      <c r="L11" s="15">
        <f t="shared" si="4"/>
        <v>0</v>
      </c>
      <c r="M11" s="16">
        <f t="shared" si="5"/>
        <v>-25000</v>
      </c>
      <c r="N11" s="17">
        <v>25000</v>
      </c>
      <c r="O11" s="17"/>
      <c r="P11" s="18">
        <f t="shared" si="6"/>
        <v>0</v>
      </c>
      <c r="Q11" s="19">
        <f t="shared" si="7"/>
        <v>-25000</v>
      </c>
      <c r="R11" s="20">
        <v>25000</v>
      </c>
      <c r="S11" s="21"/>
      <c r="T11" s="22">
        <f t="shared" si="8"/>
        <v>0</v>
      </c>
      <c r="U11" s="23">
        <f t="shared" si="9"/>
        <v>-25000</v>
      </c>
      <c r="V11" s="17">
        <v>25000</v>
      </c>
      <c r="W11" s="17"/>
      <c r="X11" s="18">
        <f t="shared" si="10"/>
        <v>0</v>
      </c>
      <c r="Y11" s="19">
        <f t="shared" si="11"/>
        <v>-25000</v>
      </c>
      <c r="Z11" s="20">
        <v>25000</v>
      </c>
      <c r="AA11" s="21"/>
      <c r="AB11" s="22">
        <f t="shared" si="12"/>
        <v>0</v>
      </c>
      <c r="AC11" s="23">
        <f t="shared" si="13"/>
        <v>-25000</v>
      </c>
      <c r="AD11" s="17">
        <v>25000</v>
      </c>
      <c r="AE11" s="17"/>
      <c r="AF11" s="18">
        <f t="shared" si="14"/>
        <v>0</v>
      </c>
      <c r="AG11" s="19">
        <f t="shared" si="15"/>
        <v>-25000</v>
      </c>
      <c r="AH11" s="20">
        <v>25000</v>
      </c>
      <c r="AI11" s="21"/>
      <c r="AJ11" s="22">
        <f t="shared" si="16"/>
        <v>0</v>
      </c>
      <c r="AK11" s="23">
        <f t="shared" si="17"/>
        <v>-25000</v>
      </c>
      <c r="AL11" s="17">
        <v>25000</v>
      </c>
      <c r="AM11" s="17"/>
      <c r="AN11" s="18">
        <f t="shared" si="18"/>
        <v>0</v>
      </c>
      <c r="AO11" s="19">
        <f t="shared" si="19"/>
        <v>-25000</v>
      </c>
      <c r="AP11" s="20">
        <v>25000</v>
      </c>
      <c r="AQ11" s="21"/>
      <c r="AR11" s="22">
        <f t="shared" si="20"/>
        <v>0</v>
      </c>
      <c r="AS11" s="23">
        <f t="shared" si="21"/>
        <v>-25000</v>
      </c>
      <c r="AT11" s="17">
        <v>25000</v>
      </c>
      <c r="AU11" s="17"/>
      <c r="AV11" s="18">
        <f t="shared" si="22"/>
        <v>0</v>
      </c>
      <c r="AW11" s="19">
        <f t="shared" si="23"/>
        <v>-25000</v>
      </c>
      <c r="AX11" s="20">
        <f t="shared" si="24"/>
        <v>300000</v>
      </c>
      <c r="AY11" s="21">
        <f t="shared" si="25"/>
        <v>0</v>
      </c>
      <c r="AZ11" s="22">
        <f t="shared" si="26"/>
        <v>0</v>
      </c>
      <c r="BA11" s="23">
        <f t="shared" si="27"/>
        <v>-300000</v>
      </c>
    </row>
    <row r="12" spans="1:53" ht="15.75" customHeight="1" x14ac:dyDescent="0.25">
      <c r="A12" s="12" t="s">
        <v>25</v>
      </c>
      <c r="B12" s="13">
        <v>20000</v>
      </c>
      <c r="C12" s="14"/>
      <c r="D12" s="15">
        <f t="shared" si="0"/>
        <v>0</v>
      </c>
      <c r="E12" s="16">
        <f t="shared" si="1"/>
        <v>-20000</v>
      </c>
      <c r="F12" s="17">
        <v>20000</v>
      </c>
      <c r="G12" s="17"/>
      <c r="H12" s="18">
        <f t="shared" si="2"/>
        <v>0</v>
      </c>
      <c r="I12" s="19">
        <f t="shared" si="3"/>
        <v>-20000</v>
      </c>
      <c r="J12" s="20">
        <v>20000</v>
      </c>
      <c r="K12" s="21"/>
      <c r="L12" s="15">
        <f t="shared" si="4"/>
        <v>0</v>
      </c>
      <c r="M12" s="16">
        <f t="shared" si="5"/>
        <v>-20000</v>
      </c>
      <c r="N12" s="17">
        <v>20000</v>
      </c>
      <c r="O12" s="17"/>
      <c r="P12" s="18">
        <f t="shared" si="6"/>
        <v>0</v>
      </c>
      <c r="Q12" s="19">
        <f t="shared" si="7"/>
        <v>-20000</v>
      </c>
      <c r="R12" s="20">
        <v>20000</v>
      </c>
      <c r="S12" s="21"/>
      <c r="T12" s="22">
        <f t="shared" si="8"/>
        <v>0</v>
      </c>
      <c r="U12" s="23">
        <f t="shared" si="9"/>
        <v>-20000</v>
      </c>
      <c r="V12" s="17">
        <v>20000</v>
      </c>
      <c r="W12" s="17"/>
      <c r="X12" s="18">
        <f t="shared" si="10"/>
        <v>0</v>
      </c>
      <c r="Y12" s="19">
        <f t="shared" si="11"/>
        <v>-20000</v>
      </c>
      <c r="Z12" s="20">
        <v>20000</v>
      </c>
      <c r="AA12" s="21"/>
      <c r="AB12" s="22">
        <f t="shared" si="12"/>
        <v>0</v>
      </c>
      <c r="AC12" s="23">
        <f t="shared" si="13"/>
        <v>-20000</v>
      </c>
      <c r="AD12" s="17">
        <v>20000</v>
      </c>
      <c r="AE12" s="17"/>
      <c r="AF12" s="18">
        <f t="shared" si="14"/>
        <v>0</v>
      </c>
      <c r="AG12" s="19">
        <f t="shared" si="15"/>
        <v>-20000</v>
      </c>
      <c r="AH12" s="20">
        <v>20000</v>
      </c>
      <c r="AI12" s="21"/>
      <c r="AJ12" s="22">
        <f t="shared" si="16"/>
        <v>0</v>
      </c>
      <c r="AK12" s="23">
        <f t="shared" si="17"/>
        <v>-20000</v>
      </c>
      <c r="AL12" s="17">
        <v>20000</v>
      </c>
      <c r="AM12" s="17"/>
      <c r="AN12" s="18">
        <f t="shared" si="18"/>
        <v>0</v>
      </c>
      <c r="AO12" s="19">
        <f t="shared" si="19"/>
        <v>-20000</v>
      </c>
      <c r="AP12" s="20">
        <v>20000</v>
      </c>
      <c r="AQ12" s="21"/>
      <c r="AR12" s="22">
        <f t="shared" si="20"/>
        <v>0</v>
      </c>
      <c r="AS12" s="23">
        <f t="shared" si="21"/>
        <v>-20000</v>
      </c>
      <c r="AT12" s="17">
        <v>20000</v>
      </c>
      <c r="AU12" s="17"/>
      <c r="AV12" s="18">
        <f t="shared" si="22"/>
        <v>0</v>
      </c>
      <c r="AW12" s="19">
        <f t="shared" si="23"/>
        <v>-20000</v>
      </c>
      <c r="AX12" s="20">
        <f t="shared" si="24"/>
        <v>240000</v>
      </c>
      <c r="AY12" s="21">
        <f t="shared" si="25"/>
        <v>0</v>
      </c>
      <c r="AZ12" s="22">
        <f t="shared" si="26"/>
        <v>0</v>
      </c>
      <c r="BA12" s="23">
        <f t="shared" si="27"/>
        <v>-240000</v>
      </c>
    </row>
    <row r="13" spans="1:53" ht="15.75" customHeight="1" x14ac:dyDescent="0.25">
      <c r="A13" s="12" t="s">
        <v>26</v>
      </c>
      <c r="B13" s="13">
        <v>20000</v>
      </c>
      <c r="C13" s="14"/>
      <c r="D13" s="15">
        <f t="shared" si="0"/>
        <v>0</v>
      </c>
      <c r="E13" s="16">
        <f t="shared" si="1"/>
        <v>-20000</v>
      </c>
      <c r="F13" s="17">
        <v>20000</v>
      </c>
      <c r="G13" s="17"/>
      <c r="H13" s="18">
        <f t="shared" si="2"/>
        <v>0</v>
      </c>
      <c r="I13" s="19">
        <f t="shared" si="3"/>
        <v>-20000</v>
      </c>
      <c r="J13" s="20">
        <v>20000</v>
      </c>
      <c r="K13" s="21"/>
      <c r="L13" s="15">
        <f t="shared" si="4"/>
        <v>0</v>
      </c>
      <c r="M13" s="16">
        <f t="shared" si="5"/>
        <v>-20000</v>
      </c>
      <c r="N13" s="17">
        <v>20000</v>
      </c>
      <c r="O13" s="17"/>
      <c r="P13" s="18">
        <f t="shared" si="6"/>
        <v>0</v>
      </c>
      <c r="Q13" s="19">
        <f t="shared" si="7"/>
        <v>-20000</v>
      </c>
      <c r="R13" s="20">
        <v>20000</v>
      </c>
      <c r="S13" s="21"/>
      <c r="T13" s="22">
        <f t="shared" si="8"/>
        <v>0</v>
      </c>
      <c r="U13" s="23">
        <f t="shared" si="9"/>
        <v>-20000</v>
      </c>
      <c r="V13" s="17">
        <v>20000</v>
      </c>
      <c r="W13" s="17"/>
      <c r="X13" s="18">
        <f t="shared" si="10"/>
        <v>0</v>
      </c>
      <c r="Y13" s="19">
        <f t="shared" si="11"/>
        <v>-20000</v>
      </c>
      <c r="Z13" s="20">
        <v>20000</v>
      </c>
      <c r="AA13" s="21"/>
      <c r="AB13" s="22">
        <f t="shared" si="12"/>
        <v>0</v>
      </c>
      <c r="AC13" s="23">
        <f t="shared" si="13"/>
        <v>-20000</v>
      </c>
      <c r="AD13" s="17">
        <v>20000</v>
      </c>
      <c r="AE13" s="17"/>
      <c r="AF13" s="18">
        <f t="shared" si="14"/>
        <v>0</v>
      </c>
      <c r="AG13" s="19">
        <f t="shared" si="15"/>
        <v>-20000</v>
      </c>
      <c r="AH13" s="20">
        <v>20000</v>
      </c>
      <c r="AI13" s="21"/>
      <c r="AJ13" s="22">
        <f t="shared" si="16"/>
        <v>0</v>
      </c>
      <c r="AK13" s="23">
        <f t="shared" si="17"/>
        <v>-20000</v>
      </c>
      <c r="AL13" s="17">
        <v>20000</v>
      </c>
      <c r="AM13" s="17"/>
      <c r="AN13" s="18">
        <f t="shared" si="18"/>
        <v>0</v>
      </c>
      <c r="AO13" s="19">
        <f t="shared" si="19"/>
        <v>-20000</v>
      </c>
      <c r="AP13" s="20">
        <v>20000</v>
      </c>
      <c r="AQ13" s="21"/>
      <c r="AR13" s="22">
        <f t="shared" si="20"/>
        <v>0</v>
      </c>
      <c r="AS13" s="23">
        <f t="shared" si="21"/>
        <v>-20000</v>
      </c>
      <c r="AT13" s="17">
        <v>20000</v>
      </c>
      <c r="AU13" s="17"/>
      <c r="AV13" s="18">
        <f t="shared" si="22"/>
        <v>0</v>
      </c>
      <c r="AW13" s="19">
        <f t="shared" si="23"/>
        <v>-20000</v>
      </c>
      <c r="AX13" s="20">
        <f t="shared" si="24"/>
        <v>240000</v>
      </c>
      <c r="AY13" s="21">
        <f t="shared" si="25"/>
        <v>0</v>
      </c>
      <c r="AZ13" s="22">
        <f t="shared" si="26"/>
        <v>0</v>
      </c>
      <c r="BA13" s="23">
        <f t="shared" si="27"/>
        <v>-240000</v>
      </c>
    </row>
    <row r="14" spans="1:53" ht="15.75" customHeight="1" x14ac:dyDescent="0.25">
      <c r="A14" s="12" t="s">
        <v>27</v>
      </c>
      <c r="B14" s="13">
        <v>20000</v>
      </c>
      <c r="C14" s="14"/>
      <c r="D14" s="15">
        <f t="shared" si="0"/>
        <v>0</v>
      </c>
      <c r="E14" s="16">
        <f t="shared" si="1"/>
        <v>-20000</v>
      </c>
      <c r="F14" s="17">
        <v>20000</v>
      </c>
      <c r="G14" s="17"/>
      <c r="H14" s="18">
        <f t="shared" si="2"/>
        <v>0</v>
      </c>
      <c r="I14" s="19">
        <f t="shared" si="3"/>
        <v>-20000</v>
      </c>
      <c r="J14" s="20">
        <v>20000</v>
      </c>
      <c r="K14" s="21"/>
      <c r="L14" s="15">
        <f t="shared" si="4"/>
        <v>0</v>
      </c>
      <c r="M14" s="16">
        <f t="shared" si="5"/>
        <v>-20000</v>
      </c>
      <c r="N14" s="17">
        <v>20000</v>
      </c>
      <c r="O14" s="17"/>
      <c r="P14" s="18">
        <f t="shared" si="6"/>
        <v>0</v>
      </c>
      <c r="Q14" s="19">
        <f t="shared" si="7"/>
        <v>-20000</v>
      </c>
      <c r="R14" s="20">
        <v>20000</v>
      </c>
      <c r="S14" s="21"/>
      <c r="T14" s="22">
        <f t="shared" si="8"/>
        <v>0</v>
      </c>
      <c r="U14" s="23">
        <f t="shared" si="9"/>
        <v>-20000</v>
      </c>
      <c r="V14" s="17">
        <v>20000</v>
      </c>
      <c r="W14" s="17"/>
      <c r="X14" s="18">
        <f t="shared" si="10"/>
        <v>0</v>
      </c>
      <c r="Y14" s="19">
        <f t="shared" si="11"/>
        <v>-20000</v>
      </c>
      <c r="Z14" s="20">
        <v>20000</v>
      </c>
      <c r="AA14" s="21"/>
      <c r="AB14" s="22">
        <f t="shared" si="12"/>
        <v>0</v>
      </c>
      <c r="AC14" s="23">
        <f t="shared" si="13"/>
        <v>-20000</v>
      </c>
      <c r="AD14" s="17">
        <v>20000</v>
      </c>
      <c r="AE14" s="17"/>
      <c r="AF14" s="18">
        <f t="shared" si="14"/>
        <v>0</v>
      </c>
      <c r="AG14" s="19">
        <f t="shared" si="15"/>
        <v>-20000</v>
      </c>
      <c r="AH14" s="20">
        <v>20000</v>
      </c>
      <c r="AI14" s="21"/>
      <c r="AJ14" s="22">
        <f t="shared" si="16"/>
        <v>0</v>
      </c>
      <c r="AK14" s="23">
        <f t="shared" si="17"/>
        <v>-20000</v>
      </c>
      <c r="AL14" s="17">
        <v>20000</v>
      </c>
      <c r="AM14" s="17"/>
      <c r="AN14" s="18">
        <f t="shared" si="18"/>
        <v>0</v>
      </c>
      <c r="AO14" s="19">
        <f t="shared" si="19"/>
        <v>-20000</v>
      </c>
      <c r="AP14" s="20">
        <v>20000</v>
      </c>
      <c r="AQ14" s="21"/>
      <c r="AR14" s="22">
        <f t="shared" si="20"/>
        <v>0</v>
      </c>
      <c r="AS14" s="23">
        <f t="shared" si="21"/>
        <v>-20000</v>
      </c>
      <c r="AT14" s="17">
        <v>20000</v>
      </c>
      <c r="AU14" s="17"/>
      <c r="AV14" s="18">
        <f t="shared" si="22"/>
        <v>0</v>
      </c>
      <c r="AW14" s="19">
        <f t="shared" si="23"/>
        <v>-20000</v>
      </c>
      <c r="AX14" s="20">
        <f t="shared" si="24"/>
        <v>240000</v>
      </c>
      <c r="AY14" s="21">
        <f t="shared" si="25"/>
        <v>0</v>
      </c>
      <c r="AZ14" s="22">
        <f t="shared" si="26"/>
        <v>0</v>
      </c>
      <c r="BA14" s="23">
        <f t="shared" si="27"/>
        <v>-240000</v>
      </c>
    </row>
    <row r="15" spans="1:53" ht="15.75" customHeight="1" x14ac:dyDescent="0.25">
      <c r="A15" s="12"/>
      <c r="B15" s="13"/>
      <c r="C15" s="14"/>
      <c r="D15" s="15"/>
      <c r="E15" s="16"/>
      <c r="F15" s="17"/>
      <c r="G15" s="17"/>
      <c r="H15" s="18"/>
      <c r="I15" s="24"/>
      <c r="J15" s="25"/>
      <c r="K15" s="26"/>
      <c r="L15" s="27"/>
      <c r="M15" s="28"/>
      <c r="N15" s="17"/>
      <c r="O15" s="17"/>
      <c r="P15" s="18"/>
      <c r="Q15" s="24"/>
      <c r="R15" s="25"/>
      <c r="S15" s="26"/>
      <c r="T15" s="27"/>
      <c r="U15" s="28"/>
      <c r="V15" s="17"/>
      <c r="W15" s="17"/>
      <c r="X15" s="18"/>
      <c r="Y15" s="24"/>
      <c r="Z15" s="25"/>
      <c r="AA15" s="26"/>
      <c r="AB15" s="27"/>
      <c r="AC15" s="28"/>
      <c r="AD15" s="17"/>
      <c r="AE15" s="17"/>
      <c r="AF15" s="18"/>
      <c r="AG15" s="24"/>
      <c r="AH15" s="25"/>
      <c r="AI15" s="26"/>
      <c r="AJ15" s="27"/>
      <c r="AK15" s="28"/>
      <c r="AL15" s="17"/>
      <c r="AM15" s="17"/>
      <c r="AN15" s="18"/>
      <c r="AO15" s="24"/>
      <c r="AP15" s="25"/>
      <c r="AQ15" s="26"/>
      <c r="AR15" s="27"/>
      <c r="AS15" s="28"/>
      <c r="AT15" s="17"/>
      <c r="AU15" s="17"/>
      <c r="AV15" s="18"/>
      <c r="AW15" s="24"/>
      <c r="AX15" s="29"/>
      <c r="AY15" s="26"/>
      <c r="AZ15" s="27"/>
      <c r="BA15" s="28"/>
    </row>
    <row r="16" spans="1:53" ht="15.75" customHeight="1" x14ac:dyDescent="0.25">
      <c r="A16" s="30" t="s">
        <v>28</v>
      </c>
      <c r="B16" s="31">
        <f>SUM(B4:B15)</f>
        <v>253000</v>
      </c>
      <c r="C16" s="31">
        <f>SUM(C4:C15)</f>
        <v>0</v>
      </c>
      <c r="D16" s="32">
        <f>IFERROR(C16/B16,0)</f>
        <v>0</v>
      </c>
      <c r="E16" s="33">
        <f>IFERROR(C16-B16,0)</f>
        <v>-253000</v>
      </c>
      <c r="F16" s="31">
        <f>SUM(F4:F15)</f>
        <v>253000</v>
      </c>
      <c r="G16" s="31">
        <f>SUM(G4:G15)</f>
        <v>0</v>
      </c>
      <c r="H16" s="32">
        <f>IFERROR(G16/F16,0)</f>
        <v>0</v>
      </c>
      <c r="I16" s="33">
        <f>IFERROR(G16-F16,0)</f>
        <v>-253000</v>
      </c>
      <c r="J16" s="34">
        <f>SUM(J4:J15)</f>
        <v>253000</v>
      </c>
      <c r="K16" s="35">
        <f>SUM(K4:K15)</f>
        <v>0</v>
      </c>
      <c r="L16" s="32">
        <f>IFERROR(K16/J16,0)</f>
        <v>0</v>
      </c>
      <c r="M16" s="33">
        <f>IFERROR(K16-J16,0)</f>
        <v>-253000</v>
      </c>
      <c r="N16" s="34">
        <f>SUM(N4:N15)</f>
        <v>253000</v>
      </c>
      <c r="O16" s="35">
        <f>SUM(O4:O15)</f>
        <v>0</v>
      </c>
      <c r="P16" s="32">
        <f>IFERROR(O16/N16,0)</f>
        <v>0</v>
      </c>
      <c r="Q16" s="33">
        <f>IFERROR(O16-N16,0)</f>
        <v>-253000</v>
      </c>
      <c r="R16" s="34">
        <f>SUM(R4:R15)</f>
        <v>253000</v>
      </c>
      <c r="S16" s="35">
        <f>SUM(S4:S15)</f>
        <v>0</v>
      </c>
      <c r="T16" s="32">
        <f>IFERROR(S16/R16,0)</f>
        <v>0</v>
      </c>
      <c r="U16" s="33">
        <f>IFERROR(S16-R16,0)</f>
        <v>-253000</v>
      </c>
      <c r="V16" s="34">
        <f>SUM(V4:V15)</f>
        <v>253000</v>
      </c>
      <c r="W16" s="35">
        <f>SUM(W4:W15)</f>
        <v>0</v>
      </c>
      <c r="X16" s="32">
        <f>IFERROR(W16/V16,0)</f>
        <v>0</v>
      </c>
      <c r="Y16" s="33">
        <f>IFERROR(W16-V16,0)</f>
        <v>-253000</v>
      </c>
      <c r="Z16" s="34">
        <f>SUM(Z4:Z15)</f>
        <v>253000</v>
      </c>
      <c r="AA16" s="35">
        <f>SUM(AA4:AA15)</f>
        <v>0</v>
      </c>
      <c r="AB16" s="32">
        <f>IFERROR(AA16/Z16,0)</f>
        <v>0</v>
      </c>
      <c r="AC16" s="33">
        <f>IFERROR(AA16-Z16,0)</f>
        <v>-253000</v>
      </c>
      <c r="AD16" s="34">
        <f>SUM(AD4:AD15)</f>
        <v>253000</v>
      </c>
      <c r="AE16" s="35">
        <f>SUM(AE4:AE15)</f>
        <v>0</v>
      </c>
      <c r="AF16" s="32">
        <f>IFERROR(AE16/AD16,0)</f>
        <v>0</v>
      </c>
      <c r="AG16" s="33">
        <f>IFERROR(AE16-AD16,0)</f>
        <v>-253000</v>
      </c>
      <c r="AH16" s="34">
        <f>SUM(AH4:AH15)</f>
        <v>253000</v>
      </c>
      <c r="AI16" s="35">
        <f>SUM(AI4:AI15)</f>
        <v>0</v>
      </c>
      <c r="AJ16" s="32">
        <f>IFERROR(AI16/AH16,0)</f>
        <v>0</v>
      </c>
      <c r="AK16" s="33">
        <f>IFERROR(AI16-AH16,0)</f>
        <v>-253000</v>
      </c>
      <c r="AL16" s="34">
        <f>SUM(AL4:AL15)</f>
        <v>253000</v>
      </c>
      <c r="AM16" s="35">
        <f>SUM(AM4:AM15)</f>
        <v>0</v>
      </c>
      <c r="AN16" s="32">
        <f>IFERROR(AM16/AL16,0)</f>
        <v>0</v>
      </c>
      <c r="AO16" s="33">
        <f>IFERROR(AM16-AL16,0)</f>
        <v>-253000</v>
      </c>
      <c r="AP16" s="34">
        <f>SUM(AP4:AP15)</f>
        <v>253000</v>
      </c>
      <c r="AQ16" s="35">
        <f>SUM(AQ4:AQ15)</f>
        <v>0</v>
      </c>
      <c r="AR16" s="32">
        <f>IFERROR(AQ16/AP16,0)</f>
        <v>0</v>
      </c>
      <c r="AS16" s="33">
        <f>IFERROR(AQ16-AP16,0)</f>
        <v>-253000</v>
      </c>
      <c r="AT16" s="34">
        <f>SUM(AT4:AT15)</f>
        <v>253000</v>
      </c>
      <c r="AU16" s="35">
        <f>SUM(AU4:AU15)</f>
        <v>0</v>
      </c>
      <c r="AV16" s="32">
        <f>IFERROR(AU16/AT16,0)</f>
        <v>0</v>
      </c>
      <c r="AW16" s="33">
        <f>IFERROR(AU16-AT16,0)</f>
        <v>-253000</v>
      </c>
      <c r="AX16" s="34">
        <f>SUM(AX4:AX15)</f>
        <v>3036000</v>
      </c>
      <c r="AY16" s="35">
        <f>SUM(AY4:AY15)</f>
        <v>0</v>
      </c>
      <c r="AZ16" s="32">
        <f>IFERROR(AY16/AX16,0)</f>
        <v>0</v>
      </c>
      <c r="BA16" s="33">
        <f>IFERROR(AY16-AX16,0)</f>
        <v>-3036000</v>
      </c>
    </row>
    <row r="17" spans="1:53" ht="15.75" customHeight="1" x14ac:dyDescent="0.25">
      <c r="A17" s="36" t="s">
        <v>29</v>
      </c>
      <c r="B17" s="37">
        <f>SUM(B18:B21)</f>
        <v>16445</v>
      </c>
      <c r="C17" s="37">
        <f>SUM(C18:C21)</f>
        <v>0</v>
      </c>
      <c r="D17" s="38">
        <f>IFERROR(C17/B17,0)</f>
        <v>0</v>
      </c>
      <c r="E17" s="39">
        <f>IFERROR(C17-B17,0)</f>
        <v>-16445</v>
      </c>
      <c r="F17" s="37">
        <f>SUM(F18:F21)</f>
        <v>16445</v>
      </c>
      <c r="G17" s="37">
        <f>SUM(G18:G21)</f>
        <v>0</v>
      </c>
      <c r="H17" s="38">
        <f>IFERROR(G17/F17,0)</f>
        <v>0</v>
      </c>
      <c r="I17" s="39">
        <f>IFERROR(G17-F17,0)</f>
        <v>-16445</v>
      </c>
      <c r="J17" s="40">
        <f>SUM(J18:J21)</f>
        <v>16445</v>
      </c>
      <c r="K17" s="41">
        <f>SUM(K18:K21)</f>
        <v>0</v>
      </c>
      <c r="L17" s="38">
        <f>IFERROR(K17/J17,0)</f>
        <v>0</v>
      </c>
      <c r="M17" s="39">
        <f>IFERROR(K17-J17,0)</f>
        <v>-16445</v>
      </c>
      <c r="N17" s="40">
        <f>SUM(N18:N21)</f>
        <v>16445</v>
      </c>
      <c r="O17" s="41">
        <f>SUM(O18:O21)</f>
        <v>0</v>
      </c>
      <c r="P17" s="38">
        <f>IFERROR(O17/N17,0)</f>
        <v>0</v>
      </c>
      <c r="Q17" s="39">
        <f>IFERROR(O17-N17,0)</f>
        <v>-16445</v>
      </c>
      <c r="R17" s="40">
        <f>SUM(R18:R21)</f>
        <v>16445</v>
      </c>
      <c r="S17" s="41">
        <f>SUM(S18:S21)</f>
        <v>0</v>
      </c>
      <c r="T17" s="38">
        <f>IFERROR(S17/R17,0)</f>
        <v>0</v>
      </c>
      <c r="U17" s="39">
        <f>IFERROR(S17-R17,0)</f>
        <v>-16445</v>
      </c>
      <c r="V17" s="40">
        <f>SUM(V18:V21)</f>
        <v>16445</v>
      </c>
      <c r="W17" s="41">
        <f>SUM(W18:W21)</f>
        <v>0</v>
      </c>
      <c r="X17" s="38">
        <f>IFERROR(W17/V17,0)</f>
        <v>0</v>
      </c>
      <c r="Y17" s="39">
        <f>IFERROR(W17-V17,0)</f>
        <v>-16445</v>
      </c>
      <c r="Z17" s="40">
        <f>SUM(Z18:Z21)</f>
        <v>16445</v>
      </c>
      <c r="AA17" s="41">
        <f>SUM(AA18:AA21)</f>
        <v>0</v>
      </c>
      <c r="AB17" s="38">
        <f>IFERROR(AA17/Z17,0)</f>
        <v>0</v>
      </c>
      <c r="AC17" s="39">
        <f>IFERROR(AA17-Z17,0)</f>
        <v>-16445</v>
      </c>
      <c r="AD17" s="40">
        <f>SUM(AD18:AD21)</f>
        <v>16445</v>
      </c>
      <c r="AE17" s="41">
        <f>SUM(AE18:AE21)</f>
        <v>0</v>
      </c>
      <c r="AF17" s="38">
        <f>IFERROR(AE17/AD17,0)</f>
        <v>0</v>
      </c>
      <c r="AG17" s="39">
        <f>IFERROR(AE17-AD17,0)</f>
        <v>-16445</v>
      </c>
      <c r="AH17" s="40">
        <f>SUM(AH18:AH21)</f>
        <v>16445</v>
      </c>
      <c r="AI17" s="41">
        <f>SUM(AI18:AI21)</f>
        <v>0</v>
      </c>
      <c r="AJ17" s="38">
        <f>IFERROR(AI17/AH17,0)</f>
        <v>0</v>
      </c>
      <c r="AK17" s="39">
        <f>IFERROR(AI17-AH17,0)</f>
        <v>-16445</v>
      </c>
      <c r="AL17" s="40">
        <f>SUM(AL18:AL21)</f>
        <v>16445</v>
      </c>
      <c r="AM17" s="41">
        <f>SUM(AM18:AM21)</f>
        <v>0</v>
      </c>
      <c r="AN17" s="38">
        <f>IFERROR(AM17/AL17,0)</f>
        <v>0</v>
      </c>
      <c r="AO17" s="39">
        <f>IFERROR(AM17-AL17,0)</f>
        <v>-16445</v>
      </c>
      <c r="AP17" s="40">
        <f>SUM(AP18:AP21)</f>
        <v>16445</v>
      </c>
      <c r="AQ17" s="41">
        <f>SUM(AQ18:AQ21)</f>
        <v>0</v>
      </c>
      <c r="AR17" s="38">
        <f>IFERROR(AQ17/AP17,0)</f>
        <v>0</v>
      </c>
      <c r="AS17" s="39">
        <f>IFERROR(AQ17-AP17,0)</f>
        <v>-16445</v>
      </c>
      <c r="AT17" s="40">
        <f>SUM(AT18:AT21)</f>
        <v>16445</v>
      </c>
      <c r="AU17" s="41">
        <f>SUM(AU18:AU21)</f>
        <v>0</v>
      </c>
      <c r="AV17" s="38">
        <f>IFERROR(AU17/AT17,0)</f>
        <v>0</v>
      </c>
      <c r="AW17" s="39">
        <f>IFERROR(AU17-AT17,0)</f>
        <v>-16445</v>
      </c>
      <c r="AX17" s="40">
        <f>SUM(AX18:AX21)</f>
        <v>197340</v>
      </c>
      <c r="AY17" s="41">
        <f>SUM(AY18:AY21)</f>
        <v>0</v>
      </c>
      <c r="AZ17" s="38">
        <f>IFERROR(AY17/AX17,0)</f>
        <v>0</v>
      </c>
      <c r="BA17" s="39">
        <f>IFERROR(AY17-AX17,0)</f>
        <v>-197340</v>
      </c>
    </row>
    <row r="18" spans="1:53" ht="15.75" customHeight="1" x14ac:dyDescent="0.25">
      <c r="A18" s="12" t="s">
        <v>30</v>
      </c>
      <c r="B18" s="14">
        <f>B16*0.065</f>
        <v>16445</v>
      </c>
      <c r="C18" s="13"/>
      <c r="D18" s="15">
        <f>IFERROR(C18/B18,0)</f>
        <v>0</v>
      </c>
      <c r="E18" s="16">
        <f>IFERROR(C18-B18,0)</f>
        <v>-16445</v>
      </c>
      <c r="F18" s="42">
        <f>F16*0.065</f>
        <v>16445</v>
      </c>
      <c r="G18" s="42"/>
      <c r="H18" s="18">
        <f>IFERROR(G18/F18,0)</f>
        <v>0</v>
      </c>
      <c r="I18" s="19">
        <f>IFERROR(G18-F18,0)</f>
        <v>-16445</v>
      </c>
      <c r="J18" s="14">
        <f>J16*0.065</f>
        <v>16445</v>
      </c>
      <c r="K18" s="43"/>
      <c r="L18" s="44">
        <f t="shared" ref="L18:M20" si="28">IFERROR(J18/J$17,0)</f>
        <v>1</v>
      </c>
      <c r="M18" s="45">
        <f t="shared" si="28"/>
        <v>0</v>
      </c>
      <c r="N18" s="42">
        <f>N16*0.065</f>
        <v>16445</v>
      </c>
      <c r="O18" s="42"/>
      <c r="P18" s="46">
        <f t="shared" ref="P18:Q20" si="29">IFERROR(N18/N$17,0)</f>
        <v>1</v>
      </c>
      <c r="Q18" s="47">
        <f t="shared" si="29"/>
        <v>0</v>
      </c>
      <c r="R18" s="14">
        <f>R16*0.065</f>
        <v>16445</v>
      </c>
      <c r="S18" s="43"/>
      <c r="T18" s="44">
        <f t="shared" ref="T18:U20" si="30">IFERROR(R18/R$17,0)</f>
        <v>1</v>
      </c>
      <c r="U18" s="45">
        <f t="shared" si="30"/>
        <v>0</v>
      </c>
      <c r="V18" s="42">
        <f>V16*0.065</f>
        <v>16445</v>
      </c>
      <c r="W18" s="42"/>
      <c r="X18" s="46">
        <f t="shared" ref="X18:Y20" si="31">IFERROR(V18/V$17,0)</f>
        <v>1</v>
      </c>
      <c r="Y18" s="47">
        <f t="shared" si="31"/>
        <v>0</v>
      </c>
      <c r="Z18" s="14">
        <f>Z16*0.065</f>
        <v>16445</v>
      </c>
      <c r="AA18" s="43"/>
      <c r="AB18" s="44">
        <f t="shared" ref="AB18:AC20" si="32">IFERROR(Z18/Z$17,0)</f>
        <v>1</v>
      </c>
      <c r="AC18" s="45">
        <f t="shared" si="32"/>
        <v>0</v>
      </c>
      <c r="AD18" s="42">
        <f>AD16*0.065</f>
        <v>16445</v>
      </c>
      <c r="AE18" s="42"/>
      <c r="AF18" s="46">
        <f t="shared" ref="AF18:AG20" si="33">IFERROR(AD18/AD$17,0)</f>
        <v>1</v>
      </c>
      <c r="AG18" s="47">
        <f t="shared" si="33"/>
        <v>0</v>
      </c>
      <c r="AH18" s="14">
        <f>AH16*0.065</f>
        <v>16445</v>
      </c>
      <c r="AI18" s="43"/>
      <c r="AJ18" s="44">
        <f t="shared" ref="AJ18:AK20" si="34">IFERROR(AH18/AH$17,0)</f>
        <v>1</v>
      </c>
      <c r="AK18" s="45">
        <f t="shared" si="34"/>
        <v>0</v>
      </c>
      <c r="AL18" s="42">
        <f>AL16*0.065</f>
        <v>16445</v>
      </c>
      <c r="AM18" s="42"/>
      <c r="AN18" s="46">
        <f t="shared" ref="AN18:AO20" si="35">IFERROR(AL18/AL$17,0)</f>
        <v>1</v>
      </c>
      <c r="AO18" s="47">
        <f t="shared" si="35"/>
        <v>0</v>
      </c>
      <c r="AP18" s="14">
        <f>AP16*0.065</f>
        <v>16445</v>
      </c>
      <c r="AQ18" s="43"/>
      <c r="AR18" s="44">
        <f t="shared" ref="AR18:AS20" si="36">IFERROR(AP18/AP$17,0)</f>
        <v>1</v>
      </c>
      <c r="AS18" s="45">
        <f t="shared" si="36"/>
        <v>0</v>
      </c>
      <c r="AT18" s="42">
        <f>AT16*0.065</f>
        <v>16445</v>
      </c>
      <c r="AU18" s="42"/>
      <c r="AV18" s="46">
        <f t="shared" ref="AV18:AW20" si="37">IFERROR(AT18/AT$17,0)</f>
        <v>1</v>
      </c>
      <c r="AW18" s="47">
        <f t="shared" si="37"/>
        <v>0</v>
      </c>
      <c r="AX18" s="14">
        <f>AX16*0.065</f>
        <v>197340</v>
      </c>
      <c r="AY18" s="21">
        <f>C18+G18+K18+O18+S18+W18+AA18+AE18+AI18+AM18+AQ18+AU18</f>
        <v>0</v>
      </c>
      <c r="AZ18" s="44">
        <f t="shared" ref="AZ18:BA20" si="38">IFERROR(AX18/AX$17,0)</f>
        <v>1</v>
      </c>
      <c r="BA18" s="45">
        <f t="shared" si="38"/>
        <v>0</v>
      </c>
    </row>
    <row r="19" spans="1:53" ht="15.75" customHeight="1" x14ac:dyDescent="0.25">
      <c r="A19" s="12" t="s">
        <v>31</v>
      </c>
      <c r="B19" s="14">
        <f>B16*0.0025</f>
        <v>632.5</v>
      </c>
      <c r="C19" s="14"/>
      <c r="D19" s="15">
        <f>IFERROR(C19/B19,0)</f>
        <v>0</v>
      </c>
      <c r="E19" s="16">
        <f>IFERROR(C19-B19,0)</f>
        <v>-632.5</v>
      </c>
      <c r="F19" s="42">
        <f>F16*0.0025</f>
        <v>632.5</v>
      </c>
      <c r="G19" s="42"/>
      <c r="H19" s="18">
        <f>IFERROR(G19/F19,0)</f>
        <v>0</v>
      </c>
      <c r="I19" s="19">
        <f>IFERROR(G19-F19,0)</f>
        <v>-632.5</v>
      </c>
      <c r="J19" s="14">
        <f>J16*0.0025</f>
        <v>632.5</v>
      </c>
      <c r="K19" s="21"/>
      <c r="L19" s="22">
        <f t="shared" si="28"/>
        <v>3.8461538461538464E-2</v>
      </c>
      <c r="M19" s="48">
        <f t="shared" si="28"/>
        <v>0</v>
      </c>
      <c r="N19" s="42">
        <f>N16*0.0025</f>
        <v>632.5</v>
      </c>
      <c r="O19" s="42"/>
      <c r="P19" s="46">
        <f t="shared" si="29"/>
        <v>3.8461538461538464E-2</v>
      </c>
      <c r="Q19" s="47">
        <f t="shared" si="29"/>
        <v>0</v>
      </c>
      <c r="R19" s="14">
        <f>R16*0.0025</f>
        <v>632.5</v>
      </c>
      <c r="S19" s="43"/>
      <c r="T19" s="22">
        <f t="shared" si="30"/>
        <v>3.8461538461538464E-2</v>
      </c>
      <c r="U19" s="48">
        <f t="shared" si="30"/>
        <v>0</v>
      </c>
      <c r="V19" s="42">
        <f>V16*0.0025</f>
        <v>632.5</v>
      </c>
      <c r="W19" s="42"/>
      <c r="X19" s="46">
        <f t="shared" si="31"/>
        <v>3.8461538461538464E-2</v>
      </c>
      <c r="Y19" s="47">
        <f t="shared" si="31"/>
        <v>0</v>
      </c>
      <c r="Z19" s="14">
        <f>Z16*0.0025</f>
        <v>632.5</v>
      </c>
      <c r="AA19" s="21"/>
      <c r="AB19" s="22">
        <f t="shared" si="32"/>
        <v>3.8461538461538464E-2</v>
      </c>
      <c r="AC19" s="48">
        <f t="shared" si="32"/>
        <v>0</v>
      </c>
      <c r="AD19" s="42">
        <f>AD16*0.0025</f>
        <v>632.5</v>
      </c>
      <c r="AE19" s="42"/>
      <c r="AF19" s="46">
        <f t="shared" si="33"/>
        <v>3.8461538461538464E-2</v>
      </c>
      <c r="AG19" s="47">
        <f t="shared" si="33"/>
        <v>0</v>
      </c>
      <c r="AH19" s="14">
        <f>AH16*0.0025</f>
        <v>632.5</v>
      </c>
      <c r="AI19" s="21"/>
      <c r="AJ19" s="22">
        <f t="shared" si="34"/>
        <v>3.8461538461538464E-2</v>
      </c>
      <c r="AK19" s="48">
        <f t="shared" si="34"/>
        <v>0</v>
      </c>
      <c r="AL19" s="42">
        <f>AL16*0.0025</f>
        <v>632.5</v>
      </c>
      <c r="AM19" s="42"/>
      <c r="AN19" s="46">
        <f t="shared" si="35"/>
        <v>3.8461538461538464E-2</v>
      </c>
      <c r="AO19" s="47">
        <f t="shared" si="35"/>
        <v>0</v>
      </c>
      <c r="AP19" s="14">
        <f>AP16*0.0025</f>
        <v>632.5</v>
      </c>
      <c r="AQ19" s="21"/>
      <c r="AR19" s="22">
        <f t="shared" si="36"/>
        <v>3.8461538461538464E-2</v>
      </c>
      <c r="AS19" s="48">
        <f t="shared" si="36"/>
        <v>0</v>
      </c>
      <c r="AT19" s="42">
        <f>AT16*0.0025</f>
        <v>632.5</v>
      </c>
      <c r="AU19" s="42"/>
      <c r="AV19" s="46">
        <f t="shared" si="37"/>
        <v>3.8461538461538464E-2</v>
      </c>
      <c r="AW19" s="47">
        <f t="shared" si="37"/>
        <v>0</v>
      </c>
      <c r="AX19" s="14">
        <f>AX16*0.0025</f>
        <v>7590</v>
      </c>
      <c r="AY19" s="21">
        <f>C19+G19+K19+O19+S19+W19+AA19+AE19+AI19+AM19+AQ19+AU19</f>
        <v>0</v>
      </c>
      <c r="AZ19" s="22">
        <f t="shared" si="38"/>
        <v>3.8461538461538464E-2</v>
      </c>
      <c r="BA19" s="48">
        <f t="shared" si="38"/>
        <v>0</v>
      </c>
    </row>
    <row r="20" spans="1:53" ht="15.75" customHeight="1" x14ac:dyDescent="0.25">
      <c r="A20" s="49" t="s">
        <v>32</v>
      </c>
      <c r="B20" s="50">
        <f>-B19</f>
        <v>-632.5</v>
      </c>
      <c r="C20" s="51"/>
      <c r="D20" s="52">
        <f>IFERROR(C20/B20,0)</f>
        <v>0</v>
      </c>
      <c r="E20" s="53">
        <f>IFERROR(C20-B20,0)</f>
        <v>632.5</v>
      </c>
      <c r="F20" s="54">
        <f>-F19</f>
        <v>-632.5</v>
      </c>
      <c r="G20" s="54"/>
      <c r="H20" s="55">
        <f>IFERROR(G20/F20,0)</f>
        <v>0</v>
      </c>
      <c r="I20" s="56">
        <f>IFERROR(G20-F20,0)</f>
        <v>632.5</v>
      </c>
      <c r="J20" s="57">
        <f>-J19</f>
        <v>-632.5</v>
      </c>
      <c r="K20" s="58"/>
      <c r="L20" s="59">
        <f t="shared" si="28"/>
        <v>-3.8461538461538464E-2</v>
      </c>
      <c r="M20" s="60">
        <f t="shared" si="28"/>
        <v>0</v>
      </c>
      <c r="N20" s="54">
        <f>-N19</f>
        <v>-632.5</v>
      </c>
      <c r="O20" s="54"/>
      <c r="P20" s="61">
        <f t="shared" si="29"/>
        <v>-3.8461538461538464E-2</v>
      </c>
      <c r="Q20" s="62">
        <f t="shared" si="29"/>
        <v>0</v>
      </c>
      <c r="R20" s="57">
        <f>-R19</f>
        <v>-632.5</v>
      </c>
      <c r="S20" s="58"/>
      <c r="T20" s="59">
        <f t="shared" si="30"/>
        <v>-3.8461538461538464E-2</v>
      </c>
      <c r="U20" s="60">
        <f t="shared" si="30"/>
        <v>0</v>
      </c>
      <c r="V20" s="54">
        <f>-V19</f>
        <v>-632.5</v>
      </c>
      <c r="W20" s="54"/>
      <c r="X20" s="61">
        <f t="shared" si="31"/>
        <v>-3.8461538461538464E-2</v>
      </c>
      <c r="Y20" s="62">
        <f t="shared" si="31"/>
        <v>0</v>
      </c>
      <c r="Z20" s="57">
        <f>-Z19</f>
        <v>-632.5</v>
      </c>
      <c r="AA20" s="58"/>
      <c r="AB20" s="59">
        <f t="shared" si="32"/>
        <v>-3.8461538461538464E-2</v>
      </c>
      <c r="AC20" s="60">
        <f t="shared" si="32"/>
        <v>0</v>
      </c>
      <c r="AD20" s="54">
        <f>-AD19</f>
        <v>-632.5</v>
      </c>
      <c r="AE20" s="54"/>
      <c r="AF20" s="61">
        <f t="shared" si="33"/>
        <v>-3.8461538461538464E-2</v>
      </c>
      <c r="AG20" s="62">
        <f t="shared" si="33"/>
        <v>0</v>
      </c>
      <c r="AH20" s="57">
        <f>-AH19</f>
        <v>-632.5</v>
      </c>
      <c r="AI20" s="58"/>
      <c r="AJ20" s="59">
        <f t="shared" si="34"/>
        <v>-3.8461538461538464E-2</v>
      </c>
      <c r="AK20" s="60">
        <f t="shared" si="34"/>
        <v>0</v>
      </c>
      <c r="AL20" s="54">
        <f>-AL19</f>
        <v>-632.5</v>
      </c>
      <c r="AM20" s="54"/>
      <c r="AN20" s="61">
        <f t="shared" si="35"/>
        <v>-3.8461538461538464E-2</v>
      </c>
      <c r="AO20" s="62">
        <f t="shared" si="35"/>
        <v>0</v>
      </c>
      <c r="AP20" s="57">
        <f>-AP19</f>
        <v>-632.5</v>
      </c>
      <c r="AQ20" s="58"/>
      <c r="AR20" s="59">
        <f t="shared" si="36"/>
        <v>-3.8461538461538464E-2</v>
      </c>
      <c r="AS20" s="60">
        <f t="shared" si="36"/>
        <v>0</v>
      </c>
      <c r="AT20" s="54">
        <f>-AT19</f>
        <v>-632.5</v>
      </c>
      <c r="AU20" s="54"/>
      <c r="AV20" s="61">
        <f t="shared" si="37"/>
        <v>-3.8461538461538464E-2</v>
      </c>
      <c r="AW20" s="62">
        <f t="shared" si="37"/>
        <v>0</v>
      </c>
      <c r="AX20" s="57">
        <f>-AX19</f>
        <v>-7590</v>
      </c>
      <c r="AY20" s="58">
        <f>C20+G20+K20+O20+S20+W20+AA20+AE20+AI20+AM20+AQ20+AU20</f>
        <v>0</v>
      </c>
      <c r="AZ20" s="59">
        <f t="shared" si="38"/>
        <v>-3.8461538461538464E-2</v>
      </c>
      <c r="BA20" s="60">
        <f t="shared" si="38"/>
        <v>0</v>
      </c>
    </row>
    <row r="21" spans="1:53" ht="15.75" customHeight="1" x14ac:dyDescent="0.25">
      <c r="A21" s="12"/>
      <c r="B21" s="14"/>
      <c r="C21" s="14"/>
      <c r="D21" s="15"/>
      <c r="E21" s="16"/>
      <c r="F21" s="42"/>
      <c r="G21" s="42"/>
      <c r="H21" s="46"/>
      <c r="I21" s="47"/>
      <c r="J21" s="63"/>
      <c r="K21" s="26"/>
      <c r="L21" s="27"/>
      <c r="M21" s="28"/>
      <c r="N21" s="42"/>
      <c r="O21" s="42"/>
      <c r="P21" s="46"/>
      <c r="Q21" s="47"/>
      <c r="R21" s="63"/>
      <c r="S21" s="26"/>
      <c r="T21" s="27"/>
      <c r="U21" s="28"/>
      <c r="V21" s="42"/>
      <c r="W21" s="42"/>
      <c r="X21" s="46"/>
      <c r="Y21" s="47"/>
      <c r="Z21" s="63"/>
      <c r="AA21" s="26"/>
      <c r="AB21" s="27"/>
      <c r="AC21" s="28"/>
      <c r="AD21" s="42"/>
      <c r="AE21" s="42"/>
      <c r="AF21" s="46"/>
      <c r="AG21" s="47"/>
      <c r="AH21" s="63"/>
      <c r="AI21" s="26"/>
      <c r="AJ21" s="27"/>
      <c r="AK21" s="28"/>
      <c r="AL21" s="42"/>
      <c r="AM21" s="42"/>
      <c r="AN21" s="46"/>
      <c r="AO21" s="47"/>
      <c r="AP21" s="63"/>
      <c r="AQ21" s="26"/>
      <c r="AR21" s="27"/>
      <c r="AS21" s="28"/>
      <c r="AT21" s="42"/>
      <c r="AU21" s="42"/>
      <c r="AV21" s="46"/>
      <c r="AW21" s="47"/>
      <c r="AX21" s="64"/>
      <c r="AY21" s="26"/>
      <c r="AZ21" s="27"/>
      <c r="BA21" s="28"/>
    </row>
    <row r="22" spans="1:53" ht="15.75" customHeight="1" x14ac:dyDescent="0.25">
      <c r="A22" s="65" t="s">
        <v>33</v>
      </c>
      <c r="B22" s="31">
        <f>B16-B17</f>
        <v>236555</v>
      </c>
      <c r="C22" s="31">
        <f>C16-C17</f>
        <v>0</v>
      </c>
      <c r="D22" s="32">
        <f t="shared" ref="D22:D30" si="39">IFERROR(C22/B22,0)</f>
        <v>0</v>
      </c>
      <c r="E22" s="33">
        <f t="shared" ref="E22:E30" si="40">IFERROR(C22-B22,0)</f>
        <v>-236555</v>
      </c>
      <c r="F22" s="31">
        <f>F16-F17</f>
        <v>236555</v>
      </c>
      <c r="G22" s="31">
        <f>G16-G17</f>
        <v>0</v>
      </c>
      <c r="H22" s="32">
        <f t="shared" ref="H22:H30" si="41">IFERROR(G22/F22,0)</f>
        <v>0</v>
      </c>
      <c r="I22" s="33">
        <f t="shared" ref="I22:I30" si="42">IFERROR(G22-F22,0)</f>
        <v>-236555</v>
      </c>
      <c r="J22" s="34">
        <f>J16-J17</f>
        <v>236555</v>
      </c>
      <c r="K22" s="35">
        <f>K16-K17</f>
        <v>0</v>
      </c>
      <c r="L22" s="32">
        <f>IFERROR(K22/J22,0)</f>
        <v>0</v>
      </c>
      <c r="M22" s="33">
        <f>IFERROR(K22-J22,0)</f>
        <v>-236555</v>
      </c>
      <c r="N22" s="34">
        <f>N16-N17</f>
        <v>236555</v>
      </c>
      <c r="O22" s="35">
        <f>O16-O17</f>
        <v>0</v>
      </c>
      <c r="P22" s="32">
        <f>IFERROR(O22/N22,0)</f>
        <v>0</v>
      </c>
      <c r="Q22" s="33">
        <f>IFERROR(O22-N22,0)</f>
        <v>-236555</v>
      </c>
      <c r="R22" s="34">
        <f>R16-R17</f>
        <v>236555</v>
      </c>
      <c r="S22" s="35">
        <f>S16-S17</f>
        <v>0</v>
      </c>
      <c r="T22" s="32">
        <f>IFERROR(S22/R22,0)</f>
        <v>0</v>
      </c>
      <c r="U22" s="33">
        <f>IFERROR(S22-R22,0)</f>
        <v>-236555</v>
      </c>
      <c r="V22" s="34">
        <f>V16-V17</f>
        <v>236555</v>
      </c>
      <c r="W22" s="35">
        <f>W16-W17</f>
        <v>0</v>
      </c>
      <c r="X22" s="32">
        <f>IFERROR(W22/V22,0)</f>
        <v>0</v>
      </c>
      <c r="Y22" s="33">
        <f>IFERROR(W22-V22,0)</f>
        <v>-236555</v>
      </c>
      <c r="Z22" s="34">
        <f>Z16-Z17</f>
        <v>236555</v>
      </c>
      <c r="AA22" s="35">
        <f>AA16-AA17</f>
        <v>0</v>
      </c>
      <c r="AB22" s="32">
        <f>IFERROR(AA22/Z22,0)</f>
        <v>0</v>
      </c>
      <c r="AC22" s="33">
        <f>IFERROR(AA22-Z22,0)</f>
        <v>-236555</v>
      </c>
      <c r="AD22" s="34">
        <f>AD16-AD17</f>
        <v>236555</v>
      </c>
      <c r="AE22" s="35">
        <f>AE16-AE17</f>
        <v>0</v>
      </c>
      <c r="AF22" s="32">
        <f>IFERROR(AE22/AD22,0)</f>
        <v>0</v>
      </c>
      <c r="AG22" s="33">
        <f>IFERROR(AE22-AD22,0)</f>
        <v>-236555</v>
      </c>
      <c r="AH22" s="34">
        <f>AH16-AH17</f>
        <v>236555</v>
      </c>
      <c r="AI22" s="35">
        <f>AI16-AI17</f>
        <v>0</v>
      </c>
      <c r="AJ22" s="32">
        <f>IFERROR(AI22/AH22,0)</f>
        <v>0</v>
      </c>
      <c r="AK22" s="33">
        <f>IFERROR(AI22-AH22,0)</f>
        <v>-236555</v>
      </c>
      <c r="AL22" s="34">
        <f>AL16-AL17</f>
        <v>236555</v>
      </c>
      <c r="AM22" s="35">
        <f>AM16-AM17</f>
        <v>0</v>
      </c>
      <c r="AN22" s="32">
        <f>IFERROR(AM22/AL22,0)</f>
        <v>0</v>
      </c>
      <c r="AO22" s="33">
        <f>IFERROR(AM22-AL22,0)</f>
        <v>-236555</v>
      </c>
      <c r="AP22" s="34">
        <f>AP16-AP17</f>
        <v>236555</v>
      </c>
      <c r="AQ22" s="35">
        <f>AQ16-AQ17</f>
        <v>0</v>
      </c>
      <c r="AR22" s="32">
        <f>IFERROR(AQ22/AP22,0)</f>
        <v>0</v>
      </c>
      <c r="AS22" s="33">
        <f>IFERROR(AQ22-AP22,0)</f>
        <v>-236555</v>
      </c>
      <c r="AT22" s="34">
        <f>AT16-AT17</f>
        <v>236555</v>
      </c>
      <c r="AU22" s="35">
        <f>AU16-AU17</f>
        <v>0</v>
      </c>
      <c r="AV22" s="32">
        <f>IFERROR(AU22/AT22,0)</f>
        <v>0</v>
      </c>
      <c r="AW22" s="33">
        <f>IFERROR(AU22-AT22,0)</f>
        <v>-236555</v>
      </c>
      <c r="AX22" s="34">
        <f>AX16-AX17</f>
        <v>2838660</v>
      </c>
      <c r="AY22" s="35">
        <f>AY16-AY17</f>
        <v>0</v>
      </c>
      <c r="AZ22" s="32">
        <f>IFERROR(AY22/AX22,0)</f>
        <v>0</v>
      </c>
      <c r="BA22" s="33">
        <f>IFERROR(AY22-AX22,0)</f>
        <v>-2838660</v>
      </c>
    </row>
    <row r="23" spans="1:53" ht="15.75" customHeight="1" x14ac:dyDescent="0.25">
      <c r="A23" s="36" t="s">
        <v>34</v>
      </c>
      <c r="B23" s="37">
        <f>SUM(B24:B31)</f>
        <v>134071.5</v>
      </c>
      <c r="C23" s="37">
        <f>SUM(C24:C31)</f>
        <v>0</v>
      </c>
      <c r="D23" s="38">
        <f t="shared" si="39"/>
        <v>0</v>
      </c>
      <c r="E23" s="39">
        <f t="shared" si="40"/>
        <v>-134071.5</v>
      </c>
      <c r="F23" s="37">
        <f>SUM(F24:F31)</f>
        <v>134071.5</v>
      </c>
      <c r="G23" s="37">
        <f>SUM(G24:G31)</f>
        <v>0</v>
      </c>
      <c r="H23" s="38">
        <f t="shared" si="41"/>
        <v>0</v>
      </c>
      <c r="I23" s="39">
        <f t="shared" si="42"/>
        <v>-134071.5</v>
      </c>
      <c r="J23" s="40">
        <f>SUM(J24:J31)</f>
        <v>134071.5</v>
      </c>
      <c r="K23" s="41">
        <f>SUM(K24:K31)</f>
        <v>0</v>
      </c>
      <c r="L23" s="38">
        <f>IFERROR(K23/J23,0)</f>
        <v>0</v>
      </c>
      <c r="M23" s="39">
        <f>IFERROR(K23-J23,0)</f>
        <v>-134071.5</v>
      </c>
      <c r="N23" s="40">
        <f>SUM(N24:N31)</f>
        <v>134071.5</v>
      </c>
      <c r="O23" s="41">
        <f>SUM(O24:O31)</f>
        <v>0</v>
      </c>
      <c r="P23" s="38">
        <f>IFERROR(O23/N23,0)</f>
        <v>0</v>
      </c>
      <c r="Q23" s="39">
        <f>IFERROR(O23-N23,0)</f>
        <v>-134071.5</v>
      </c>
      <c r="R23" s="40">
        <f>SUM(R24:R31)</f>
        <v>134071.5</v>
      </c>
      <c r="S23" s="41">
        <f>SUM(S24:S31)</f>
        <v>0</v>
      </c>
      <c r="T23" s="38">
        <f>IFERROR(S23/R23,0)</f>
        <v>0</v>
      </c>
      <c r="U23" s="39">
        <f>IFERROR(S23-R23,0)</f>
        <v>-134071.5</v>
      </c>
      <c r="V23" s="40">
        <f>SUM(V24:V31)</f>
        <v>134071.5</v>
      </c>
      <c r="W23" s="41">
        <f>SUM(W24:W31)</f>
        <v>0</v>
      </c>
      <c r="X23" s="38">
        <f>IFERROR(W23/V23,0)</f>
        <v>0</v>
      </c>
      <c r="Y23" s="39">
        <f>IFERROR(W23-V23,0)</f>
        <v>-134071.5</v>
      </c>
      <c r="Z23" s="40">
        <f>SUM(Z24:Z31)</f>
        <v>134071.5</v>
      </c>
      <c r="AA23" s="41">
        <f>SUM(AA24:AA31)</f>
        <v>0</v>
      </c>
      <c r="AB23" s="38">
        <f>IFERROR(AA23/Z23,0)</f>
        <v>0</v>
      </c>
      <c r="AC23" s="39">
        <f>IFERROR(AA23-Z23,0)</f>
        <v>-134071.5</v>
      </c>
      <c r="AD23" s="40">
        <f>SUM(AD24:AD31)</f>
        <v>134071.5</v>
      </c>
      <c r="AE23" s="41">
        <f>SUM(AE24:AE31)</f>
        <v>0</v>
      </c>
      <c r="AF23" s="38">
        <f>IFERROR(AE23/AD23,0)</f>
        <v>0</v>
      </c>
      <c r="AG23" s="39">
        <f>IFERROR(AE23-AD23,0)</f>
        <v>-134071.5</v>
      </c>
      <c r="AH23" s="40">
        <f>SUM(AH24:AH31)</f>
        <v>134071.5</v>
      </c>
      <c r="AI23" s="41">
        <f>SUM(AI24:AI31)</f>
        <v>0</v>
      </c>
      <c r="AJ23" s="38">
        <f>IFERROR(AI23/AH23,0)</f>
        <v>0</v>
      </c>
      <c r="AK23" s="39">
        <f>IFERROR(AI23-AH23,0)</f>
        <v>-134071.5</v>
      </c>
      <c r="AL23" s="40">
        <f>SUM(AL24:AL31)</f>
        <v>134071.5</v>
      </c>
      <c r="AM23" s="41">
        <f>SUM(AM24:AM31)</f>
        <v>0</v>
      </c>
      <c r="AN23" s="38">
        <f>IFERROR(AM23/AL23,0)</f>
        <v>0</v>
      </c>
      <c r="AO23" s="39">
        <f>IFERROR(AM23-AL23,0)</f>
        <v>-134071.5</v>
      </c>
      <c r="AP23" s="40">
        <f>SUM(AP24:AP31)</f>
        <v>134071.5</v>
      </c>
      <c r="AQ23" s="41">
        <f>SUM(AQ24:AQ31)</f>
        <v>0</v>
      </c>
      <c r="AR23" s="38">
        <f>IFERROR(AQ23/AP23,0)</f>
        <v>0</v>
      </c>
      <c r="AS23" s="39">
        <f>IFERROR(AQ23-AP23,0)</f>
        <v>-134071.5</v>
      </c>
      <c r="AT23" s="40">
        <f>SUM(AT24:AT31)</f>
        <v>134071.5</v>
      </c>
      <c r="AU23" s="41">
        <f>SUM(AU24:AU31)</f>
        <v>0</v>
      </c>
      <c r="AV23" s="38">
        <f>IFERROR(AU23/AT23,0)</f>
        <v>0</v>
      </c>
      <c r="AW23" s="39">
        <f>IFERROR(AU23-AT23,0)</f>
        <v>-134071.5</v>
      </c>
      <c r="AX23" s="40">
        <f>SUM(AX24:AX31)</f>
        <v>1608858</v>
      </c>
      <c r="AY23" s="41">
        <f>SUM(AY24:AY31)</f>
        <v>0</v>
      </c>
      <c r="AZ23" s="38">
        <f>IFERROR(AY23/AX23,0)</f>
        <v>0</v>
      </c>
      <c r="BA23" s="39">
        <f>IFERROR(AY23-AX23,0)</f>
        <v>-1608858</v>
      </c>
    </row>
    <row r="24" spans="1:53" ht="15.75" customHeight="1" x14ac:dyDescent="0.25">
      <c r="A24" s="12" t="s">
        <v>35</v>
      </c>
      <c r="B24" s="66">
        <f>0.028*B16</f>
        <v>7084</v>
      </c>
      <c r="C24" s="14"/>
      <c r="D24" s="15">
        <f t="shared" si="39"/>
        <v>0</v>
      </c>
      <c r="E24" s="16">
        <f t="shared" si="40"/>
        <v>-7084</v>
      </c>
      <c r="F24" s="42">
        <f>0.028*F16</f>
        <v>7084</v>
      </c>
      <c r="G24" s="42"/>
      <c r="H24" s="18">
        <f t="shared" si="41"/>
        <v>0</v>
      </c>
      <c r="I24" s="19">
        <f t="shared" si="42"/>
        <v>-7084</v>
      </c>
      <c r="J24" s="66">
        <f>0.028*J16</f>
        <v>7084</v>
      </c>
      <c r="K24" s="14"/>
      <c r="L24" s="15">
        <f t="shared" ref="L24:M30" si="43">IFERROR(J24/J$17,0)</f>
        <v>0.43076923076923079</v>
      </c>
      <c r="M24" s="67">
        <f t="shared" si="43"/>
        <v>0</v>
      </c>
      <c r="N24" s="42">
        <f>0.028*N16</f>
        <v>7084</v>
      </c>
      <c r="O24" s="42"/>
      <c r="P24" s="46">
        <f t="shared" ref="P24:Q30" si="44">IFERROR(N24/N$17,0)</f>
        <v>0.43076923076923079</v>
      </c>
      <c r="Q24" s="47">
        <f t="shared" si="44"/>
        <v>0</v>
      </c>
      <c r="R24" s="66">
        <f>0.028*R16</f>
        <v>7084</v>
      </c>
      <c r="S24" s="14"/>
      <c r="T24" s="15">
        <f t="shared" ref="T24:U30" si="45">IFERROR(R24/R$17,0)</f>
        <v>0.43076923076923079</v>
      </c>
      <c r="U24" s="67">
        <f t="shared" si="45"/>
        <v>0</v>
      </c>
      <c r="V24" s="42">
        <f>0.028*V16</f>
        <v>7084</v>
      </c>
      <c r="W24" s="42"/>
      <c r="X24" s="46">
        <f t="shared" ref="X24:Y30" si="46">IFERROR(V24/V$17,0)</f>
        <v>0.43076923076923079</v>
      </c>
      <c r="Y24" s="47">
        <f t="shared" si="46"/>
        <v>0</v>
      </c>
      <c r="Z24" s="66">
        <f>0.028*Z16</f>
        <v>7084</v>
      </c>
      <c r="AA24" s="14"/>
      <c r="AB24" s="15">
        <f t="shared" ref="AB24:AC30" si="47">IFERROR(Z24/Z$17,0)</f>
        <v>0.43076923076923079</v>
      </c>
      <c r="AC24" s="67">
        <f t="shared" si="47"/>
        <v>0</v>
      </c>
      <c r="AD24" s="42">
        <f>0.028*AD16</f>
        <v>7084</v>
      </c>
      <c r="AE24" s="42"/>
      <c r="AF24" s="46">
        <f t="shared" ref="AF24:AG30" si="48">IFERROR(AD24/AD$17,0)</f>
        <v>0.43076923076923079</v>
      </c>
      <c r="AG24" s="47">
        <f t="shared" si="48"/>
        <v>0</v>
      </c>
      <c r="AH24" s="66">
        <f>0.028*AH16</f>
        <v>7084</v>
      </c>
      <c r="AI24" s="14"/>
      <c r="AJ24" s="15">
        <f t="shared" ref="AJ24:AK30" si="49">IFERROR(AH24/AH$17,0)</f>
        <v>0.43076923076923079</v>
      </c>
      <c r="AK24" s="67">
        <f t="shared" si="49"/>
        <v>0</v>
      </c>
      <c r="AL24" s="42">
        <f>0.028*AL16</f>
        <v>7084</v>
      </c>
      <c r="AM24" s="42"/>
      <c r="AN24" s="46">
        <f t="shared" ref="AN24:AO30" si="50">IFERROR(AL24/AL$17,0)</f>
        <v>0.43076923076923079</v>
      </c>
      <c r="AO24" s="47">
        <f t="shared" si="50"/>
        <v>0</v>
      </c>
      <c r="AP24" s="66">
        <f>0.028*AP16</f>
        <v>7084</v>
      </c>
      <c r="AQ24" s="14"/>
      <c r="AR24" s="15">
        <f t="shared" ref="AR24:AS30" si="51">IFERROR(AP24/AP$17,0)</f>
        <v>0.43076923076923079</v>
      </c>
      <c r="AS24" s="67">
        <f t="shared" si="51"/>
        <v>0</v>
      </c>
      <c r="AT24" s="42">
        <f>0.028*AT16</f>
        <v>7084</v>
      </c>
      <c r="AU24" s="42"/>
      <c r="AV24" s="46">
        <f t="shared" ref="AV24:AW30" si="52">IFERROR(AT24/AT$17,0)</f>
        <v>0.43076923076923079</v>
      </c>
      <c r="AW24" s="47">
        <f t="shared" si="52"/>
        <v>0</v>
      </c>
      <c r="AX24" s="68">
        <f t="shared" ref="AX24:AY31" si="53">B24+F24+J24+N24+R24+V24+Z24+AD24+AH24+AL24+AP24+AT24</f>
        <v>85008</v>
      </c>
      <c r="AY24" s="21">
        <f t="shared" si="53"/>
        <v>0</v>
      </c>
      <c r="AZ24" s="22">
        <f t="shared" ref="AZ24:BA26" si="54">IFERROR(AX24/AX$17,0)</f>
        <v>0.43076923076923079</v>
      </c>
      <c r="BA24" s="48">
        <f t="shared" si="54"/>
        <v>0</v>
      </c>
    </row>
    <row r="25" spans="1:53" ht="15.75" customHeight="1" x14ac:dyDescent="0.25">
      <c r="A25" s="12" t="s">
        <v>36</v>
      </c>
      <c r="B25" s="66">
        <f>0.0375*B16</f>
        <v>9487.5</v>
      </c>
      <c r="C25" s="14"/>
      <c r="D25" s="15">
        <f t="shared" si="39"/>
        <v>0</v>
      </c>
      <c r="E25" s="16">
        <f t="shared" si="40"/>
        <v>-9487.5</v>
      </c>
      <c r="F25" s="42">
        <f>0.0375*F16</f>
        <v>9487.5</v>
      </c>
      <c r="G25" s="42"/>
      <c r="H25" s="18">
        <f t="shared" si="41"/>
        <v>0</v>
      </c>
      <c r="I25" s="19">
        <f t="shared" si="42"/>
        <v>-9487.5</v>
      </c>
      <c r="J25" s="66">
        <f>0.0375*J16</f>
        <v>9487.5</v>
      </c>
      <c r="K25" s="14"/>
      <c r="L25" s="15">
        <f t="shared" si="43"/>
        <v>0.57692307692307687</v>
      </c>
      <c r="M25" s="67">
        <f t="shared" si="43"/>
        <v>0</v>
      </c>
      <c r="N25" s="42">
        <f>0.0375*N16</f>
        <v>9487.5</v>
      </c>
      <c r="O25" s="42"/>
      <c r="P25" s="46">
        <f t="shared" si="44"/>
        <v>0.57692307692307687</v>
      </c>
      <c r="Q25" s="47">
        <f t="shared" si="44"/>
        <v>0</v>
      </c>
      <c r="R25" s="66">
        <f>0.0375*R16</f>
        <v>9487.5</v>
      </c>
      <c r="S25" s="14"/>
      <c r="T25" s="15">
        <f t="shared" si="45"/>
        <v>0.57692307692307687</v>
      </c>
      <c r="U25" s="67">
        <f t="shared" si="45"/>
        <v>0</v>
      </c>
      <c r="V25" s="42">
        <f>0.0375*V16</f>
        <v>9487.5</v>
      </c>
      <c r="W25" s="42"/>
      <c r="X25" s="46">
        <f t="shared" si="46"/>
        <v>0.57692307692307687</v>
      </c>
      <c r="Y25" s="47">
        <f t="shared" si="46"/>
        <v>0</v>
      </c>
      <c r="Z25" s="66">
        <f>0.0375*Z16</f>
        <v>9487.5</v>
      </c>
      <c r="AA25" s="14"/>
      <c r="AB25" s="15">
        <f t="shared" si="47"/>
        <v>0.57692307692307687</v>
      </c>
      <c r="AC25" s="67">
        <f t="shared" si="47"/>
        <v>0</v>
      </c>
      <c r="AD25" s="42">
        <f>0.0375*AD16</f>
        <v>9487.5</v>
      </c>
      <c r="AE25" s="42"/>
      <c r="AF25" s="46">
        <f t="shared" si="48"/>
        <v>0.57692307692307687</v>
      </c>
      <c r="AG25" s="47">
        <f t="shared" si="48"/>
        <v>0</v>
      </c>
      <c r="AH25" s="66">
        <f>0.0375*AH16</f>
        <v>9487.5</v>
      </c>
      <c r="AI25" s="14"/>
      <c r="AJ25" s="15">
        <f t="shared" si="49"/>
        <v>0.57692307692307687</v>
      </c>
      <c r="AK25" s="67">
        <f t="shared" si="49"/>
        <v>0</v>
      </c>
      <c r="AL25" s="42">
        <f>0.0375*AL16</f>
        <v>9487.5</v>
      </c>
      <c r="AM25" s="42"/>
      <c r="AN25" s="46">
        <f t="shared" si="50"/>
        <v>0.57692307692307687</v>
      </c>
      <c r="AO25" s="47">
        <f t="shared" si="50"/>
        <v>0</v>
      </c>
      <c r="AP25" s="66">
        <f>0.0375*AP16</f>
        <v>9487.5</v>
      </c>
      <c r="AQ25" s="14"/>
      <c r="AR25" s="15">
        <f t="shared" si="51"/>
        <v>0.57692307692307687</v>
      </c>
      <c r="AS25" s="67">
        <f t="shared" si="51"/>
        <v>0</v>
      </c>
      <c r="AT25" s="42">
        <f>0.0375*AT16</f>
        <v>9487.5</v>
      </c>
      <c r="AU25" s="42"/>
      <c r="AV25" s="46">
        <f t="shared" si="52"/>
        <v>0.57692307692307687</v>
      </c>
      <c r="AW25" s="47">
        <f t="shared" si="52"/>
        <v>0</v>
      </c>
      <c r="AX25" s="68">
        <f t="shared" si="53"/>
        <v>113850</v>
      </c>
      <c r="AY25" s="21">
        <f t="shared" si="53"/>
        <v>0</v>
      </c>
      <c r="AZ25" s="22">
        <f t="shared" si="54"/>
        <v>0.57692307692307687</v>
      </c>
      <c r="BA25" s="48">
        <f t="shared" si="54"/>
        <v>0</v>
      </c>
    </row>
    <row r="26" spans="1:53" ht="15.75" customHeight="1" x14ac:dyDescent="0.25">
      <c r="A26" s="12" t="s">
        <v>37</v>
      </c>
      <c r="B26" s="13">
        <v>3000</v>
      </c>
      <c r="C26" s="13"/>
      <c r="D26" s="15">
        <f t="shared" si="39"/>
        <v>0</v>
      </c>
      <c r="E26" s="16">
        <f t="shared" si="40"/>
        <v>-3000</v>
      </c>
      <c r="F26" s="42">
        <v>3000</v>
      </c>
      <c r="G26" s="42"/>
      <c r="H26" s="18">
        <f t="shared" si="41"/>
        <v>0</v>
      </c>
      <c r="I26" s="19">
        <f t="shared" si="42"/>
        <v>-3000</v>
      </c>
      <c r="J26" s="13">
        <v>3000</v>
      </c>
      <c r="K26" s="13"/>
      <c r="L26" s="69">
        <f t="shared" si="43"/>
        <v>0.18242626938279113</v>
      </c>
      <c r="M26" s="70">
        <f t="shared" si="43"/>
        <v>0</v>
      </c>
      <c r="N26" s="42">
        <v>3000</v>
      </c>
      <c r="O26" s="42"/>
      <c r="P26" s="46">
        <f t="shared" si="44"/>
        <v>0.18242626938279113</v>
      </c>
      <c r="Q26" s="47">
        <f t="shared" si="44"/>
        <v>0</v>
      </c>
      <c r="R26" s="13">
        <v>3000</v>
      </c>
      <c r="S26" s="13"/>
      <c r="T26" s="69">
        <f t="shared" si="45"/>
        <v>0.18242626938279113</v>
      </c>
      <c r="U26" s="70">
        <f t="shared" si="45"/>
        <v>0</v>
      </c>
      <c r="V26" s="42">
        <v>3000</v>
      </c>
      <c r="W26" s="42"/>
      <c r="X26" s="46">
        <f t="shared" si="46"/>
        <v>0.18242626938279113</v>
      </c>
      <c r="Y26" s="47">
        <f t="shared" si="46"/>
        <v>0</v>
      </c>
      <c r="Z26" s="13">
        <v>3000</v>
      </c>
      <c r="AA26" s="13"/>
      <c r="AB26" s="69">
        <f t="shared" si="47"/>
        <v>0.18242626938279113</v>
      </c>
      <c r="AC26" s="70">
        <f t="shared" si="47"/>
        <v>0</v>
      </c>
      <c r="AD26" s="42">
        <v>3000</v>
      </c>
      <c r="AE26" s="42"/>
      <c r="AF26" s="46">
        <f t="shared" si="48"/>
        <v>0.18242626938279113</v>
      </c>
      <c r="AG26" s="47">
        <f t="shared" si="48"/>
        <v>0</v>
      </c>
      <c r="AH26" s="13">
        <v>3000</v>
      </c>
      <c r="AI26" s="13"/>
      <c r="AJ26" s="69">
        <f t="shared" si="49"/>
        <v>0.18242626938279113</v>
      </c>
      <c r="AK26" s="70">
        <f t="shared" si="49"/>
        <v>0</v>
      </c>
      <c r="AL26" s="42">
        <v>3000</v>
      </c>
      <c r="AM26" s="42"/>
      <c r="AN26" s="46">
        <f t="shared" si="50"/>
        <v>0.18242626938279113</v>
      </c>
      <c r="AO26" s="47">
        <f t="shared" si="50"/>
        <v>0</v>
      </c>
      <c r="AP26" s="13">
        <v>3000</v>
      </c>
      <c r="AQ26" s="13"/>
      <c r="AR26" s="69">
        <f t="shared" si="51"/>
        <v>0.18242626938279113</v>
      </c>
      <c r="AS26" s="70">
        <f t="shared" si="51"/>
        <v>0</v>
      </c>
      <c r="AT26" s="42">
        <v>3000</v>
      </c>
      <c r="AU26" s="42"/>
      <c r="AV26" s="46">
        <f t="shared" si="52"/>
        <v>0.18242626938279113</v>
      </c>
      <c r="AW26" s="47">
        <f t="shared" si="52"/>
        <v>0</v>
      </c>
      <c r="AX26" s="20">
        <f t="shared" si="53"/>
        <v>36000</v>
      </c>
      <c r="AY26" s="21">
        <f t="shared" si="53"/>
        <v>0</v>
      </c>
      <c r="AZ26" s="44">
        <f t="shared" si="54"/>
        <v>0.18242626938279113</v>
      </c>
      <c r="BA26" s="45">
        <f t="shared" si="54"/>
        <v>0</v>
      </c>
    </row>
    <row r="27" spans="1:53" ht="15.75" customHeight="1" x14ac:dyDescent="0.25">
      <c r="A27" s="12" t="s">
        <v>38</v>
      </c>
      <c r="B27" s="13">
        <v>3500</v>
      </c>
      <c r="C27" s="13"/>
      <c r="D27" s="15">
        <f t="shared" si="39"/>
        <v>0</v>
      </c>
      <c r="E27" s="16">
        <f t="shared" si="40"/>
        <v>-3500</v>
      </c>
      <c r="F27" s="42">
        <v>3500</v>
      </c>
      <c r="G27" s="42"/>
      <c r="H27" s="18">
        <f t="shared" si="41"/>
        <v>0</v>
      </c>
      <c r="I27" s="19">
        <f t="shared" si="42"/>
        <v>-3500</v>
      </c>
      <c r="J27" s="13">
        <v>3500</v>
      </c>
      <c r="K27" s="13"/>
      <c r="L27" s="69">
        <f t="shared" si="43"/>
        <v>0.21283064761325632</v>
      </c>
      <c r="M27" s="70">
        <f t="shared" si="43"/>
        <v>0</v>
      </c>
      <c r="N27" s="42">
        <v>3500</v>
      </c>
      <c r="O27" s="42"/>
      <c r="P27" s="46">
        <f t="shared" si="44"/>
        <v>0.21283064761325632</v>
      </c>
      <c r="Q27" s="47">
        <f t="shared" si="44"/>
        <v>0</v>
      </c>
      <c r="R27" s="13">
        <v>3500</v>
      </c>
      <c r="S27" s="13"/>
      <c r="T27" s="69">
        <f t="shared" si="45"/>
        <v>0.21283064761325632</v>
      </c>
      <c r="U27" s="70">
        <f t="shared" si="45"/>
        <v>0</v>
      </c>
      <c r="V27" s="42">
        <v>3500</v>
      </c>
      <c r="W27" s="42"/>
      <c r="X27" s="46">
        <f t="shared" si="46"/>
        <v>0.21283064761325632</v>
      </c>
      <c r="Y27" s="47">
        <f t="shared" si="46"/>
        <v>0</v>
      </c>
      <c r="Z27" s="13">
        <v>3500</v>
      </c>
      <c r="AA27" s="13"/>
      <c r="AB27" s="69">
        <f t="shared" si="47"/>
        <v>0.21283064761325632</v>
      </c>
      <c r="AC27" s="70">
        <f t="shared" si="47"/>
        <v>0</v>
      </c>
      <c r="AD27" s="42">
        <v>3500</v>
      </c>
      <c r="AE27" s="42"/>
      <c r="AF27" s="46">
        <f t="shared" si="48"/>
        <v>0.21283064761325632</v>
      </c>
      <c r="AG27" s="47">
        <f t="shared" si="48"/>
        <v>0</v>
      </c>
      <c r="AH27" s="13">
        <v>3500</v>
      </c>
      <c r="AI27" s="13"/>
      <c r="AJ27" s="69">
        <f t="shared" si="49"/>
        <v>0.21283064761325632</v>
      </c>
      <c r="AK27" s="70">
        <f t="shared" si="49"/>
        <v>0</v>
      </c>
      <c r="AL27" s="42">
        <v>3500</v>
      </c>
      <c r="AM27" s="42"/>
      <c r="AN27" s="46">
        <f t="shared" si="50"/>
        <v>0.21283064761325632</v>
      </c>
      <c r="AO27" s="47">
        <f t="shared" si="50"/>
        <v>0</v>
      </c>
      <c r="AP27" s="13">
        <v>3500</v>
      </c>
      <c r="AQ27" s="13"/>
      <c r="AR27" s="69">
        <f t="shared" si="51"/>
        <v>0.21283064761325632</v>
      </c>
      <c r="AS27" s="70">
        <f t="shared" si="51"/>
        <v>0</v>
      </c>
      <c r="AT27" s="42">
        <v>3500</v>
      </c>
      <c r="AU27" s="42"/>
      <c r="AV27" s="46">
        <f t="shared" si="52"/>
        <v>0.21283064761325632</v>
      </c>
      <c r="AW27" s="47">
        <f t="shared" si="52"/>
        <v>0</v>
      </c>
      <c r="AX27" s="20">
        <f t="shared" si="53"/>
        <v>42000</v>
      </c>
      <c r="AY27" s="21">
        <f t="shared" si="53"/>
        <v>0</v>
      </c>
      <c r="AZ27" s="71"/>
      <c r="BA27" s="72"/>
    </row>
    <row r="28" spans="1:53" ht="15.75" customHeight="1" x14ac:dyDescent="0.25">
      <c r="A28" s="12" t="s">
        <v>39</v>
      </c>
      <c r="B28" s="66">
        <v>1000</v>
      </c>
      <c r="C28" s="14"/>
      <c r="D28" s="15">
        <f t="shared" si="39"/>
        <v>0</v>
      </c>
      <c r="E28" s="16">
        <f t="shared" si="40"/>
        <v>-1000</v>
      </c>
      <c r="F28" s="42">
        <v>1000</v>
      </c>
      <c r="G28" s="42"/>
      <c r="H28" s="18">
        <f t="shared" si="41"/>
        <v>0</v>
      </c>
      <c r="I28" s="19">
        <f t="shared" si="42"/>
        <v>-1000</v>
      </c>
      <c r="J28" s="66">
        <v>1000</v>
      </c>
      <c r="K28" s="14"/>
      <c r="L28" s="69">
        <f t="shared" si="43"/>
        <v>6.0808756460930376E-2</v>
      </c>
      <c r="M28" s="70">
        <f t="shared" si="43"/>
        <v>0</v>
      </c>
      <c r="N28" s="42">
        <v>1000</v>
      </c>
      <c r="O28" s="42"/>
      <c r="P28" s="46">
        <f t="shared" si="44"/>
        <v>6.0808756460930376E-2</v>
      </c>
      <c r="Q28" s="47">
        <f t="shared" si="44"/>
        <v>0</v>
      </c>
      <c r="R28" s="66">
        <v>1000</v>
      </c>
      <c r="S28" s="14"/>
      <c r="T28" s="69">
        <f t="shared" si="45"/>
        <v>6.0808756460930376E-2</v>
      </c>
      <c r="U28" s="70">
        <f t="shared" si="45"/>
        <v>0</v>
      </c>
      <c r="V28" s="42">
        <v>1000</v>
      </c>
      <c r="W28" s="42"/>
      <c r="X28" s="46">
        <f t="shared" si="46"/>
        <v>6.0808756460930376E-2</v>
      </c>
      <c r="Y28" s="47">
        <f t="shared" si="46"/>
        <v>0</v>
      </c>
      <c r="Z28" s="66">
        <v>1000</v>
      </c>
      <c r="AA28" s="14"/>
      <c r="AB28" s="69">
        <f t="shared" si="47"/>
        <v>6.0808756460930376E-2</v>
      </c>
      <c r="AC28" s="70">
        <f t="shared" si="47"/>
        <v>0</v>
      </c>
      <c r="AD28" s="42">
        <v>1000</v>
      </c>
      <c r="AE28" s="42"/>
      <c r="AF28" s="46">
        <f t="shared" si="48"/>
        <v>6.0808756460930376E-2</v>
      </c>
      <c r="AG28" s="47">
        <f t="shared" si="48"/>
        <v>0</v>
      </c>
      <c r="AH28" s="66">
        <v>1000</v>
      </c>
      <c r="AI28" s="14"/>
      <c r="AJ28" s="69">
        <f t="shared" si="49"/>
        <v>6.0808756460930376E-2</v>
      </c>
      <c r="AK28" s="70">
        <f t="shared" si="49"/>
        <v>0</v>
      </c>
      <c r="AL28" s="42">
        <v>1000</v>
      </c>
      <c r="AM28" s="42"/>
      <c r="AN28" s="46">
        <f t="shared" si="50"/>
        <v>6.0808756460930376E-2</v>
      </c>
      <c r="AO28" s="47">
        <f t="shared" si="50"/>
        <v>0</v>
      </c>
      <c r="AP28" s="66">
        <v>1000</v>
      </c>
      <c r="AQ28" s="14"/>
      <c r="AR28" s="69">
        <f t="shared" si="51"/>
        <v>6.0808756460930376E-2</v>
      </c>
      <c r="AS28" s="70">
        <f t="shared" si="51"/>
        <v>0</v>
      </c>
      <c r="AT28" s="42">
        <v>1000</v>
      </c>
      <c r="AU28" s="42"/>
      <c r="AV28" s="46">
        <f t="shared" si="52"/>
        <v>6.0808756460930376E-2</v>
      </c>
      <c r="AW28" s="47">
        <f t="shared" si="52"/>
        <v>0</v>
      </c>
      <c r="AX28" s="68">
        <f t="shared" si="53"/>
        <v>12000</v>
      </c>
      <c r="AY28" s="21">
        <f t="shared" si="53"/>
        <v>0</v>
      </c>
      <c r="AZ28" s="27"/>
      <c r="BA28" s="28"/>
    </row>
    <row r="29" spans="1:53" ht="15.75" customHeight="1" x14ac:dyDescent="0.25">
      <c r="A29" s="12" t="s">
        <v>40</v>
      </c>
      <c r="B29" s="13">
        <v>20000</v>
      </c>
      <c r="C29" s="13"/>
      <c r="D29" s="15">
        <f t="shared" si="39"/>
        <v>0</v>
      </c>
      <c r="E29" s="16">
        <f t="shared" si="40"/>
        <v>-20000</v>
      </c>
      <c r="F29" s="42">
        <v>20000</v>
      </c>
      <c r="G29" s="42"/>
      <c r="H29" s="18">
        <f t="shared" si="41"/>
        <v>0</v>
      </c>
      <c r="I29" s="19">
        <f t="shared" si="42"/>
        <v>-20000</v>
      </c>
      <c r="J29" s="13">
        <v>20000</v>
      </c>
      <c r="K29" s="13"/>
      <c r="L29" s="69">
        <f t="shared" si="43"/>
        <v>1.2161751292186074</v>
      </c>
      <c r="M29" s="70">
        <f t="shared" si="43"/>
        <v>0</v>
      </c>
      <c r="N29" s="42">
        <v>20000</v>
      </c>
      <c r="O29" s="42"/>
      <c r="P29" s="46">
        <f t="shared" si="44"/>
        <v>1.2161751292186074</v>
      </c>
      <c r="Q29" s="47">
        <f t="shared" si="44"/>
        <v>0</v>
      </c>
      <c r="R29" s="13">
        <v>20000</v>
      </c>
      <c r="S29" s="13"/>
      <c r="T29" s="69">
        <f t="shared" si="45"/>
        <v>1.2161751292186074</v>
      </c>
      <c r="U29" s="70">
        <f t="shared" si="45"/>
        <v>0</v>
      </c>
      <c r="V29" s="42">
        <v>20000</v>
      </c>
      <c r="W29" s="42"/>
      <c r="X29" s="46">
        <f t="shared" si="46"/>
        <v>1.2161751292186074</v>
      </c>
      <c r="Y29" s="47">
        <f t="shared" si="46"/>
        <v>0</v>
      </c>
      <c r="Z29" s="13">
        <v>20000</v>
      </c>
      <c r="AA29" s="13"/>
      <c r="AB29" s="69">
        <f t="shared" si="47"/>
        <v>1.2161751292186074</v>
      </c>
      <c r="AC29" s="70">
        <f t="shared" si="47"/>
        <v>0</v>
      </c>
      <c r="AD29" s="42">
        <v>20000</v>
      </c>
      <c r="AE29" s="42"/>
      <c r="AF29" s="46">
        <f t="shared" si="48"/>
        <v>1.2161751292186074</v>
      </c>
      <c r="AG29" s="47">
        <f t="shared" si="48"/>
        <v>0</v>
      </c>
      <c r="AH29" s="13">
        <v>20000</v>
      </c>
      <c r="AI29" s="13"/>
      <c r="AJ29" s="69">
        <f t="shared" si="49"/>
        <v>1.2161751292186074</v>
      </c>
      <c r="AK29" s="70">
        <f t="shared" si="49"/>
        <v>0</v>
      </c>
      <c r="AL29" s="42">
        <v>20000</v>
      </c>
      <c r="AM29" s="42"/>
      <c r="AN29" s="46">
        <f t="shared" si="50"/>
        <v>1.2161751292186074</v>
      </c>
      <c r="AO29" s="47">
        <f t="shared" si="50"/>
        <v>0</v>
      </c>
      <c r="AP29" s="13">
        <v>20000</v>
      </c>
      <c r="AQ29" s="13"/>
      <c r="AR29" s="69">
        <f t="shared" si="51"/>
        <v>1.2161751292186074</v>
      </c>
      <c r="AS29" s="70">
        <f t="shared" si="51"/>
        <v>0</v>
      </c>
      <c r="AT29" s="42">
        <v>20000</v>
      </c>
      <c r="AU29" s="42"/>
      <c r="AV29" s="46">
        <f t="shared" si="52"/>
        <v>1.2161751292186074</v>
      </c>
      <c r="AW29" s="47">
        <f t="shared" si="52"/>
        <v>0</v>
      </c>
      <c r="AX29" s="20">
        <f t="shared" si="53"/>
        <v>240000</v>
      </c>
      <c r="AY29" s="21">
        <f t="shared" si="53"/>
        <v>0</v>
      </c>
      <c r="AZ29" s="71"/>
      <c r="BA29" s="72"/>
    </row>
    <row r="30" spans="1:53" ht="15.75" customHeight="1" x14ac:dyDescent="0.25">
      <c r="A30" s="12" t="s">
        <v>41</v>
      </c>
      <c r="B30" s="13">
        <v>90000</v>
      </c>
      <c r="C30" s="13"/>
      <c r="D30" s="15">
        <f t="shared" si="39"/>
        <v>0</v>
      </c>
      <c r="E30" s="16">
        <f t="shared" si="40"/>
        <v>-90000</v>
      </c>
      <c r="F30" s="42">
        <v>90000</v>
      </c>
      <c r="G30" s="42"/>
      <c r="H30" s="18">
        <f t="shared" si="41"/>
        <v>0</v>
      </c>
      <c r="I30" s="19">
        <f t="shared" si="42"/>
        <v>-90000</v>
      </c>
      <c r="J30" s="13">
        <v>90000</v>
      </c>
      <c r="K30" s="13"/>
      <c r="L30" s="69">
        <f t="shared" si="43"/>
        <v>5.472788081483734</v>
      </c>
      <c r="M30" s="70">
        <f t="shared" si="43"/>
        <v>0</v>
      </c>
      <c r="N30" s="42">
        <v>90000</v>
      </c>
      <c r="O30" s="42"/>
      <c r="P30" s="46">
        <f t="shared" si="44"/>
        <v>5.472788081483734</v>
      </c>
      <c r="Q30" s="47">
        <f t="shared" si="44"/>
        <v>0</v>
      </c>
      <c r="R30" s="13">
        <v>90000</v>
      </c>
      <c r="S30" s="13"/>
      <c r="T30" s="69">
        <f t="shared" si="45"/>
        <v>5.472788081483734</v>
      </c>
      <c r="U30" s="70">
        <f t="shared" si="45"/>
        <v>0</v>
      </c>
      <c r="V30" s="42">
        <v>90000</v>
      </c>
      <c r="W30" s="42"/>
      <c r="X30" s="46">
        <f t="shared" si="46"/>
        <v>5.472788081483734</v>
      </c>
      <c r="Y30" s="47">
        <f t="shared" si="46"/>
        <v>0</v>
      </c>
      <c r="Z30" s="13">
        <v>90000</v>
      </c>
      <c r="AA30" s="13"/>
      <c r="AB30" s="69">
        <f t="shared" si="47"/>
        <v>5.472788081483734</v>
      </c>
      <c r="AC30" s="70">
        <f t="shared" si="47"/>
        <v>0</v>
      </c>
      <c r="AD30" s="42">
        <v>90000</v>
      </c>
      <c r="AE30" s="42"/>
      <c r="AF30" s="46">
        <f t="shared" si="48"/>
        <v>5.472788081483734</v>
      </c>
      <c r="AG30" s="47">
        <f t="shared" si="48"/>
        <v>0</v>
      </c>
      <c r="AH30" s="13">
        <v>90000</v>
      </c>
      <c r="AI30" s="13"/>
      <c r="AJ30" s="69">
        <f t="shared" si="49"/>
        <v>5.472788081483734</v>
      </c>
      <c r="AK30" s="70">
        <f t="shared" si="49"/>
        <v>0</v>
      </c>
      <c r="AL30" s="42">
        <v>90000</v>
      </c>
      <c r="AM30" s="42"/>
      <c r="AN30" s="46">
        <f t="shared" si="50"/>
        <v>5.472788081483734</v>
      </c>
      <c r="AO30" s="47">
        <f t="shared" si="50"/>
        <v>0</v>
      </c>
      <c r="AP30" s="13">
        <v>90000</v>
      </c>
      <c r="AQ30" s="13"/>
      <c r="AR30" s="69">
        <f t="shared" si="51"/>
        <v>5.472788081483734</v>
      </c>
      <c r="AS30" s="70">
        <f t="shared" si="51"/>
        <v>0</v>
      </c>
      <c r="AT30" s="42">
        <v>90000</v>
      </c>
      <c r="AU30" s="42"/>
      <c r="AV30" s="46">
        <f t="shared" si="52"/>
        <v>5.472788081483734</v>
      </c>
      <c r="AW30" s="47">
        <f t="shared" si="52"/>
        <v>0</v>
      </c>
      <c r="AX30" s="20">
        <f t="shared" si="53"/>
        <v>1080000</v>
      </c>
      <c r="AY30" s="21">
        <f t="shared" si="53"/>
        <v>0</v>
      </c>
      <c r="AZ30" s="71"/>
      <c r="BA30" s="72"/>
    </row>
    <row r="31" spans="1:53" ht="15.75" customHeight="1" x14ac:dyDescent="0.25">
      <c r="A31" s="12"/>
      <c r="B31" s="66"/>
      <c r="C31" s="14"/>
      <c r="D31" s="15"/>
      <c r="E31" s="16"/>
      <c r="F31" s="42"/>
      <c r="G31" s="42"/>
      <c r="H31" s="46"/>
      <c r="I31" s="47"/>
      <c r="J31" s="63"/>
      <c r="K31" s="26"/>
      <c r="L31" s="27"/>
      <c r="M31" s="28"/>
      <c r="N31" s="42"/>
      <c r="O31" s="42"/>
      <c r="P31" s="46"/>
      <c r="Q31" s="47"/>
      <c r="R31" s="63"/>
      <c r="S31" s="26"/>
      <c r="T31" s="27"/>
      <c r="U31" s="28"/>
      <c r="V31" s="42"/>
      <c r="W31" s="42"/>
      <c r="X31" s="46"/>
      <c r="Y31" s="47"/>
      <c r="Z31" s="63"/>
      <c r="AA31" s="26"/>
      <c r="AB31" s="27"/>
      <c r="AC31" s="28"/>
      <c r="AD31" s="42"/>
      <c r="AE31" s="42"/>
      <c r="AF31" s="46"/>
      <c r="AG31" s="47"/>
      <c r="AH31" s="63"/>
      <c r="AI31" s="26"/>
      <c r="AJ31" s="27"/>
      <c r="AK31" s="28"/>
      <c r="AL31" s="42"/>
      <c r="AM31" s="42"/>
      <c r="AN31" s="46"/>
      <c r="AO31" s="47"/>
      <c r="AP31" s="63"/>
      <c r="AQ31" s="26"/>
      <c r="AR31" s="27"/>
      <c r="AS31" s="28"/>
      <c r="AT31" s="42"/>
      <c r="AU31" s="42"/>
      <c r="AV31" s="46"/>
      <c r="AW31" s="47"/>
      <c r="AX31" s="68">
        <f t="shared" si="53"/>
        <v>0</v>
      </c>
      <c r="AY31" s="21">
        <f t="shared" si="53"/>
        <v>0</v>
      </c>
      <c r="AZ31" s="27"/>
      <c r="BA31" s="28"/>
    </row>
    <row r="32" spans="1:53" ht="15.75" customHeight="1" x14ac:dyDescent="0.25">
      <c r="A32" s="36" t="s">
        <v>42</v>
      </c>
      <c r="B32" s="37">
        <f>SUM(B33:B37)</f>
        <v>23250</v>
      </c>
      <c r="C32" s="37">
        <f>SUM(C33:C37)</f>
        <v>0</v>
      </c>
      <c r="D32" s="38">
        <f>IFERROR(C32/B32,0)</f>
        <v>0</v>
      </c>
      <c r="E32" s="39">
        <f>IFERROR(C32-B32,0)</f>
        <v>-23250</v>
      </c>
      <c r="F32" s="37">
        <f>SUM(F33:F37)</f>
        <v>23250</v>
      </c>
      <c r="G32" s="37">
        <f>SUM(G33:G37)</f>
        <v>0</v>
      </c>
      <c r="H32" s="38">
        <f>IFERROR(G32/F32,0)</f>
        <v>0</v>
      </c>
      <c r="I32" s="39">
        <f>IFERROR(G32-F32,0)</f>
        <v>-23250</v>
      </c>
      <c r="J32" s="40">
        <f>SUM(J33:J37)</f>
        <v>23250</v>
      </c>
      <c r="K32" s="41">
        <f>SUM(K33:K37)</f>
        <v>0</v>
      </c>
      <c r="L32" s="38">
        <f>IFERROR(K32/J32,0)</f>
        <v>0</v>
      </c>
      <c r="M32" s="39">
        <f>IFERROR(K32-J32,0)</f>
        <v>-23250</v>
      </c>
      <c r="N32" s="40">
        <f>SUM(N33:N37)</f>
        <v>23250</v>
      </c>
      <c r="O32" s="41">
        <f>SUM(O33:O37)</f>
        <v>0</v>
      </c>
      <c r="P32" s="38">
        <f>IFERROR(O32/N32,0)</f>
        <v>0</v>
      </c>
      <c r="Q32" s="39">
        <f>IFERROR(O32-N32,0)</f>
        <v>-23250</v>
      </c>
      <c r="R32" s="40">
        <f>SUM(R33:R37)</f>
        <v>23250</v>
      </c>
      <c r="S32" s="41">
        <f>SUM(S33:S37)</f>
        <v>0</v>
      </c>
      <c r="T32" s="38">
        <f>IFERROR(S32/R32,0)</f>
        <v>0</v>
      </c>
      <c r="U32" s="39">
        <f>IFERROR(S32-R32,0)</f>
        <v>-23250</v>
      </c>
      <c r="V32" s="40">
        <f>SUM(V33:V37)</f>
        <v>23250</v>
      </c>
      <c r="W32" s="41">
        <f>SUM(W33:W37)</f>
        <v>0</v>
      </c>
      <c r="X32" s="38">
        <f>IFERROR(W32/V32,0)</f>
        <v>0</v>
      </c>
      <c r="Y32" s="39">
        <f>IFERROR(W32-V32,0)</f>
        <v>-23250</v>
      </c>
      <c r="Z32" s="40">
        <f>SUM(Z33:Z37)</f>
        <v>23250</v>
      </c>
      <c r="AA32" s="41">
        <f>SUM(AA33:AA37)</f>
        <v>0</v>
      </c>
      <c r="AB32" s="38">
        <f>IFERROR(AA32/Z32,0)</f>
        <v>0</v>
      </c>
      <c r="AC32" s="39">
        <f>IFERROR(AA32-Z32,0)</f>
        <v>-23250</v>
      </c>
      <c r="AD32" s="40">
        <f>SUM(AD33:AD37)</f>
        <v>23250</v>
      </c>
      <c r="AE32" s="41">
        <f>SUM(AE33:AE37)</f>
        <v>0</v>
      </c>
      <c r="AF32" s="38">
        <f>IFERROR(AE32/AD32,0)</f>
        <v>0</v>
      </c>
      <c r="AG32" s="39">
        <f>IFERROR(AE32-AD32,0)</f>
        <v>-23250</v>
      </c>
      <c r="AH32" s="40">
        <f>SUM(AH33:AH37)</f>
        <v>23250</v>
      </c>
      <c r="AI32" s="41">
        <f>SUM(AI33:AI37)</f>
        <v>0</v>
      </c>
      <c r="AJ32" s="38">
        <f>IFERROR(AI32/AH32,0)</f>
        <v>0</v>
      </c>
      <c r="AK32" s="39">
        <f>IFERROR(AI32-AH32,0)</f>
        <v>-23250</v>
      </c>
      <c r="AL32" s="40">
        <f>SUM(AL33:AL37)</f>
        <v>23250</v>
      </c>
      <c r="AM32" s="41">
        <f>SUM(AM33:AM37)</f>
        <v>0</v>
      </c>
      <c r="AN32" s="38">
        <f>IFERROR(AM32/AL32,0)</f>
        <v>0</v>
      </c>
      <c r="AO32" s="39">
        <f>IFERROR(AM32-AL32,0)</f>
        <v>-23250</v>
      </c>
      <c r="AP32" s="40">
        <f>SUM(AP33:AP37)</f>
        <v>23250</v>
      </c>
      <c r="AQ32" s="41">
        <f>SUM(AQ33:AQ37)</f>
        <v>0</v>
      </c>
      <c r="AR32" s="38">
        <f>IFERROR(AQ32/AP32,0)</f>
        <v>0</v>
      </c>
      <c r="AS32" s="39">
        <f>IFERROR(AQ32-AP32,0)</f>
        <v>-23250</v>
      </c>
      <c r="AT32" s="40">
        <f>SUM(AT33:AT37)</f>
        <v>23250</v>
      </c>
      <c r="AU32" s="41">
        <f>SUM(AU33:AU37)</f>
        <v>0</v>
      </c>
      <c r="AV32" s="38">
        <f>IFERROR(AU32/AT32,0)</f>
        <v>0</v>
      </c>
      <c r="AW32" s="39">
        <f>IFERROR(AU32-AT32,0)</f>
        <v>-23250</v>
      </c>
      <c r="AX32" s="40">
        <f>SUM(AX33:AX37)</f>
        <v>279000</v>
      </c>
      <c r="AY32" s="41">
        <f>SUM(AY33:AY37)</f>
        <v>0</v>
      </c>
      <c r="AZ32" s="38">
        <f>IFERROR(AY32/AX32,0)</f>
        <v>0</v>
      </c>
      <c r="BA32" s="39">
        <f>IFERROR(AY32-AX32,0)</f>
        <v>-279000</v>
      </c>
    </row>
    <row r="33" spans="1:53" ht="15.75" customHeight="1" x14ac:dyDescent="0.25">
      <c r="A33" s="12" t="s">
        <v>43</v>
      </c>
      <c r="B33" s="66">
        <v>350</v>
      </c>
      <c r="C33" s="14"/>
      <c r="D33" s="15">
        <f>IFERROR(C33/B33,0)</f>
        <v>0</v>
      </c>
      <c r="E33" s="16">
        <f>IFERROR(C33-B33,0)</f>
        <v>-350</v>
      </c>
      <c r="F33" s="42">
        <v>350</v>
      </c>
      <c r="G33" s="42"/>
      <c r="H33" s="18">
        <f>IFERROR(G33/F33,0)</f>
        <v>0</v>
      </c>
      <c r="I33" s="19">
        <f>IFERROR(G33-F33,0)</f>
        <v>-350</v>
      </c>
      <c r="J33" s="66">
        <v>350</v>
      </c>
      <c r="K33" s="14"/>
      <c r="L33" s="15">
        <f t="shared" ref="L33:M37" si="55">IFERROR(J33/J$17,0)</f>
        <v>2.1283064761325632E-2</v>
      </c>
      <c r="M33" s="67">
        <f t="shared" si="55"/>
        <v>0</v>
      </c>
      <c r="N33" s="42">
        <v>350</v>
      </c>
      <c r="O33" s="42"/>
      <c r="P33" s="46">
        <f t="shared" ref="P33:Q37" si="56">IFERROR(N33/N$17,0)</f>
        <v>2.1283064761325632E-2</v>
      </c>
      <c r="Q33" s="47">
        <f t="shared" si="56"/>
        <v>0</v>
      </c>
      <c r="R33" s="66">
        <v>350</v>
      </c>
      <c r="S33" s="14"/>
      <c r="T33" s="15">
        <f t="shared" ref="T33:U37" si="57">IFERROR(R33/R$17,0)</f>
        <v>2.1283064761325632E-2</v>
      </c>
      <c r="U33" s="67">
        <f t="shared" si="57"/>
        <v>0</v>
      </c>
      <c r="V33" s="42">
        <v>350</v>
      </c>
      <c r="W33" s="42"/>
      <c r="X33" s="46">
        <f t="shared" ref="X33:Y37" si="58">IFERROR(V33/V$17,0)</f>
        <v>2.1283064761325632E-2</v>
      </c>
      <c r="Y33" s="47">
        <f t="shared" si="58"/>
        <v>0</v>
      </c>
      <c r="Z33" s="66">
        <v>350</v>
      </c>
      <c r="AA33" s="14"/>
      <c r="AB33" s="15">
        <f t="shared" ref="AB33:AC37" si="59">IFERROR(Z33/Z$17,0)</f>
        <v>2.1283064761325632E-2</v>
      </c>
      <c r="AC33" s="67">
        <f t="shared" si="59"/>
        <v>0</v>
      </c>
      <c r="AD33" s="42">
        <v>350</v>
      </c>
      <c r="AE33" s="42"/>
      <c r="AF33" s="46">
        <f t="shared" ref="AF33:AG37" si="60">IFERROR(AD33/AD$17,0)</f>
        <v>2.1283064761325632E-2</v>
      </c>
      <c r="AG33" s="47">
        <f t="shared" si="60"/>
        <v>0</v>
      </c>
      <c r="AH33" s="66">
        <v>350</v>
      </c>
      <c r="AI33" s="14"/>
      <c r="AJ33" s="15">
        <f t="shared" ref="AJ33:AK37" si="61">IFERROR(AH33/AH$17,0)</f>
        <v>2.1283064761325632E-2</v>
      </c>
      <c r="AK33" s="67">
        <f t="shared" si="61"/>
        <v>0</v>
      </c>
      <c r="AL33" s="42">
        <v>350</v>
      </c>
      <c r="AM33" s="42"/>
      <c r="AN33" s="46">
        <f t="shared" ref="AN33:AO37" si="62">IFERROR(AL33/AL$17,0)</f>
        <v>2.1283064761325632E-2</v>
      </c>
      <c r="AO33" s="47">
        <f t="shared" si="62"/>
        <v>0</v>
      </c>
      <c r="AP33" s="66">
        <v>350</v>
      </c>
      <c r="AQ33" s="14"/>
      <c r="AR33" s="15">
        <f t="shared" ref="AR33:AS37" si="63">IFERROR(AP33/AP$17,0)</f>
        <v>2.1283064761325632E-2</v>
      </c>
      <c r="AS33" s="67">
        <f t="shared" si="63"/>
        <v>0</v>
      </c>
      <c r="AT33" s="42">
        <v>350</v>
      </c>
      <c r="AU33" s="42"/>
      <c r="AV33" s="46">
        <f t="shared" ref="AV33:AW37" si="64">IFERROR(AT33/AT$17,0)</f>
        <v>2.1283064761325632E-2</v>
      </c>
      <c r="AW33" s="47">
        <f t="shared" si="64"/>
        <v>0</v>
      </c>
      <c r="AX33" s="68">
        <f t="shared" ref="AX33:AY37" si="65">B33+F33+J33+N33+R33+V33+Z33+AD33+AH33+AL33+AP33+AT33</f>
        <v>4200</v>
      </c>
      <c r="AY33" s="21">
        <f t="shared" si="65"/>
        <v>0</v>
      </c>
      <c r="AZ33" s="22">
        <f>IFERROR(AX33/AX$17,0)</f>
        <v>2.1283064761325632E-2</v>
      </c>
      <c r="BA33" s="48">
        <f>IFERROR(AY33/AY$17,0)</f>
        <v>0</v>
      </c>
    </row>
    <row r="34" spans="1:53" ht="15.75" customHeight="1" x14ac:dyDescent="0.25">
      <c r="A34" s="12" t="s">
        <v>44</v>
      </c>
      <c r="B34" s="66">
        <v>16000</v>
      </c>
      <c r="C34" s="13"/>
      <c r="D34" s="15">
        <f>IFERROR(C34/B34,0)</f>
        <v>0</v>
      </c>
      <c r="E34" s="16">
        <f>IFERROR(C34-B34,0)</f>
        <v>-16000</v>
      </c>
      <c r="F34" s="42">
        <v>16000</v>
      </c>
      <c r="G34" s="42"/>
      <c r="H34" s="18">
        <f>IFERROR(G34/F34,0)</f>
        <v>0</v>
      </c>
      <c r="I34" s="19">
        <f>IFERROR(G34-F34,0)</f>
        <v>-16000</v>
      </c>
      <c r="J34" s="66">
        <v>16000</v>
      </c>
      <c r="K34" s="13"/>
      <c r="L34" s="69">
        <f t="shared" si="55"/>
        <v>0.97294010337488601</v>
      </c>
      <c r="M34" s="70">
        <f t="shared" si="55"/>
        <v>0</v>
      </c>
      <c r="N34" s="42">
        <v>16000</v>
      </c>
      <c r="O34" s="42"/>
      <c r="P34" s="46">
        <f t="shared" si="56"/>
        <v>0.97294010337488601</v>
      </c>
      <c r="Q34" s="47">
        <f t="shared" si="56"/>
        <v>0</v>
      </c>
      <c r="R34" s="66">
        <v>16000</v>
      </c>
      <c r="S34" s="13"/>
      <c r="T34" s="69">
        <f t="shared" si="57"/>
        <v>0.97294010337488601</v>
      </c>
      <c r="U34" s="70">
        <f t="shared" si="57"/>
        <v>0</v>
      </c>
      <c r="V34" s="42">
        <v>16000</v>
      </c>
      <c r="W34" s="42"/>
      <c r="X34" s="46">
        <f t="shared" si="58"/>
        <v>0.97294010337488601</v>
      </c>
      <c r="Y34" s="47">
        <f t="shared" si="58"/>
        <v>0</v>
      </c>
      <c r="Z34" s="66">
        <v>16000</v>
      </c>
      <c r="AA34" s="13"/>
      <c r="AB34" s="69">
        <f t="shared" si="59"/>
        <v>0.97294010337488601</v>
      </c>
      <c r="AC34" s="70">
        <f t="shared" si="59"/>
        <v>0</v>
      </c>
      <c r="AD34" s="42">
        <v>16000</v>
      </c>
      <c r="AE34" s="42"/>
      <c r="AF34" s="46">
        <f t="shared" si="60"/>
        <v>0.97294010337488601</v>
      </c>
      <c r="AG34" s="47">
        <f t="shared" si="60"/>
        <v>0</v>
      </c>
      <c r="AH34" s="66">
        <v>16000</v>
      </c>
      <c r="AI34" s="13"/>
      <c r="AJ34" s="69">
        <f t="shared" si="61"/>
        <v>0.97294010337488601</v>
      </c>
      <c r="AK34" s="70">
        <f t="shared" si="61"/>
        <v>0</v>
      </c>
      <c r="AL34" s="42">
        <v>16000</v>
      </c>
      <c r="AM34" s="42"/>
      <c r="AN34" s="46">
        <f t="shared" si="62"/>
        <v>0.97294010337488601</v>
      </c>
      <c r="AO34" s="47">
        <f t="shared" si="62"/>
        <v>0</v>
      </c>
      <c r="AP34" s="66">
        <v>16000</v>
      </c>
      <c r="AQ34" s="13"/>
      <c r="AR34" s="69">
        <f t="shared" si="63"/>
        <v>0.97294010337488601</v>
      </c>
      <c r="AS34" s="70">
        <f t="shared" si="63"/>
        <v>0</v>
      </c>
      <c r="AT34" s="42">
        <v>16000</v>
      </c>
      <c r="AU34" s="42"/>
      <c r="AV34" s="46">
        <f t="shared" si="64"/>
        <v>0.97294010337488601</v>
      </c>
      <c r="AW34" s="47">
        <f t="shared" si="64"/>
        <v>0</v>
      </c>
      <c r="AX34" s="68">
        <f t="shared" si="65"/>
        <v>192000</v>
      </c>
      <c r="AY34" s="21">
        <f t="shared" si="65"/>
        <v>0</v>
      </c>
      <c r="AZ34" s="44">
        <f>IFERROR(AX34/AX$17,0)</f>
        <v>0.97294010337488601</v>
      </c>
      <c r="BA34" s="45">
        <f>IFERROR(AY34/AY$17,0)</f>
        <v>0</v>
      </c>
    </row>
    <row r="35" spans="1:53" ht="15.75" customHeight="1" x14ac:dyDescent="0.25">
      <c r="A35" s="12" t="s">
        <v>45</v>
      </c>
      <c r="B35" s="66">
        <v>900</v>
      </c>
      <c r="C35" s="14"/>
      <c r="D35" s="15">
        <f>IFERROR(C35/B35,0)</f>
        <v>0</v>
      </c>
      <c r="E35" s="16">
        <f>IFERROR(C35-B35,0)</f>
        <v>-900</v>
      </c>
      <c r="F35" s="42">
        <v>900</v>
      </c>
      <c r="G35" s="42"/>
      <c r="H35" s="18">
        <f>IFERROR(G35/F35,0)</f>
        <v>0</v>
      </c>
      <c r="I35" s="19">
        <f>IFERROR(G35-F35,0)</f>
        <v>-900</v>
      </c>
      <c r="J35" s="66">
        <v>900</v>
      </c>
      <c r="K35" s="14"/>
      <c r="L35" s="69">
        <f t="shared" si="55"/>
        <v>5.4727880814837336E-2</v>
      </c>
      <c r="M35" s="70">
        <f t="shared" si="55"/>
        <v>0</v>
      </c>
      <c r="N35" s="42">
        <v>900</v>
      </c>
      <c r="O35" s="42"/>
      <c r="P35" s="46">
        <f t="shared" si="56"/>
        <v>5.4727880814837336E-2</v>
      </c>
      <c r="Q35" s="47">
        <f t="shared" si="56"/>
        <v>0</v>
      </c>
      <c r="R35" s="66">
        <v>900</v>
      </c>
      <c r="S35" s="14"/>
      <c r="T35" s="69">
        <f t="shared" si="57"/>
        <v>5.4727880814837336E-2</v>
      </c>
      <c r="U35" s="70">
        <f t="shared" si="57"/>
        <v>0</v>
      </c>
      <c r="V35" s="42">
        <v>900</v>
      </c>
      <c r="W35" s="42"/>
      <c r="X35" s="46">
        <f t="shared" si="58"/>
        <v>5.4727880814837336E-2</v>
      </c>
      <c r="Y35" s="47">
        <f t="shared" si="58"/>
        <v>0</v>
      </c>
      <c r="Z35" s="66">
        <v>900</v>
      </c>
      <c r="AA35" s="14"/>
      <c r="AB35" s="69">
        <f t="shared" si="59"/>
        <v>5.4727880814837336E-2</v>
      </c>
      <c r="AC35" s="70">
        <f t="shared" si="59"/>
        <v>0</v>
      </c>
      <c r="AD35" s="42">
        <v>900</v>
      </c>
      <c r="AE35" s="42"/>
      <c r="AF35" s="46">
        <f t="shared" si="60"/>
        <v>5.4727880814837336E-2</v>
      </c>
      <c r="AG35" s="47">
        <f t="shared" si="60"/>
        <v>0</v>
      </c>
      <c r="AH35" s="66">
        <v>900</v>
      </c>
      <c r="AI35" s="14"/>
      <c r="AJ35" s="69">
        <f t="shared" si="61"/>
        <v>5.4727880814837336E-2</v>
      </c>
      <c r="AK35" s="70">
        <f t="shared" si="61"/>
        <v>0</v>
      </c>
      <c r="AL35" s="42">
        <v>900</v>
      </c>
      <c r="AM35" s="42"/>
      <c r="AN35" s="46">
        <f t="shared" si="62"/>
        <v>5.4727880814837336E-2</v>
      </c>
      <c r="AO35" s="47">
        <f t="shared" si="62"/>
        <v>0</v>
      </c>
      <c r="AP35" s="66">
        <v>900</v>
      </c>
      <c r="AQ35" s="14"/>
      <c r="AR35" s="69">
        <f t="shared" si="63"/>
        <v>5.4727880814837336E-2</v>
      </c>
      <c r="AS35" s="70">
        <f t="shared" si="63"/>
        <v>0</v>
      </c>
      <c r="AT35" s="42">
        <v>900</v>
      </c>
      <c r="AU35" s="42"/>
      <c r="AV35" s="46">
        <f t="shared" si="64"/>
        <v>5.4727880814837336E-2</v>
      </c>
      <c r="AW35" s="47">
        <f t="shared" si="64"/>
        <v>0</v>
      </c>
      <c r="AX35" s="68">
        <f t="shared" si="65"/>
        <v>10800</v>
      </c>
      <c r="AY35" s="21">
        <f t="shared" si="65"/>
        <v>0</v>
      </c>
      <c r="AZ35" s="22"/>
      <c r="BA35" s="48"/>
    </row>
    <row r="36" spans="1:53" ht="15.75" customHeight="1" x14ac:dyDescent="0.25">
      <c r="A36" s="12" t="s">
        <v>46</v>
      </c>
      <c r="B36" s="66">
        <v>6000</v>
      </c>
      <c r="C36" s="14"/>
      <c r="D36" s="15">
        <f>IFERROR(C36/B36,0)</f>
        <v>0</v>
      </c>
      <c r="E36" s="16">
        <f>IFERROR(C36-B36,0)</f>
        <v>-6000</v>
      </c>
      <c r="F36" s="42">
        <v>6000</v>
      </c>
      <c r="G36" s="42"/>
      <c r="H36" s="18">
        <f>IFERROR(G36/F36,0)</f>
        <v>0</v>
      </c>
      <c r="I36" s="19">
        <f>IFERROR(G36-F36,0)</f>
        <v>-6000</v>
      </c>
      <c r="J36" s="66">
        <v>6000</v>
      </c>
      <c r="K36" s="14"/>
      <c r="L36" s="15">
        <f t="shared" si="55"/>
        <v>0.36485253876558227</v>
      </c>
      <c r="M36" s="67">
        <f t="shared" si="55"/>
        <v>0</v>
      </c>
      <c r="N36" s="42">
        <v>6000</v>
      </c>
      <c r="O36" s="42"/>
      <c r="P36" s="46">
        <f t="shared" si="56"/>
        <v>0.36485253876558227</v>
      </c>
      <c r="Q36" s="47">
        <f t="shared" si="56"/>
        <v>0</v>
      </c>
      <c r="R36" s="66">
        <v>6000</v>
      </c>
      <c r="S36" s="14"/>
      <c r="T36" s="15">
        <f t="shared" si="57"/>
        <v>0.36485253876558227</v>
      </c>
      <c r="U36" s="67">
        <f t="shared" si="57"/>
        <v>0</v>
      </c>
      <c r="V36" s="42">
        <v>6000</v>
      </c>
      <c r="W36" s="42"/>
      <c r="X36" s="46">
        <f t="shared" si="58"/>
        <v>0.36485253876558227</v>
      </c>
      <c r="Y36" s="47">
        <f t="shared" si="58"/>
        <v>0</v>
      </c>
      <c r="Z36" s="66">
        <v>6000</v>
      </c>
      <c r="AA36" s="14"/>
      <c r="AB36" s="15">
        <f t="shared" si="59"/>
        <v>0.36485253876558227</v>
      </c>
      <c r="AC36" s="67">
        <f t="shared" si="59"/>
        <v>0</v>
      </c>
      <c r="AD36" s="42">
        <v>6000</v>
      </c>
      <c r="AE36" s="42"/>
      <c r="AF36" s="46">
        <f t="shared" si="60"/>
        <v>0.36485253876558227</v>
      </c>
      <c r="AG36" s="47">
        <f t="shared" si="60"/>
        <v>0</v>
      </c>
      <c r="AH36" s="66">
        <v>6000</v>
      </c>
      <c r="AI36" s="14"/>
      <c r="AJ36" s="15">
        <f t="shared" si="61"/>
        <v>0.36485253876558227</v>
      </c>
      <c r="AK36" s="67">
        <f t="shared" si="61"/>
        <v>0</v>
      </c>
      <c r="AL36" s="42">
        <v>6000</v>
      </c>
      <c r="AM36" s="42"/>
      <c r="AN36" s="46">
        <f t="shared" si="62"/>
        <v>0.36485253876558227</v>
      </c>
      <c r="AO36" s="47">
        <f t="shared" si="62"/>
        <v>0</v>
      </c>
      <c r="AP36" s="66">
        <v>6000</v>
      </c>
      <c r="AQ36" s="14"/>
      <c r="AR36" s="15">
        <f t="shared" si="63"/>
        <v>0.36485253876558227</v>
      </c>
      <c r="AS36" s="67">
        <f t="shared" si="63"/>
        <v>0</v>
      </c>
      <c r="AT36" s="42">
        <v>6000</v>
      </c>
      <c r="AU36" s="42"/>
      <c r="AV36" s="46">
        <f t="shared" si="64"/>
        <v>0.36485253876558227</v>
      </c>
      <c r="AW36" s="47">
        <f t="shared" si="64"/>
        <v>0</v>
      </c>
      <c r="AX36" s="68">
        <f t="shared" si="65"/>
        <v>72000</v>
      </c>
      <c r="AY36" s="21">
        <f t="shared" si="65"/>
        <v>0</v>
      </c>
      <c r="AZ36" s="22">
        <f>IFERROR(AX36/AX$17,0)</f>
        <v>0.36485253876558227</v>
      </c>
      <c r="BA36" s="48">
        <f>IFERROR(AY36/AY$17,0)</f>
        <v>0</v>
      </c>
    </row>
    <row r="37" spans="1:53" ht="15.75" customHeight="1" x14ac:dyDescent="0.25">
      <c r="A37" s="12"/>
      <c r="B37" s="66"/>
      <c r="C37" s="14"/>
      <c r="D37" s="15"/>
      <c r="E37" s="16"/>
      <c r="F37" s="42"/>
      <c r="G37" s="42"/>
      <c r="H37" s="46"/>
      <c r="I37" s="47"/>
      <c r="J37" s="63"/>
      <c r="K37" s="26"/>
      <c r="L37" s="22">
        <f t="shared" si="55"/>
        <v>0</v>
      </c>
      <c r="M37" s="48">
        <f t="shared" si="55"/>
        <v>0</v>
      </c>
      <c r="N37" s="42"/>
      <c r="O37" s="42"/>
      <c r="P37" s="46">
        <f t="shared" si="56"/>
        <v>0</v>
      </c>
      <c r="Q37" s="47">
        <f t="shared" si="56"/>
        <v>0</v>
      </c>
      <c r="R37" s="63"/>
      <c r="S37" s="26"/>
      <c r="T37" s="22">
        <f t="shared" si="57"/>
        <v>0</v>
      </c>
      <c r="U37" s="48">
        <f t="shared" si="57"/>
        <v>0</v>
      </c>
      <c r="V37" s="42"/>
      <c r="W37" s="42"/>
      <c r="X37" s="46">
        <f t="shared" si="58"/>
        <v>0</v>
      </c>
      <c r="Y37" s="47">
        <f t="shared" si="58"/>
        <v>0</v>
      </c>
      <c r="Z37" s="63"/>
      <c r="AA37" s="26"/>
      <c r="AB37" s="22">
        <f t="shared" si="59"/>
        <v>0</v>
      </c>
      <c r="AC37" s="48">
        <f t="shared" si="59"/>
        <v>0</v>
      </c>
      <c r="AD37" s="42"/>
      <c r="AE37" s="42"/>
      <c r="AF37" s="46">
        <f t="shared" si="60"/>
        <v>0</v>
      </c>
      <c r="AG37" s="47">
        <f t="shared" si="60"/>
        <v>0</v>
      </c>
      <c r="AH37" s="63"/>
      <c r="AI37" s="26"/>
      <c r="AJ37" s="22">
        <f t="shared" si="61"/>
        <v>0</v>
      </c>
      <c r="AK37" s="48">
        <f t="shared" si="61"/>
        <v>0</v>
      </c>
      <c r="AL37" s="42"/>
      <c r="AM37" s="42"/>
      <c r="AN37" s="46">
        <f t="shared" si="62"/>
        <v>0</v>
      </c>
      <c r="AO37" s="47">
        <f t="shared" si="62"/>
        <v>0</v>
      </c>
      <c r="AP37" s="63"/>
      <c r="AQ37" s="26"/>
      <c r="AR37" s="22">
        <f t="shared" si="63"/>
        <v>0</v>
      </c>
      <c r="AS37" s="48">
        <f t="shared" si="63"/>
        <v>0</v>
      </c>
      <c r="AT37" s="42"/>
      <c r="AU37" s="42"/>
      <c r="AV37" s="46">
        <f t="shared" si="64"/>
        <v>0</v>
      </c>
      <c r="AW37" s="47">
        <f t="shared" si="64"/>
        <v>0</v>
      </c>
      <c r="AX37" s="68">
        <f t="shared" si="65"/>
        <v>0</v>
      </c>
      <c r="AY37" s="21">
        <f t="shared" si="65"/>
        <v>0</v>
      </c>
      <c r="AZ37" s="22">
        <f>IFERROR(AX37/AX$17,0)</f>
        <v>0</v>
      </c>
      <c r="BA37" s="48">
        <f>IFERROR(AY37/AY$17,0)</f>
        <v>0</v>
      </c>
    </row>
    <row r="38" spans="1:53" ht="15.75" customHeight="1" x14ac:dyDescent="0.25">
      <c r="A38" s="65" t="s">
        <v>47</v>
      </c>
      <c r="B38" s="31">
        <f>B22-B23-B32</f>
        <v>79233.5</v>
      </c>
      <c r="C38" s="31">
        <f>C22-C23-C32</f>
        <v>0</v>
      </c>
      <c r="D38" s="32">
        <f t="shared" ref="D38:D45" si="66">IFERROR(C38/B38,0)</f>
        <v>0</v>
      </c>
      <c r="E38" s="33">
        <f t="shared" ref="E38:E45" si="67">IFERROR(C38-B38,0)</f>
        <v>-79233.5</v>
      </c>
      <c r="F38" s="31">
        <f>F22-F23-F32</f>
        <v>79233.5</v>
      </c>
      <c r="G38" s="31">
        <f>G22-G23-G32</f>
        <v>0</v>
      </c>
      <c r="H38" s="32">
        <f t="shared" ref="H38:H45" si="68">IFERROR(G38/F38,0)</f>
        <v>0</v>
      </c>
      <c r="I38" s="33">
        <f t="shared" ref="I38:I45" si="69">IFERROR(G38-F38,0)</f>
        <v>-79233.5</v>
      </c>
      <c r="J38" s="34">
        <f>J22-J23-J32</f>
        <v>79233.5</v>
      </c>
      <c r="K38" s="35">
        <f>K22-K23-K32</f>
        <v>0</v>
      </c>
      <c r="L38" s="32">
        <f>IFERROR(K38/J38,0)</f>
        <v>0</v>
      </c>
      <c r="M38" s="33">
        <f>IFERROR(K38-J38,0)</f>
        <v>-79233.5</v>
      </c>
      <c r="N38" s="34">
        <f>N22-N23-N32</f>
        <v>79233.5</v>
      </c>
      <c r="O38" s="35">
        <f>O22-O23-O32</f>
        <v>0</v>
      </c>
      <c r="P38" s="32">
        <f>IFERROR(O38/N38,0)</f>
        <v>0</v>
      </c>
      <c r="Q38" s="33">
        <f>IFERROR(O38-N38,0)</f>
        <v>-79233.5</v>
      </c>
      <c r="R38" s="34">
        <f>R22-R23-R32</f>
        <v>79233.5</v>
      </c>
      <c r="S38" s="35">
        <f>S22-S23-S32</f>
        <v>0</v>
      </c>
      <c r="T38" s="32">
        <f>IFERROR(S38/R38,0)</f>
        <v>0</v>
      </c>
      <c r="U38" s="33">
        <f>IFERROR(S38-R38,0)</f>
        <v>-79233.5</v>
      </c>
      <c r="V38" s="34">
        <f>V22-V23-V32</f>
        <v>79233.5</v>
      </c>
      <c r="W38" s="35">
        <f>W22-W23-W32</f>
        <v>0</v>
      </c>
      <c r="X38" s="32">
        <f>IFERROR(W38/V38,0)</f>
        <v>0</v>
      </c>
      <c r="Y38" s="33">
        <f>IFERROR(W38-V38,0)</f>
        <v>-79233.5</v>
      </c>
      <c r="Z38" s="34">
        <f>Z22-Z23-Z32</f>
        <v>79233.5</v>
      </c>
      <c r="AA38" s="35">
        <f>AA22-AA23-AA32</f>
        <v>0</v>
      </c>
      <c r="AB38" s="32">
        <f>IFERROR(AA38/Z38,0)</f>
        <v>0</v>
      </c>
      <c r="AC38" s="33">
        <f>IFERROR(AA38-Z38,0)</f>
        <v>-79233.5</v>
      </c>
      <c r="AD38" s="34">
        <f>AD22-AD23-AD32</f>
        <v>79233.5</v>
      </c>
      <c r="AE38" s="35">
        <f>AE22-AE23-AE32</f>
        <v>0</v>
      </c>
      <c r="AF38" s="32">
        <f>IFERROR(AE38/AD38,0)</f>
        <v>0</v>
      </c>
      <c r="AG38" s="33">
        <f>IFERROR(AE38-AD38,0)</f>
        <v>-79233.5</v>
      </c>
      <c r="AH38" s="34">
        <f>AH22-AH23-AH32</f>
        <v>79233.5</v>
      </c>
      <c r="AI38" s="35">
        <f>AI22-AI23-AI32</f>
        <v>0</v>
      </c>
      <c r="AJ38" s="32">
        <f>IFERROR(AI38/AH38,0)</f>
        <v>0</v>
      </c>
      <c r="AK38" s="33">
        <f>IFERROR(AI38-AH38,0)</f>
        <v>-79233.5</v>
      </c>
      <c r="AL38" s="34">
        <f>AL22-AL23-AL32</f>
        <v>79233.5</v>
      </c>
      <c r="AM38" s="35">
        <f>AM22-AM23-AM32</f>
        <v>0</v>
      </c>
      <c r="AN38" s="32">
        <f>IFERROR(AM38/AL38,0)</f>
        <v>0</v>
      </c>
      <c r="AO38" s="33">
        <f>IFERROR(AM38-AL38,0)</f>
        <v>-79233.5</v>
      </c>
      <c r="AP38" s="34">
        <f>AP22-AP23-AP32</f>
        <v>79233.5</v>
      </c>
      <c r="AQ38" s="35">
        <f>AQ22-AQ23-AQ32</f>
        <v>0</v>
      </c>
      <c r="AR38" s="32">
        <f>IFERROR(AQ38/AP38,0)</f>
        <v>0</v>
      </c>
      <c r="AS38" s="33">
        <f>IFERROR(AQ38-AP38,0)</f>
        <v>-79233.5</v>
      </c>
      <c r="AT38" s="34">
        <f>AT22-AT23-AT32</f>
        <v>79233.5</v>
      </c>
      <c r="AU38" s="35">
        <f>AU22-AU23-AU32</f>
        <v>0</v>
      </c>
      <c r="AV38" s="32">
        <f>IFERROR(AU38/AT38,0)</f>
        <v>0</v>
      </c>
      <c r="AW38" s="33">
        <f>IFERROR(AU38-AT38,0)</f>
        <v>-79233.5</v>
      </c>
      <c r="AX38" s="34">
        <f>AX22-AX23-AX32</f>
        <v>950802</v>
      </c>
      <c r="AY38" s="35">
        <f>AY22-AY23-AY32</f>
        <v>0</v>
      </c>
      <c r="AZ38" s="32">
        <f>IFERROR(AY38/AX38,0)</f>
        <v>0</v>
      </c>
      <c r="BA38" s="33">
        <f>IFERROR(AY38-AX38,0)</f>
        <v>-950802</v>
      </c>
    </row>
    <row r="39" spans="1:53" ht="15.75" customHeight="1" x14ac:dyDescent="0.25">
      <c r="A39" s="36" t="s">
        <v>48</v>
      </c>
      <c r="B39" s="37">
        <f>SUM(B40:B46)</f>
        <v>1600</v>
      </c>
      <c r="C39" s="37">
        <f>SUM(C40:C46)</f>
        <v>0</v>
      </c>
      <c r="D39" s="38">
        <f t="shared" si="66"/>
        <v>0</v>
      </c>
      <c r="E39" s="39">
        <f t="shared" si="67"/>
        <v>-1600</v>
      </c>
      <c r="F39" s="37">
        <f>SUM(F40:F46)</f>
        <v>1600</v>
      </c>
      <c r="G39" s="37">
        <f>SUM(G40:G46)</f>
        <v>0</v>
      </c>
      <c r="H39" s="38">
        <f t="shared" si="68"/>
        <v>0</v>
      </c>
      <c r="I39" s="39">
        <f t="shared" si="69"/>
        <v>-1600</v>
      </c>
      <c r="J39" s="73">
        <f>SUM(J40:J46)</f>
        <v>1600</v>
      </c>
      <c r="K39" s="41">
        <f>SUM(K40:K46)</f>
        <v>0</v>
      </c>
      <c r="L39" s="38">
        <f>IFERROR(K39/J39,0)</f>
        <v>0</v>
      </c>
      <c r="M39" s="39">
        <f>IFERROR(K39-J39,0)</f>
        <v>-1600</v>
      </c>
      <c r="N39" s="73">
        <f>SUM(N40:N46)</f>
        <v>1600</v>
      </c>
      <c r="O39" s="41">
        <f>SUM(O40:O46)</f>
        <v>0</v>
      </c>
      <c r="P39" s="38">
        <f>IFERROR(O39/N39,0)</f>
        <v>0</v>
      </c>
      <c r="Q39" s="39">
        <f>IFERROR(O39-N39,0)</f>
        <v>-1600</v>
      </c>
      <c r="R39" s="73">
        <f>SUM(R40:R46)</f>
        <v>1600</v>
      </c>
      <c r="S39" s="41">
        <f>SUM(S40:S46)</f>
        <v>0</v>
      </c>
      <c r="T39" s="38">
        <f>IFERROR(S39/R39,0)</f>
        <v>0</v>
      </c>
      <c r="U39" s="39">
        <f>IFERROR(S39-R39,0)</f>
        <v>-1600</v>
      </c>
      <c r="V39" s="73">
        <f>SUM(V40:V46)</f>
        <v>1600</v>
      </c>
      <c r="W39" s="41">
        <f>SUM(W40:W46)</f>
        <v>0</v>
      </c>
      <c r="X39" s="38">
        <f>IFERROR(W39/V39,0)</f>
        <v>0</v>
      </c>
      <c r="Y39" s="39">
        <f>IFERROR(W39-V39,0)</f>
        <v>-1600</v>
      </c>
      <c r="Z39" s="73">
        <f>SUM(Z40:Z46)</f>
        <v>1600</v>
      </c>
      <c r="AA39" s="41">
        <f>SUM(AA40:AA46)</f>
        <v>0</v>
      </c>
      <c r="AB39" s="38">
        <f>IFERROR(AA39/Z39,0)</f>
        <v>0</v>
      </c>
      <c r="AC39" s="39">
        <f>IFERROR(AA39-Z39,0)</f>
        <v>-1600</v>
      </c>
      <c r="AD39" s="73">
        <f>SUM(AD40:AD46)</f>
        <v>1600</v>
      </c>
      <c r="AE39" s="41">
        <f>SUM(AE40:AE46)</f>
        <v>0</v>
      </c>
      <c r="AF39" s="38">
        <f>IFERROR(AE39/AD39,0)</f>
        <v>0</v>
      </c>
      <c r="AG39" s="39">
        <f>IFERROR(AE39-AD39,0)</f>
        <v>-1600</v>
      </c>
      <c r="AH39" s="73">
        <f>SUM(AH40:AH46)</f>
        <v>1600</v>
      </c>
      <c r="AI39" s="41">
        <f>SUM(AI40:AI46)</f>
        <v>0</v>
      </c>
      <c r="AJ39" s="38">
        <f>IFERROR(AI39/AH39,0)</f>
        <v>0</v>
      </c>
      <c r="AK39" s="39">
        <f>IFERROR(AI39-AH39,0)</f>
        <v>-1600</v>
      </c>
      <c r="AL39" s="73">
        <f>SUM(AL40:AL46)</f>
        <v>1600</v>
      </c>
      <c r="AM39" s="41">
        <f>SUM(AM40:AM46)</f>
        <v>0</v>
      </c>
      <c r="AN39" s="38">
        <f>IFERROR(AM39/AL39,0)</f>
        <v>0</v>
      </c>
      <c r="AO39" s="39">
        <f>IFERROR(AM39-AL39,0)</f>
        <v>-1600</v>
      </c>
      <c r="AP39" s="73">
        <f>SUM(AP40:AP46)</f>
        <v>1600</v>
      </c>
      <c r="AQ39" s="41">
        <f>SUM(AQ40:AQ46)</f>
        <v>0</v>
      </c>
      <c r="AR39" s="38">
        <f>IFERROR(AQ39/AP39,0)</f>
        <v>0</v>
      </c>
      <c r="AS39" s="39">
        <f>IFERROR(AQ39-AP39,0)</f>
        <v>-1600</v>
      </c>
      <c r="AT39" s="73">
        <f>SUM(AT40:AT46)</f>
        <v>1600</v>
      </c>
      <c r="AU39" s="41">
        <f>SUM(AU40:AU46)</f>
        <v>0</v>
      </c>
      <c r="AV39" s="38">
        <f>IFERROR(AU39/AT39,0)</f>
        <v>0</v>
      </c>
      <c r="AW39" s="39">
        <f>IFERROR(AU39-AT39,0)</f>
        <v>-1600</v>
      </c>
      <c r="AX39" s="40">
        <f>SUM(AX40:AX46)</f>
        <v>19200</v>
      </c>
      <c r="AY39" s="41">
        <f>SUM(AY40:AY46)</f>
        <v>0</v>
      </c>
      <c r="AZ39" s="38">
        <f>IFERROR(AY39/AX39,0)</f>
        <v>0</v>
      </c>
      <c r="BA39" s="39">
        <f>IFERROR(AY39-AX39,0)</f>
        <v>-19200</v>
      </c>
    </row>
    <row r="40" spans="1:53" ht="15.75" customHeight="1" x14ac:dyDescent="0.25">
      <c r="A40" s="12" t="s">
        <v>49</v>
      </c>
      <c r="B40" s="66">
        <v>1600</v>
      </c>
      <c r="C40" s="13"/>
      <c r="D40" s="15">
        <f t="shared" si="66"/>
        <v>0</v>
      </c>
      <c r="E40" s="16">
        <f t="shared" si="67"/>
        <v>-1600</v>
      </c>
      <c r="F40" s="42">
        <v>1600</v>
      </c>
      <c r="G40" s="42"/>
      <c r="H40" s="18">
        <f t="shared" si="68"/>
        <v>0</v>
      </c>
      <c r="I40" s="19">
        <f t="shared" si="69"/>
        <v>-1600</v>
      </c>
      <c r="J40" s="66">
        <v>1600</v>
      </c>
      <c r="K40" s="13"/>
      <c r="L40" s="69">
        <f t="shared" ref="L40:M45" si="70">IFERROR(J40/J$17,0)</f>
        <v>9.7294010337488593E-2</v>
      </c>
      <c r="M40" s="70">
        <f t="shared" si="70"/>
        <v>0</v>
      </c>
      <c r="N40" s="42">
        <v>1600</v>
      </c>
      <c r="O40" s="42"/>
      <c r="P40" s="46">
        <f t="shared" ref="P40:Q45" si="71">IFERROR(N40/N$17,0)</f>
        <v>9.7294010337488593E-2</v>
      </c>
      <c r="Q40" s="47">
        <f t="shared" si="71"/>
        <v>0</v>
      </c>
      <c r="R40" s="66">
        <v>1600</v>
      </c>
      <c r="S40" s="13"/>
      <c r="T40" s="69">
        <f t="shared" ref="T40:U45" si="72">IFERROR(R40/R$17,0)</f>
        <v>9.7294010337488593E-2</v>
      </c>
      <c r="U40" s="70">
        <f t="shared" si="72"/>
        <v>0</v>
      </c>
      <c r="V40" s="42">
        <v>1600</v>
      </c>
      <c r="W40" s="42"/>
      <c r="X40" s="46">
        <f t="shared" ref="X40:Y45" si="73">IFERROR(V40/V$17,0)</f>
        <v>9.7294010337488593E-2</v>
      </c>
      <c r="Y40" s="47">
        <f t="shared" si="73"/>
        <v>0</v>
      </c>
      <c r="Z40" s="66">
        <v>1600</v>
      </c>
      <c r="AA40" s="13"/>
      <c r="AB40" s="69">
        <f t="shared" ref="AB40:AC45" si="74">IFERROR(Z40/Z$17,0)</f>
        <v>9.7294010337488593E-2</v>
      </c>
      <c r="AC40" s="70">
        <f t="shared" si="74"/>
        <v>0</v>
      </c>
      <c r="AD40" s="42">
        <v>1600</v>
      </c>
      <c r="AE40" s="42"/>
      <c r="AF40" s="46">
        <f t="shared" ref="AF40:AG45" si="75">IFERROR(AD40/AD$17,0)</f>
        <v>9.7294010337488593E-2</v>
      </c>
      <c r="AG40" s="47">
        <f t="shared" si="75"/>
        <v>0</v>
      </c>
      <c r="AH40" s="66">
        <v>1600</v>
      </c>
      <c r="AI40" s="13"/>
      <c r="AJ40" s="69">
        <f t="shared" ref="AJ40:AK45" si="76">IFERROR(AH40/AH$17,0)</f>
        <v>9.7294010337488593E-2</v>
      </c>
      <c r="AK40" s="70">
        <f t="shared" si="76"/>
        <v>0</v>
      </c>
      <c r="AL40" s="42">
        <v>1600</v>
      </c>
      <c r="AM40" s="42"/>
      <c r="AN40" s="46">
        <f t="shared" ref="AN40:AO45" si="77">IFERROR(AL40/AL$17,0)</f>
        <v>9.7294010337488593E-2</v>
      </c>
      <c r="AO40" s="47">
        <f t="shared" si="77"/>
        <v>0</v>
      </c>
      <c r="AP40" s="66">
        <v>1600</v>
      </c>
      <c r="AQ40" s="13"/>
      <c r="AR40" s="69">
        <f t="shared" ref="AR40:AS45" si="78">IFERROR(AP40/AP$17,0)</f>
        <v>9.7294010337488593E-2</v>
      </c>
      <c r="AS40" s="70">
        <f t="shared" si="78"/>
        <v>0</v>
      </c>
      <c r="AT40" s="42">
        <v>1600</v>
      </c>
      <c r="AU40" s="42"/>
      <c r="AV40" s="46">
        <f t="shared" ref="AV40:AW45" si="79">IFERROR(AT40/AT$17,0)</f>
        <v>9.7294010337488593E-2</v>
      </c>
      <c r="AW40" s="47">
        <f t="shared" si="79"/>
        <v>0</v>
      </c>
      <c r="AX40" s="68">
        <f t="shared" ref="AX40:AY46" si="80">B40+F40+J40+N40+R40+V40+Z40+AD40+AH40+AL40+AP40+AT40</f>
        <v>19200</v>
      </c>
      <c r="AY40" s="21">
        <f t="shared" si="80"/>
        <v>0</v>
      </c>
      <c r="AZ40" s="44">
        <f t="shared" ref="AZ40:BA44" si="81">IFERROR(AX40/AX$17,0)</f>
        <v>9.7294010337488593E-2</v>
      </c>
      <c r="BA40" s="45">
        <f t="shared" si="81"/>
        <v>0</v>
      </c>
    </row>
    <row r="41" spans="1:53" ht="15.75" customHeight="1" x14ac:dyDescent="0.25">
      <c r="A41" s="12" t="s">
        <v>50</v>
      </c>
      <c r="B41" s="13">
        <v>0</v>
      </c>
      <c r="C41" s="13"/>
      <c r="D41" s="15">
        <f t="shared" si="66"/>
        <v>0</v>
      </c>
      <c r="E41" s="16">
        <f t="shared" si="67"/>
        <v>0</v>
      </c>
      <c r="F41" s="42">
        <v>0</v>
      </c>
      <c r="G41" s="42"/>
      <c r="H41" s="18">
        <f t="shared" si="68"/>
        <v>0</v>
      </c>
      <c r="I41" s="19">
        <f t="shared" si="69"/>
        <v>0</v>
      </c>
      <c r="J41" s="13">
        <v>0</v>
      </c>
      <c r="K41" s="13"/>
      <c r="L41" s="69">
        <f t="shared" si="70"/>
        <v>0</v>
      </c>
      <c r="M41" s="70">
        <f t="shared" si="70"/>
        <v>0</v>
      </c>
      <c r="N41" s="42">
        <v>0</v>
      </c>
      <c r="O41" s="42"/>
      <c r="P41" s="46">
        <f t="shared" si="71"/>
        <v>0</v>
      </c>
      <c r="Q41" s="47">
        <f t="shared" si="71"/>
        <v>0</v>
      </c>
      <c r="R41" s="13">
        <v>0</v>
      </c>
      <c r="S41" s="13"/>
      <c r="T41" s="69">
        <f t="shared" si="72"/>
        <v>0</v>
      </c>
      <c r="U41" s="70">
        <f t="shared" si="72"/>
        <v>0</v>
      </c>
      <c r="V41" s="42">
        <v>0</v>
      </c>
      <c r="W41" s="42"/>
      <c r="X41" s="46">
        <f t="shared" si="73"/>
        <v>0</v>
      </c>
      <c r="Y41" s="47">
        <f t="shared" si="73"/>
        <v>0</v>
      </c>
      <c r="Z41" s="13">
        <v>0</v>
      </c>
      <c r="AA41" s="13"/>
      <c r="AB41" s="69">
        <f t="shared" si="74"/>
        <v>0</v>
      </c>
      <c r="AC41" s="70">
        <f t="shared" si="74"/>
        <v>0</v>
      </c>
      <c r="AD41" s="42">
        <v>0</v>
      </c>
      <c r="AE41" s="42"/>
      <c r="AF41" s="46">
        <f t="shared" si="75"/>
        <v>0</v>
      </c>
      <c r="AG41" s="47">
        <f t="shared" si="75"/>
        <v>0</v>
      </c>
      <c r="AH41" s="13">
        <v>0</v>
      </c>
      <c r="AI41" s="13"/>
      <c r="AJ41" s="69">
        <f t="shared" si="76"/>
        <v>0</v>
      </c>
      <c r="AK41" s="70">
        <f t="shared" si="76"/>
        <v>0</v>
      </c>
      <c r="AL41" s="42">
        <v>0</v>
      </c>
      <c r="AM41" s="42"/>
      <c r="AN41" s="46">
        <f t="shared" si="77"/>
        <v>0</v>
      </c>
      <c r="AO41" s="47">
        <f t="shared" si="77"/>
        <v>0</v>
      </c>
      <c r="AP41" s="13">
        <v>0</v>
      </c>
      <c r="AQ41" s="13"/>
      <c r="AR41" s="69">
        <f t="shared" si="78"/>
        <v>0</v>
      </c>
      <c r="AS41" s="70">
        <f t="shared" si="78"/>
        <v>0</v>
      </c>
      <c r="AT41" s="42">
        <v>0</v>
      </c>
      <c r="AU41" s="42"/>
      <c r="AV41" s="46">
        <f t="shared" si="79"/>
        <v>0</v>
      </c>
      <c r="AW41" s="47">
        <f t="shared" si="79"/>
        <v>0</v>
      </c>
      <c r="AX41" s="20">
        <f t="shared" si="80"/>
        <v>0</v>
      </c>
      <c r="AY41" s="21">
        <f t="shared" si="80"/>
        <v>0</v>
      </c>
      <c r="AZ41" s="44">
        <f t="shared" si="81"/>
        <v>0</v>
      </c>
      <c r="BA41" s="45">
        <f t="shared" si="81"/>
        <v>0</v>
      </c>
    </row>
    <row r="42" spans="1:53" ht="15.75" customHeight="1" x14ac:dyDescent="0.25">
      <c r="A42" s="74" t="s">
        <v>51</v>
      </c>
      <c r="B42" s="13">
        <v>0</v>
      </c>
      <c r="C42" s="13"/>
      <c r="D42" s="15">
        <f t="shared" si="66"/>
        <v>0</v>
      </c>
      <c r="E42" s="16">
        <f t="shared" si="67"/>
        <v>0</v>
      </c>
      <c r="F42" s="42">
        <v>0</v>
      </c>
      <c r="G42" s="42"/>
      <c r="H42" s="18">
        <f t="shared" si="68"/>
        <v>0</v>
      </c>
      <c r="I42" s="19">
        <f t="shared" si="69"/>
        <v>0</v>
      </c>
      <c r="J42" s="13">
        <v>0</v>
      </c>
      <c r="K42" s="13"/>
      <c r="L42" s="69">
        <f t="shared" si="70"/>
        <v>0</v>
      </c>
      <c r="M42" s="70">
        <f t="shared" si="70"/>
        <v>0</v>
      </c>
      <c r="N42" s="42">
        <v>0</v>
      </c>
      <c r="O42" s="42"/>
      <c r="P42" s="46">
        <f t="shared" si="71"/>
        <v>0</v>
      </c>
      <c r="Q42" s="47">
        <f t="shared" si="71"/>
        <v>0</v>
      </c>
      <c r="R42" s="13">
        <v>0</v>
      </c>
      <c r="S42" s="13"/>
      <c r="T42" s="69">
        <f t="shared" si="72"/>
        <v>0</v>
      </c>
      <c r="U42" s="70">
        <f t="shared" si="72"/>
        <v>0</v>
      </c>
      <c r="V42" s="42">
        <v>0</v>
      </c>
      <c r="W42" s="42"/>
      <c r="X42" s="46">
        <f t="shared" si="73"/>
        <v>0</v>
      </c>
      <c r="Y42" s="47">
        <f t="shared" si="73"/>
        <v>0</v>
      </c>
      <c r="Z42" s="13">
        <v>0</v>
      </c>
      <c r="AA42" s="13"/>
      <c r="AB42" s="69">
        <f t="shared" si="74"/>
        <v>0</v>
      </c>
      <c r="AC42" s="70">
        <f t="shared" si="74"/>
        <v>0</v>
      </c>
      <c r="AD42" s="42">
        <v>0</v>
      </c>
      <c r="AE42" s="42"/>
      <c r="AF42" s="46">
        <f t="shared" si="75"/>
        <v>0</v>
      </c>
      <c r="AG42" s="47">
        <f t="shared" si="75"/>
        <v>0</v>
      </c>
      <c r="AH42" s="13">
        <v>0</v>
      </c>
      <c r="AI42" s="13"/>
      <c r="AJ42" s="69">
        <f t="shared" si="76"/>
        <v>0</v>
      </c>
      <c r="AK42" s="70">
        <f t="shared" si="76"/>
        <v>0</v>
      </c>
      <c r="AL42" s="42">
        <v>0</v>
      </c>
      <c r="AM42" s="42"/>
      <c r="AN42" s="46">
        <f t="shared" si="77"/>
        <v>0</v>
      </c>
      <c r="AO42" s="47">
        <f t="shared" si="77"/>
        <v>0</v>
      </c>
      <c r="AP42" s="13">
        <v>0</v>
      </c>
      <c r="AQ42" s="13"/>
      <c r="AR42" s="69">
        <f t="shared" si="78"/>
        <v>0</v>
      </c>
      <c r="AS42" s="70">
        <f t="shared" si="78"/>
        <v>0</v>
      </c>
      <c r="AT42" s="42">
        <v>0</v>
      </c>
      <c r="AU42" s="42"/>
      <c r="AV42" s="46">
        <f t="shared" si="79"/>
        <v>0</v>
      </c>
      <c r="AW42" s="47">
        <f t="shared" si="79"/>
        <v>0</v>
      </c>
      <c r="AX42" s="20">
        <f t="shared" si="80"/>
        <v>0</v>
      </c>
      <c r="AY42" s="21">
        <f t="shared" si="80"/>
        <v>0</v>
      </c>
      <c r="AZ42" s="44">
        <f t="shared" si="81"/>
        <v>0</v>
      </c>
      <c r="BA42" s="45">
        <f t="shared" si="81"/>
        <v>0</v>
      </c>
    </row>
    <row r="43" spans="1:53" ht="15.75" customHeight="1" x14ac:dyDescent="0.25">
      <c r="A43" s="12" t="s">
        <v>52</v>
      </c>
      <c r="B43" s="66">
        <v>0</v>
      </c>
      <c r="C43" s="14"/>
      <c r="D43" s="15">
        <f t="shared" si="66"/>
        <v>0</v>
      </c>
      <c r="E43" s="16">
        <f t="shared" si="67"/>
        <v>0</v>
      </c>
      <c r="F43" s="42">
        <v>0</v>
      </c>
      <c r="G43" s="42"/>
      <c r="H43" s="18">
        <f t="shared" si="68"/>
        <v>0</v>
      </c>
      <c r="I43" s="19">
        <f t="shared" si="69"/>
        <v>0</v>
      </c>
      <c r="J43" s="66">
        <v>0</v>
      </c>
      <c r="K43" s="14"/>
      <c r="L43" s="15">
        <f t="shared" si="70"/>
        <v>0</v>
      </c>
      <c r="M43" s="67">
        <f t="shared" si="70"/>
        <v>0</v>
      </c>
      <c r="N43" s="42">
        <v>0</v>
      </c>
      <c r="O43" s="42"/>
      <c r="P43" s="46">
        <f t="shared" si="71"/>
        <v>0</v>
      </c>
      <c r="Q43" s="47">
        <f t="shared" si="71"/>
        <v>0</v>
      </c>
      <c r="R43" s="66">
        <v>0</v>
      </c>
      <c r="S43" s="14"/>
      <c r="T43" s="15">
        <f t="shared" si="72"/>
        <v>0</v>
      </c>
      <c r="U43" s="67">
        <f t="shared" si="72"/>
        <v>0</v>
      </c>
      <c r="V43" s="42">
        <v>0</v>
      </c>
      <c r="W43" s="42"/>
      <c r="X43" s="46">
        <f t="shared" si="73"/>
        <v>0</v>
      </c>
      <c r="Y43" s="47">
        <f t="shared" si="73"/>
        <v>0</v>
      </c>
      <c r="Z43" s="66">
        <v>0</v>
      </c>
      <c r="AA43" s="14"/>
      <c r="AB43" s="15">
        <f t="shared" si="74"/>
        <v>0</v>
      </c>
      <c r="AC43" s="67">
        <f t="shared" si="74"/>
        <v>0</v>
      </c>
      <c r="AD43" s="42">
        <v>0</v>
      </c>
      <c r="AE43" s="42"/>
      <c r="AF43" s="46">
        <f t="shared" si="75"/>
        <v>0</v>
      </c>
      <c r="AG43" s="47">
        <f t="shared" si="75"/>
        <v>0</v>
      </c>
      <c r="AH43" s="66">
        <v>0</v>
      </c>
      <c r="AI43" s="14"/>
      <c r="AJ43" s="15">
        <f t="shared" si="76"/>
        <v>0</v>
      </c>
      <c r="AK43" s="67">
        <f t="shared" si="76"/>
        <v>0</v>
      </c>
      <c r="AL43" s="42">
        <v>0</v>
      </c>
      <c r="AM43" s="42"/>
      <c r="AN43" s="46">
        <f t="shared" si="77"/>
        <v>0</v>
      </c>
      <c r="AO43" s="47">
        <f t="shared" si="77"/>
        <v>0</v>
      </c>
      <c r="AP43" s="66">
        <v>0</v>
      </c>
      <c r="AQ43" s="14"/>
      <c r="AR43" s="15">
        <f t="shared" si="78"/>
        <v>0</v>
      </c>
      <c r="AS43" s="67">
        <f t="shared" si="78"/>
        <v>0</v>
      </c>
      <c r="AT43" s="42">
        <v>0</v>
      </c>
      <c r="AU43" s="42"/>
      <c r="AV43" s="46">
        <f t="shared" si="79"/>
        <v>0</v>
      </c>
      <c r="AW43" s="47">
        <f t="shared" si="79"/>
        <v>0</v>
      </c>
      <c r="AX43" s="68">
        <f t="shared" si="80"/>
        <v>0</v>
      </c>
      <c r="AY43" s="21">
        <f t="shared" si="80"/>
        <v>0</v>
      </c>
      <c r="AZ43" s="22">
        <f t="shared" si="81"/>
        <v>0</v>
      </c>
      <c r="BA43" s="48">
        <f t="shared" si="81"/>
        <v>0</v>
      </c>
    </row>
    <row r="44" spans="1:53" ht="15.75" customHeight="1" x14ac:dyDescent="0.25">
      <c r="A44" s="12" t="s">
        <v>53</v>
      </c>
      <c r="B44" s="66">
        <v>0</v>
      </c>
      <c r="C44" s="14"/>
      <c r="D44" s="15">
        <f t="shared" si="66"/>
        <v>0</v>
      </c>
      <c r="E44" s="16">
        <f t="shared" si="67"/>
        <v>0</v>
      </c>
      <c r="F44" s="42">
        <v>0</v>
      </c>
      <c r="G44" s="42"/>
      <c r="H44" s="18">
        <f t="shared" si="68"/>
        <v>0</v>
      </c>
      <c r="I44" s="19">
        <f t="shared" si="69"/>
        <v>0</v>
      </c>
      <c r="J44" s="66">
        <v>0</v>
      </c>
      <c r="K44" s="14"/>
      <c r="L44" s="15">
        <f t="shared" si="70"/>
        <v>0</v>
      </c>
      <c r="M44" s="67">
        <f t="shared" si="70"/>
        <v>0</v>
      </c>
      <c r="N44" s="42">
        <v>0</v>
      </c>
      <c r="O44" s="42"/>
      <c r="P44" s="46">
        <f t="shared" si="71"/>
        <v>0</v>
      </c>
      <c r="Q44" s="47">
        <f t="shared" si="71"/>
        <v>0</v>
      </c>
      <c r="R44" s="66">
        <v>0</v>
      </c>
      <c r="S44" s="14"/>
      <c r="T44" s="15">
        <f t="shared" si="72"/>
        <v>0</v>
      </c>
      <c r="U44" s="67">
        <f t="shared" si="72"/>
        <v>0</v>
      </c>
      <c r="V44" s="42">
        <v>0</v>
      </c>
      <c r="W44" s="42"/>
      <c r="X44" s="46">
        <f t="shared" si="73"/>
        <v>0</v>
      </c>
      <c r="Y44" s="47">
        <f t="shared" si="73"/>
        <v>0</v>
      </c>
      <c r="Z44" s="66">
        <v>0</v>
      </c>
      <c r="AA44" s="14"/>
      <c r="AB44" s="15">
        <f t="shared" si="74"/>
        <v>0</v>
      </c>
      <c r="AC44" s="67">
        <f t="shared" si="74"/>
        <v>0</v>
      </c>
      <c r="AD44" s="42">
        <v>0</v>
      </c>
      <c r="AE44" s="42"/>
      <c r="AF44" s="46">
        <f t="shared" si="75"/>
        <v>0</v>
      </c>
      <c r="AG44" s="47">
        <f t="shared" si="75"/>
        <v>0</v>
      </c>
      <c r="AH44" s="66">
        <v>0</v>
      </c>
      <c r="AI44" s="14"/>
      <c r="AJ44" s="15">
        <f t="shared" si="76"/>
        <v>0</v>
      </c>
      <c r="AK44" s="67">
        <f t="shared" si="76"/>
        <v>0</v>
      </c>
      <c r="AL44" s="42">
        <v>0</v>
      </c>
      <c r="AM44" s="42"/>
      <c r="AN44" s="46">
        <f t="shared" si="77"/>
        <v>0</v>
      </c>
      <c r="AO44" s="47">
        <f t="shared" si="77"/>
        <v>0</v>
      </c>
      <c r="AP44" s="66">
        <v>0</v>
      </c>
      <c r="AQ44" s="14"/>
      <c r="AR44" s="15">
        <f t="shared" si="78"/>
        <v>0</v>
      </c>
      <c r="AS44" s="67">
        <f t="shared" si="78"/>
        <v>0</v>
      </c>
      <c r="AT44" s="42">
        <v>0</v>
      </c>
      <c r="AU44" s="42"/>
      <c r="AV44" s="46">
        <f t="shared" si="79"/>
        <v>0</v>
      </c>
      <c r="AW44" s="47">
        <f t="shared" si="79"/>
        <v>0</v>
      </c>
      <c r="AX44" s="68">
        <f t="shared" si="80"/>
        <v>0</v>
      </c>
      <c r="AY44" s="21">
        <f t="shared" si="80"/>
        <v>0</v>
      </c>
      <c r="AZ44" s="22">
        <f t="shared" si="81"/>
        <v>0</v>
      </c>
      <c r="BA44" s="48">
        <f t="shared" si="81"/>
        <v>0</v>
      </c>
    </row>
    <row r="45" spans="1:53" ht="15.75" customHeight="1" x14ac:dyDescent="0.25">
      <c r="A45" s="12" t="s">
        <v>54</v>
      </c>
      <c r="B45" s="13">
        <v>0</v>
      </c>
      <c r="C45" s="13"/>
      <c r="D45" s="15">
        <f t="shared" si="66"/>
        <v>0</v>
      </c>
      <c r="E45" s="16">
        <f t="shared" si="67"/>
        <v>0</v>
      </c>
      <c r="F45" s="42">
        <v>0</v>
      </c>
      <c r="G45" s="42"/>
      <c r="H45" s="18">
        <f t="shared" si="68"/>
        <v>0</v>
      </c>
      <c r="I45" s="19">
        <f t="shared" si="69"/>
        <v>0</v>
      </c>
      <c r="J45" s="13">
        <v>0</v>
      </c>
      <c r="K45" s="13"/>
      <c r="L45" s="15">
        <f t="shared" si="70"/>
        <v>0</v>
      </c>
      <c r="M45" s="67">
        <f t="shared" si="70"/>
        <v>0</v>
      </c>
      <c r="N45" s="42">
        <v>0</v>
      </c>
      <c r="O45" s="42"/>
      <c r="P45" s="46">
        <f t="shared" si="71"/>
        <v>0</v>
      </c>
      <c r="Q45" s="47">
        <f t="shared" si="71"/>
        <v>0</v>
      </c>
      <c r="R45" s="13">
        <v>0</v>
      </c>
      <c r="S45" s="13"/>
      <c r="T45" s="15">
        <f t="shared" si="72"/>
        <v>0</v>
      </c>
      <c r="U45" s="67">
        <f t="shared" si="72"/>
        <v>0</v>
      </c>
      <c r="V45" s="42">
        <v>0</v>
      </c>
      <c r="W45" s="42"/>
      <c r="X45" s="46">
        <f t="shared" si="73"/>
        <v>0</v>
      </c>
      <c r="Y45" s="47">
        <f t="shared" si="73"/>
        <v>0</v>
      </c>
      <c r="Z45" s="13">
        <v>0</v>
      </c>
      <c r="AA45" s="13"/>
      <c r="AB45" s="15">
        <f t="shared" si="74"/>
        <v>0</v>
      </c>
      <c r="AC45" s="67">
        <f t="shared" si="74"/>
        <v>0</v>
      </c>
      <c r="AD45" s="42">
        <v>0</v>
      </c>
      <c r="AE45" s="42"/>
      <c r="AF45" s="46">
        <f t="shared" si="75"/>
        <v>0</v>
      </c>
      <c r="AG45" s="47">
        <f t="shared" si="75"/>
        <v>0</v>
      </c>
      <c r="AH45" s="13">
        <v>0</v>
      </c>
      <c r="AI45" s="13"/>
      <c r="AJ45" s="15">
        <f t="shared" si="76"/>
        <v>0</v>
      </c>
      <c r="AK45" s="67">
        <f t="shared" si="76"/>
        <v>0</v>
      </c>
      <c r="AL45" s="42">
        <v>0</v>
      </c>
      <c r="AM45" s="42"/>
      <c r="AN45" s="46">
        <f t="shared" si="77"/>
        <v>0</v>
      </c>
      <c r="AO45" s="47">
        <f t="shared" si="77"/>
        <v>0</v>
      </c>
      <c r="AP45" s="13">
        <v>0</v>
      </c>
      <c r="AQ45" s="13"/>
      <c r="AR45" s="15">
        <f t="shared" si="78"/>
        <v>0</v>
      </c>
      <c r="AS45" s="67">
        <f t="shared" si="78"/>
        <v>0</v>
      </c>
      <c r="AT45" s="42">
        <v>0</v>
      </c>
      <c r="AU45" s="42"/>
      <c r="AV45" s="46">
        <f t="shared" si="79"/>
        <v>0</v>
      </c>
      <c r="AW45" s="47">
        <f t="shared" si="79"/>
        <v>0</v>
      </c>
      <c r="AX45" s="20">
        <f t="shared" si="80"/>
        <v>0</v>
      </c>
      <c r="AY45" s="21">
        <f t="shared" si="80"/>
        <v>0</v>
      </c>
      <c r="AZ45" s="71"/>
      <c r="BA45" s="72"/>
    </row>
    <row r="46" spans="1:53" ht="15.75" customHeight="1" x14ac:dyDescent="0.25">
      <c r="A46" s="12"/>
      <c r="B46" s="13"/>
      <c r="C46" s="13"/>
      <c r="D46" s="69"/>
      <c r="E46" s="75"/>
      <c r="F46" s="42"/>
      <c r="G46" s="42"/>
      <c r="H46" s="46"/>
      <c r="I46" s="47"/>
      <c r="J46" s="25"/>
      <c r="K46" s="76"/>
      <c r="L46" s="71"/>
      <c r="M46" s="72"/>
      <c r="N46" s="42"/>
      <c r="O46" s="42"/>
      <c r="P46" s="46"/>
      <c r="Q46" s="47"/>
      <c r="R46" s="25"/>
      <c r="S46" s="76"/>
      <c r="T46" s="71"/>
      <c r="U46" s="72"/>
      <c r="V46" s="42"/>
      <c r="W46" s="42"/>
      <c r="X46" s="46"/>
      <c r="Y46" s="47"/>
      <c r="Z46" s="25"/>
      <c r="AA46" s="76"/>
      <c r="AB46" s="71"/>
      <c r="AC46" s="72"/>
      <c r="AD46" s="42"/>
      <c r="AE46" s="42"/>
      <c r="AF46" s="46"/>
      <c r="AG46" s="47"/>
      <c r="AH46" s="25"/>
      <c r="AI46" s="76"/>
      <c r="AJ46" s="71"/>
      <c r="AK46" s="72"/>
      <c r="AL46" s="42"/>
      <c r="AM46" s="42"/>
      <c r="AN46" s="46"/>
      <c r="AO46" s="47"/>
      <c r="AP46" s="25"/>
      <c r="AQ46" s="76"/>
      <c r="AR46" s="71"/>
      <c r="AS46" s="72"/>
      <c r="AT46" s="42"/>
      <c r="AU46" s="42"/>
      <c r="AV46" s="46"/>
      <c r="AW46" s="47"/>
      <c r="AX46" s="20">
        <f t="shared" si="80"/>
        <v>0</v>
      </c>
      <c r="AY46" s="21">
        <f t="shared" si="80"/>
        <v>0</v>
      </c>
      <c r="AZ46" s="71"/>
      <c r="BA46" s="72"/>
    </row>
    <row r="47" spans="1:53" ht="15.75" customHeight="1" x14ac:dyDescent="0.25">
      <c r="A47" s="36" t="s">
        <v>55</v>
      </c>
      <c r="B47" s="37">
        <f>SUM(B49:B65)</f>
        <v>5775</v>
      </c>
      <c r="C47" s="37">
        <f>SUM(C49:C65)</f>
        <v>0</v>
      </c>
      <c r="D47" s="38">
        <f t="shared" ref="D47:D76" si="82">IFERROR(C47/B47,0)</f>
        <v>0</v>
      </c>
      <c r="E47" s="39">
        <f t="shared" ref="E47:E76" si="83">IFERROR(C47-B47,0)</f>
        <v>-5775</v>
      </c>
      <c r="F47" s="37">
        <f>SUM(F49:F65)</f>
        <v>0</v>
      </c>
      <c r="G47" s="37">
        <f>SUM(G49:G65)</f>
        <v>0</v>
      </c>
      <c r="H47" s="38">
        <f t="shared" ref="H47:H76" si="84">IFERROR(G47/F47,0)</f>
        <v>0</v>
      </c>
      <c r="I47" s="39">
        <f t="shared" ref="I47:I76" si="85">IFERROR(G47-F47,0)</f>
        <v>0</v>
      </c>
      <c r="J47" s="73">
        <f>SUM(J49:J65)</f>
        <v>5775</v>
      </c>
      <c r="K47" s="41">
        <f>SUM(K48:K65)</f>
        <v>0</v>
      </c>
      <c r="L47" s="38">
        <f>IFERROR(K47/J47,0)</f>
        <v>0</v>
      </c>
      <c r="M47" s="39">
        <f>IFERROR(K47-J47,0)</f>
        <v>-5775</v>
      </c>
      <c r="N47" s="73">
        <f>SUM(N49:N65)</f>
        <v>6025</v>
      </c>
      <c r="O47" s="41">
        <f>SUM(O49:O65)</f>
        <v>0</v>
      </c>
      <c r="P47" s="38">
        <f>IFERROR(O47/N47,0)</f>
        <v>0</v>
      </c>
      <c r="Q47" s="39">
        <f>IFERROR(O47-N47,0)</f>
        <v>-6025</v>
      </c>
      <c r="R47" s="73">
        <f>SUM(R49:R65)</f>
        <v>6025</v>
      </c>
      <c r="S47" s="41">
        <f>SUM(S49:S65)</f>
        <v>0</v>
      </c>
      <c r="T47" s="38">
        <f>IFERROR(S47/R47,0)</f>
        <v>0</v>
      </c>
      <c r="U47" s="39">
        <f>IFERROR(S47-R47,0)</f>
        <v>-6025</v>
      </c>
      <c r="V47" s="73">
        <f>SUM(V49:V65)</f>
        <v>6025</v>
      </c>
      <c r="W47" s="41">
        <f>SUM(W49:W65)</f>
        <v>0</v>
      </c>
      <c r="X47" s="38">
        <f>IFERROR(W47/V47,0)</f>
        <v>0</v>
      </c>
      <c r="Y47" s="39">
        <f>IFERROR(W47-V47,0)</f>
        <v>-6025</v>
      </c>
      <c r="Z47" s="73">
        <f>SUM(Z49:Z65)</f>
        <v>6025</v>
      </c>
      <c r="AA47" s="41">
        <f>SUM(AA49:AA65)</f>
        <v>0</v>
      </c>
      <c r="AB47" s="38">
        <f>IFERROR(AA47/Z47,0)</f>
        <v>0</v>
      </c>
      <c r="AC47" s="39">
        <f>IFERROR(AA47-Z47,0)</f>
        <v>-6025</v>
      </c>
      <c r="AD47" s="73">
        <f>SUM(AD49:AD65)</f>
        <v>6025</v>
      </c>
      <c r="AE47" s="41">
        <f>SUM(AE49:AE65)</f>
        <v>0</v>
      </c>
      <c r="AF47" s="38">
        <f>IFERROR(AE47/AD47,0)</f>
        <v>0</v>
      </c>
      <c r="AG47" s="39">
        <f>IFERROR(AE47-AD47,0)</f>
        <v>-6025</v>
      </c>
      <c r="AH47" s="73">
        <f>SUM(AH49:AH65)</f>
        <v>6025</v>
      </c>
      <c r="AI47" s="41">
        <f>SUM(AI49:AI65)</f>
        <v>0</v>
      </c>
      <c r="AJ47" s="38">
        <f>IFERROR(AI47/AH47,0)</f>
        <v>0</v>
      </c>
      <c r="AK47" s="39">
        <f>IFERROR(AI47-AH47,0)</f>
        <v>-6025</v>
      </c>
      <c r="AL47" s="73">
        <f>SUM(AL49:AL65)</f>
        <v>6025</v>
      </c>
      <c r="AM47" s="41">
        <f>SUM(AM49:AM65)</f>
        <v>0</v>
      </c>
      <c r="AN47" s="38">
        <f>IFERROR(AM47/AL47,0)</f>
        <v>0</v>
      </c>
      <c r="AO47" s="39">
        <f>IFERROR(AM47-AL47,0)</f>
        <v>-6025</v>
      </c>
      <c r="AP47" s="73">
        <f>SUM(AP49:AP65)</f>
        <v>6025</v>
      </c>
      <c r="AQ47" s="41">
        <f>SUM(AQ49:AQ65)</f>
        <v>0</v>
      </c>
      <c r="AR47" s="38">
        <f>IFERROR(AQ47/AP47,0)</f>
        <v>0</v>
      </c>
      <c r="AS47" s="39">
        <f>IFERROR(AQ47-AP47,0)</f>
        <v>-6025</v>
      </c>
      <c r="AT47" s="73">
        <f>SUM(AT49:AT65)</f>
        <v>6025</v>
      </c>
      <c r="AU47" s="41">
        <f>SUM(AU49:AU65)</f>
        <v>0</v>
      </c>
      <c r="AV47" s="38">
        <f>IFERROR(AU47/AT47,0)</f>
        <v>0</v>
      </c>
      <c r="AW47" s="39">
        <f>IFERROR(AU47-AT47,0)</f>
        <v>-6025</v>
      </c>
      <c r="AX47" s="40">
        <f>SUM(AX49:AX65)</f>
        <v>56975</v>
      </c>
      <c r="AY47" s="41">
        <f>SUM(AY49:AY65)</f>
        <v>0</v>
      </c>
      <c r="AZ47" s="38">
        <f>IFERROR(AY47/AX47,0)</f>
        <v>0</v>
      </c>
      <c r="BA47" s="39">
        <f>IFERROR(AY47-AX47,0)</f>
        <v>-56975</v>
      </c>
    </row>
    <row r="48" spans="1:53" ht="15.75" customHeight="1" x14ac:dyDescent="0.25">
      <c r="A48" s="12" t="s">
        <v>56</v>
      </c>
      <c r="B48" s="66">
        <v>50</v>
      </c>
      <c r="C48" s="14"/>
      <c r="D48" s="15">
        <f t="shared" si="82"/>
        <v>0</v>
      </c>
      <c r="E48" s="16">
        <f t="shared" si="83"/>
        <v>-50</v>
      </c>
      <c r="F48" s="42"/>
      <c r="G48" s="42"/>
      <c r="H48" s="18">
        <f t="shared" si="84"/>
        <v>0</v>
      </c>
      <c r="I48" s="19">
        <f t="shared" si="85"/>
        <v>0</v>
      </c>
      <c r="J48" s="66">
        <v>50</v>
      </c>
      <c r="K48" s="14"/>
      <c r="L48" s="15">
        <f t="shared" ref="L48:L65" si="86">IFERROR(J48/J$17,0)</f>
        <v>3.0404378230465185E-3</v>
      </c>
      <c r="M48" s="67">
        <f t="shared" ref="M48:M65" si="87">IFERROR(K48/K$17,0)</f>
        <v>0</v>
      </c>
      <c r="N48" s="42">
        <v>50</v>
      </c>
      <c r="O48" s="42"/>
      <c r="P48" s="46">
        <f t="shared" ref="P48:P65" si="88">IFERROR(N48/N$17,0)</f>
        <v>3.0404378230465185E-3</v>
      </c>
      <c r="Q48" s="47">
        <f t="shared" ref="Q48:Q65" si="89">IFERROR(O48/O$17,0)</f>
        <v>0</v>
      </c>
      <c r="R48" s="66">
        <v>50</v>
      </c>
      <c r="S48" s="14"/>
      <c r="T48" s="15">
        <f t="shared" ref="T48:T65" si="90">IFERROR(R48/R$17,0)</f>
        <v>3.0404378230465185E-3</v>
      </c>
      <c r="U48" s="67">
        <f t="shared" ref="U48:U65" si="91">IFERROR(S48/S$17,0)</f>
        <v>0</v>
      </c>
      <c r="V48" s="42">
        <v>50</v>
      </c>
      <c r="W48" s="42"/>
      <c r="X48" s="46">
        <f t="shared" ref="X48:X65" si="92">IFERROR(V48/V$17,0)</f>
        <v>3.0404378230465185E-3</v>
      </c>
      <c r="Y48" s="47">
        <f t="shared" ref="Y48:Y65" si="93">IFERROR(W48/W$17,0)</f>
        <v>0</v>
      </c>
      <c r="Z48" s="66">
        <v>50</v>
      </c>
      <c r="AA48" s="14"/>
      <c r="AB48" s="15">
        <f t="shared" ref="AB48:AB65" si="94">IFERROR(Z48/Z$17,0)</f>
        <v>3.0404378230465185E-3</v>
      </c>
      <c r="AC48" s="67">
        <f t="shared" ref="AC48:AC65" si="95">IFERROR(AA48/AA$17,0)</f>
        <v>0</v>
      </c>
      <c r="AD48" s="42">
        <v>50</v>
      </c>
      <c r="AE48" s="42"/>
      <c r="AF48" s="46">
        <f t="shared" ref="AF48:AF65" si="96">IFERROR(AD48/AD$17,0)</f>
        <v>3.0404378230465185E-3</v>
      </c>
      <c r="AG48" s="47">
        <f t="shared" ref="AG48:AG65" si="97">IFERROR(AE48/AE$17,0)</f>
        <v>0</v>
      </c>
      <c r="AH48" s="66">
        <v>50</v>
      </c>
      <c r="AI48" s="14"/>
      <c r="AJ48" s="15">
        <f t="shared" ref="AJ48:AJ65" si="98">IFERROR(AH48/AH$17,0)</f>
        <v>3.0404378230465185E-3</v>
      </c>
      <c r="AK48" s="67">
        <f t="shared" ref="AK48:AK65" si="99">IFERROR(AI48/AI$17,0)</f>
        <v>0</v>
      </c>
      <c r="AL48" s="42">
        <v>50</v>
      </c>
      <c r="AM48" s="42"/>
      <c r="AN48" s="46">
        <f t="shared" ref="AN48:AN65" si="100">IFERROR(AL48/AL$17,0)</f>
        <v>3.0404378230465185E-3</v>
      </c>
      <c r="AO48" s="47">
        <f t="shared" ref="AO48:AO65" si="101">IFERROR(AM48/AM$17,0)</f>
        <v>0</v>
      </c>
      <c r="AP48" s="66">
        <v>50</v>
      </c>
      <c r="AQ48" s="14"/>
      <c r="AR48" s="15">
        <f t="shared" ref="AR48:AR65" si="102">IFERROR(AP48/AP$17,0)</f>
        <v>3.0404378230465185E-3</v>
      </c>
      <c r="AS48" s="67">
        <f t="shared" ref="AS48:AS65" si="103">IFERROR(AQ48/AQ$17,0)</f>
        <v>0</v>
      </c>
      <c r="AT48" s="42">
        <v>50</v>
      </c>
      <c r="AU48" s="42"/>
      <c r="AV48" s="46">
        <f t="shared" ref="AV48:AV65" si="104">IFERROR(AT48/AT$17,0)</f>
        <v>3.0404378230465185E-3</v>
      </c>
      <c r="AW48" s="47">
        <f t="shared" ref="AW48:AW65" si="105">IFERROR(AU48/AU$17,0)</f>
        <v>0</v>
      </c>
      <c r="AX48" s="68">
        <f t="shared" ref="AX48:AY54" si="106">B48+F48+J48+N48+R48+V48+Z48+AD48+AH48+AL48+AP48+AT48</f>
        <v>550</v>
      </c>
      <c r="AY48" s="21">
        <f t="shared" si="106"/>
        <v>0</v>
      </c>
      <c r="AZ48" s="22">
        <f t="shared" ref="AZ48:BA54" si="107">IFERROR(AX48/AX$17,0)</f>
        <v>2.787068004459309E-3</v>
      </c>
      <c r="BA48" s="48">
        <f t="shared" si="107"/>
        <v>0</v>
      </c>
    </row>
    <row r="49" spans="1:53" ht="15.75" customHeight="1" x14ac:dyDescent="0.25">
      <c r="A49" s="12" t="s">
        <v>57</v>
      </c>
      <c r="B49" s="66">
        <v>50</v>
      </c>
      <c r="C49" s="14"/>
      <c r="D49" s="15">
        <f t="shared" si="82"/>
        <v>0</v>
      </c>
      <c r="E49" s="16">
        <f t="shared" si="83"/>
        <v>-50</v>
      </c>
      <c r="F49" s="42"/>
      <c r="G49" s="42"/>
      <c r="H49" s="18">
        <f t="shared" si="84"/>
        <v>0</v>
      </c>
      <c r="I49" s="19">
        <f t="shared" si="85"/>
        <v>0</v>
      </c>
      <c r="J49" s="66">
        <v>50</v>
      </c>
      <c r="K49" s="14"/>
      <c r="L49" s="15">
        <f t="shared" si="86"/>
        <v>3.0404378230465185E-3</v>
      </c>
      <c r="M49" s="67">
        <f t="shared" si="87"/>
        <v>0</v>
      </c>
      <c r="N49" s="42">
        <v>50</v>
      </c>
      <c r="O49" s="42"/>
      <c r="P49" s="46">
        <f t="shared" si="88"/>
        <v>3.0404378230465185E-3</v>
      </c>
      <c r="Q49" s="47">
        <f t="shared" si="89"/>
        <v>0</v>
      </c>
      <c r="R49" s="66">
        <v>50</v>
      </c>
      <c r="S49" s="14"/>
      <c r="T49" s="15">
        <f t="shared" si="90"/>
        <v>3.0404378230465185E-3</v>
      </c>
      <c r="U49" s="67">
        <f t="shared" si="91"/>
        <v>0</v>
      </c>
      <c r="V49" s="42">
        <v>50</v>
      </c>
      <c r="W49" s="42"/>
      <c r="X49" s="46">
        <f t="shared" si="92"/>
        <v>3.0404378230465185E-3</v>
      </c>
      <c r="Y49" s="47">
        <f t="shared" si="93"/>
        <v>0</v>
      </c>
      <c r="Z49" s="66">
        <v>50</v>
      </c>
      <c r="AA49" s="14"/>
      <c r="AB49" s="15">
        <f t="shared" si="94"/>
        <v>3.0404378230465185E-3</v>
      </c>
      <c r="AC49" s="67">
        <f t="shared" si="95"/>
        <v>0</v>
      </c>
      <c r="AD49" s="42">
        <v>50</v>
      </c>
      <c r="AE49" s="42"/>
      <c r="AF49" s="46">
        <f t="shared" si="96"/>
        <v>3.0404378230465185E-3</v>
      </c>
      <c r="AG49" s="47">
        <f t="shared" si="97"/>
        <v>0</v>
      </c>
      <c r="AH49" s="66">
        <v>50</v>
      </c>
      <c r="AI49" s="14"/>
      <c r="AJ49" s="15">
        <f t="shared" si="98"/>
        <v>3.0404378230465185E-3</v>
      </c>
      <c r="AK49" s="67">
        <f t="shared" si="99"/>
        <v>0</v>
      </c>
      <c r="AL49" s="42">
        <v>50</v>
      </c>
      <c r="AM49" s="42"/>
      <c r="AN49" s="46">
        <f t="shared" si="100"/>
        <v>3.0404378230465185E-3</v>
      </c>
      <c r="AO49" s="47">
        <f t="shared" si="101"/>
        <v>0</v>
      </c>
      <c r="AP49" s="66">
        <v>50</v>
      </c>
      <c r="AQ49" s="14"/>
      <c r="AR49" s="15">
        <f t="shared" si="102"/>
        <v>3.0404378230465185E-3</v>
      </c>
      <c r="AS49" s="67">
        <f t="shared" si="103"/>
        <v>0</v>
      </c>
      <c r="AT49" s="42">
        <v>50</v>
      </c>
      <c r="AU49" s="42"/>
      <c r="AV49" s="46">
        <f t="shared" si="104"/>
        <v>3.0404378230465185E-3</v>
      </c>
      <c r="AW49" s="47">
        <f t="shared" si="105"/>
        <v>0</v>
      </c>
      <c r="AX49" s="68">
        <f t="shared" si="106"/>
        <v>550</v>
      </c>
      <c r="AY49" s="21">
        <f t="shared" si="106"/>
        <v>0</v>
      </c>
      <c r="AZ49" s="22">
        <f t="shared" si="107"/>
        <v>2.787068004459309E-3</v>
      </c>
      <c r="BA49" s="48">
        <f t="shared" si="107"/>
        <v>0</v>
      </c>
    </row>
    <row r="50" spans="1:53" ht="15.75" customHeight="1" x14ac:dyDescent="0.25">
      <c r="A50" s="12" t="s">
        <v>58</v>
      </c>
      <c r="B50" s="66">
        <v>200</v>
      </c>
      <c r="C50" s="13"/>
      <c r="D50" s="15">
        <f t="shared" si="82"/>
        <v>0</v>
      </c>
      <c r="E50" s="16">
        <f t="shared" si="83"/>
        <v>-200</v>
      </c>
      <c r="F50" s="42"/>
      <c r="G50" s="42"/>
      <c r="H50" s="18">
        <f t="shared" si="84"/>
        <v>0</v>
      </c>
      <c r="I50" s="19">
        <f t="shared" si="85"/>
        <v>0</v>
      </c>
      <c r="J50" s="66">
        <v>200</v>
      </c>
      <c r="K50" s="13"/>
      <c r="L50" s="15">
        <f t="shared" si="86"/>
        <v>1.2161751292186074E-2</v>
      </c>
      <c r="M50" s="67">
        <f t="shared" si="87"/>
        <v>0</v>
      </c>
      <c r="N50" s="42">
        <v>200</v>
      </c>
      <c r="O50" s="42"/>
      <c r="P50" s="46">
        <f t="shared" si="88"/>
        <v>1.2161751292186074E-2</v>
      </c>
      <c r="Q50" s="47">
        <f t="shared" si="89"/>
        <v>0</v>
      </c>
      <c r="R50" s="66">
        <v>200</v>
      </c>
      <c r="S50" s="13"/>
      <c r="T50" s="15">
        <f t="shared" si="90"/>
        <v>1.2161751292186074E-2</v>
      </c>
      <c r="U50" s="67">
        <f t="shared" si="91"/>
        <v>0</v>
      </c>
      <c r="V50" s="42">
        <v>200</v>
      </c>
      <c r="W50" s="42"/>
      <c r="X50" s="46">
        <f t="shared" si="92"/>
        <v>1.2161751292186074E-2</v>
      </c>
      <c r="Y50" s="47">
        <f t="shared" si="93"/>
        <v>0</v>
      </c>
      <c r="Z50" s="66">
        <v>200</v>
      </c>
      <c r="AA50" s="13"/>
      <c r="AB50" s="15">
        <f t="shared" si="94"/>
        <v>1.2161751292186074E-2</v>
      </c>
      <c r="AC50" s="67">
        <f t="shared" si="95"/>
        <v>0</v>
      </c>
      <c r="AD50" s="42">
        <v>200</v>
      </c>
      <c r="AE50" s="42"/>
      <c r="AF50" s="46">
        <f t="shared" si="96"/>
        <v>1.2161751292186074E-2</v>
      </c>
      <c r="AG50" s="47">
        <f t="shared" si="97"/>
        <v>0</v>
      </c>
      <c r="AH50" s="66">
        <v>200</v>
      </c>
      <c r="AI50" s="13"/>
      <c r="AJ50" s="15">
        <f t="shared" si="98"/>
        <v>1.2161751292186074E-2</v>
      </c>
      <c r="AK50" s="67">
        <f t="shared" si="99"/>
        <v>0</v>
      </c>
      <c r="AL50" s="42">
        <v>200</v>
      </c>
      <c r="AM50" s="42"/>
      <c r="AN50" s="46">
        <f t="shared" si="100"/>
        <v>1.2161751292186074E-2</v>
      </c>
      <c r="AO50" s="47">
        <f t="shared" si="101"/>
        <v>0</v>
      </c>
      <c r="AP50" s="66">
        <v>200</v>
      </c>
      <c r="AQ50" s="13"/>
      <c r="AR50" s="15">
        <f t="shared" si="102"/>
        <v>1.2161751292186074E-2</v>
      </c>
      <c r="AS50" s="67">
        <f t="shared" si="103"/>
        <v>0</v>
      </c>
      <c r="AT50" s="42">
        <v>200</v>
      </c>
      <c r="AU50" s="42"/>
      <c r="AV50" s="46">
        <f t="shared" si="104"/>
        <v>1.2161751292186074E-2</v>
      </c>
      <c r="AW50" s="47">
        <f t="shared" si="105"/>
        <v>0</v>
      </c>
      <c r="AX50" s="68">
        <f t="shared" si="106"/>
        <v>2200</v>
      </c>
      <c r="AY50" s="21">
        <f t="shared" si="106"/>
        <v>0</v>
      </c>
      <c r="AZ50" s="22">
        <f t="shared" si="107"/>
        <v>1.1148272017837236E-2</v>
      </c>
      <c r="BA50" s="48">
        <f t="shared" si="107"/>
        <v>0</v>
      </c>
    </row>
    <row r="51" spans="1:53" ht="15.75" customHeight="1" x14ac:dyDescent="0.25">
      <c r="A51" s="12" t="s">
        <v>59</v>
      </c>
      <c r="B51" s="66">
        <v>150</v>
      </c>
      <c r="C51" s="14"/>
      <c r="D51" s="15">
        <f t="shared" si="82"/>
        <v>0</v>
      </c>
      <c r="E51" s="16">
        <f t="shared" si="83"/>
        <v>-150</v>
      </c>
      <c r="F51" s="42"/>
      <c r="G51" s="42"/>
      <c r="H51" s="18">
        <f t="shared" si="84"/>
        <v>0</v>
      </c>
      <c r="I51" s="19">
        <f t="shared" si="85"/>
        <v>0</v>
      </c>
      <c r="J51" s="66">
        <v>150</v>
      </c>
      <c r="K51" s="14"/>
      <c r="L51" s="69">
        <f t="shared" si="86"/>
        <v>9.121313469139556E-3</v>
      </c>
      <c r="M51" s="70">
        <f t="shared" si="87"/>
        <v>0</v>
      </c>
      <c r="N51" s="42">
        <v>150</v>
      </c>
      <c r="O51" s="42"/>
      <c r="P51" s="46">
        <f t="shared" si="88"/>
        <v>9.121313469139556E-3</v>
      </c>
      <c r="Q51" s="47">
        <f t="shared" si="89"/>
        <v>0</v>
      </c>
      <c r="R51" s="66">
        <v>150</v>
      </c>
      <c r="S51" s="14"/>
      <c r="T51" s="69">
        <f t="shared" si="90"/>
        <v>9.121313469139556E-3</v>
      </c>
      <c r="U51" s="70">
        <f t="shared" si="91"/>
        <v>0</v>
      </c>
      <c r="V51" s="42">
        <v>150</v>
      </c>
      <c r="W51" s="42"/>
      <c r="X51" s="46">
        <f t="shared" si="92"/>
        <v>9.121313469139556E-3</v>
      </c>
      <c r="Y51" s="47">
        <f t="shared" si="93"/>
        <v>0</v>
      </c>
      <c r="Z51" s="66">
        <v>150</v>
      </c>
      <c r="AA51" s="14"/>
      <c r="AB51" s="69">
        <f t="shared" si="94"/>
        <v>9.121313469139556E-3</v>
      </c>
      <c r="AC51" s="70">
        <f t="shared" si="95"/>
        <v>0</v>
      </c>
      <c r="AD51" s="42">
        <v>150</v>
      </c>
      <c r="AE51" s="42"/>
      <c r="AF51" s="46">
        <f t="shared" si="96"/>
        <v>9.121313469139556E-3</v>
      </c>
      <c r="AG51" s="47">
        <f t="shared" si="97"/>
        <v>0</v>
      </c>
      <c r="AH51" s="66">
        <v>150</v>
      </c>
      <c r="AI51" s="14"/>
      <c r="AJ51" s="69">
        <f t="shared" si="98"/>
        <v>9.121313469139556E-3</v>
      </c>
      <c r="AK51" s="70">
        <f t="shared" si="99"/>
        <v>0</v>
      </c>
      <c r="AL51" s="42">
        <v>150</v>
      </c>
      <c r="AM51" s="42"/>
      <c r="AN51" s="46">
        <f t="shared" si="100"/>
        <v>9.121313469139556E-3</v>
      </c>
      <c r="AO51" s="47">
        <f t="shared" si="101"/>
        <v>0</v>
      </c>
      <c r="AP51" s="66">
        <v>150</v>
      </c>
      <c r="AQ51" s="14"/>
      <c r="AR51" s="69">
        <f t="shared" si="102"/>
        <v>9.121313469139556E-3</v>
      </c>
      <c r="AS51" s="70">
        <f t="shared" si="103"/>
        <v>0</v>
      </c>
      <c r="AT51" s="42">
        <v>150</v>
      </c>
      <c r="AU51" s="42"/>
      <c r="AV51" s="46">
        <f t="shared" si="104"/>
        <v>9.121313469139556E-3</v>
      </c>
      <c r="AW51" s="47">
        <f t="shared" si="105"/>
        <v>0</v>
      </c>
      <c r="AX51" s="68">
        <f t="shared" si="106"/>
        <v>1650</v>
      </c>
      <c r="AY51" s="21">
        <f t="shared" si="106"/>
        <v>0</v>
      </c>
      <c r="AZ51" s="44">
        <f t="shared" si="107"/>
        <v>8.3612040133779261E-3</v>
      </c>
      <c r="BA51" s="45">
        <f t="shared" si="107"/>
        <v>0</v>
      </c>
    </row>
    <row r="52" spans="1:53" ht="15.75" customHeight="1" x14ac:dyDescent="0.25">
      <c r="A52" s="12" t="s">
        <v>60</v>
      </c>
      <c r="B52" s="66">
        <v>1300</v>
      </c>
      <c r="C52" s="14"/>
      <c r="D52" s="15">
        <f t="shared" si="82"/>
        <v>0</v>
      </c>
      <c r="E52" s="16">
        <f t="shared" si="83"/>
        <v>-1300</v>
      </c>
      <c r="F52" s="42"/>
      <c r="G52" s="42"/>
      <c r="H52" s="18">
        <f t="shared" si="84"/>
        <v>0</v>
      </c>
      <c r="I52" s="19">
        <f t="shared" si="85"/>
        <v>0</v>
      </c>
      <c r="J52" s="66">
        <v>1300</v>
      </c>
      <c r="K52" s="14"/>
      <c r="L52" s="69">
        <f t="shared" si="86"/>
        <v>7.9051383399209488E-2</v>
      </c>
      <c r="M52" s="70">
        <f t="shared" si="87"/>
        <v>0</v>
      </c>
      <c r="N52" s="42">
        <v>1300</v>
      </c>
      <c r="O52" s="42"/>
      <c r="P52" s="46">
        <f t="shared" si="88"/>
        <v>7.9051383399209488E-2</v>
      </c>
      <c r="Q52" s="47">
        <f t="shared" si="89"/>
        <v>0</v>
      </c>
      <c r="R52" s="66">
        <v>1300</v>
      </c>
      <c r="S52" s="13"/>
      <c r="T52" s="69">
        <f t="shared" si="90"/>
        <v>7.9051383399209488E-2</v>
      </c>
      <c r="U52" s="70">
        <f t="shared" si="91"/>
        <v>0</v>
      </c>
      <c r="V52" s="42">
        <v>1300</v>
      </c>
      <c r="W52" s="42"/>
      <c r="X52" s="46">
        <f t="shared" si="92"/>
        <v>7.9051383399209488E-2</v>
      </c>
      <c r="Y52" s="47">
        <f t="shared" si="93"/>
        <v>0</v>
      </c>
      <c r="Z52" s="66">
        <v>1300</v>
      </c>
      <c r="AA52" s="14"/>
      <c r="AB52" s="69">
        <f t="shared" si="94"/>
        <v>7.9051383399209488E-2</v>
      </c>
      <c r="AC52" s="70">
        <f t="shared" si="95"/>
        <v>0</v>
      </c>
      <c r="AD52" s="42">
        <v>1300</v>
      </c>
      <c r="AE52" s="42"/>
      <c r="AF52" s="46">
        <f t="shared" si="96"/>
        <v>7.9051383399209488E-2</v>
      </c>
      <c r="AG52" s="47">
        <f t="shared" si="97"/>
        <v>0</v>
      </c>
      <c r="AH52" s="66">
        <v>1300</v>
      </c>
      <c r="AI52" s="14"/>
      <c r="AJ52" s="69">
        <f t="shared" si="98"/>
        <v>7.9051383399209488E-2</v>
      </c>
      <c r="AK52" s="70">
        <f t="shared" si="99"/>
        <v>0</v>
      </c>
      <c r="AL52" s="42">
        <v>1300</v>
      </c>
      <c r="AM52" s="42"/>
      <c r="AN52" s="46">
        <f t="shared" si="100"/>
        <v>7.9051383399209488E-2</v>
      </c>
      <c r="AO52" s="47">
        <f t="shared" si="101"/>
        <v>0</v>
      </c>
      <c r="AP52" s="66">
        <v>1300</v>
      </c>
      <c r="AQ52" s="14"/>
      <c r="AR52" s="69">
        <f t="shared" si="102"/>
        <v>7.9051383399209488E-2</v>
      </c>
      <c r="AS52" s="70">
        <f t="shared" si="103"/>
        <v>0</v>
      </c>
      <c r="AT52" s="42">
        <v>1300</v>
      </c>
      <c r="AU52" s="42"/>
      <c r="AV52" s="46">
        <f t="shared" si="104"/>
        <v>7.9051383399209488E-2</v>
      </c>
      <c r="AW52" s="47">
        <f t="shared" si="105"/>
        <v>0</v>
      </c>
      <c r="AX52" s="68">
        <f t="shared" si="106"/>
        <v>14300</v>
      </c>
      <c r="AY52" s="21">
        <f t="shared" si="106"/>
        <v>0</v>
      </c>
      <c r="AZ52" s="44">
        <f t="shared" si="107"/>
        <v>7.2463768115942032E-2</v>
      </c>
      <c r="BA52" s="45">
        <f t="shared" si="107"/>
        <v>0</v>
      </c>
    </row>
    <row r="53" spans="1:53" ht="15.75" customHeight="1" x14ac:dyDescent="0.25">
      <c r="A53" s="12" t="s">
        <v>61</v>
      </c>
      <c r="B53" s="66">
        <v>25</v>
      </c>
      <c r="C53" s="13"/>
      <c r="D53" s="15">
        <f t="shared" si="82"/>
        <v>0</v>
      </c>
      <c r="E53" s="16">
        <f t="shared" si="83"/>
        <v>-25</v>
      </c>
      <c r="F53" s="42"/>
      <c r="G53" s="42"/>
      <c r="H53" s="18">
        <f t="shared" si="84"/>
        <v>0</v>
      </c>
      <c r="I53" s="19">
        <f t="shared" si="85"/>
        <v>0</v>
      </c>
      <c r="J53" s="66">
        <v>25</v>
      </c>
      <c r="K53" s="13"/>
      <c r="L53" s="69">
        <f t="shared" si="86"/>
        <v>1.5202189115232593E-3</v>
      </c>
      <c r="M53" s="70">
        <f t="shared" si="87"/>
        <v>0</v>
      </c>
      <c r="N53" s="42">
        <v>25</v>
      </c>
      <c r="O53" s="42"/>
      <c r="P53" s="46">
        <f t="shared" si="88"/>
        <v>1.5202189115232593E-3</v>
      </c>
      <c r="Q53" s="47">
        <f t="shared" si="89"/>
        <v>0</v>
      </c>
      <c r="R53" s="66">
        <v>25</v>
      </c>
      <c r="S53" s="13"/>
      <c r="T53" s="69">
        <f t="shared" si="90"/>
        <v>1.5202189115232593E-3</v>
      </c>
      <c r="U53" s="70">
        <f t="shared" si="91"/>
        <v>0</v>
      </c>
      <c r="V53" s="42">
        <v>25</v>
      </c>
      <c r="W53" s="42"/>
      <c r="X53" s="46">
        <f t="shared" si="92"/>
        <v>1.5202189115232593E-3</v>
      </c>
      <c r="Y53" s="47">
        <f t="shared" si="93"/>
        <v>0</v>
      </c>
      <c r="Z53" s="66">
        <v>25</v>
      </c>
      <c r="AA53" s="13"/>
      <c r="AB53" s="69">
        <f t="shared" si="94"/>
        <v>1.5202189115232593E-3</v>
      </c>
      <c r="AC53" s="70">
        <f t="shared" si="95"/>
        <v>0</v>
      </c>
      <c r="AD53" s="42">
        <v>25</v>
      </c>
      <c r="AE53" s="42"/>
      <c r="AF53" s="46">
        <f t="shared" si="96"/>
        <v>1.5202189115232593E-3</v>
      </c>
      <c r="AG53" s="47">
        <f t="shared" si="97"/>
        <v>0</v>
      </c>
      <c r="AH53" s="66">
        <v>25</v>
      </c>
      <c r="AI53" s="13"/>
      <c r="AJ53" s="69">
        <f t="shared" si="98"/>
        <v>1.5202189115232593E-3</v>
      </c>
      <c r="AK53" s="70">
        <f t="shared" si="99"/>
        <v>0</v>
      </c>
      <c r="AL53" s="42">
        <v>25</v>
      </c>
      <c r="AM53" s="42"/>
      <c r="AN53" s="46">
        <f t="shared" si="100"/>
        <v>1.5202189115232593E-3</v>
      </c>
      <c r="AO53" s="47">
        <f t="shared" si="101"/>
        <v>0</v>
      </c>
      <c r="AP53" s="66">
        <v>25</v>
      </c>
      <c r="AQ53" s="13"/>
      <c r="AR53" s="69">
        <f t="shared" si="102"/>
        <v>1.5202189115232593E-3</v>
      </c>
      <c r="AS53" s="70">
        <f t="shared" si="103"/>
        <v>0</v>
      </c>
      <c r="AT53" s="42">
        <v>25</v>
      </c>
      <c r="AU53" s="42"/>
      <c r="AV53" s="46">
        <f t="shared" si="104"/>
        <v>1.5202189115232593E-3</v>
      </c>
      <c r="AW53" s="47">
        <f t="shared" si="105"/>
        <v>0</v>
      </c>
      <c r="AX53" s="68">
        <f t="shared" si="106"/>
        <v>275</v>
      </c>
      <c r="AY53" s="21">
        <f t="shared" si="106"/>
        <v>0</v>
      </c>
      <c r="AZ53" s="44">
        <f t="shared" si="107"/>
        <v>1.3935340022296545E-3</v>
      </c>
      <c r="BA53" s="45">
        <f t="shared" si="107"/>
        <v>0</v>
      </c>
    </row>
    <row r="54" spans="1:53" ht="15.75" customHeight="1" x14ac:dyDescent="0.25">
      <c r="A54" s="12" t="s">
        <v>62</v>
      </c>
      <c r="B54" s="66">
        <v>350</v>
      </c>
      <c r="C54" s="13"/>
      <c r="D54" s="15">
        <f t="shared" si="82"/>
        <v>0</v>
      </c>
      <c r="E54" s="16">
        <f t="shared" si="83"/>
        <v>-350</v>
      </c>
      <c r="F54" s="42"/>
      <c r="G54" s="42"/>
      <c r="H54" s="18">
        <f t="shared" si="84"/>
        <v>0</v>
      </c>
      <c r="I54" s="19">
        <f t="shared" si="85"/>
        <v>0</v>
      </c>
      <c r="J54" s="66">
        <v>350</v>
      </c>
      <c r="K54" s="13"/>
      <c r="L54" s="69">
        <f t="shared" si="86"/>
        <v>2.1283064761325632E-2</v>
      </c>
      <c r="M54" s="70">
        <f t="shared" si="87"/>
        <v>0</v>
      </c>
      <c r="N54" s="42">
        <v>350</v>
      </c>
      <c r="O54" s="42"/>
      <c r="P54" s="46">
        <f t="shared" si="88"/>
        <v>2.1283064761325632E-2</v>
      </c>
      <c r="Q54" s="47">
        <f t="shared" si="89"/>
        <v>0</v>
      </c>
      <c r="R54" s="66">
        <v>350</v>
      </c>
      <c r="S54" s="13"/>
      <c r="T54" s="69">
        <f t="shared" si="90"/>
        <v>2.1283064761325632E-2</v>
      </c>
      <c r="U54" s="70">
        <f t="shared" si="91"/>
        <v>0</v>
      </c>
      <c r="V54" s="42">
        <v>350</v>
      </c>
      <c r="W54" s="42"/>
      <c r="X54" s="46">
        <f t="shared" si="92"/>
        <v>2.1283064761325632E-2</v>
      </c>
      <c r="Y54" s="47">
        <f t="shared" si="93"/>
        <v>0</v>
      </c>
      <c r="Z54" s="66">
        <v>350</v>
      </c>
      <c r="AA54" s="13"/>
      <c r="AB54" s="69">
        <f t="shared" si="94"/>
        <v>2.1283064761325632E-2</v>
      </c>
      <c r="AC54" s="70">
        <f t="shared" si="95"/>
        <v>0</v>
      </c>
      <c r="AD54" s="42">
        <v>350</v>
      </c>
      <c r="AE54" s="42"/>
      <c r="AF54" s="46">
        <f t="shared" si="96"/>
        <v>2.1283064761325632E-2</v>
      </c>
      <c r="AG54" s="47">
        <f t="shared" si="97"/>
        <v>0</v>
      </c>
      <c r="AH54" s="66">
        <v>350</v>
      </c>
      <c r="AI54" s="13"/>
      <c r="AJ54" s="69">
        <f t="shared" si="98"/>
        <v>2.1283064761325632E-2</v>
      </c>
      <c r="AK54" s="70">
        <f t="shared" si="99"/>
        <v>0</v>
      </c>
      <c r="AL54" s="42">
        <v>350</v>
      </c>
      <c r="AM54" s="42"/>
      <c r="AN54" s="46">
        <f t="shared" si="100"/>
        <v>2.1283064761325632E-2</v>
      </c>
      <c r="AO54" s="47">
        <f t="shared" si="101"/>
        <v>0</v>
      </c>
      <c r="AP54" s="66">
        <v>350</v>
      </c>
      <c r="AQ54" s="13"/>
      <c r="AR54" s="69">
        <f t="shared" si="102"/>
        <v>2.1283064761325632E-2</v>
      </c>
      <c r="AS54" s="70">
        <f t="shared" si="103"/>
        <v>0</v>
      </c>
      <c r="AT54" s="42">
        <v>350</v>
      </c>
      <c r="AU54" s="42"/>
      <c r="AV54" s="46">
        <f t="shared" si="104"/>
        <v>2.1283064761325632E-2</v>
      </c>
      <c r="AW54" s="47">
        <f t="shared" si="105"/>
        <v>0</v>
      </c>
      <c r="AX54" s="68">
        <f t="shared" si="106"/>
        <v>3850</v>
      </c>
      <c r="AY54" s="21">
        <f t="shared" si="106"/>
        <v>0</v>
      </c>
      <c r="AZ54" s="44">
        <f t="shared" si="107"/>
        <v>1.950947603121516E-2</v>
      </c>
      <c r="BA54" s="45">
        <f t="shared" si="107"/>
        <v>0</v>
      </c>
    </row>
    <row r="55" spans="1:53" ht="15.75" customHeight="1" x14ac:dyDescent="0.25">
      <c r="A55" s="12" t="s">
        <v>63</v>
      </c>
      <c r="B55" s="66">
        <v>800</v>
      </c>
      <c r="C55" s="13"/>
      <c r="D55" s="15">
        <f t="shared" si="82"/>
        <v>0</v>
      </c>
      <c r="E55" s="16">
        <f t="shared" si="83"/>
        <v>-800</v>
      </c>
      <c r="F55" s="42"/>
      <c r="G55" s="42"/>
      <c r="H55" s="18">
        <f t="shared" si="84"/>
        <v>0</v>
      </c>
      <c r="I55" s="19">
        <f t="shared" si="85"/>
        <v>0</v>
      </c>
      <c r="J55" s="66">
        <v>800</v>
      </c>
      <c r="K55" s="13"/>
      <c r="L55" s="69">
        <f t="shared" si="86"/>
        <v>4.8647005168744296E-2</v>
      </c>
      <c r="M55" s="70">
        <f t="shared" si="87"/>
        <v>0</v>
      </c>
      <c r="N55" s="42">
        <v>800</v>
      </c>
      <c r="O55" s="42"/>
      <c r="P55" s="46">
        <f t="shared" si="88"/>
        <v>4.8647005168744296E-2</v>
      </c>
      <c r="Q55" s="47">
        <f t="shared" si="89"/>
        <v>0</v>
      </c>
      <c r="R55" s="66">
        <v>800</v>
      </c>
      <c r="S55" s="13"/>
      <c r="T55" s="69">
        <f t="shared" si="90"/>
        <v>4.8647005168744296E-2</v>
      </c>
      <c r="U55" s="70">
        <f t="shared" si="91"/>
        <v>0</v>
      </c>
      <c r="V55" s="42">
        <v>800</v>
      </c>
      <c r="W55" s="42"/>
      <c r="X55" s="46">
        <f t="shared" si="92"/>
        <v>4.8647005168744296E-2</v>
      </c>
      <c r="Y55" s="47">
        <f t="shared" si="93"/>
        <v>0</v>
      </c>
      <c r="Z55" s="66">
        <v>800</v>
      </c>
      <c r="AA55" s="13"/>
      <c r="AB55" s="69">
        <f t="shared" si="94"/>
        <v>4.8647005168744296E-2</v>
      </c>
      <c r="AC55" s="70">
        <f t="shared" si="95"/>
        <v>0</v>
      </c>
      <c r="AD55" s="42">
        <v>800</v>
      </c>
      <c r="AE55" s="42"/>
      <c r="AF55" s="46">
        <f t="shared" si="96"/>
        <v>4.8647005168744296E-2</v>
      </c>
      <c r="AG55" s="47">
        <f t="shared" si="97"/>
        <v>0</v>
      </c>
      <c r="AH55" s="66">
        <v>800</v>
      </c>
      <c r="AI55" s="13"/>
      <c r="AJ55" s="69">
        <f t="shared" si="98"/>
        <v>4.8647005168744296E-2</v>
      </c>
      <c r="AK55" s="70">
        <f t="shared" si="99"/>
        <v>0</v>
      </c>
      <c r="AL55" s="42">
        <v>800</v>
      </c>
      <c r="AM55" s="42"/>
      <c r="AN55" s="46">
        <f t="shared" si="100"/>
        <v>4.8647005168744296E-2</v>
      </c>
      <c r="AO55" s="47">
        <f t="shared" si="101"/>
        <v>0</v>
      </c>
      <c r="AP55" s="66">
        <v>800</v>
      </c>
      <c r="AQ55" s="13"/>
      <c r="AR55" s="69">
        <f t="shared" si="102"/>
        <v>4.8647005168744296E-2</v>
      </c>
      <c r="AS55" s="70">
        <f t="shared" si="103"/>
        <v>0</v>
      </c>
      <c r="AT55" s="42">
        <v>800</v>
      </c>
      <c r="AU55" s="42"/>
      <c r="AV55" s="46">
        <f t="shared" si="104"/>
        <v>4.8647005168744296E-2</v>
      </c>
      <c r="AW55" s="47">
        <f t="shared" si="105"/>
        <v>0</v>
      </c>
      <c r="AX55" s="68"/>
      <c r="AY55" s="21"/>
      <c r="AZ55" s="44"/>
      <c r="BA55" s="45"/>
    </row>
    <row r="56" spans="1:53" ht="15.75" customHeight="1" x14ac:dyDescent="0.25">
      <c r="A56" s="12" t="s">
        <v>64</v>
      </c>
      <c r="B56" s="66">
        <v>250</v>
      </c>
      <c r="C56" s="13"/>
      <c r="D56" s="15">
        <f t="shared" si="82"/>
        <v>0</v>
      </c>
      <c r="E56" s="16">
        <f t="shared" si="83"/>
        <v>-250</v>
      </c>
      <c r="F56" s="42"/>
      <c r="G56" s="42"/>
      <c r="H56" s="18">
        <f t="shared" si="84"/>
        <v>0</v>
      </c>
      <c r="I56" s="19">
        <f t="shared" si="85"/>
        <v>0</v>
      </c>
      <c r="J56" s="66">
        <v>250</v>
      </c>
      <c r="K56" s="13"/>
      <c r="L56" s="69">
        <f t="shared" si="86"/>
        <v>1.5202189115232594E-2</v>
      </c>
      <c r="M56" s="70">
        <f t="shared" si="87"/>
        <v>0</v>
      </c>
      <c r="N56" s="42">
        <v>250</v>
      </c>
      <c r="O56" s="42"/>
      <c r="P56" s="46">
        <f t="shared" si="88"/>
        <v>1.5202189115232594E-2</v>
      </c>
      <c r="Q56" s="47">
        <f t="shared" si="89"/>
        <v>0</v>
      </c>
      <c r="R56" s="66">
        <v>250</v>
      </c>
      <c r="S56" s="13"/>
      <c r="T56" s="69">
        <f t="shared" si="90"/>
        <v>1.5202189115232594E-2</v>
      </c>
      <c r="U56" s="70">
        <f t="shared" si="91"/>
        <v>0</v>
      </c>
      <c r="V56" s="42">
        <v>250</v>
      </c>
      <c r="W56" s="42"/>
      <c r="X56" s="46">
        <f t="shared" si="92"/>
        <v>1.5202189115232594E-2</v>
      </c>
      <c r="Y56" s="47">
        <f t="shared" si="93"/>
        <v>0</v>
      </c>
      <c r="Z56" s="66">
        <v>250</v>
      </c>
      <c r="AA56" s="13"/>
      <c r="AB56" s="69">
        <f t="shared" si="94"/>
        <v>1.5202189115232594E-2</v>
      </c>
      <c r="AC56" s="70">
        <f t="shared" si="95"/>
        <v>0</v>
      </c>
      <c r="AD56" s="42">
        <v>250</v>
      </c>
      <c r="AE56" s="42"/>
      <c r="AF56" s="46">
        <f t="shared" si="96"/>
        <v>1.5202189115232594E-2</v>
      </c>
      <c r="AG56" s="47">
        <f t="shared" si="97"/>
        <v>0</v>
      </c>
      <c r="AH56" s="66">
        <v>250</v>
      </c>
      <c r="AI56" s="13"/>
      <c r="AJ56" s="69">
        <f t="shared" si="98"/>
        <v>1.5202189115232594E-2</v>
      </c>
      <c r="AK56" s="70">
        <f t="shared" si="99"/>
        <v>0</v>
      </c>
      <c r="AL56" s="42">
        <v>250</v>
      </c>
      <c r="AM56" s="42"/>
      <c r="AN56" s="46">
        <f t="shared" si="100"/>
        <v>1.5202189115232594E-2</v>
      </c>
      <c r="AO56" s="47">
        <f t="shared" si="101"/>
        <v>0</v>
      </c>
      <c r="AP56" s="66">
        <v>250</v>
      </c>
      <c r="AQ56" s="13"/>
      <c r="AR56" s="69">
        <f t="shared" si="102"/>
        <v>1.5202189115232594E-2</v>
      </c>
      <c r="AS56" s="70">
        <f t="shared" si="103"/>
        <v>0</v>
      </c>
      <c r="AT56" s="42">
        <v>250</v>
      </c>
      <c r="AU56" s="42"/>
      <c r="AV56" s="46">
        <f t="shared" si="104"/>
        <v>1.5202189115232594E-2</v>
      </c>
      <c r="AW56" s="47">
        <f t="shared" si="105"/>
        <v>0</v>
      </c>
      <c r="AX56" s="68">
        <f t="shared" ref="AX56:AX65" si="108">B56+F56+J56+N56+R56+V56+Z56+AD56+AH56+AL56+AP56+AT56</f>
        <v>2750</v>
      </c>
      <c r="AY56" s="21">
        <f t="shared" ref="AY56:AY65" si="109">C56+G56+K56+O56+S56+W56+AA56+AE56+AI56+AM56+AQ56+AU56</f>
        <v>0</v>
      </c>
      <c r="AZ56" s="44">
        <f t="shared" ref="AZ56:BA61" si="110">IFERROR(AX56/AX$17,0)</f>
        <v>1.3935340022296544E-2</v>
      </c>
      <c r="BA56" s="45">
        <f t="shared" si="110"/>
        <v>0</v>
      </c>
    </row>
    <row r="57" spans="1:53" ht="15.75" customHeight="1" x14ac:dyDescent="0.25">
      <c r="A57" s="12" t="s">
        <v>65</v>
      </c>
      <c r="B57" s="66">
        <v>1700</v>
      </c>
      <c r="C57" s="13"/>
      <c r="D57" s="15">
        <f t="shared" si="82"/>
        <v>0</v>
      </c>
      <c r="E57" s="16">
        <f t="shared" si="83"/>
        <v>-1700</v>
      </c>
      <c r="F57" s="42"/>
      <c r="G57" s="42"/>
      <c r="H57" s="18">
        <f t="shared" si="84"/>
        <v>0</v>
      </c>
      <c r="I57" s="19">
        <f t="shared" si="85"/>
        <v>0</v>
      </c>
      <c r="J57" s="66">
        <v>1700</v>
      </c>
      <c r="K57" s="13"/>
      <c r="L57" s="15">
        <f t="shared" si="86"/>
        <v>0.10337488598358163</v>
      </c>
      <c r="M57" s="67">
        <f t="shared" si="87"/>
        <v>0</v>
      </c>
      <c r="N57" s="42">
        <v>1700</v>
      </c>
      <c r="O57" s="42"/>
      <c r="P57" s="46">
        <f t="shared" si="88"/>
        <v>0.10337488598358163</v>
      </c>
      <c r="Q57" s="47">
        <f t="shared" si="89"/>
        <v>0</v>
      </c>
      <c r="R57" s="66">
        <v>1700</v>
      </c>
      <c r="S57" s="13"/>
      <c r="T57" s="15">
        <f t="shared" si="90"/>
        <v>0.10337488598358163</v>
      </c>
      <c r="U57" s="67">
        <f t="shared" si="91"/>
        <v>0</v>
      </c>
      <c r="V57" s="42">
        <v>1700</v>
      </c>
      <c r="W57" s="42"/>
      <c r="X57" s="46">
        <f t="shared" si="92"/>
        <v>0.10337488598358163</v>
      </c>
      <c r="Y57" s="47">
        <f t="shared" si="93"/>
        <v>0</v>
      </c>
      <c r="Z57" s="66">
        <v>1700</v>
      </c>
      <c r="AA57" s="13"/>
      <c r="AB57" s="15">
        <f t="shared" si="94"/>
        <v>0.10337488598358163</v>
      </c>
      <c r="AC57" s="67">
        <f t="shared" si="95"/>
        <v>0</v>
      </c>
      <c r="AD57" s="42">
        <v>1700</v>
      </c>
      <c r="AE57" s="42"/>
      <c r="AF57" s="46">
        <f t="shared" si="96"/>
        <v>0.10337488598358163</v>
      </c>
      <c r="AG57" s="47">
        <f t="shared" si="97"/>
        <v>0</v>
      </c>
      <c r="AH57" s="66">
        <v>1700</v>
      </c>
      <c r="AI57" s="13"/>
      <c r="AJ57" s="15">
        <f t="shared" si="98"/>
        <v>0.10337488598358163</v>
      </c>
      <c r="AK57" s="67">
        <f t="shared" si="99"/>
        <v>0</v>
      </c>
      <c r="AL57" s="42">
        <v>1700</v>
      </c>
      <c r="AM57" s="42"/>
      <c r="AN57" s="46">
        <f t="shared" si="100"/>
        <v>0.10337488598358163</v>
      </c>
      <c r="AO57" s="47">
        <f t="shared" si="101"/>
        <v>0</v>
      </c>
      <c r="AP57" s="66">
        <v>1700</v>
      </c>
      <c r="AQ57" s="13"/>
      <c r="AR57" s="15">
        <f t="shared" si="102"/>
        <v>0.10337488598358163</v>
      </c>
      <c r="AS57" s="67">
        <f t="shared" si="103"/>
        <v>0</v>
      </c>
      <c r="AT57" s="42">
        <v>1700</v>
      </c>
      <c r="AU57" s="42"/>
      <c r="AV57" s="46">
        <f t="shared" si="104"/>
        <v>0.10337488598358163</v>
      </c>
      <c r="AW57" s="47">
        <f t="shared" si="105"/>
        <v>0</v>
      </c>
      <c r="AX57" s="68">
        <f t="shared" si="108"/>
        <v>18700</v>
      </c>
      <c r="AY57" s="21">
        <f t="shared" si="109"/>
        <v>0</v>
      </c>
      <c r="AZ57" s="22">
        <f t="shared" si="110"/>
        <v>9.4760312151616496E-2</v>
      </c>
      <c r="BA57" s="48">
        <f t="shared" si="110"/>
        <v>0</v>
      </c>
    </row>
    <row r="58" spans="1:53" ht="15.75" customHeight="1" x14ac:dyDescent="0.25">
      <c r="A58" s="12" t="s">
        <v>66</v>
      </c>
      <c r="B58" s="66">
        <v>250</v>
      </c>
      <c r="C58" s="13"/>
      <c r="D58" s="15">
        <f t="shared" si="82"/>
        <v>0</v>
      </c>
      <c r="E58" s="16">
        <f t="shared" si="83"/>
        <v>-250</v>
      </c>
      <c r="F58" s="42"/>
      <c r="G58" s="42"/>
      <c r="H58" s="18">
        <f t="shared" si="84"/>
        <v>0</v>
      </c>
      <c r="I58" s="19">
        <f t="shared" si="85"/>
        <v>0</v>
      </c>
      <c r="J58" s="66">
        <v>250</v>
      </c>
      <c r="K58" s="13"/>
      <c r="L58" s="15">
        <f t="shared" si="86"/>
        <v>1.5202189115232594E-2</v>
      </c>
      <c r="M58" s="67">
        <f t="shared" si="87"/>
        <v>0</v>
      </c>
      <c r="N58" s="42">
        <v>250</v>
      </c>
      <c r="O58" s="42"/>
      <c r="P58" s="46">
        <f t="shared" si="88"/>
        <v>1.5202189115232594E-2</v>
      </c>
      <c r="Q58" s="47">
        <f t="shared" si="89"/>
        <v>0</v>
      </c>
      <c r="R58" s="66">
        <v>250</v>
      </c>
      <c r="S58" s="13"/>
      <c r="T58" s="15">
        <f t="shared" si="90"/>
        <v>1.5202189115232594E-2</v>
      </c>
      <c r="U58" s="67">
        <f t="shared" si="91"/>
        <v>0</v>
      </c>
      <c r="V58" s="42">
        <v>250</v>
      </c>
      <c r="W58" s="42"/>
      <c r="X58" s="46">
        <f t="shared" si="92"/>
        <v>1.5202189115232594E-2</v>
      </c>
      <c r="Y58" s="47">
        <f t="shared" si="93"/>
        <v>0</v>
      </c>
      <c r="Z58" s="66">
        <v>250</v>
      </c>
      <c r="AA58" s="13"/>
      <c r="AB58" s="15">
        <f t="shared" si="94"/>
        <v>1.5202189115232594E-2</v>
      </c>
      <c r="AC58" s="67">
        <f t="shared" si="95"/>
        <v>0</v>
      </c>
      <c r="AD58" s="42">
        <v>250</v>
      </c>
      <c r="AE58" s="42"/>
      <c r="AF58" s="46">
        <f t="shared" si="96"/>
        <v>1.5202189115232594E-2</v>
      </c>
      <c r="AG58" s="47">
        <f t="shared" si="97"/>
        <v>0</v>
      </c>
      <c r="AH58" s="66">
        <v>250</v>
      </c>
      <c r="AI58" s="13"/>
      <c r="AJ58" s="15">
        <f t="shared" si="98"/>
        <v>1.5202189115232594E-2</v>
      </c>
      <c r="AK58" s="67">
        <f t="shared" si="99"/>
        <v>0</v>
      </c>
      <c r="AL58" s="42">
        <v>250</v>
      </c>
      <c r="AM58" s="42"/>
      <c r="AN58" s="46">
        <f t="shared" si="100"/>
        <v>1.5202189115232594E-2</v>
      </c>
      <c r="AO58" s="47">
        <f t="shared" si="101"/>
        <v>0</v>
      </c>
      <c r="AP58" s="66">
        <v>250</v>
      </c>
      <c r="AQ58" s="13"/>
      <c r="AR58" s="15">
        <f t="shared" si="102"/>
        <v>1.5202189115232594E-2</v>
      </c>
      <c r="AS58" s="67">
        <f t="shared" si="103"/>
        <v>0</v>
      </c>
      <c r="AT58" s="42">
        <v>250</v>
      </c>
      <c r="AU58" s="42"/>
      <c r="AV58" s="46">
        <f t="shared" si="104"/>
        <v>1.5202189115232594E-2</v>
      </c>
      <c r="AW58" s="47">
        <f t="shared" si="105"/>
        <v>0</v>
      </c>
      <c r="AX58" s="68">
        <f t="shared" si="108"/>
        <v>2750</v>
      </c>
      <c r="AY58" s="21">
        <f t="shared" si="109"/>
        <v>0</v>
      </c>
      <c r="AZ58" s="22">
        <f t="shared" si="110"/>
        <v>1.3935340022296544E-2</v>
      </c>
      <c r="BA58" s="48">
        <f t="shared" si="110"/>
        <v>0</v>
      </c>
    </row>
    <row r="59" spans="1:53" ht="15.75" customHeight="1" x14ac:dyDescent="0.25">
      <c r="A59" s="12" t="s">
        <v>67</v>
      </c>
      <c r="B59" s="66">
        <v>350</v>
      </c>
      <c r="C59" s="13"/>
      <c r="D59" s="15">
        <f t="shared" si="82"/>
        <v>0</v>
      </c>
      <c r="E59" s="16">
        <f t="shared" si="83"/>
        <v>-350</v>
      </c>
      <c r="F59" s="42"/>
      <c r="G59" s="42"/>
      <c r="H59" s="18">
        <f t="shared" si="84"/>
        <v>0</v>
      </c>
      <c r="I59" s="19">
        <f t="shared" si="85"/>
        <v>0</v>
      </c>
      <c r="J59" s="66">
        <v>350</v>
      </c>
      <c r="K59" s="13"/>
      <c r="L59" s="69">
        <f t="shared" si="86"/>
        <v>2.1283064761325632E-2</v>
      </c>
      <c r="M59" s="70">
        <f t="shared" si="87"/>
        <v>0</v>
      </c>
      <c r="N59" s="42">
        <v>350</v>
      </c>
      <c r="O59" s="42"/>
      <c r="P59" s="46">
        <f t="shared" si="88"/>
        <v>2.1283064761325632E-2</v>
      </c>
      <c r="Q59" s="47">
        <f t="shared" si="89"/>
        <v>0</v>
      </c>
      <c r="R59" s="66">
        <v>350</v>
      </c>
      <c r="S59" s="13"/>
      <c r="T59" s="69">
        <f t="shared" si="90"/>
        <v>2.1283064761325632E-2</v>
      </c>
      <c r="U59" s="70">
        <f t="shared" si="91"/>
        <v>0</v>
      </c>
      <c r="V59" s="42">
        <v>350</v>
      </c>
      <c r="W59" s="42"/>
      <c r="X59" s="46">
        <f t="shared" si="92"/>
        <v>2.1283064761325632E-2</v>
      </c>
      <c r="Y59" s="47">
        <f t="shared" si="93"/>
        <v>0</v>
      </c>
      <c r="Z59" s="66">
        <v>350</v>
      </c>
      <c r="AA59" s="13"/>
      <c r="AB59" s="69">
        <f t="shared" si="94"/>
        <v>2.1283064761325632E-2</v>
      </c>
      <c r="AC59" s="70">
        <f t="shared" si="95"/>
        <v>0</v>
      </c>
      <c r="AD59" s="42">
        <v>350</v>
      </c>
      <c r="AE59" s="42"/>
      <c r="AF59" s="46">
        <f t="shared" si="96"/>
        <v>2.1283064761325632E-2</v>
      </c>
      <c r="AG59" s="47">
        <f t="shared" si="97"/>
        <v>0</v>
      </c>
      <c r="AH59" s="66">
        <v>350</v>
      </c>
      <c r="AI59" s="13"/>
      <c r="AJ59" s="69">
        <f t="shared" si="98"/>
        <v>2.1283064761325632E-2</v>
      </c>
      <c r="AK59" s="70">
        <f t="shared" si="99"/>
        <v>0</v>
      </c>
      <c r="AL59" s="42">
        <v>350</v>
      </c>
      <c r="AM59" s="42"/>
      <c r="AN59" s="46">
        <f t="shared" si="100"/>
        <v>2.1283064761325632E-2</v>
      </c>
      <c r="AO59" s="47">
        <f t="shared" si="101"/>
        <v>0</v>
      </c>
      <c r="AP59" s="66">
        <v>350</v>
      </c>
      <c r="AQ59" s="13"/>
      <c r="AR59" s="69">
        <f t="shared" si="102"/>
        <v>2.1283064761325632E-2</v>
      </c>
      <c r="AS59" s="70">
        <f t="shared" si="103"/>
        <v>0</v>
      </c>
      <c r="AT59" s="42">
        <v>350</v>
      </c>
      <c r="AU59" s="42"/>
      <c r="AV59" s="46">
        <f t="shared" si="104"/>
        <v>2.1283064761325632E-2</v>
      </c>
      <c r="AW59" s="47">
        <f t="shared" si="105"/>
        <v>0</v>
      </c>
      <c r="AX59" s="68">
        <f t="shared" si="108"/>
        <v>3850</v>
      </c>
      <c r="AY59" s="21">
        <f t="shared" si="109"/>
        <v>0</v>
      </c>
      <c r="AZ59" s="44">
        <f t="shared" si="110"/>
        <v>1.950947603121516E-2</v>
      </c>
      <c r="BA59" s="45">
        <f t="shared" si="110"/>
        <v>0</v>
      </c>
    </row>
    <row r="60" spans="1:53" ht="15.75" customHeight="1" x14ac:dyDescent="0.25">
      <c r="A60" s="12" t="s">
        <v>68</v>
      </c>
      <c r="B60" s="66">
        <v>100</v>
      </c>
      <c r="C60" s="13"/>
      <c r="D60" s="15">
        <f t="shared" si="82"/>
        <v>0</v>
      </c>
      <c r="E60" s="16">
        <f t="shared" si="83"/>
        <v>-100</v>
      </c>
      <c r="F60" s="42"/>
      <c r="G60" s="42"/>
      <c r="H60" s="18">
        <f t="shared" si="84"/>
        <v>0</v>
      </c>
      <c r="I60" s="19">
        <f t="shared" si="85"/>
        <v>0</v>
      </c>
      <c r="J60" s="66">
        <v>100</v>
      </c>
      <c r="K60" s="13"/>
      <c r="L60" s="69">
        <f t="shared" si="86"/>
        <v>6.0808756460930371E-3</v>
      </c>
      <c r="M60" s="70">
        <f t="shared" si="87"/>
        <v>0</v>
      </c>
      <c r="N60" s="42">
        <v>350</v>
      </c>
      <c r="O60" s="42"/>
      <c r="P60" s="46">
        <f t="shared" si="88"/>
        <v>2.1283064761325632E-2</v>
      </c>
      <c r="Q60" s="47">
        <f t="shared" si="89"/>
        <v>0</v>
      </c>
      <c r="R60" s="66">
        <v>350</v>
      </c>
      <c r="S60" s="13"/>
      <c r="T60" s="69">
        <f t="shared" si="90"/>
        <v>2.1283064761325632E-2</v>
      </c>
      <c r="U60" s="70">
        <f t="shared" si="91"/>
        <v>0</v>
      </c>
      <c r="V60" s="42">
        <v>350</v>
      </c>
      <c r="W60" s="42"/>
      <c r="X60" s="46">
        <f t="shared" si="92"/>
        <v>2.1283064761325632E-2</v>
      </c>
      <c r="Y60" s="47">
        <f t="shared" si="93"/>
        <v>0</v>
      </c>
      <c r="Z60" s="66">
        <v>350</v>
      </c>
      <c r="AA60" s="13"/>
      <c r="AB60" s="69">
        <f t="shared" si="94"/>
        <v>2.1283064761325632E-2</v>
      </c>
      <c r="AC60" s="70">
        <f t="shared" si="95"/>
        <v>0</v>
      </c>
      <c r="AD60" s="42">
        <v>350</v>
      </c>
      <c r="AE60" s="42"/>
      <c r="AF60" s="46">
        <f t="shared" si="96"/>
        <v>2.1283064761325632E-2</v>
      </c>
      <c r="AG60" s="47">
        <f t="shared" si="97"/>
        <v>0</v>
      </c>
      <c r="AH60" s="66">
        <v>350</v>
      </c>
      <c r="AI60" s="13"/>
      <c r="AJ60" s="69">
        <f t="shared" si="98"/>
        <v>2.1283064761325632E-2</v>
      </c>
      <c r="AK60" s="70">
        <f t="shared" si="99"/>
        <v>0</v>
      </c>
      <c r="AL60" s="42">
        <v>350</v>
      </c>
      <c r="AM60" s="42"/>
      <c r="AN60" s="46">
        <f t="shared" si="100"/>
        <v>2.1283064761325632E-2</v>
      </c>
      <c r="AO60" s="47">
        <f t="shared" si="101"/>
        <v>0</v>
      </c>
      <c r="AP60" s="66">
        <v>350</v>
      </c>
      <c r="AQ60" s="13"/>
      <c r="AR60" s="69">
        <f t="shared" si="102"/>
        <v>2.1283064761325632E-2</v>
      </c>
      <c r="AS60" s="70">
        <f t="shared" si="103"/>
        <v>0</v>
      </c>
      <c r="AT60" s="42">
        <v>350</v>
      </c>
      <c r="AU60" s="42"/>
      <c r="AV60" s="46">
        <f t="shared" si="104"/>
        <v>2.1283064761325632E-2</v>
      </c>
      <c r="AW60" s="47">
        <f t="shared" si="105"/>
        <v>0</v>
      </c>
      <c r="AX60" s="68">
        <f t="shared" si="108"/>
        <v>3350</v>
      </c>
      <c r="AY60" s="21">
        <f t="shared" si="109"/>
        <v>0</v>
      </c>
      <c r="AZ60" s="44">
        <f t="shared" si="110"/>
        <v>1.6975777845343064E-2</v>
      </c>
      <c r="BA60" s="45">
        <f t="shared" si="110"/>
        <v>0</v>
      </c>
    </row>
    <row r="61" spans="1:53" ht="15.75" customHeight="1" x14ac:dyDescent="0.25">
      <c r="A61" s="12" t="s">
        <v>69</v>
      </c>
      <c r="B61" s="66">
        <v>250</v>
      </c>
      <c r="C61" s="13"/>
      <c r="D61" s="15">
        <f t="shared" si="82"/>
        <v>0</v>
      </c>
      <c r="E61" s="16">
        <f t="shared" si="83"/>
        <v>-250</v>
      </c>
      <c r="F61" s="42"/>
      <c r="G61" s="42"/>
      <c r="H61" s="18">
        <f t="shared" si="84"/>
        <v>0</v>
      </c>
      <c r="I61" s="19">
        <f t="shared" si="85"/>
        <v>0</v>
      </c>
      <c r="J61" s="66">
        <v>250</v>
      </c>
      <c r="K61" s="13"/>
      <c r="L61" s="69">
        <f t="shared" si="86"/>
        <v>1.5202189115232594E-2</v>
      </c>
      <c r="M61" s="70">
        <f t="shared" si="87"/>
        <v>0</v>
      </c>
      <c r="N61" s="42">
        <v>250</v>
      </c>
      <c r="O61" s="42"/>
      <c r="P61" s="46">
        <f t="shared" si="88"/>
        <v>1.5202189115232594E-2</v>
      </c>
      <c r="Q61" s="47">
        <f t="shared" si="89"/>
        <v>0</v>
      </c>
      <c r="R61" s="66">
        <v>250</v>
      </c>
      <c r="S61" s="13"/>
      <c r="T61" s="69">
        <f t="shared" si="90"/>
        <v>1.5202189115232594E-2</v>
      </c>
      <c r="U61" s="70">
        <f t="shared" si="91"/>
        <v>0</v>
      </c>
      <c r="V61" s="42">
        <v>250</v>
      </c>
      <c r="W61" s="42"/>
      <c r="X61" s="46">
        <f t="shared" si="92"/>
        <v>1.5202189115232594E-2</v>
      </c>
      <c r="Y61" s="47">
        <f t="shared" si="93"/>
        <v>0</v>
      </c>
      <c r="Z61" s="66">
        <v>250</v>
      </c>
      <c r="AA61" s="13"/>
      <c r="AB61" s="69">
        <f t="shared" si="94"/>
        <v>1.5202189115232594E-2</v>
      </c>
      <c r="AC61" s="70">
        <f t="shared" si="95"/>
        <v>0</v>
      </c>
      <c r="AD61" s="42">
        <v>250</v>
      </c>
      <c r="AE61" s="42"/>
      <c r="AF61" s="46">
        <f t="shared" si="96"/>
        <v>1.5202189115232594E-2</v>
      </c>
      <c r="AG61" s="47">
        <f t="shared" si="97"/>
        <v>0</v>
      </c>
      <c r="AH61" s="66">
        <v>250</v>
      </c>
      <c r="AI61" s="13"/>
      <c r="AJ61" s="69">
        <f t="shared" si="98"/>
        <v>1.5202189115232594E-2</v>
      </c>
      <c r="AK61" s="70">
        <f t="shared" si="99"/>
        <v>0</v>
      </c>
      <c r="AL61" s="42">
        <v>250</v>
      </c>
      <c r="AM61" s="42"/>
      <c r="AN61" s="46">
        <f t="shared" si="100"/>
        <v>1.5202189115232594E-2</v>
      </c>
      <c r="AO61" s="47">
        <f t="shared" si="101"/>
        <v>0</v>
      </c>
      <c r="AP61" s="66">
        <v>250</v>
      </c>
      <c r="AQ61" s="13"/>
      <c r="AR61" s="69">
        <f t="shared" si="102"/>
        <v>1.5202189115232594E-2</v>
      </c>
      <c r="AS61" s="70">
        <f t="shared" si="103"/>
        <v>0</v>
      </c>
      <c r="AT61" s="42">
        <v>250</v>
      </c>
      <c r="AU61" s="42"/>
      <c r="AV61" s="46">
        <f t="shared" si="104"/>
        <v>1.5202189115232594E-2</v>
      </c>
      <c r="AW61" s="47">
        <f t="shared" si="105"/>
        <v>0</v>
      </c>
      <c r="AX61" s="68">
        <f t="shared" si="108"/>
        <v>2750</v>
      </c>
      <c r="AY61" s="21">
        <f t="shared" si="109"/>
        <v>0</v>
      </c>
      <c r="AZ61" s="44">
        <f t="shared" si="110"/>
        <v>1.3935340022296544E-2</v>
      </c>
      <c r="BA61" s="45">
        <f t="shared" si="110"/>
        <v>0</v>
      </c>
    </row>
    <row r="62" spans="1:53" ht="15.75" customHeight="1" x14ac:dyDescent="0.25">
      <c r="A62" s="12" t="s">
        <v>70</v>
      </c>
      <c r="B62" s="66">
        <v>0</v>
      </c>
      <c r="C62" s="13"/>
      <c r="D62" s="15">
        <f t="shared" si="82"/>
        <v>0</v>
      </c>
      <c r="E62" s="16">
        <f t="shared" si="83"/>
        <v>0</v>
      </c>
      <c r="F62" s="42"/>
      <c r="G62" s="42"/>
      <c r="H62" s="18">
        <f t="shared" si="84"/>
        <v>0</v>
      </c>
      <c r="I62" s="19">
        <f t="shared" si="85"/>
        <v>0</v>
      </c>
      <c r="J62" s="66">
        <v>0</v>
      </c>
      <c r="K62" s="13"/>
      <c r="L62" s="69">
        <f t="shared" si="86"/>
        <v>0</v>
      </c>
      <c r="M62" s="70">
        <f t="shared" si="87"/>
        <v>0</v>
      </c>
      <c r="N62" s="42">
        <v>0</v>
      </c>
      <c r="O62" s="42"/>
      <c r="P62" s="46">
        <f t="shared" si="88"/>
        <v>0</v>
      </c>
      <c r="Q62" s="47">
        <f t="shared" si="89"/>
        <v>0</v>
      </c>
      <c r="R62" s="66">
        <v>0</v>
      </c>
      <c r="S62" s="13"/>
      <c r="T62" s="69">
        <f t="shared" si="90"/>
        <v>0</v>
      </c>
      <c r="U62" s="70">
        <f t="shared" si="91"/>
        <v>0</v>
      </c>
      <c r="V62" s="42">
        <v>0</v>
      </c>
      <c r="W62" s="42"/>
      <c r="X62" s="46">
        <f t="shared" si="92"/>
        <v>0</v>
      </c>
      <c r="Y62" s="47">
        <f t="shared" si="93"/>
        <v>0</v>
      </c>
      <c r="Z62" s="66">
        <v>0</v>
      </c>
      <c r="AA62" s="13"/>
      <c r="AB62" s="69">
        <f t="shared" si="94"/>
        <v>0</v>
      </c>
      <c r="AC62" s="70">
        <f t="shared" si="95"/>
        <v>0</v>
      </c>
      <c r="AD62" s="42">
        <v>0</v>
      </c>
      <c r="AE62" s="42"/>
      <c r="AF62" s="46">
        <f t="shared" si="96"/>
        <v>0</v>
      </c>
      <c r="AG62" s="47">
        <f t="shared" si="97"/>
        <v>0</v>
      </c>
      <c r="AH62" s="66">
        <v>0</v>
      </c>
      <c r="AI62" s="13"/>
      <c r="AJ62" s="69">
        <f t="shared" si="98"/>
        <v>0</v>
      </c>
      <c r="AK62" s="70">
        <f t="shared" si="99"/>
        <v>0</v>
      </c>
      <c r="AL62" s="42">
        <v>0</v>
      </c>
      <c r="AM62" s="42"/>
      <c r="AN62" s="46">
        <f t="shared" si="100"/>
        <v>0</v>
      </c>
      <c r="AO62" s="47">
        <f t="shared" si="101"/>
        <v>0</v>
      </c>
      <c r="AP62" s="66">
        <v>0</v>
      </c>
      <c r="AQ62" s="13"/>
      <c r="AR62" s="69">
        <f t="shared" si="102"/>
        <v>0</v>
      </c>
      <c r="AS62" s="70">
        <f t="shared" si="103"/>
        <v>0</v>
      </c>
      <c r="AT62" s="42">
        <v>0</v>
      </c>
      <c r="AU62" s="42"/>
      <c r="AV62" s="46">
        <f t="shared" si="104"/>
        <v>0</v>
      </c>
      <c r="AW62" s="47">
        <f t="shared" si="105"/>
        <v>0</v>
      </c>
      <c r="AX62" s="68">
        <f t="shared" si="108"/>
        <v>0</v>
      </c>
      <c r="AY62" s="21">
        <f t="shared" si="109"/>
        <v>0</v>
      </c>
      <c r="AZ62" s="71"/>
      <c r="BA62" s="72"/>
    </row>
    <row r="63" spans="1:53" ht="15.75" customHeight="1" x14ac:dyDescent="0.25">
      <c r="A63" s="12" t="s">
        <v>71</v>
      </c>
      <c r="B63" s="66">
        <v>0</v>
      </c>
      <c r="C63" s="13"/>
      <c r="D63" s="15">
        <f t="shared" si="82"/>
        <v>0</v>
      </c>
      <c r="E63" s="16">
        <f t="shared" si="83"/>
        <v>0</v>
      </c>
      <c r="F63" s="42"/>
      <c r="G63" s="42"/>
      <c r="H63" s="18">
        <f t="shared" si="84"/>
        <v>0</v>
      </c>
      <c r="I63" s="19">
        <f t="shared" si="85"/>
        <v>0</v>
      </c>
      <c r="J63" s="66">
        <v>0</v>
      </c>
      <c r="K63" s="13"/>
      <c r="L63" s="69">
        <f t="shared" si="86"/>
        <v>0</v>
      </c>
      <c r="M63" s="70">
        <f t="shared" si="87"/>
        <v>0</v>
      </c>
      <c r="N63" s="42">
        <v>0</v>
      </c>
      <c r="O63" s="42"/>
      <c r="P63" s="46">
        <f t="shared" si="88"/>
        <v>0</v>
      </c>
      <c r="Q63" s="47">
        <f t="shared" si="89"/>
        <v>0</v>
      </c>
      <c r="R63" s="66">
        <v>0</v>
      </c>
      <c r="S63" s="13"/>
      <c r="T63" s="69">
        <f t="shared" si="90"/>
        <v>0</v>
      </c>
      <c r="U63" s="70">
        <f t="shared" si="91"/>
        <v>0</v>
      </c>
      <c r="V63" s="42">
        <v>0</v>
      </c>
      <c r="W63" s="42"/>
      <c r="X63" s="46">
        <f t="shared" si="92"/>
        <v>0</v>
      </c>
      <c r="Y63" s="47">
        <f t="shared" si="93"/>
        <v>0</v>
      </c>
      <c r="Z63" s="66">
        <v>0</v>
      </c>
      <c r="AA63" s="13"/>
      <c r="AB63" s="69">
        <f t="shared" si="94"/>
        <v>0</v>
      </c>
      <c r="AC63" s="70">
        <f t="shared" si="95"/>
        <v>0</v>
      </c>
      <c r="AD63" s="42">
        <v>0</v>
      </c>
      <c r="AE63" s="42"/>
      <c r="AF63" s="46">
        <f t="shared" si="96"/>
        <v>0</v>
      </c>
      <c r="AG63" s="47">
        <f t="shared" si="97"/>
        <v>0</v>
      </c>
      <c r="AH63" s="66">
        <v>0</v>
      </c>
      <c r="AI63" s="13"/>
      <c r="AJ63" s="69">
        <f t="shared" si="98"/>
        <v>0</v>
      </c>
      <c r="AK63" s="70">
        <f t="shared" si="99"/>
        <v>0</v>
      </c>
      <c r="AL63" s="42">
        <v>0</v>
      </c>
      <c r="AM63" s="42"/>
      <c r="AN63" s="46">
        <f t="shared" si="100"/>
        <v>0</v>
      </c>
      <c r="AO63" s="47">
        <f t="shared" si="101"/>
        <v>0</v>
      </c>
      <c r="AP63" s="66">
        <v>0</v>
      </c>
      <c r="AQ63" s="13"/>
      <c r="AR63" s="69">
        <f t="shared" si="102"/>
        <v>0</v>
      </c>
      <c r="AS63" s="70">
        <f t="shared" si="103"/>
        <v>0</v>
      </c>
      <c r="AT63" s="42">
        <v>0</v>
      </c>
      <c r="AU63" s="42"/>
      <c r="AV63" s="46">
        <f t="shared" si="104"/>
        <v>0</v>
      </c>
      <c r="AW63" s="47">
        <f t="shared" si="105"/>
        <v>0</v>
      </c>
      <c r="AX63" s="68">
        <f t="shared" si="108"/>
        <v>0</v>
      </c>
      <c r="AY63" s="21">
        <f t="shared" si="109"/>
        <v>0</v>
      </c>
      <c r="AZ63" s="71"/>
      <c r="BA63" s="72"/>
    </row>
    <row r="64" spans="1:53" ht="15.75" customHeight="1" x14ac:dyDescent="0.25">
      <c r="A64" s="12" t="s">
        <v>72</v>
      </c>
      <c r="B64" s="66">
        <v>0</v>
      </c>
      <c r="C64" s="13"/>
      <c r="D64" s="15">
        <f t="shared" si="82"/>
        <v>0</v>
      </c>
      <c r="E64" s="16">
        <f t="shared" si="83"/>
        <v>0</v>
      </c>
      <c r="F64" s="42"/>
      <c r="G64" s="42"/>
      <c r="H64" s="18">
        <f t="shared" si="84"/>
        <v>0</v>
      </c>
      <c r="I64" s="19">
        <f t="shared" si="85"/>
        <v>0</v>
      </c>
      <c r="J64" s="66">
        <v>0</v>
      </c>
      <c r="K64" s="13"/>
      <c r="L64" s="69">
        <f t="shared" si="86"/>
        <v>0</v>
      </c>
      <c r="M64" s="70">
        <f t="shared" si="87"/>
        <v>0</v>
      </c>
      <c r="N64" s="42">
        <v>0</v>
      </c>
      <c r="O64" s="42"/>
      <c r="P64" s="46">
        <f t="shared" si="88"/>
        <v>0</v>
      </c>
      <c r="Q64" s="47">
        <f t="shared" si="89"/>
        <v>0</v>
      </c>
      <c r="R64" s="66">
        <v>0</v>
      </c>
      <c r="S64" s="13"/>
      <c r="T64" s="69">
        <f t="shared" si="90"/>
        <v>0</v>
      </c>
      <c r="U64" s="70">
        <f t="shared" si="91"/>
        <v>0</v>
      </c>
      <c r="V64" s="42">
        <v>0</v>
      </c>
      <c r="W64" s="42"/>
      <c r="X64" s="46">
        <f t="shared" si="92"/>
        <v>0</v>
      </c>
      <c r="Y64" s="47">
        <f t="shared" si="93"/>
        <v>0</v>
      </c>
      <c r="Z64" s="66">
        <v>0</v>
      </c>
      <c r="AA64" s="13"/>
      <c r="AB64" s="69">
        <f t="shared" si="94"/>
        <v>0</v>
      </c>
      <c r="AC64" s="70">
        <f t="shared" si="95"/>
        <v>0</v>
      </c>
      <c r="AD64" s="42">
        <v>0</v>
      </c>
      <c r="AE64" s="42"/>
      <c r="AF64" s="46">
        <f t="shared" si="96"/>
        <v>0</v>
      </c>
      <c r="AG64" s="47">
        <f t="shared" si="97"/>
        <v>0</v>
      </c>
      <c r="AH64" s="66">
        <v>0</v>
      </c>
      <c r="AI64" s="13"/>
      <c r="AJ64" s="69">
        <f t="shared" si="98"/>
        <v>0</v>
      </c>
      <c r="AK64" s="70">
        <f t="shared" si="99"/>
        <v>0</v>
      </c>
      <c r="AL64" s="42">
        <v>0</v>
      </c>
      <c r="AM64" s="42"/>
      <c r="AN64" s="46">
        <f t="shared" si="100"/>
        <v>0</v>
      </c>
      <c r="AO64" s="47">
        <f t="shared" si="101"/>
        <v>0</v>
      </c>
      <c r="AP64" s="66">
        <v>0</v>
      </c>
      <c r="AQ64" s="13"/>
      <c r="AR64" s="69">
        <f t="shared" si="102"/>
        <v>0</v>
      </c>
      <c r="AS64" s="70">
        <f t="shared" si="103"/>
        <v>0</v>
      </c>
      <c r="AT64" s="42">
        <v>0</v>
      </c>
      <c r="AU64" s="42"/>
      <c r="AV64" s="46">
        <f t="shared" si="104"/>
        <v>0</v>
      </c>
      <c r="AW64" s="47">
        <f t="shared" si="105"/>
        <v>0</v>
      </c>
      <c r="AX64" s="68">
        <f t="shared" si="108"/>
        <v>0</v>
      </c>
      <c r="AY64" s="21">
        <f t="shared" si="109"/>
        <v>0</v>
      </c>
      <c r="AZ64" s="71"/>
      <c r="BA64" s="72"/>
    </row>
    <row r="65" spans="1:53" ht="15.75" customHeight="1" x14ac:dyDescent="0.25">
      <c r="A65" s="12" t="s">
        <v>73</v>
      </c>
      <c r="B65" s="66">
        <v>0</v>
      </c>
      <c r="C65" s="13"/>
      <c r="D65" s="15">
        <f t="shared" si="82"/>
        <v>0</v>
      </c>
      <c r="E65" s="16">
        <f t="shared" si="83"/>
        <v>0</v>
      </c>
      <c r="F65" s="42"/>
      <c r="G65" s="42"/>
      <c r="H65" s="18">
        <f t="shared" si="84"/>
        <v>0</v>
      </c>
      <c r="I65" s="19">
        <f t="shared" si="85"/>
        <v>0</v>
      </c>
      <c r="J65" s="66">
        <v>0</v>
      </c>
      <c r="K65" s="13"/>
      <c r="L65" s="69">
        <f t="shared" si="86"/>
        <v>0</v>
      </c>
      <c r="M65" s="70">
        <f t="shared" si="87"/>
        <v>0</v>
      </c>
      <c r="N65" s="42">
        <v>0</v>
      </c>
      <c r="O65" s="42"/>
      <c r="P65" s="46">
        <f t="shared" si="88"/>
        <v>0</v>
      </c>
      <c r="Q65" s="47">
        <f t="shared" si="89"/>
        <v>0</v>
      </c>
      <c r="R65" s="66">
        <v>0</v>
      </c>
      <c r="S65" s="13"/>
      <c r="T65" s="69">
        <f t="shared" si="90"/>
        <v>0</v>
      </c>
      <c r="U65" s="70">
        <f t="shared" si="91"/>
        <v>0</v>
      </c>
      <c r="V65" s="42">
        <v>0</v>
      </c>
      <c r="W65" s="42"/>
      <c r="X65" s="46">
        <f t="shared" si="92"/>
        <v>0</v>
      </c>
      <c r="Y65" s="47">
        <f t="shared" si="93"/>
        <v>0</v>
      </c>
      <c r="Z65" s="66">
        <v>0</v>
      </c>
      <c r="AA65" s="13"/>
      <c r="AB65" s="69">
        <f t="shared" si="94"/>
        <v>0</v>
      </c>
      <c r="AC65" s="70">
        <f t="shared" si="95"/>
        <v>0</v>
      </c>
      <c r="AD65" s="42">
        <v>0</v>
      </c>
      <c r="AE65" s="42"/>
      <c r="AF65" s="46">
        <f t="shared" si="96"/>
        <v>0</v>
      </c>
      <c r="AG65" s="47">
        <f t="shared" si="97"/>
        <v>0</v>
      </c>
      <c r="AH65" s="66">
        <v>0</v>
      </c>
      <c r="AI65" s="13"/>
      <c r="AJ65" s="69">
        <f t="shared" si="98"/>
        <v>0</v>
      </c>
      <c r="AK65" s="70">
        <f t="shared" si="99"/>
        <v>0</v>
      </c>
      <c r="AL65" s="42">
        <v>0</v>
      </c>
      <c r="AM65" s="42"/>
      <c r="AN65" s="46">
        <f t="shared" si="100"/>
        <v>0</v>
      </c>
      <c r="AO65" s="47">
        <f t="shared" si="101"/>
        <v>0</v>
      </c>
      <c r="AP65" s="66">
        <v>0</v>
      </c>
      <c r="AQ65" s="13"/>
      <c r="AR65" s="69">
        <f t="shared" si="102"/>
        <v>0</v>
      </c>
      <c r="AS65" s="70">
        <f t="shared" si="103"/>
        <v>0</v>
      </c>
      <c r="AT65" s="42">
        <v>0</v>
      </c>
      <c r="AU65" s="42"/>
      <c r="AV65" s="46">
        <f t="shared" si="104"/>
        <v>0</v>
      </c>
      <c r="AW65" s="47">
        <f t="shared" si="105"/>
        <v>0</v>
      </c>
      <c r="AX65" s="68">
        <f t="shared" si="108"/>
        <v>0</v>
      </c>
      <c r="AY65" s="21">
        <f t="shared" si="109"/>
        <v>0</v>
      </c>
      <c r="AZ65" s="71"/>
      <c r="BA65" s="72"/>
    </row>
    <row r="66" spans="1:53" ht="15.75" customHeight="1" x14ac:dyDescent="0.25">
      <c r="A66" s="36" t="s">
        <v>74</v>
      </c>
      <c r="B66" s="37">
        <f>SUM(B67:B77)</f>
        <v>45200</v>
      </c>
      <c r="C66" s="37">
        <f>SUM(C67:C77)</f>
        <v>0</v>
      </c>
      <c r="D66" s="38">
        <f t="shared" si="82"/>
        <v>0</v>
      </c>
      <c r="E66" s="39">
        <f t="shared" si="83"/>
        <v>-45200</v>
      </c>
      <c r="F66" s="37">
        <f>SUM(F67:F77)</f>
        <v>0</v>
      </c>
      <c r="G66" s="37">
        <f>SUM(G67:G77)</f>
        <v>0</v>
      </c>
      <c r="H66" s="38">
        <f t="shared" si="84"/>
        <v>0</v>
      </c>
      <c r="I66" s="39">
        <f t="shared" si="85"/>
        <v>0</v>
      </c>
      <c r="J66" s="73">
        <f>SUM(J67:J77)</f>
        <v>45200</v>
      </c>
      <c r="K66" s="41">
        <f>SUM(K67:K77)</f>
        <v>0</v>
      </c>
      <c r="L66" s="38">
        <f>IFERROR(K66/J66,0)</f>
        <v>0</v>
      </c>
      <c r="M66" s="39">
        <f>IFERROR(K66-J66,0)</f>
        <v>-45200</v>
      </c>
      <c r="N66" s="73">
        <f>SUM(N67:N77)</f>
        <v>45200</v>
      </c>
      <c r="O66" s="41">
        <f>SUM(O67:O77)</f>
        <v>0</v>
      </c>
      <c r="P66" s="38">
        <f>IFERROR(O66/N66,0)</f>
        <v>0</v>
      </c>
      <c r="Q66" s="39">
        <f>IFERROR(O66-N66,0)</f>
        <v>-45200</v>
      </c>
      <c r="R66" s="73">
        <f>SUM(R67:R77)</f>
        <v>45200</v>
      </c>
      <c r="S66" s="41">
        <f>SUM(S67:S77)</f>
        <v>0</v>
      </c>
      <c r="T66" s="38">
        <f>IFERROR(S66/R66,0)</f>
        <v>0</v>
      </c>
      <c r="U66" s="39">
        <f>IFERROR(S66-R66,0)</f>
        <v>-45200</v>
      </c>
      <c r="V66" s="73">
        <f>SUM(V67:V77)</f>
        <v>45200</v>
      </c>
      <c r="W66" s="41">
        <f>SUM(W67:W77)</f>
        <v>0</v>
      </c>
      <c r="X66" s="38">
        <f>IFERROR(W66/V66,0)</f>
        <v>0</v>
      </c>
      <c r="Y66" s="39">
        <f>IFERROR(W66-V66,0)</f>
        <v>-45200</v>
      </c>
      <c r="Z66" s="73">
        <f>SUM(Z67:Z77)</f>
        <v>45200</v>
      </c>
      <c r="AA66" s="41">
        <f>SUM(AA67:AA77)</f>
        <v>0</v>
      </c>
      <c r="AB66" s="38">
        <f>IFERROR(AA66/Z66,0)</f>
        <v>0</v>
      </c>
      <c r="AC66" s="39">
        <f>IFERROR(AA66-Z66,0)</f>
        <v>-45200</v>
      </c>
      <c r="AD66" s="73">
        <f>SUM(AD67:AD77)</f>
        <v>45200</v>
      </c>
      <c r="AE66" s="41">
        <f>SUM(AE67:AE77)</f>
        <v>0</v>
      </c>
      <c r="AF66" s="38">
        <f>IFERROR(AE66/AD66,0)</f>
        <v>0</v>
      </c>
      <c r="AG66" s="39">
        <f>IFERROR(AE66-AD66,0)</f>
        <v>-45200</v>
      </c>
      <c r="AH66" s="73">
        <f>SUM(AH67:AH77)</f>
        <v>45200</v>
      </c>
      <c r="AI66" s="41">
        <f>SUM(AI67:AI77)</f>
        <v>0</v>
      </c>
      <c r="AJ66" s="38">
        <f>IFERROR(AI66/AH66,0)</f>
        <v>0</v>
      </c>
      <c r="AK66" s="39">
        <f>IFERROR(AI66-AH66,0)</f>
        <v>-45200</v>
      </c>
      <c r="AL66" s="73">
        <f>SUM(AL67:AL77)</f>
        <v>45200</v>
      </c>
      <c r="AM66" s="41">
        <f>SUM(AM67:AM77)</f>
        <v>0</v>
      </c>
      <c r="AN66" s="38">
        <f>IFERROR(AM66/AL66,0)</f>
        <v>0</v>
      </c>
      <c r="AO66" s="39">
        <f>IFERROR(AM66-AL66,0)</f>
        <v>-45200</v>
      </c>
      <c r="AP66" s="73">
        <f>SUM(AP67:AP77)</f>
        <v>45200</v>
      </c>
      <c r="AQ66" s="41">
        <f>SUM(AQ67:AQ77)</f>
        <v>0</v>
      </c>
      <c r="AR66" s="38">
        <f>IFERROR(AQ66/AP66,0)</f>
        <v>0</v>
      </c>
      <c r="AS66" s="39">
        <f>IFERROR(AQ66-AP66,0)</f>
        <v>-45200</v>
      </c>
      <c r="AT66" s="73">
        <f>SUM(AT67:AT77)</f>
        <v>45200</v>
      </c>
      <c r="AU66" s="41">
        <f>SUM(AU67:AU77)</f>
        <v>0</v>
      </c>
      <c r="AV66" s="38">
        <f>IFERROR(AU66/AT66,0)</f>
        <v>0</v>
      </c>
      <c r="AW66" s="39">
        <f>IFERROR(AU66-AT66,0)</f>
        <v>-45200</v>
      </c>
      <c r="AX66" s="40">
        <f>SUM(AX67:AX77)</f>
        <v>497200</v>
      </c>
      <c r="AY66" s="41">
        <f>SUM(AY67:AY77)</f>
        <v>0</v>
      </c>
      <c r="AZ66" s="38">
        <f>IFERROR(AY66/AX66,0)</f>
        <v>0</v>
      </c>
      <c r="BA66" s="39">
        <f>IFERROR(AY66-AX66,0)</f>
        <v>-497200</v>
      </c>
    </row>
    <row r="67" spans="1:53" ht="15.75" customHeight="1" x14ac:dyDescent="0.25">
      <c r="A67" s="12" t="s">
        <v>75</v>
      </c>
      <c r="B67" s="66">
        <v>950</v>
      </c>
      <c r="C67" s="13"/>
      <c r="D67" s="15">
        <f t="shared" si="82"/>
        <v>0</v>
      </c>
      <c r="E67" s="16">
        <f t="shared" si="83"/>
        <v>-950</v>
      </c>
      <c r="F67" s="42"/>
      <c r="G67" s="42"/>
      <c r="H67" s="18">
        <f t="shared" si="84"/>
        <v>0</v>
      </c>
      <c r="I67" s="19">
        <f t="shared" si="85"/>
        <v>0</v>
      </c>
      <c r="J67" s="66">
        <v>950</v>
      </c>
      <c r="K67" s="13"/>
      <c r="L67" s="69">
        <f t="shared" ref="L67:L76" si="111">IFERROR(J67/J$17,0)</f>
        <v>5.7768318637883856E-2</v>
      </c>
      <c r="M67" s="70">
        <f t="shared" ref="M67:M76" si="112">IFERROR(K67/K$17,0)</f>
        <v>0</v>
      </c>
      <c r="N67" s="42">
        <v>950</v>
      </c>
      <c r="O67" s="42"/>
      <c r="P67" s="46">
        <f t="shared" ref="P67:P76" si="113">IFERROR(N67/N$17,0)</f>
        <v>5.7768318637883856E-2</v>
      </c>
      <c r="Q67" s="47">
        <f t="shared" ref="Q67:Q76" si="114">IFERROR(O67/O$17,0)</f>
        <v>0</v>
      </c>
      <c r="R67" s="66">
        <v>950</v>
      </c>
      <c r="S67" s="13"/>
      <c r="T67" s="69">
        <f t="shared" ref="T67:T76" si="115">IFERROR(R67/R$17,0)</f>
        <v>5.7768318637883856E-2</v>
      </c>
      <c r="U67" s="70">
        <f t="shared" ref="U67:U76" si="116">IFERROR(S67/S$17,0)</f>
        <v>0</v>
      </c>
      <c r="V67" s="42">
        <v>950</v>
      </c>
      <c r="W67" s="42"/>
      <c r="X67" s="46">
        <f t="shared" ref="X67:X76" si="117">IFERROR(V67/V$17,0)</f>
        <v>5.7768318637883856E-2</v>
      </c>
      <c r="Y67" s="47">
        <f t="shared" ref="Y67:Y76" si="118">IFERROR(W67/W$17,0)</f>
        <v>0</v>
      </c>
      <c r="Z67" s="66">
        <v>950</v>
      </c>
      <c r="AA67" s="13"/>
      <c r="AB67" s="69">
        <f t="shared" ref="AB67:AB76" si="119">IFERROR(Z67/Z$17,0)</f>
        <v>5.7768318637883856E-2</v>
      </c>
      <c r="AC67" s="70">
        <f t="shared" ref="AC67:AC76" si="120">IFERROR(AA67/AA$17,0)</f>
        <v>0</v>
      </c>
      <c r="AD67" s="42">
        <v>950</v>
      </c>
      <c r="AE67" s="42"/>
      <c r="AF67" s="46">
        <f t="shared" ref="AF67:AF76" si="121">IFERROR(AD67/AD$17,0)</f>
        <v>5.7768318637883856E-2</v>
      </c>
      <c r="AG67" s="47">
        <f t="shared" ref="AG67:AG76" si="122">IFERROR(AE67/AE$17,0)</f>
        <v>0</v>
      </c>
      <c r="AH67" s="66">
        <v>950</v>
      </c>
      <c r="AI67" s="13"/>
      <c r="AJ67" s="69">
        <f t="shared" ref="AJ67:AJ76" si="123">IFERROR(AH67/AH$17,0)</f>
        <v>5.7768318637883856E-2</v>
      </c>
      <c r="AK67" s="70">
        <f t="shared" ref="AK67:AK76" si="124">IFERROR(AI67/AI$17,0)</f>
        <v>0</v>
      </c>
      <c r="AL67" s="42">
        <v>950</v>
      </c>
      <c r="AM67" s="42"/>
      <c r="AN67" s="46">
        <f t="shared" ref="AN67:AN76" si="125">IFERROR(AL67/AL$17,0)</f>
        <v>5.7768318637883856E-2</v>
      </c>
      <c r="AO67" s="47">
        <f t="shared" ref="AO67:AO76" si="126">IFERROR(AM67/AM$17,0)</f>
        <v>0</v>
      </c>
      <c r="AP67" s="66">
        <v>950</v>
      </c>
      <c r="AQ67" s="13"/>
      <c r="AR67" s="69">
        <f t="shared" ref="AR67:AR76" si="127">IFERROR(AP67/AP$17,0)</f>
        <v>5.7768318637883856E-2</v>
      </c>
      <c r="AS67" s="70">
        <f t="shared" ref="AS67:AS76" si="128">IFERROR(AQ67/AQ$17,0)</f>
        <v>0</v>
      </c>
      <c r="AT67" s="42">
        <v>950</v>
      </c>
      <c r="AU67" s="42"/>
      <c r="AV67" s="46">
        <f t="shared" ref="AV67:AV76" si="129">IFERROR(AT67/AT$17,0)</f>
        <v>5.7768318637883856E-2</v>
      </c>
      <c r="AW67" s="47">
        <f t="shared" ref="AW67:AW76" si="130">IFERROR(AU67/AU$17,0)</f>
        <v>0</v>
      </c>
      <c r="AX67" s="68">
        <f t="shared" ref="AX67:AX77" si="131">B67+F67+J67+N67+R67+V67+Z67+AD67+AH67+AL67+AP67+AT67</f>
        <v>10450</v>
      </c>
      <c r="AY67" s="21">
        <f t="shared" ref="AY67:AY77" si="132">C67+G67+K67+O67+S67+W67+AA67+AE67+AI67+AM67+AQ67+AU67</f>
        <v>0</v>
      </c>
      <c r="AZ67" s="44">
        <f t="shared" ref="AZ67:BA69" si="133">IFERROR(AX67/AX$17,0)</f>
        <v>5.2954292084726864E-2</v>
      </c>
      <c r="BA67" s="45">
        <f t="shared" si="133"/>
        <v>0</v>
      </c>
    </row>
    <row r="68" spans="1:53" ht="15.75" customHeight="1" x14ac:dyDescent="0.25">
      <c r="A68" s="12" t="s">
        <v>76</v>
      </c>
      <c r="B68" s="66">
        <v>200</v>
      </c>
      <c r="C68" s="13"/>
      <c r="D68" s="15">
        <f t="shared" si="82"/>
        <v>0</v>
      </c>
      <c r="E68" s="16">
        <f t="shared" si="83"/>
        <v>-200</v>
      </c>
      <c r="F68" s="42"/>
      <c r="G68" s="42"/>
      <c r="H68" s="18">
        <f t="shared" si="84"/>
        <v>0</v>
      </c>
      <c r="I68" s="19">
        <f t="shared" si="85"/>
        <v>0</v>
      </c>
      <c r="J68" s="66">
        <v>200</v>
      </c>
      <c r="K68" s="13"/>
      <c r="L68" s="69">
        <f t="shared" si="111"/>
        <v>1.2161751292186074E-2</v>
      </c>
      <c r="M68" s="70">
        <f t="shared" si="112"/>
        <v>0</v>
      </c>
      <c r="N68" s="42">
        <v>200</v>
      </c>
      <c r="O68" s="42"/>
      <c r="P68" s="46">
        <f t="shared" si="113"/>
        <v>1.2161751292186074E-2</v>
      </c>
      <c r="Q68" s="47">
        <f t="shared" si="114"/>
        <v>0</v>
      </c>
      <c r="R68" s="66">
        <v>200</v>
      </c>
      <c r="S68" s="13"/>
      <c r="T68" s="69">
        <f t="shared" si="115"/>
        <v>1.2161751292186074E-2</v>
      </c>
      <c r="U68" s="70">
        <f t="shared" si="116"/>
        <v>0</v>
      </c>
      <c r="V68" s="42">
        <v>200</v>
      </c>
      <c r="W68" s="42"/>
      <c r="X68" s="46">
        <f t="shared" si="117"/>
        <v>1.2161751292186074E-2</v>
      </c>
      <c r="Y68" s="47">
        <f t="shared" si="118"/>
        <v>0</v>
      </c>
      <c r="Z68" s="66">
        <v>200</v>
      </c>
      <c r="AA68" s="13"/>
      <c r="AB68" s="69">
        <f t="shared" si="119"/>
        <v>1.2161751292186074E-2</v>
      </c>
      <c r="AC68" s="70">
        <f t="shared" si="120"/>
        <v>0</v>
      </c>
      <c r="AD68" s="42">
        <v>200</v>
      </c>
      <c r="AE68" s="42"/>
      <c r="AF68" s="46">
        <f t="shared" si="121"/>
        <v>1.2161751292186074E-2</v>
      </c>
      <c r="AG68" s="47">
        <f t="shared" si="122"/>
        <v>0</v>
      </c>
      <c r="AH68" s="66">
        <v>200</v>
      </c>
      <c r="AI68" s="13"/>
      <c r="AJ68" s="69">
        <f t="shared" si="123"/>
        <v>1.2161751292186074E-2</v>
      </c>
      <c r="AK68" s="70">
        <f t="shared" si="124"/>
        <v>0</v>
      </c>
      <c r="AL68" s="42">
        <v>200</v>
      </c>
      <c r="AM68" s="42"/>
      <c r="AN68" s="46">
        <f t="shared" si="125"/>
        <v>1.2161751292186074E-2</v>
      </c>
      <c r="AO68" s="47">
        <f t="shared" si="126"/>
        <v>0</v>
      </c>
      <c r="AP68" s="66">
        <v>200</v>
      </c>
      <c r="AQ68" s="13"/>
      <c r="AR68" s="69">
        <f t="shared" si="127"/>
        <v>1.2161751292186074E-2</v>
      </c>
      <c r="AS68" s="70">
        <f t="shared" si="128"/>
        <v>0</v>
      </c>
      <c r="AT68" s="42">
        <v>200</v>
      </c>
      <c r="AU68" s="42"/>
      <c r="AV68" s="46">
        <f t="shared" si="129"/>
        <v>1.2161751292186074E-2</v>
      </c>
      <c r="AW68" s="47">
        <f t="shared" si="130"/>
        <v>0</v>
      </c>
      <c r="AX68" s="68">
        <f t="shared" si="131"/>
        <v>2200</v>
      </c>
      <c r="AY68" s="21">
        <f t="shared" si="132"/>
        <v>0</v>
      </c>
      <c r="AZ68" s="44">
        <f t="shared" si="133"/>
        <v>1.1148272017837236E-2</v>
      </c>
      <c r="BA68" s="45">
        <f t="shared" si="133"/>
        <v>0</v>
      </c>
    </row>
    <row r="69" spans="1:53" ht="15.75" customHeight="1" x14ac:dyDescent="0.25">
      <c r="A69" s="12" t="s">
        <v>77</v>
      </c>
      <c r="B69" s="66">
        <v>800</v>
      </c>
      <c r="C69" s="13"/>
      <c r="D69" s="15">
        <f t="shared" si="82"/>
        <v>0</v>
      </c>
      <c r="E69" s="16">
        <f t="shared" si="83"/>
        <v>-800</v>
      </c>
      <c r="F69" s="42"/>
      <c r="G69" s="42"/>
      <c r="H69" s="18">
        <f t="shared" si="84"/>
        <v>0</v>
      </c>
      <c r="I69" s="19">
        <f t="shared" si="85"/>
        <v>0</v>
      </c>
      <c r="J69" s="66">
        <v>800</v>
      </c>
      <c r="K69" s="13"/>
      <c r="L69" s="69">
        <f t="shared" si="111"/>
        <v>4.8647005168744296E-2</v>
      </c>
      <c r="M69" s="70">
        <f t="shared" si="112"/>
        <v>0</v>
      </c>
      <c r="N69" s="42">
        <v>800</v>
      </c>
      <c r="O69" s="42"/>
      <c r="P69" s="46">
        <f t="shared" si="113"/>
        <v>4.8647005168744296E-2</v>
      </c>
      <c r="Q69" s="47">
        <f t="shared" si="114"/>
        <v>0</v>
      </c>
      <c r="R69" s="66">
        <v>800</v>
      </c>
      <c r="S69" s="13"/>
      <c r="T69" s="69">
        <f t="shared" si="115"/>
        <v>4.8647005168744296E-2</v>
      </c>
      <c r="U69" s="70">
        <f t="shared" si="116"/>
        <v>0</v>
      </c>
      <c r="V69" s="42">
        <v>800</v>
      </c>
      <c r="W69" s="42"/>
      <c r="X69" s="46">
        <f t="shared" si="117"/>
        <v>4.8647005168744296E-2</v>
      </c>
      <c r="Y69" s="47">
        <f t="shared" si="118"/>
        <v>0</v>
      </c>
      <c r="Z69" s="66">
        <v>800</v>
      </c>
      <c r="AA69" s="13"/>
      <c r="AB69" s="69">
        <f t="shared" si="119"/>
        <v>4.8647005168744296E-2</v>
      </c>
      <c r="AC69" s="70">
        <f t="shared" si="120"/>
        <v>0</v>
      </c>
      <c r="AD69" s="42">
        <v>800</v>
      </c>
      <c r="AE69" s="42"/>
      <c r="AF69" s="46">
        <f t="shared" si="121"/>
        <v>4.8647005168744296E-2</v>
      </c>
      <c r="AG69" s="47">
        <f t="shared" si="122"/>
        <v>0</v>
      </c>
      <c r="AH69" s="66">
        <v>800</v>
      </c>
      <c r="AI69" s="13"/>
      <c r="AJ69" s="69">
        <f t="shared" si="123"/>
        <v>4.8647005168744296E-2</v>
      </c>
      <c r="AK69" s="70">
        <f t="shared" si="124"/>
        <v>0</v>
      </c>
      <c r="AL69" s="42">
        <v>800</v>
      </c>
      <c r="AM69" s="42"/>
      <c r="AN69" s="46">
        <f t="shared" si="125"/>
        <v>4.8647005168744296E-2</v>
      </c>
      <c r="AO69" s="47">
        <f t="shared" si="126"/>
        <v>0</v>
      </c>
      <c r="AP69" s="66">
        <v>800</v>
      </c>
      <c r="AQ69" s="13"/>
      <c r="AR69" s="69">
        <f t="shared" si="127"/>
        <v>4.8647005168744296E-2</v>
      </c>
      <c r="AS69" s="70">
        <f t="shared" si="128"/>
        <v>0</v>
      </c>
      <c r="AT69" s="42">
        <v>800</v>
      </c>
      <c r="AU69" s="42"/>
      <c r="AV69" s="46">
        <f t="shared" si="129"/>
        <v>4.8647005168744296E-2</v>
      </c>
      <c r="AW69" s="47">
        <f t="shared" si="130"/>
        <v>0</v>
      </c>
      <c r="AX69" s="68">
        <f t="shared" si="131"/>
        <v>8800</v>
      </c>
      <c r="AY69" s="21">
        <f t="shared" si="132"/>
        <v>0</v>
      </c>
      <c r="AZ69" s="44">
        <f t="shared" si="133"/>
        <v>4.4593088071348944E-2</v>
      </c>
      <c r="BA69" s="45">
        <f t="shared" si="133"/>
        <v>0</v>
      </c>
    </row>
    <row r="70" spans="1:53" ht="15.75" customHeight="1" x14ac:dyDescent="0.25">
      <c r="A70" s="12" t="s">
        <v>78</v>
      </c>
      <c r="B70" s="66">
        <v>250</v>
      </c>
      <c r="C70" s="13"/>
      <c r="D70" s="15">
        <f t="shared" si="82"/>
        <v>0</v>
      </c>
      <c r="E70" s="16">
        <f t="shared" si="83"/>
        <v>-250</v>
      </c>
      <c r="F70" s="42"/>
      <c r="G70" s="42"/>
      <c r="H70" s="18">
        <f t="shared" si="84"/>
        <v>0</v>
      </c>
      <c r="I70" s="19">
        <f t="shared" si="85"/>
        <v>0</v>
      </c>
      <c r="J70" s="66">
        <v>250</v>
      </c>
      <c r="K70" s="13"/>
      <c r="L70" s="69">
        <f t="shared" si="111"/>
        <v>1.5202189115232594E-2</v>
      </c>
      <c r="M70" s="70">
        <f t="shared" si="112"/>
        <v>0</v>
      </c>
      <c r="N70" s="42">
        <v>250</v>
      </c>
      <c r="O70" s="42"/>
      <c r="P70" s="46">
        <f t="shared" si="113"/>
        <v>1.5202189115232594E-2</v>
      </c>
      <c r="Q70" s="47">
        <f t="shared" si="114"/>
        <v>0</v>
      </c>
      <c r="R70" s="66">
        <v>250</v>
      </c>
      <c r="S70" s="13"/>
      <c r="T70" s="69">
        <f t="shared" si="115"/>
        <v>1.5202189115232594E-2</v>
      </c>
      <c r="U70" s="70">
        <f t="shared" si="116"/>
        <v>0</v>
      </c>
      <c r="V70" s="42">
        <v>250</v>
      </c>
      <c r="W70" s="42"/>
      <c r="X70" s="46">
        <f t="shared" si="117"/>
        <v>1.5202189115232594E-2</v>
      </c>
      <c r="Y70" s="47">
        <f t="shared" si="118"/>
        <v>0</v>
      </c>
      <c r="Z70" s="66">
        <v>250</v>
      </c>
      <c r="AA70" s="13"/>
      <c r="AB70" s="69">
        <f t="shared" si="119"/>
        <v>1.5202189115232594E-2</v>
      </c>
      <c r="AC70" s="70">
        <f t="shared" si="120"/>
        <v>0</v>
      </c>
      <c r="AD70" s="42">
        <v>250</v>
      </c>
      <c r="AE70" s="42"/>
      <c r="AF70" s="46">
        <f t="shared" si="121"/>
        <v>1.5202189115232594E-2</v>
      </c>
      <c r="AG70" s="47">
        <f t="shared" si="122"/>
        <v>0</v>
      </c>
      <c r="AH70" s="66">
        <v>250</v>
      </c>
      <c r="AI70" s="13"/>
      <c r="AJ70" s="69">
        <f t="shared" si="123"/>
        <v>1.5202189115232594E-2</v>
      </c>
      <c r="AK70" s="70">
        <f t="shared" si="124"/>
        <v>0</v>
      </c>
      <c r="AL70" s="42">
        <v>250</v>
      </c>
      <c r="AM70" s="42"/>
      <c r="AN70" s="46">
        <f t="shared" si="125"/>
        <v>1.5202189115232594E-2</v>
      </c>
      <c r="AO70" s="47">
        <f t="shared" si="126"/>
        <v>0</v>
      </c>
      <c r="AP70" s="66">
        <v>250</v>
      </c>
      <c r="AQ70" s="13"/>
      <c r="AR70" s="69">
        <f t="shared" si="127"/>
        <v>1.5202189115232594E-2</v>
      </c>
      <c r="AS70" s="70">
        <f t="shared" si="128"/>
        <v>0</v>
      </c>
      <c r="AT70" s="42">
        <v>250</v>
      </c>
      <c r="AU70" s="42"/>
      <c r="AV70" s="46">
        <f t="shared" si="129"/>
        <v>1.5202189115232594E-2</v>
      </c>
      <c r="AW70" s="47">
        <f t="shared" si="130"/>
        <v>0</v>
      </c>
      <c r="AX70" s="68">
        <f t="shared" si="131"/>
        <v>2750</v>
      </c>
      <c r="AY70" s="21">
        <f t="shared" si="132"/>
        <v>0</v>
      </c>
      <c r="AZ70" s="71"/>
      <c r="BA70" s="72"/>
    </row>
    <row r="71" spans="1:53" ht="15.75" customHeight="1" x14ac:dyDescent="0.25">
      <c r="A71" s="12" t="s">
        <v>79</v>
      </c>
      <c r="B71" s="66">
        <v>2000</v>
      </c>
      <c r="C71" s="13"/>
      <c r="D71" s="15">
        <f t="shared" si="82"/>
        <v>0</v>
      </c>
      <c r="E71" s="16">
        <f t="shared" si="83"/>
        <v>-2000</v>
      </c>
      <c r="F71" s="42"/>
      <c r="G71" s="42"/>
      <c r="H71" s="18">
        <f t="shared" si="84"/>
        <v>0</v>
      </c>
      <c r="I71" s="19">
        <f t="shared" si="85"/>
        <v>0</v>
      </c>
      <c r="J71" s="66">
        <v>2000</v>
      </c>
      <c r="K71" s="13"/>
      <c r="L71" s="69">
        <f t="shared" si="111"/>
        <v>0.12161751292186075</v>
      </c>
      <c r="M71" s="70">
        <f t="shared" si="112"/>
        <v>0</v>
      </c>
      <c r="N71" s="42">
        <v>2000</v>
      </c>
      <c r="O71" s="42"/>
      <c r="P71" s="46">
        <f t="shared" si="113"/>
        <v>0.12161751292186075</v>
      </c>
      <c r="Q71" s="47">
        <f t="shared" si="114"/>
        <v>0</v>
      </c>
      <c r="R71" s="66">
        <v>2000</v>
      </c>
      <c r="S71" s="13"/>
      <c r="T71" s="69">
        <f t="shared" si="115"/>
        <v>0.12161751292186075</v>
      </c>
      <c r="U71" s="70">
        <f t="shared" si="116"/>
        <v>0</v>
      </c>
      <c r="V71" s="42">
        <v>2000</v>
      </c>
      <c r="W71" s="42"/>
      <c r="X71" s="46">
        <f t="shared" si="117"/>
        <v>0.12161751292186075</v>
      </c>
      <c r="Y71" s="47">
        <f t="shared" si="118"/>
        <v>0</v>
      </c>
      <c r="Z71" s="66">
        <v>2000</v>
      </c>
      <c r="AA71" s="13"/>
      <c r="AB71" s="69">
        <f t="shared" si="119"/>
        <v>0.12161751292186075</v>
      </c>
      <c r="AC71" s="70">
        <f t="shared" si="120"/>
        <v>0</v>
      </c>
      <c r="AD71" s="42">
        <v>2000</v>
      </c>
      <c r="AE71" s="42"/>
      <c r="AF71" s="46">
        <f t="shared" si="121"/>
        <v>0.12161751292186075</v>
      </c>
      <c r="AG71" s="47">
        <f t="shared" si="122"/>
        <v>0</v>
      </c>
      <c r="AH71" s="66">
        <v>2000</v>
      </c>
      <c r="AI71" s="13"/>
      <c r="AJ71" s="69">
        <f t="shared" si="123"/>
        <v>0.12161751292186075</v>
      </c>
      <c r="AK71" s="70">
        <f t="shared" si="124"/>
        <v>0</v>
      </c>
      <c r="AL71" s="42">
        <v>2000</v>
      </c>
      <c r="AM71" s="42"/>
      <c r="AN71" s="46">
        <f t="shared" si="125"/>
        <v>0.12161751292186075</v>
      </c>
      <c r="AO71" s="47">
        <f t="shared" si="126"/>
        <v>0</v>
      </c>
      <c r="AP71" s="66">
        <v>2000</v>
      </c>
      <c r="AQ71" s="13"/>
      <c r="AR71" s="69">
        <f t="shared" si="127"/>
        <v>0.12161751292186075</v>
      </c>
      <c r="AS71" s="70">
        <f t="shared" si="128"/>
        <v>0</v>
      </c>
      <c r="AT71" s="42">
        <v>2000</v>
      </c>
      <c r="AU71" s="42"/>
      <c r="AV71" s="46">
        <f t="shared" si="129"/>
        <v>0.12161751292186075</v>
      </c>
      <c r="AW71" s="47">
        <f t="shared" si="130"/>
        <v>0</v>
      </c>
      <c r="AX71" s="68">
        <f t="shared" si="131"/>
        <v>22000</v>
      </c>
      <c r="AY71" s="21">
        <f t="shared" si="132"/>
        <v>0</v>
      </c>
      <c r="AZ71" s="71"/>
      <c r="BA71" s="72"/>
    </row>
    <row r="72" spans="1:53" ht="15.75" customHeight="1" x14ac:dyDescent="0.25">
      <c r="A72" s="12" t="s">
        <v>80</v>
      </c>
      <c r="B72" s="66">
        <v>4000</v>
      </c>
      <c r="C72" s="14"/>
      <c r="D72" s="15">
        <f t="shared" si="82"/>
        <v>0</v>
      </c>
      <c r="E72" s="16">
        <f t="shared" si="83"/>
        <v>-4000</v>
      </c>
      <c r="F72" s="42"/>
      <c r="G72" s="42"/>
      <c r="H72" s="18">
        <f t="shared" si="84"/>
        <v>0</v>
      </c>
      <c r="I72" s="19">
        <f t="shared" si="85"/>
        <v>0</v>
      </c>
      <c r="J72" s="66">
        <v>4000</v>
      </c>
      <c r="K72" s="14"/>
      <c r="L72" s="69">
        <f t="shared" si="111"/>
        <v>0.2432350258437215</v>
      </c>
      <c r="M72" s="70">
        <f t="shared" si="112"/>
        <v>0</v>
      </c>
      <c r="N72" s="42">
        <v>4000</v>
      </c>
      <c r="O72" s="42"/>
      <c r="P72" s="46">
        <f t="shared" si="113"/>
        <v>0.2432350258437215</v>
      </c>
      <c r="Q72" s="47">
        <f t="shared" si="114"/>
        <v>0</v>
      </c>
      <c r="R72" s="66">
        <v>4000</v>
      </c>
      <c r="S72" s="14"/>
      <c r="T72" s="69">
        <f t="shared" si="115"/>
        <v>0.2432350258437215</v>
      </c>
      <c r="U72" s="70">
        <f t="shared" si="116"/>
        <v>0</v>
      </c>
      <c r="V72" s="42">
        <v>4000</v>
      </c>
      <c r="W72" s="42"/>
      <c r="X72" s="46">
        <f t="shared" si="117"/>
        <v>0.2432350258437215</v>
      </c>
      <c r="Y72" s="47">
        <f t="shared" si="118"/>
        <v>0</v>
      </c>
      <c r="Z72" s="66">
        <v>4000</v>
      </c>
      <c r="AA72" s="14"/>
      <c r="AB72" s="69">
        <f t="shared" si="119"/>
        <v>0.2432350258437215</v>
      </c>
      <c r="AC72" s="70">
        <f t="shared" si="120"/>
        <v>0</v>
      </c>
      <c r="AD72" s="42">
        <v>4000</v>
      </c>
      <c r="AE72" s="42"/>
      <c r="AF72" s="46">
        <f t="shared" si="121"/>
        <v>0.2432350258437215</v>
      </c>
      <c r="AG72" s="47">
        <f t="shared" si="122"/>
        <v>0</v>
      </c>
      <c r="AH72" s="66">
        <v>4000</v>
      </c>
      <c r="AI72" s="14"/>
      <c r="AJ72" s="69">
        <f t="shared" si="123"/>
        <v>0.2432350258437215</v>
      </c>
      <c r="AK72" s="70">
        <f t="shared" si="124"/>
        <v>0</v>
      </c>
      <c r="AL72" s="42">
        <v>4000</v>
      </c>
      <c r="AM72" s="42"/>
      <c r="AN72" s="46">
        <f t="shared" si="125"/>
        <v>0.2432350258437215</v>
      </c>
      <c r="AO72" s="47">
        <f t="shared" si="126"/>
        <v>0</v>
      </c>
      <c r="AP72" s="66">
        <v>4000</v>
      </c>
      <c r="AQ72" s="14"/>
      <c r="AR72" s="69">
        <f t="shared" si="127"/>
        <v>0.2432350258437215</v>
      </c>
      <c r="AS72" s="70">
        <f t="shared" si="128"/>
        <v>0</v>
      </c>
      <c r="AT72" s="42">
        <v>4000</v>
      </c>
      <c r="AU72" s="42"/>
      <c r="AV72" s="46">
        <f t="shared" si="129"/>
        <v>0.2432350258437215</v>
      </c>
      <c r="AW72" s="47">
        <f t="shared" si="130"/>
        <v>0</v>
      </c>
      <c r="AX72" s="68">
        <f t="shared" si="131"/>
        <v>44000</v>
      </c>
      <c r="AY72" s="21">
        <f t="shared" si="132"/>
        <v>0</v>
      </c>
      <c r="AZ72" s="22"/>
      <c r="BA72" s="48"/>
    </row>
    <row r="73" spans="1:53" ht="15.75" customHeight="1" x14ac:dyDescent="0.25">
      <c r="A73" s="12" t="s">
        <v>81</v>
      </c>
      <c r="B73" s="66">
        <v>7000</v>
      </c>
      <c r="C73" s="14"/>
      <c r="D73" s="15">
        <f t="shared" si="82"/>
        <v>0</v>
      </c>
      <c r="E73" s="16">
        <f t="shared" si="83"/>
        <v>-7000</v>
      </c>
      <c r="F73" s="42"/>
      <c r="G73" s="42"/>
      <c r="H73" s="18">
        <f t="shared" si="84"/>
        <v>0</v>
      </c>
      <c r="I73" s="19">
        <f t="shared" si="85"/>
        <v>0</v>
      </c>
      <c r="J73" s="66">
        <v>7000</v>
      </c>
      <c r="K73" s="14"/>
      <c r="L73" s="15">
        <f t="shared" si="111"/>
        <v>0.42566129522651264</v>
      </c>
      <c r="M73" s="67">
        <f t="shared" si="112"/>
        <v>0</v>
      </c>
      <c r="N73" s="42">
        <v>7000</v>
      </c>
      <c r="O73" s="42"/>
      <c r="P73" s="46">
        <f t="shared" si="113"/>
        <v>0.42566129522651264</v>
      </c>
      <c r="Q73" s="47">
        <f t="shared" si="114"/>
        <v>0</v>
      </c>
      <c r="R73" s="66">
        <v>7000</v>
      </c>
      <c r="S73" s="14"/>
      <c r="T73" s="15">
        <f t="shared" si="115"/>
        <v>0.42566129522651264</v>
      </c>
      <c r="U73" s="67">
        <f t="shared" si="116"/>
        <v>0</v>
      </c>
      <c r="V73" s="42">
        <v>7000</v>
      </c>
      <c r="W73" s="42"/>
      <c r="X73" s="46">
        <f t="shared" si="117"/>
        <v>0.42566129522651264</v>
      </c>
      <c r="Y73" s="47">
        <f t="shared" si="118"/>
        <v>0</v>
      </c>
      <c r="Z73" s="66">
        <v>7000</v>
      </c>
      <c r="AA73" s="14"/>
      <c r="AB73" s="15">
        <f t="shared" si="119"/>
        <v>0.42566129522651264</v>
      </c>
      <c r="AC73" s="67">
        <f t="shared" si="120"/>
        <v>0</v>
      </c>
      <c r="AD73" s="42">
        <v>7000</v>
      </c>
      <c r="AE73" s="42"/>
      <c r="AF73" s="46">
        <f t="shared" si="121"/>
        <v>0.42566129522651264</v>
      </c>
      <c r="AG73" s="47">
        <f t="shared" si="122"/>
        <v>0</v>
      </c>
      <c r="AH73" s="66">
        <v>7000</v>
      </c>
      <c r="AI73" s="14"/>
      <c r="AJ73" s="15">
        <f t="shared" si="123"/>
        <v>0.42566129522651264</v>
      </c>
      <c r="AK73" s="67">
        <f t="shared" si="124"/>
        <v>0</v>
      </c>
      <c r="AL73" s="42">
        <v>7000</v>
      </c>
      <c r="AM73" s="42"/>
      <c r="AN73" s="46">
        <f t="shared" si="125"/>
        <v>0.42566129522651264</v>
      </c>
      <c r="AO73" s="47">
        <f t="shared" si="126"/>
        <v>0</v>
      </c>
      <c r="AP73" s="66">
        <v>7000</v>
      </c>
      <c r="AQ73" s="14"/>
      <c r="AR73" s="15">
        <f t="shared" si="127"/>
        <v>0.42566129522651264</v>
      </c>
      <c r="AS73" s="67">
        <f t="shared" si="128"/>
        <v>0</v>
      </c>
      <c r="AT73" s="42">
        <v>7000</v>
      </c>
      <c r="AU73" s="42"/>
      <c r="AV73" s="46">
        <f t="shared" si="129"/>
        <v>0.42566129522651264</v>
      </c>
      <c r="AW73" s="47">
        <f t="shared" si="130"/>
        <v>0</v>
      </c>
      <c r="AX73" s="68">
        <f t="shared" si="131"/>
        <v>77000</v>
      </c>
      <c r="AY73" s="21">
        <f t="shared" si="132"/>
        <v>0</v>
      </c>
      <c r="AZ73" s="22">
        <f>IFERROR(AX73/AX$17,0)</f>
        <v>0.39018952062430323</v>
      </c>
      <c r="BA73" s="48">
        <f>IFERROR(AY73/AY$17,0)</f>
        <v>0</v>
      </c>
    </row>
    <row r="74" spans="1:53" ht="15.75" customHeight="1" x14ac:dyDescent="0.25">
      <c r="A74" s="12" t="s">
        <v>82</v>
      </c>
      <c r="B74" s="66">
        <v>30000</v>
      </c>
      <c r="C74" s="14"/>
      <c r="D74" s="15">
        <f t="shared" si="82"/>
        <v>0</v>
      </c>
      <c r="E74" s="16">
        <f t="shared" si="83"/>
        <v>-30000</v>
      </c>
      <c r="F74" s="42"/>
      <c r="G74" s="42"/>
      <c r="H74" s="18">
        <f t="shared" si="84"/>
        <v>0</v>
      </c>
      <c r="I74" s="19">
        <f t="shared" si="85"/>
        <v>0</v>
      </c>
      <c r="J74" s="66">
        <v>30000</v>
      </c>
      <c r="K74" s="14"/>
      <c r="L74" s="69">
        <f t="shared" si="111"/>
        <v>1.8242626938279112</v>
      </c>
      <c r="M74" s="70">
        <f t="shared" si="112"/>
        <v>0</v>
      </c>
      <c r="N74" s="42">
        <v>30000</v>
      </c>
      <c r="O74" s="42"/>
      <c r="P74" s="46">
        <f t="shared" si="113"/>
        <v>1.8242626938279112</v>
      </c>
      <c r="Q74" s="47">
        <f t="shared" si="114"/>
        <v>0</v>
      </c>
      <c r="R74" s="66">
        <v>30000</v>
      </c>
      <c r="S74" s="14"/>
      <c r="T74" s="69">
        <f t="shared" si="115"/>
        <v>1.8242626938279112</v>
      </c>
      <c r="U74" s="70">
        <f t="shared" si="116"/>
        <v>0</v>
      </c>
      <c r="V74" s="42">
        <v>30000</v>
      </c>
      <c r="W74" s="42"/>
      <c r="X74" s="46">
        <f t="shared" si="117"/>
        <v>1.8242626938279112</v>
      </c>
      <c r="Y74" s="47">
        <f t="shared" si="118"/>
        <v>0</v>
      </c>
      <c r="Z74" s="66">
        <v>30000</v>
      </c>
      <c r="AA74" s="14"/>
      <c r="AB74" s="69">
        <f t="shared" si="119"/>
        <v>1.8242626938279112</v>
      </c>
      <c r="AC74" s="70">
        <f t="shared" si="120"/>
        <v>0</v>
      </c>
      <c r="AD74" s="42">
        <v>30000</v>
      </c>
      <c r="AE74" s="42"/>
      <c r="AF74" s="46">
        <f t="shared" si="121"/>
        <v>1.8242626938279112</v>
      </c>
      <c r="AG74" s="47">
        <f t="shared" si="122"/>
        <v>0</v>
      </c>
      <c r="AH74" s="66">
        <v>30000</v>
      </c>
      <c r="AI74" s="14"/>
      <c r="AJ74" s="69">
        <f t="shared" si="123"/>
        <v>1.8242626938279112</v>
      </c>
      <c r="AK74" s="70">
        <f t="shared" si="124"/>
        <v>0</v>
      </c>
      <c r="AL74" s="42">
        <v>30000</v>
      </c>
      <c r="AM74" s="42"/>
      <c r="AN74" s="46">
        <f t="shared" si="125"/>
        <v>1.8242626938279112</v>
      </c>
      <c r="AO74" s="47">
        <f t="shared" si="126"/>
        <v>0</v>
      </c>
      <c r="AP74" s="66">
        <v>30000</v>
      </c>
      <c r="AQ74" s="14"/>
      <c r="AR74" s="69">
        <f t="shared" si="127"/>
        <v>1.8242626938279112</v>
      </c>
      <c r="AS74" s="70">
        <f t="shared" si="128"/>
        <v>0</v>
      </c>
      <c r="AT74" s="42">
        <v>30000</v>
      </c>
      <c r="AU74" s="42"/>
      <c r="AV74" s="46">
        <f t="shared" si="129"/>
        <v>1.8242626938279112</v>
      </c>
      <c r="AW74" s="47">
        <f t="shared" si="130"/>
        <v>0</v>
      </c>
      <c r="AX74" s="68">
        <f t="shared" si="131"/>
        <v>330000</v>
      </c>
      <c r="AY74" s="21">
        <f t="shared" si="132"/>
        <v>0</v>
      </c>
      <c r="AZ74" s="27"/>
      <c r="BA74" s="28"/>
    </row>
    <row r="75" spans="1:53" ht="15.75" customHeight="1" x14ac:dyDescent="0.25">
      <c r="A75" s="12" t="s">
        <v>83</v>
      </c>
      <c r="B75" s="66">
        <v>0</v>
      </c>
      <c r="C75" s="14"/>
      <c r="D75" s="15">
        <f t="shared" si="82"/>
        <v>0</v>
      </c>
      <c r="E75" s="16">
        <f t="shared" si="83"/>
        <v>0</v>
      </c>
      <c r="F75" s="42"/>
      <c r="G75" s="42"/>
      <c r="H75" s="18">
        <f t="shared" si="84"/>
        <v>0</v>
      </c>
      <c r="I75" s="19">
        <f t="shared" si="85"/>
        <v>0</v>
      </c>
      <c r="J75" s="66">
        <v>0</v>
      </c>
      <c r="K75" s="14"/>
      <c r="L75" s="15">
        <f t="shared" si="111"/>
        <v>0</v>
      </c>
      <c r="M75" s="67">
        <f t="shared" si="112"/>
        <v>0</v>
      </c>
      <c r="N75" s="42">
        <v>0</v>
      </c>
      <c r="O75" s="42"/>
      <c r="P75" s="46">
        <f t="shared" si="113"/>
        <v>0</v>
      </c>
      <c r="Q75" s="47">
        <f t="shared" si="114"/>
        <v>0</v>
      </c>
      <c r="R75" s="66">
        <v>0</v>
      </c>
      <c r="S75" s="14"/>
      <c r="T75" s="15">
        <f t="shared" si="115"/>
        <v>0</v>
      </c>
      <c r="U75" s="67">
        <f t="shared" si="116"/>
        <v>0</v>
      </c>
      <c r="V75" s="42">
        <v>0</v>
      </c>
      <c r="W75" s="42"/>
      <c r="X75" s="46">
        <f t="shared" si="117"/>
        <v>0</v>
      </c>
      <c r="Y75" s="47">
        <f t="shared" si="118"/>
        <v>0</v>
      </c>
      <c r="Z75" s="66">
        <v>0</v>
      </c>
      <c r="AA75" s="14"/>
      <c r="AB75" s="15">
        <f t="shared" si="119"/>
        <v>0</v>
      </c>
      <c r="AC75" s="67">
        <f t="shared" si="120"/>
        <v>0</v>
      </c>
      <c r="AD75" s="42">
        <v>0</v>
      </c>
      <c r="AE75" s="42"/>
      <c r="AF75" s="46">
        <f t="shared" si="121"/>
        <v>0</v>
      </c>
      <c r="AG75" s="47">
        <f t="shared" si="122"/>
        <v>0</v>
      </c>
      <c r="AH75" s="66">
        <v>0</v>
      </c>
      <c r="AI75" s="14"/>
      <c r="AJ75" s="15">
        <f t="shared" si="123"/>
        <v>0</v>
      </c>
      <c r="AK75" s="67">
        <f t="shared" si="124"/>
        <v>0</v>
      </c>
      <c r="AL75" s="42">
        <v>0</v>
      </c>
      <c r="AM75" s="42"/>
      <c r="AN75" s="46">
        <f t="shared" si="125"/>
        <v>0</v>
      </c>
      <c r="AO75" s="47">
        <f t="shared" si="126"/>
        <v>0</v>
      </c>
      <c r="AP75" s="66">
        <v>0</v>
      </c>
      <c r="AQ75" s="14"/>
      <c r="AR75" s="15">
        <f t="shared" si="127"/>
        <v>0</v>
      </c>
      <c r="AS75" s="67">
        <f t="shared" si="128"/>
        <v>0</v>
      </c>
      <c r="AT75" s="42">
        <v>0</v>
      </c>
      <c r="AU75" s="42"/>
      <c r="AV75" s="46">
        <f t="shared" si="129"/>
        <v>0</v>
      </c>
      <c r="AW75" s="47">
        <f t="shared" si="130"/>
        <v>0</v>
      </c>
      <c r="AX75" s="68">
        <f t="shared" si="131"/>
        <v>0</v>
      </c>
      <c r="AY75" s="21">
        <f t="shared" si="132"/>
        <v>0</v>
      </c>
      <c r="AZ75" s="22">
        <f>IFERROR(AX75/AX$17,0)</f>
        <v>0</v>
      </c>
      <c r="BA75" s="48">
        <f>IFERROR(AY75/AY$17,0)</f>
        <v>0</v>
      </c>
    </row>
    <row r="76" spans="1:53" ht="15.75" customHeight="1" x14ac:dyDescent="0.25">
      <c r="A76" s="12" t="s">
        <v>84</v>
      </c>
      <c r="B76" s="66">
        <v>0</v>
      </c>
      <c r="C76" s="13"/>
      <c r="D76" s="15">
        <f t="shared" si="82"/>
        <v>0</v>
      </c>
      <c r="E76" s="16">
        <f t="shared" si="83"/>
        <v>0</v>
      </c>
      <c r="F76" s="42"/>
      <c r="G76" s="42"/>
      <c r="H76" s="18">
        <f t="shared" si="84"/>
        <v>0</v>
      </c>
      <c r="I76" s="19">
        <f t="shared" si="85"/>
        <v>0</v>
      </c>
      <c r="J76" s="66">
        <v>0</v>
      </c>
      <c r="K76" s="13"/>
      <c r="L76" s="69">
        <f t="shared" si="111"/>
        <v>0</v>
      </c>
      <c r="M76" s="70">
        <f t="shared" si="112"/>
        <v>0</v>
      </c>
      <c r="N76" s="42">
        <v>0</v>
      </c>
      <c r="O76" s="42"/>
      <c r="P76" s="46">
        <f t="shared" si="113"/>
        <v>0</v>
      </c>
      <c r="Q76" s="47">
        <f t="shared" si="114"/>
        <v>0</v>
      </c>
      <c r="R76" s="66">
        <v>0</v>
      </c>
      <c r="S76" s="13"/>
      <c r="T76" s="69">
        <f t="shared" si="115"/>
        <v>0</v>
      </c>
      <c r="U76" s="70">
        <f t="shared" si="116"/>
        <v>0</v>
      </c>
      <c r="V76" s="42">
        <v>0</v>
      </c>
      <c r="W76" s="42"/>
      <c r="X76" s="46">
        <f t="shared" si="117"/>
        <v>0</v>
      </c>
      <c r="Y76" s="47">
        <f t="shared" si="118"/>
        <v>0</v>
      </c>
      <c r="Z76" s="66">
        <v>0</v>
      </c>
      <c r="AA76" s="13"/>
      <c r="AB76" s="69">
        <f t="shared" si="119"/>
        <v>0</v>
      </c>
      <c r="AC76" s="70">
        <f t="shared" si="120"/>
        <v>0</v>
      </c>
      <c r="AD76" s="42">
        <v>0</v>
      </c>
      <c r="AE76" s="42"/>
      <c r="AF76" s="46">
        <f t="shared" si="121"/>
        <v>0</v>
      </c>
      <c r="AG76" s="47">
        <f t="shared" si="122"/>
        <v>0</v>
      </c>
      <c r="AH76" s="66">
        <v>0</v>
      </c>
      <c r="AI76" s="13"/>
      <c r="AJ76" s="69">
        <f t="shared" si="123"/>
        <v>0</v>
      </c>
      <c r="AK76" s="70">
        <f t="shared" si="124"/>
        <v>0</v>
      </c>
      <c r="AL76" s="42">
        <v>0</v>
      </c>
      <c r="AM76" s="42"/>
      <c r="AN76" s="46">
        <f t="shared" si="125"/>
        <v>0</v>
      </c>
      <c r="AO76" s="47">
        <f t="shared" si="126"/>
        <v>0</v>
      </c>
      <c r="AP76" s="66">
        <v>0</v>
      </c>
      <c r="AQ76" s="13"/>
      <c r="AR76" s="69">
        <f t="shared" si="127"/>
        <v>0</v>
      </c>
      <c r="AS76" s="70">
        <f t="shared" si="128"/>
        <v>0</v>
      </c>
      <c r="AT76" s="42">
        <v>0</v>
      </c>
      <c r="AU76" s="42"/>
      <c r="AV76" s="46">
        <f t="shared" si="129"/>
        <v>0</v>
      </c>
      <c r="AW76" s="47">
        <f t="shared" si="130"/>
        <v>0</v>
      </c>
      <c r="AX76" s="68">
        <f t="shared" si="131"/>
        <v>0</v>
      </c>
      <c r="AY76" s="21">
        <f t="shared" si="132"/>
        <v>0</v>
      </c>
      <c r="AZ76" s="44">
        <f>IFERROR(AX76/AX$17,0)</f>
        <v>0</v>
      </c>
      <c r="BA76" s="45">
        <f>IFERROR(AY76/AY$17,0)</f>
        <v>0</v>
      </c>
    </row>
    <row r="77" spans="1:53" ht="15.75" customHeight="1" x14ac:dyDescent="0.25">
      <c r="A77" s="12"/>
      <c r="B77" s="66"/>
      <c r="C77" s="13"/>
      <c r="D77" s="69"/>
      <c r="E77" s="75"/>
      <c r="F77" s="42"/>
      <c r="G77" s="42"/>
      <c r="H77" s="46"/>
      <c r="I77" s="47"/>
      <c r="J77" s="63"/>
      <c r="K77" s="76"/>
      <c r="L77" s="71"/>
      <c r="M77" s="72"/>
      <c r="N77" s="42"/>
      <c r="O77" s="42"/>
      <c r="P77" s="46"/>
      <c r="Q77" s="47"/>
      <c r="R77" s="63"/>
      <c r="S77" s="76"/>
      <c r="T77" s="71"/>
      <c r="U77" s="72"/>
      <c r="V77" s="42"/>
      <c r="W77" s="42"/>
      <c r="X77" s="46"/>
      <c r="Y77" s="47"/>
      <c r="Z77" s="63"/>
      <c r="AA77" s="76"/>
      <c r="AB77" s="71"/>
      <c r="AC77" s="72"/>
      <c r="AD77" s="42"/>
      <c r="AE77" s="42"/>
      <c r="AF77" s="46"/>
      <c r="AG77" s="47"/>
      <c r="AH77" s="63"/>
      <c r="AI77" s="76"/>
      <c r="AJ77" s="71"/>
      <c r="AK77" s="72"/>
      <c r="AL77" s="42"/>
      <c r="AM77" s="42"/>
      <c r="AN77" s="46"/>
      <c r="AO77" s="47"/>
      <c r="AP77" s="63"/>
      <c r="AQ77" s="76"/>
      <c r="AR77" s="71"/>
      <c r="AS77" s="72"/>
      <c r="AT77" s="42"/>
      <c r="AU77" s="42"/>
      <c r="AV77" s="46"/>
      <c r="AW77" s="47"/>
      <c r="AX77" s="68">
        <f t="shared" si="131"/>
        <v>0</v>
      </c>
      <c r="AY77" s="21">
        <f t="shared" si="132"/>
        <v>0</v>
      </c>
      <c r="AZ77" s="71"/>
      <c r="BA77" s="72"/>
    </row>
    <row r="78" spans="1:53" ht="15.75" customHeight="1" x14ac:dyDescent="0.25">
      <c r="A78" s="65" t="s">
        <v>85</v>
      </c>
      <c r="B78" s="31">
        <f>B39+B47+B66</f>
        <v>52575</v>
      </c>
      <c r="C78" s="31">
        <f>C39+C47+C66</f>
        <v>0</v>
      </c>
      <c r="D78" s="32">
        <f t="shared" ref="D78:D89" si="134">IFERROR(C78/B78,0)</f>
        <v>0</v>
      </c>
      <c r="E78" s="33">
        <f t="shared" ref="E78:E89" si="135">IFERROR(C78-B78,0)</f>
        <v>-52575</v>
      </c>
      <c r="F78" s="31">
        <f>F39+F47+F66</f>
        <v>1600</v>
      </c>
      <c r="G78" s="31">
        <f>G39+G47+G66</f>
        <v>0</v>
      </c>
      <c r="H78" s="32">
        <f t="shared" ref="H78:H89" si="136">IFERROR(G78/F78,0)</f>
        <v>0</v>
      </c>
      <c r="I78" s="33">
        <f t="shared" ref="I78:I89" si="137">IFERROR(G78-F78,0)</f>
        <v>-1600</v>
      </c>
      <c r="J78" s="77">
        <f>J39+J47+J66</f>
        <v>52575</v>
      </c>
      <c r="K78" s="35">
        <f>K39+K47+K66</f>
        <v>0</v>
      </c>
      <c r="L78" s="32">
        <f>IFERROR(K78/J78,0)</f>
        <v>0</v>
      </c>
      <c r="M78" s="33">
        <f>IFERROR(K78-J78,0)</f>
        <v>-52575</v>
      </c>
      <c r="N78" s="31">
        <f>N39+N47+N66</f>
        <v>52825</v>
      </c>
      <c r="O78" s="31">
        <f>O39+O47+O66</f>
        <v>0</v>
      </c>
      <c r="P78" s="32">
        <f>IFERROR(O78/N78,0)</f>
        <v>0</v>
      </c>
      <c r="Q78" s="33">
        <f>IFERROR(O78-N78,0)</f>
        <v>-52825</v>
      </c>
      <c r="R78" s="77">
        <f>R39+R47+R66</f>
        <v>52825</v>
      </c>
      <c r="S78" s="35">
        <f>S39+S47+S66</f>
        <v>0</v>
      </c>
      <c r="T78" s="32">
        <f>IFERROR(S78/R78,0)</f>
        <v>0</v>
      </c>
      <c r="U78" s="33">
        <f>IFERROR(S78-R78,0)</f>
        <v>-52825</v>
      </c>
      <c r="V78" s="31">
        <f>V39+V47+V66</f>
        <v>52825</v>
      </c>
      <c r="W78" s="31">
        <f>W39+W47+W66</f>
        <v>0</v>
      </c>
      <c r="X78" s="32">
        <f>IFERROR(W78/V78,0)</f>
        <v>0</v>
      </c>
      <c r="Y78" s="33">
        <f>IFERROR(W78-V78,0)</f>
        <v>-52825</v>
      </c>
      <c r="Z78" s="77">
        <f>Z39+Z47+Z66</f>
        <v>52825</v>
      </c>
      <c r="AA78" s="35">
        <f>AA39+AA47+AA66</f>
        <v>0</v>
      </c>
      <c r="AB78" s="32">
        <f>IFERROR(AA78/Z78,0)</f>
        <v>0</v>
      </c>
      <c r="AC78" s="33">
        <f>IFERROR(AA78-Z78,0)</f>
        <v>-52825</v>
      </c>
      <c r="AD78" s="31">
        <f>AD39+AD47+AD66</f>
        <v>52825</v>
      </c>
      <c r="AE78" s="31">
        <f>AE39+AE47+AE66</f>
        <v>0</v>
      </c>
      <c r="AF78" s="32">
        <f>IFERROR(AE78/AD78,0)</f>
        <v>0</v>
      </c>
      <c r="AG78" s="33">
        <f>IFERROR(AE78-AD78,0)</f>
        <v>-52825</v>
      </c>
      <c r="AH78" s="77">
        <f>AH39+AH47+AH66</f>
        <v>52825</v>
      </c>
      <c r="AI78" s="35">
        <f>AI39+AI47+AI66</f>
        <v>0</v>
      </c>
      <c r="AJ78" s="32">
        <f>IFERROR(AI78/AH78,0)</f>
        <v>0</v>
      </c>
      <c r="AK78" s="33">
        <f>IFERROR(AI78-AH78,0)</f>
        <v>-52825</v>
      </c>
      <c r="AL78" s="31">
        <f>AL39+AL47+AL66</f>
        <v>52825</v>
      </c>
      <c r="AM78" s="31">
        <f>AM39+AM47+AM66</f>
        <v>0</v>
      </c>
      <c r="AN78" s="32">
        <f>IFERROR(AM78/AL78,0)</f>
        <v>0</v>
      </c>
      <c r="AO78" s="33">
        <f>IFERROR(AM78-AL78,0)</f>
        <v>-52825</v>
      </c>
      <c r="AP78" s="77">
        <f>AP39+AP47+AP66</f>
        <v>52825</v>
      </c>
      <c r="AQ78" s="35">
        <f>AQ39+AQ47+AQ66</f>
        <v>0</v>
      </c>
      <c r="AR78" s="32">
        <f>IFERROR(AQ78/AP78,0)</f>
        <v>0</v>
      </c>
      <c r="AS78" s="33">
        <f>IFERROR(AQ78-AP78,0)</f>
        <v>-52825</v>
      </c>
      <c r="AT78" s="31">
        <f>AT39+AT47+AT66</f>
        <v>52825</v>
      </c>
      <c r="AU78" s="31">
        <f>AU39+AU47+AU66</f>
        <v>0</v>
      </c>
      <c r="AV78" s="32">
        <f>IFERROR(AU78/AT78,0)</f>
        <v>0</v>
      </c>
      <c r="AW78" s="33">
        <f>IFERROR(AU78-AT78,0)</f>
        <v>-52825</v>
      </c>
      <c r="AX78" s="34">
        <f>AX39+AX47+AX66</f>
        <v>573375</v>
      </c>
      <c r="AY78" s="35">
        <f>AY39+AY47+AY66</f>
        <v>0</v>
      </c>
      <c r="AZ78" s="32">
        <f>IFERROR(AY78/AX78,0)</f>
        <v>0</v>
      </c>
      <c r="BA78" s="33">
        <f>IFERROR(AY78-AX78,0)</f>
        <v>-573375</v>
      </c>
    </row>
    <row r="79" spans="1:53" ht="15.75" customHeight="1" x14ac:dyDescent="0.25">
      <c r="A79" s="78" t="s">
        <v>86</v>
      </c>
      <c r="B79" s="79">
        <f>B38-B78</f>
        <v>26658.5</v>
      </c>
      <c r="C79" s="79">
        <f>C38-C78</f>
        <v>0</v>
      </c>
      <c r="D79" s="80">
        <f t="shared" si="134"/>
        <v>0</v>
      </c>
      <c r="E79" s="81">
        <f t="shared" si="135"/>
        <v>-26658.5</v>
      </c>
      <c r="F79" s="79">
        <f>F38-F78</f>
        <v>77633.5</v>
      </c>
      <c r="G79" s="79">
        <f>G38-G78</f>
        <v>0</v>
      </c>
      <c r="H79" s="80">
        <f t="shared" si="136"/>
        <v>0</v>
      </c>
      <c r="I79" s="81">
        <f t="shared" si="137"/>
        <v>-77633.5</v>
      </c>
      <c r="J79" s="82">
        <f>J38-J78</f>
        <v>26658.5</v>
      </c>
      <c r="K79" s="83">
        <f>K38-K78</f>
        <v>0</v>
      </c>
      <c r="L79" s="80">
        <f>IFERROR(K79/J79,0)</f>
        <v>0</v>
      </c>
      <c r="M79" s="81">
        <f>IFERROR(K79-J79,0)</f>
        <v>-26658.5</v>
      </c>
      <c r="N79" s="79">
        <f>N38-N78</f>
        <v>26408.5</v>
      </c>
      <c r="O79" s="79">
        <f>O38-O78</f>
        <v>0</v>
      </c>
      <c r="P79" s="80">
        <f>IFERROR(O79/N79,0)</f>
        <v>0</v>
      </c>
      <c r="Q79" s="81">
        <f>IFERROR(O79-N79,0)</f>
        <v>-26408.5</v>
      </c>
      <c r="R79" s="82">
        <f>R38-R78</f>
        <v>26408.5</v>
      </c>
      <c r="S79" s="83">
        <f>S38-S78</f>
        <v>0</v>
      </c>
      <c r="T79" s="80">
        <f>IFERROR(S79/R79,0)</f>
        <v>0</v>
      </c>
      <c r="U79" s="81">
        <f>IFERROR(S79-R79,0)</f>
        <v>-26408.5</v>
      </c>
      <c r="V79" s="79">
        <f>V38-V78</f>
        <v>26408.5</v>
      </c>
      <c r="W79" s="79">
        <f>W38-W78</f>
        <v>0</v>
      </c>
      <c r="X79" s="80">
        <f>IFERROR(W79/V79,0)</f>
        <v>0</v>
      </c>
      <c r="Y79" s="81">
        <f>IFERROR(W79-V79,0)</f>
        <v>-26408.5</v>
      </c>
      <c r="Z79" s="82">
        <f>Z38-Z78</f>
        <v>26408.5</v>
      </c>
      <c r="AA79" s="83">
        <f>AA38-AA78</f>
        <v>0</v>
      </c>
      <c r="AB79" s="80">
        <f>IFERROR(AA79/Z79,0)</f>
        <v>0</v>
      </c>
      <c r="AC79" s="81">
        <f>IFERROR(AA79-Z79,0)</f>
        <v>-26408.5</v>
      </c>
      <c r="AD79" s="79">
        <f>AD38-AD78</f>
        <v>26408.5</v>
      </c>
      <c r="AE79" s="79">
        <f>AE38-AE78</f>
        <v>0</v>
      </c>
      <c r="AF79" s="80">
        <f>IFERROR(AE79/AD79,0)</f>
        <v>0</v>
      </c>
      <c r="AG79" s="81">
        <f>IFERROR(AE79-AD79,0)</f>
        <v>-26408.5</v>
      </c>
      <c r="AH79" s="82">
        <f>AH38-AH78</f>
        <v>26408.5</v>
      </c>
      <c r="AI79" s="83">
        <f>AI38-AI78</f>
        <v>0</v>
      </c>
      <c r="AJ79" s="80">
        <f>IFERROR(AI79/AH79,0)</f>
        <v>0</v>
      </c>
      <c r="AK79" s="81">
        <f>IFERROR(AI79-AH79,0)</f>
        <v>-26408.5</v>
      </c>
      <c r="AL79" s="79">
        <f>AL38-AL78</f>
        <v>26408.5</v>
      </c>
      <c r="AM79" s="79">
        <f>AM38-AM78</f>
        <v>0</v>
      </c>
      <c r="AN79" s="80">
        <f>IFERROR(AM79/AL79,0)</f>
        <v>0</v>
      </c>
      <c r="AO79" s="81">
        <f>IFERROR(AM79-AL79,0)</f>
        <v>-26408.5</v>
      </c>
      <c r="AP79" s="82">
        <f>AP38-AP78</f>
        <v>26408.5</v>
      </c>
      <c r="AQ79" s="83">
        <f>AQ38-AQ78</f>
        <v>0</v>
      </c>
      <c r="AR79" s="80">
        <f>IFERROR(AQ79/AP79,0)</f>
        <v>0</v>
      </c>
      <c r="AS79" s="81">
        <f>IFERROR(AQ79-AP79,0)</f>
        <v>-26408.5</v>
      </c>
      <c r="AT79" s="79">
        <f>AT38-AT78</f>
        <v>26408.5</v>
      </c>
      <c r="AU79" s="79">
        <f>AU38-AU78</f>
        <v>0</v>
      </c>
      <c r="AV79" s="80">
        <f>IFERROR(AU79/AT79,0)</f>
        <v>0</v>
      </c>
      <c r="AW79" s="81">
        <f>IFERROR(AU79-AT79,0)</f>
        <v>-26408.5</v>
      </c>
      <c r="AX79" s="84">
        <f>AX38-AX78</f>
        <v>377427</v>
      </c>
      <c r="AY79" s="83">
        <f>AY38-AY78</f>
        <v>0</v>
      </c>
      <c r="AZ79" s="80">
        <f>IFERROR(AY79/AX79,0)</f>
        <v>0</v>
      </c>
      <c r="BA79" s="81">
        <f>IFERROR(AY79-AX79,0)</f>
        <v>-377427</v>
      </c>
    </row>
    <row r="80" spans="1:53" ht="15.75" customHeight="1" x14ac:dyDescent="0.25">
      <c r="A80" s="85" t="s">
        <v>87</v>
      </c>
      <c r="B80" s="14">
        <v>0</v>
      </c>
      <c r="C80" s="14"/>
      <c r="D80" s="15">
        <f t="shared" si="134"/>
        <v>0</v>
      </c>
      <c r="E80" s="16">
        <f t="shared" si="135"/>
        <v>0</v>
      </c>
      <c r="F80" s="42">
        <v>0</v>
      </c>
      <c r="G80" s="42"/>
      <c r="H80" s="18">
        <f t="shared" si="136"/>
        <v>0</v>
      </c>
      <c r="I80" s="19">
        <f t="shared" si="137"/>
        <v>0</v>
      </c>
      <c r="J80" s="14">
        <v>0</v>
      </c>
      <c r="K80" s="14"/>
      <c r="L80" s="15">
        <f>IFERROR(J80/J$17,0)</f>
        <v>0</v>
      </c>
      <c r="M80" s="67">
        <f>IFERROR(K80/K$17,0)</f>
        <v>0</v>
      </c>
      <c r="N80" s="42">
        <v>0</v>
      </c>
      <c r="O80" s="42"/>
      <c r="P80" s="46">
        <f>IFERROR(N80/N$17,0)</f>
        <v>0</v>
      </c>
      <c r="Q80" s="47">
        <f>IFERROR(O80/O$17,0)</f>
        <v>0</v>
      </c>
      <c r="R80" s="14">
        <v>0</v>
      </c>
      <c r="S80" s="14"/>
      <c r="T80" s="15">
        <f>IFERROR(R80/R$17,0)</f>
        <v>0</v>
      </c>
      <c r="U80" s="67">
        <f>IFERROR(S80/S$17,0)</f>
        <v>0</v>
      </c>
      <c r="V80" s="42">
        <v>0</v>
      </c>
      <c r="W80" s="42"/>
      <c r="X80" s="46">
        <f>IFERROR(V80/V$17,0)</f>
        <v>0</v>
      </c>
      <c r="Y80" s="47">
        <f>IFERROR(W80/W$17,0)</f>
        <v>0</v>
      </c>
      <c r="Z80" s="14">
        <v>0</v>
      </c>
      <c r="AA80" s="14"/>
      <c r="AB80" s="15">
        <f>IFERROR(Z80/Z$17,0)</f>
        <v>0</v>
      </c>
      <c r="AC80" s="67">
        <f>IFERROR(AA80/AA$17,0)</f>
        <v>0</v>
      </c>
      <c r="AD80" s="42">
        <v>0</v>
      </c>
      <c r="AE80" s="42"/>
      <c r="AF80" s="46">
        <f>IFERROR(AD80/AD$17,0)</f>
        <v>0</v>
      </c>
      <c r="AG80" s="47">
        <f>IFERROR(AE80/AE$17,0)</f>
        <v>0</v>
      </c>
      <c r="AH80" s="14">
        <v>0</v>
      </c>
      <c r="AI80" s="14"/>
      <c r="AJ80" s="15">
        <f>IFERROR(AH80/AH$17,0)</f>
        <v>0</v>
      </c>
      <c r="AK80" s="67">
        <f>IFERROR(AI80/AI$17,0)</f>
        <v>0</v>
      </c>
      <c r="AL80" s="42">
        <v>0</v>
      </c>
      <c r="AM80" s="42"/>
      <c r="AN80" s="46">
        <f>IFERROR(AL80/AL$17,0)</f>
        <v>0</v>
      </c>
      <c r="AO80" s="47">
        <f>IFERROR(AM80/AM$17,0)</f>
        <v>0</v>
      </c>
      <c r="AP80" s="14">
        <v>0</v>
      </c>
      <c r="AQ80" s="14"/>
      <c r="AR80" s="15">
        <f>IFERROR(AP80/AP$17,0)</f>
        <v>0</v>
      </c>
      <c r="AS80" s="67">
        <f>IFERROR(AQ80/AQ$17,0)</f>
        <v>0</v>
      </c>
      <c r="AT80" s="42">
        <v>0</v>
      </c>
      <c r="AU80" s="42"/>
      <c r="AV80" s="46">
        <f>IFERROR(AT80/AT$17,0)</f>
        <v>0</v>
      </c>
      <c r="AW80" s="47">
        <f>IFERROR(AU80/AU$17,0)</f>
        <v>0</v>
      </c>
      <c r="AX80" s="68">
        <v>0</v>
      </c>
      <c r="AY80" s="21">
        <f>C80+G80+K80+O80+S80+W80+AA80+AE80+AI80+AM80+AQ80+AU80</f>
        <v>0</v>
      </c>
      <c r="AZ80" s="22">
        <f>IFERROR(AX80/AX$17,0)</f>
        <v>0</v>
      </c>
      <c r="BA80" s="48">
        <f>IFERROR(AY80/AY$17,0)</f>
        <v>0</v>
      </c>
    </row>
    <row r="81" spans="1:53" ht="15.75" customHeight="1" x14ac:dyDescent="0.25">
      <c r="A81" s="85" t="s">
        <v>88</v>
      </c>
      <c r="B81" s="14">
        <v>0</v>
      </c>
      <c r="C81" s="14"/>
      <c r="D81" s="15">
        <f t="shared" si="134"/>
        <v>0</v>
      </c>
      <c r="E81" s="16">
        <f t="shared" si="135"/>
        <v>0</v>
      </c>
      <c r="F81" s="42">
        <v>0</v>
      </c>
      <c r="G81" s="42"/>
      <c r="H81" s="18">
        <f t="shared" si="136"/>
        <v>0</v>
      </c>
      <c r="I81" s="19">
        <f t="shared" si="137"/>
        <v>0</v>
      </c>
      <c r="J81" s="14">
        <v>0</v>
      </c>
      <c r="K81" s="14"/>
      <c r="L81" s="15">
        <f>IFERROR(J81/J$17,0)</f>
        <v>0</v>
      </c>
      <c r="M81" s="67">
        <f>IFERROR(K81/K$17,0)</f>
        <v>0</v>
      </c>
      <c r="N81" s="42">
        <v>0</v>
      </c>
      <c r="O81" s="42"/>
      <c r="P81" s="46">
        <f>IFERROR(N81/N$17,0)</f>
        <v>0</v>
      </c>
      <c r="Q81" s="47">
        <f>IFERROR(O81/O$17,0)</f>
        <v>0</v>
      </c>
      <c r="R81" s="14">
        <v>0</v>
      </c>
      <c r="S81" s="14"/>
      <c r="T81" s="15">
        <f>IFERROR(R81/R$17,0)</f>
        <v>0</v>
      </c>
      <c r="U81" s="67">
        <f>IFERROR(S81/S$17,0)</f>
        <v>0</v>
      </c>
      <c r="V81" s="42">
        <v>0</v>
      </c>
      <c r="W81" s="42"/>
      <c r="X81" s="46">
        <f>IFERROR(V81/V$17,0)</f>
        <v>0</v>
      </c>
      <c r="Y81" s="47">
        <f>IFERROR(W81/W$17,0)</f>
        <v>0</v>
      </c>
      <c r="Z81" s="14">
        <v>0</v>
      </c>
      <c r="AA81" s="14"/>
      <c r="AB81" s="15">
        <f>IFERROR(Z81/Z$17,0)</f>
        <v>0</v>
      </c>
      <c r="AC81" s="67">
        <f>IFERROR(AA81/AA$17,0)</f>
        <v>0</v>
      </c>
      <c r="AD81" s="42">
        <v>0</v>
      </c>
      <c r="AE81" s="42"/>
      <c r="AF81" s="46">
        <f>IFERROR(AD81/AD$17,0)</f>
        <v>0</v>
      </c>
      <c r="AG81" s="47">
        <f>IFERROR(AE81/AE$17,0)</f>
        <v>0</v>
      </c>
      <c r="AH81" s="14">
        <v>0</v>
      </c>
      <c r="AI81" s="14"/>
      <c r="AJ81" s="15">
        <f>IFERROR(AH81/AH$17,0)</f>
        <v>0</v>
      </c>
      <c r="AK81" s="67">
        <f>IFERROR(AI81/AI$17,0)</f>
        <v>0</v>
      </c>
      <c r="AL81" s="42">
        <v>0</v>
      </c>
      <c r="AM81" s="42"/>
      <c r="AN81" s="46">
        <f>IFERROR(AL81/AL$17,0)</f>
        <v>0</v>
      </c>
      <c r="AO81" s="47">
        <f>IFERROR(AM81/AM$17,0)</f>
        <v>0</v>
      </c>
      <c r="AP81" s="14">
        <v>0</v>
      </c>
      <c r="AQ81" s="14"/>
      <c r="AR81" s="15">
        <f>IFERROR(AP81/AP$17,0)</f>
        <v>0</v>
      </c>
      <c r="AS81" s="67">
        <f>IFERROR(AQ81/AQ$17,0)</f>
        <v>0</v>
      </c>
      <c r="AT81" s="42">
        <v>0</v>
      </c>
      <c r="AU81" s="42"/>
      <c r="AV81" s="46">
        <f>IFERROR(AT81/AT$17,0)</f>
        <v>0</v>
      </c>
      <c r="AW81" s="47">
        <f>IFERROR(AU81/AU$17,0)</f>
        <v>0</v>
      </c>
      <c r="AX81" s="68">
        <v>0</v>
      </c>
      <c r="AY81" s="21">
        <f>C81+G81+K81+O81+S81+W81+AA81+AE81+AI81+AM81+AQ81+AU81</f>
        <v>0</v>
      </c>
      <c r="AZ81" s="22">
        <f>IFERROR(AX81/AX$17,0)</f>
        <v>0</v>
      </c>
      <c r="BA81" s="48">
        <f>IFERROR(AY81/AY$17,0)</f>
        <v>0</v>
      </c>
    </row>
    <row r="82" spans="1:53" ht="15.75" customHeight="1" x14ac:dyDescent="0.25">
      <c r="A82" s="78" t="s">
        <v>89</v>
      </c>
      <c r="B82" s="79">
        <f>B79-B80-B81</f>
        <v>26658.5</v>
      </c>
      <c r="C82" s="79">
        <f>C79-C80-C81</f>
        <v>0</v>
      </c>
      <c r="D82" s="80">
        <f t="shared" si="134"/>
        <v>0</v>
      </c>
      <c r="E82" s="81">
        <f t="shared" si="135"/>
        <v>-26658.5</v>
      </c>
      <c r="F82" s="79">
        <f>F79-F80-F81</f>
        <v>77633.5</v>
      </c>
      <c r="G82" s="79">
        <f>G79-G80-G81</f>
        <v>0</v>
      </c>
      <c r="H82" s="80">
        <f t="shared" si="136"/>
        <v>0</v>
      </c>
      <c r="I82" s="81">
        <f t="shared" si="137"/>
        <v>-77633.5</v>
      </c>
      <c r="J82" s="82">
        <f>J79-J80-J81</f>
        <v>26658.5</v>
      </c>
      <c r="K82" s="83">
        <f>K79-K80-K81</f>
        <v>0</v>
      </c>
      <c r="L82" s="80">
        <f>IFERROR(K82/J82,0)</f>
        <v>0</v>
      </c>
      <c r="M82" s="81">
        <f>IFERROR(K82-J82,0)</f>
        <v>-26658.5</v>
      </c>
      <c r="N82" s="79">
        <f>N79-N80-N81</f>
        <v>26408.5</v>
      </c>
      <c r="O82" s="79">
        <f>O79-O80-O81</f>
        <v>0</v>
      </c>
      <c r="P82" s="80">
        <f>IFERROR(O82/N82,0)</f>
        <v>0</v>
      </c>
      <c r="Q82" s="81">
        <f>IFERROR(O82-N82,0)</f>
        <v>-26408.5</v>
      </c>
      <c r="R82" s="82">
        <f>R79-R80-R81</f>
        <v>26408.5</v>
      </c>
      <c r="S82" s="83">
        <f>S79-S80-S81</f>
        <v>0</v>
      </c>
      <c r="T82" s="80">
        <f>IFERROR(S82/R82,0)</f>
        <v>0</v>
      </c>
      <c r="U82" s="81">
        <f>IFERROR(S82-R82,0)</f>
        <v>-26408.5</v>
      </c>
      <c r="V82" s="79">
        <f>V79-V80-V81</f>
        <v>26408.5</v>
      </c>
      <c r="W82" s="79">
        <f>W79-W80-W81</f>
        <v>0</v>
      </c>
      <c r="X82" s="80">
        <f>IFERROR(W82/V82,0)</f>
        <v>0</v>
      </c>
      <c r="Y82" s="81">
        <f>IFERROR(W82-V82,0)</f>
        <v>-26408.5</v>
      </c>
      <c r="Z82" s="82">
        <f>Z79-Z80-Z81</f>
        <v>26408.5</v>
      </c>
      <c r="AA82" s="83">
        <f>AA79-AA80-AA81</f>
        <v>0</v>
      </c>
      <c r="AB82" s="80">
        <f>IFERROR(AA82/Z82,0)</f>
        <v>0</v>
      </c>
      <c r="AC82" s="81">
        <f>IFERROR(AA82-Z82,0)</f>
        <v>-26408.5</v>
      </c>
      <c r="AD82" s="79">
        <f>AD79-AD80-AD81</f>
        <v>26408.5</v>
      </c>
      <c r="AE82" s="79">
        <f>AE79-AE80-AE81</f>
        <v>0</v>
      </c>
      <c r="AF82" s="80">
        <f>IFERROR(AE82/AD82,0)</f>
        <v>0</v>
      </c>
      <c r="AG82" s="81">
        <f>IFERROR(AE82-AD82,0)</f>
        <v>-26408.5</v>
      </c>
      <c r="AH82" s="82">
        <f>AH79-AH80-AH81</f>
        <v>26408.5</v>
      </c>
      <c r="AI82" s="83">
        <f>AI79-AI80-AI81</f>
        <v>0</v>
      </c>
      <c r="AJ82" s="80">
        <f>IFERROR(AI82/AH82,0)</f>
        <v>0</v>
      </c>
      <c r="AK82" s="81">
        <f>IFERROR(AI82-AH82,0)</f>
        <v>-26408.5</v>
      </c>
      <c r="AL82" s="79">
        <f>AL79-AL80-AL81</f>
        <v>26408.5</v>
      </c>
      <c r="AM82" s="79">
        <f>AM79-AM80-AM81</f>
        <v>0</v>
      </c>
      <c r="AN82" s="80">
        <f>IFERROR(AM82/AL82,0)</f>
        <v>0</v>
      </c>
      <c r="AO82" s="81">
        <f>IFERROR(AM82-AL82,0)</f>
        <v>-26408.5</v>
      </c>
      <c r="AP82" s="82">
        <f>AP79-AP80-AP81</f>
        <v>26408.5</v>
      </c>
      <c r="AQ82" s="83">
        <f>AQ79-AQ80-AQ81</f>
        <v>0</v>
      </c>
      <c r="AR82" s="80">
        <f>IFERROR(AQ82/AP82,0)</f>
        <v>0</v>
      </c>
      <c r="AS82" s="81">
        <f>IFERROR(AQ82-AP82,0)</f>
        <v>-26408.5</v>
      </c>
      <c r="AT82" s="79">
        <f>AT79-AT80-AT81</f>
        <v>26408.5</v>
      </c>
      <c r="AU82" s="79">
        <f>AU79-AU80-AU81</f>
        <v>0</v>
      </c>
      <c r="AV82" s="80">
        <f>IFERROR(AU82/AT82,0)</f>
        <v>0</v>
      </c>
      <c r="AW82" s="81">
        <f>IFERROR(AU82-AT82,0)</f>
        <v>-26408.5</v>
      </c>
      <c r="AX82" s="84">
        <f>AX79-AX80-AX81</f>
        <v>377427</v>
      </c>
      <c r="AY82" s="83">
        <f>AY79-AY80-AY81</f>
        <v>0</v>
      </c>
      <c r="AZ82" s="80">
        <f>IFERROR(AY82/AX82,0)</f>
        <v>0</v>
      </c>
      <c r="BA82" s="81">
        <f>IFERROR(AY82-AX82,0)</f>
        <v>-377427</v>
      </c>
    </row>
    <row r="83" spans="1:53" ht="15.75" customHeight="1" x14ac:dyDescent="0.25">
      <c r="A83" s="86" t="s">
        <v>90</v>
      </c>
      <c r="B83" s="37">
        <v>0</v>
      </c>
      <c r="C83" s="37">
        <v>0</v>
      </c>
      <c r="D83" s="38">
        <f t="shared" si="134"/>
        <v>0</v>
      </c>
      <c r="E83" s="39">
        <f t="shared" si="135"/>
        <v>0</v>
      </c>
      <c r="F83" s="37">
        <v>0</v>
      </c>
      <c r="G83" s="37">
        <v>0</v>
      </c>
      <c r="H83" s="38">
        <f t="shared" si="136"/>
        <v>0</v>
      </c>
      <c r="I83" s="39">
        <f t="shared" si="137"/>
        <v>0</v>
      </c>
      <c r="J83" s="37">
        <v>0</v>
      </c>
      <c r="K83" s="37">
        <v>0</v>
      </c>
      <c r="L83" s="38">
        <f>IFERROR(K83/J83,0)</f>
        <v>0</v>
      </c>
      <c r="M83" s="39">
        <f>IFERROR(K83-J83,0)</f>
        <v>0</v>
      </c>
      <c r="N83" s="37">
        <v>0</v>
      </c>
      <c r="O83" s="37">
        <v>0</v>
      </c>
      <c r="P83" s="38">
        <f>IFERROR(O83/N83,0)</f>
        <v>0</v>
      </c>
      <c r="Q83" s="39">
        <f>IFERROR(O83-N83,0)</f>
        <v>0</v>
      </c>
      <c r="R83" s="73">
        <v>0</v>
      </c>
      <c r="S83" s="41">
        <v>0</v>
      </c>
      <c r="T83" s="38">
        <f>IFERROR(S83/R83,0)</f>
        <v>0</v>
      </c>
      <c r="U83" s="39">
        <f>IFERROR(S83-R83,0)</f>
        <v>0</v>
      </c>
      <c r="V83" s="37">
        <v>0</v>
      </c>
      <c r="W83" s="37">
        <v>0</v>
      </c>
      <c r="X83" s="38">
        <f>IFERROR(W83/V83,0)</f>
        <v>0</v>
      </c>
      <c r="Y83" s="39">
        <f>IFERROR(W83-V83,0)</f>
        <v>0</v>
      </c>
      <c r="Z83" s="73">
        <v>0</v>
      </c>
      <c r="AA83" s="41">
        <v>0</v>
      </c>
      <c r="AB83" s="38">
        <f>IFERROR(AA83/Z83,0)</f>
        <v>0</v>
      </c>
      <c r="AC83" s="39">
        <f>IFERROR(AA83-Z83,0)</f>
        <v>0</v>
      </c>
      <c r="AD83" s="37">
        <v>0</v>
      </c>
      <c r="AE83" s="37">
        <v>0</v>
      </c>
      <c r="AF83" s="38">
        <f>IFERROR(AE83/AD83,0)</f>
        <v>0</v>
      </c>
      <c r="AG83" s="39">
        <f>IFERROR(AE83-AD83,0)</f>
        <v>0</v>
      </c>
      <c r="AH83" s="73">
        <v>0</v>
      </c>
      <c r="AI83" s="41">
        <v>0</v>
      </c>
      <c r="AJ83" s="38">
        <f>IFERROR(AI83/AH83,0)</f>
        <v>0</v>
      </c>
      <c r="AK83" s="39">
        <f>IFERROR(AI83-AH83,0)</f>
        <v>0</v>
      </c>
      <c r="AL83" s="37">
        <v>0</v>
      </c>
      <c r="AM83" s="37">
        <v>0</v>
      </c>
      <c r="AN83" s="38">
        <f>IFERROR(AM83/AL83,0)</f>
        <v>0</v>
      </c>
      <c r="AO83" s="39">
        <f>IFERROR(AM83-AL83,0)</f>
        <v>0</v>
      </c>
      <c r="AP83" s="73">
        <v>0</v>
      </c>
      <c r="AQ83" s="41">
        <v>0</v>
      </c>
      <c r="AR83" s="38">
        <f>IFERROR(AQ83/AP83,0)</f>
        <v>0</v>
      </c>
      <c r="AS83" s="39">
        <f>IFERROR(AQ83-AP83,0)</f>
        <v>0</v>
      </c>
      <c r="AT83" s="37">
        <v>0</v>
      </c>
      <c r="AU83" s="37">
        <v>0</v>
      </c>
      <c r="AV83" s="38">
        <f>IFERROR(AU83/AT83,0)</f>
        <v>0</v>
      </c>
      <c r="AW83" s="39">
        <f>IFERROR(AU83-AT83,0)</f>
        <v>0</v>
      </c>
      <c r="AX83" s="40">
        <v>0</v>
      </c>
      <c r="AY83" s="41">
        <v>0</v>
      </c>
      <c r="AZ83" s="38">
        <f>IFERROR(AY83/AX83,0)</f>
        <v>0</v>
      </c>
      <c r="BA83" s="39">
        <f>IFERROR(AY83-AX83,0)</f>
        <v>0</v>
      </c>
    </row>
    <row r="84" spans="1:53" ht="15.75" customHeight="1" x14ac:dyDescent="0.25">
      <c r="A84" s="36" t="s">
        <v>91</v>
      </c>
      <c r="B84" s="37">
        <f>SUM(B85:B90)</f>
        <v>15000</v>
      </c>
      <c r="C84" s="37">
        <f>SUM(C85:C90)</f>
        <v>0</v>
      </c>
      <c r="D84" s="38">
        <f t="shared" si="134"/>
        <v>0</v>
      </c>
      <c r="E84" s="39">
        <f t="shared" si="135"/>
        <v>-15000</v>
      </c>
      <c r="F84" s="37">
        <f>SUM(F85:F90)</f>
        <v>10000</v>
      </c>
      <c r="G84" s="37">
        <f>SUM(G85:G90)</f>
        <v>0</v>
      </c>
      <c r="H84" s="38">
        <f t="shared" si="136"/>
        <v>0</v>
      </c>
      <c r="I84" s="39">
        <f t="shared" si="137"/>
        <v>-10000</v>
      </c>
      <c r="J84" s="37">
        <f>SUM(J85:J90)</f>
        <v>15000</v>
      </c>
      <c r="K84" s="37">
        <f>SUM(K85:K90)</f>
        <v>0</v>
      </c>
      <c r="L84" s="38">
        <f>IFERROR(K84/J84,0)</f>
        <v>0</v>
      </c>
      <c r="M84" s="39">
        <f>IFERROR(K84-J84,0)</f>
        <v>-15000</v>
      </c>
      <c r="N84" s="37">
        <f>SUM(N85:N90)</f>
        <v>15000</v>
      </c>
      <c r="O84" s="37">
        <f>SUM(O85:O90)</f>
        <v>0</v>
      </c>
      <c r="P84" s="38">
        <f>IFERROR(O84/N84,0)</f>
        <v>0</v>
      </c>
      <c r="Q84" s="39">
        <f>IFERROR(O84-N84,0)</f>
        <v>-15000</v>
      </c>
      <c r="R84" s="73">
        <f>SUM(R85:R90)</f>
        <v>15000</v>
      </c>
      <c r="S84" s="41">
        <f>SUM(S85:S90)</f>
        <v>0</v>
      </c>
      <c r="T84" s="38">
        <f>IFERROR(S84/R84,0)</f>
        <v>0</v>
      </c>
      <c r="U84" s="39">
        <f>IFERROR(S84-R84,0)</f>
        <v>-15000</v>
      </c>
      <c r="V84" s="37">
        <f>SUM(V85:V90)</f>
        <v>15000</v>
      </c>
      <c r="W84" s="37">
        <f>SUM(W85:W90)</f>
        <v>0</v>
      </c>
      <c r="X84" s="38">
        <f>IFERROR(W84/V84,0)</f>
        <v>0</v>
      </c>
      <c r="Y84" s="39">
        <f>IFERROR(W84-V84,0)</f>
        <v>-15000</v>
      </c>
      <c r="Z84" s="73">
        <f>SUM(Z85:Z90)</f>
        <v>15000</v>
      </c>
      <c r="AA84" s="41">
        <f>SUM(AA85:AA90)</f>
        <v>0</v>
      </c>
      <c r="AB84" s="38">
        <f>IFERROR(AA84/Z84,0)</f>
        <v>0</v>
      </c>
      <c r="AC84" s="39">
        <f>IFERROR(AA84-Z84,0)</f>
        <v>-15000</v>
      </c>
      <c r="AD84" s="37">
        <f>SUM(AD85:AD90)</f>
        <v>15000</v>
      </c>
      <c r="AE84" s="37">
        <f>SUM(AE85:AE90)</f>
        <v>0</v>
      </c>
      <c r="AF84" s="38">
        <f>IFERROR(AE84/AD84,0)</f>
        <v>0</v>
      </c>
      <c r="AG84" s="39">
        <f>IFERROR(AE84-AD84,0)</f>
        <v>-15000</v>
      </c>
      <c r="AH84" s="73">
        <f>SUM(AH85:AH90)</f>
        <v>15000</v>
      </c>
      <c r="AI84" s="41">
        <f>SUM(AI85:AI90)</f>
        <v>0</v>
      </c>
      <c r="AJ84" s="38">
        <f>IFERROR(AI84/AH84,0)</f>
        <v>0</v>
      </c>
      <c r="AK84" s="39">
        <f>IFERROR(AI84-AH84,0)</f>
        <v>-15000</v>
      </c>
      <c r="AL84" s="37">
        <f>SUM(AL85:AL90)</f>
        <v>15000</v>
      </c>
      <c r="AM84" s="37">
        <f>SUM(AM85:AM90)</f>
        <v>0</v>
      </c>
      <c r="AN84" s="38">
        <f>IFERROR(AM84/AL84,0)</f>
        <v>0</v>
      </c>
      <c r="AO84" s="39">
        <f>IFERROR(AM84-AL84,0)</f>
        <v>-15000</v>
      </c>
      <c r="AP84" s="73">
        <f>SUM(AP85:AP90)</f>
        <v>15000</v>
      </c>
      <c r="AQ84" s="41">
        <f>SUM(AQ85:AQ90)</f>
        <v>0</v>
      </c>
      <c r="AR84" s="38">
        <f>IFERROR(AQ84/AP84,0)</f>
        <v>0</v>
      </c>
      <c r="AS84" s="39">
        <f>IFERROR(AQ84-AP84,0)</f>
        <v>-15000</v>
      </c>
      <c r="AT84" s="37">
        <f>SUM(AT85:AT90)</f>
        <v>15000</v>
      </c>
      <c r="AU84" s="37">
        <f>SUM(AU85:AU90)</f>
        <v>0</v>
      </c>
      <c r="AV84" s="38">
        <f>IFERROR(AU84/AT84,0)</f>
        <v>0</v>
      </c>
      <c r="AW84" s="39">
        <f>IFERROR(AU84-AT84,0)</f>
        <v>-15000</v>
      </c>
      <c r="AX84" s="40">
        <f>SUM(AX85:AX90)</f>
        <v>175000</v>
      </c>
      <c r="AY84" s="41">
        <f>SUM(AY85:AY90)</f>
        <v>0</v>
      </c>
      <c r="AZ84" s="38">
        <f>IFERROR(AY84/AX84,0)</f>
        <v>0</v>
      </c>
      <c r="BA84" s="39">
        <f>IFERROR(AY84-AX84,0)</f>
        <v>-175000</v>
      </c>
    </row>
    <row r="85" spans="1:53" ht="15.75" customHeight="1" x14ac:dyDescent="0.25">
      <c r="A85" s="12" t="s">
        <v>92</v>
      </c>
      <c r="B85" s="13">
        <v>10000</v>
      </c>
      <c r="C85" s="14"/>
      <c r="D85" s="15">
        <f t="shared" si="134"/>
        <v>0</v>
      </c>
      <c r="E85" s="16">
        <f t="shared" si="135"/>
        <v>-10000</v>
      </c>
      <c r="F85" s="42">
        <v>10000</v>
      </c>
      <c r="G85" s="42"/>
      <c r="H85" s="18">
        <f t="shared" si="136"/>
        <v>0</v>
      </c>
      <c r="I85" s="19">
        <f t="shared" si="137"/>
        <v>-10000</v>
      </c>
      <c r="J85" s="13">
        <v>10000</v>
      </c>
      <c r="K85" s="14"/>
      <c r="L85" s="15">
        <f t="shared" ref="L85:M89" si="138">IFERROR(J85/J$17,0)</f>
        <v>0.60808756460930369</v>
      </c>
      <c r="M85" s="67">
        <f t="shared" si="138"/>
        <v>0</v>
      </c>
      <c r="N85" s="42">
        <v>10000</v>
      </c>
      <c r="O85" s="42"/>
      <c r="P85" s="46">
        <f>IFERROR(N85/N$17,0)</f>
        <v>0.60808756460930369</v>
      </c>
      <c r="Q85" s="47">
        <f>IFERROR(O85/O$17,0)</f>
        <v>0</v>
      </c>
      <c r="R85" s="13">
        <v>10000</v>
      </c>
      <c r="S85" s="14"/>
      <c r="T85" s="15">
        <f t="shared" ref="T85:U89" si="139">IFERROR(R85/R$17,0)</f>
        <v>0.60808756460930369</v>
      </c>
      <c r="U85" s="67">
        <f t="shared" si="139"/>
        <v>0</v>
      </c>
      <c r="V85" s="42">
        <v>10000</v>
      </c>
      <c r="W85" s="42"/>
      <c r="X85" s="46">
        <f>IFERROR(V85/V$17,0)</f>
        <v>0.60808756460930369</v>
      </c>
      <c r="Y85" s="47">
        <f>IFERROR(W85/W$17,0)</f>
        <v>0</v>
      </c>
      <c r="Z85" s="13">
        <v>10000</v>
      </c>
      <c r="AA85" s="14"/>
      <c r="AB85" s="15">
        <f t="shared" ref="AB85:AC89" si="140">IFERROR(Z85/Z$17,0)</f>
        <v>0.60808756460930369</v>
      </c>
      <c r="AC85" s="67">
        <f t="shared" si="140"/>
        <v>0</v>
      </c>
      <c r="AD85" s="42">
        <v>10000</v>
      </c>
      <c r="AE85" s="42"/>
      <c r="AF85" s="46">
        <f>IFERROR(AD85/AD$17,0)</f>
        <v>0.60808756460930369</v>
      </c>
      <c r="AG85" s="47">
        <f>IFERROR(AE85/AE$17,0)</f>
        <v>0</v>
      </c>
      <c r="AH85" s="13">
        <v>10000</v>
      </c>
      <c r="AI85" s="14"/>
      <c r="AJ85" s="15">
        <f t="shared" ref="AJ85:AK89" si="141">IFERROR(AH85/AH$17,0)</f>
        <v>0.60808756460930369</v>
      </c>
      <c r="AK85" s="67">
        <f t="shared" si="141"/>
        <v>0</v>
      </c>
      <c r="AL85" s="42">
        <v>10000</v>
      </c>
      <c r="AM85" s="42"/>
      <c r="AN85" s="46">
        <f>IFERROR(AL85/AL$17,0)</f>
        <v>0.60808756460930369</v>
      </c>
      <c r="AO85" s="47">
        <f>IFERROR(AM85/AM$17,0)</f>
        <v>0</v>
      </c>
      <c r="AP85" s="13">
        <v>10000</v>
      </c>
      <c r="AQ85" s="14"/>
      <c r="AR85" s="15">
        <f t="shared" ref="AR85:AS89" si="142">IFERROR(AP85/AP$17,0)</f>
        <v>0.60808756460930369</v>
      </c>
      <c r="AS85" s="67">
        <f t="shared" si="142"/>
        <v>0</v>
      </c>
      <c r="AT85" s="42">
        <v>10000</v>
      </c>
      <c r="AU85" s="42"/>
      <c r="AV85" s="46">
        <f>IFERROR(AT85/AT$17,0)</f>
        <v>0.60808756460930369</v>
      </c>
      <c r="AW85" s="47">
        <f>IFERROR(AU85/AU$17,0)</f>
        <v>0</v>
      </c>
      <c r="AX85" s="20">
        <f t="shared" ref="AX85:AY90" si="143">B85+F85+J85+N85+R85+V85+Z85+AD85+AH85+AL85+AP85+AT85</f>
        <v>120000</v>
      </c>
      <c r="AY85" s="21">
        <f t="shared" si="143"/>
        <v>0</v>
      </c>
      <c r="AZ85" s="22">
        <f>IFERROR(AX85/AX$17,0)</f>
        <v>0.60808756460930369</v>
      </c>
      <c r="BA85" s="48">
        <f>IFERROR(AY85/AY$17,0)</f>
        <v>0</v>
      </c>
    </row>
    <row r="86" spans="1:53" ht="15.75" customHeight="1" x14ac:dyDescent="0.25">
      <c r="A86" s="12" t="s">
        <v>93</v>
      </c>
      <c r="B86" s="13">
        <f>(B74-B75-B76)/6</f>
        <v>5000</v>
      </c>
      <c r="C86" s="13">
        <f>(C74-C75-C76)/6</f>
        <v>0</v>
      </c>
      <c r="D86" s="15">
        <f t="shared" si="134"/>
        <v>0</v>
      </c>
      <c r="E86" s="16">
        <f t="shared" si="135"/>
        <v>-5000</v>
      </c>
      <c r="F86" s="42">
        <f>(F74-F75-F76)/6</f>
        <v>0</v>
      </c>
      <c r="G86" s="42">
        <f>(G74-G75-G76)/6</f>
        <v>0</v>
      </c>
      <c r="H86" s="18">
        <f t="shared" si="136"/>
        <v>0</v>
      </c>
      <c r="I86" s="19">
        <f t="shared" si="137"/>
        <v>0</v>
      </c>
      <c r="J86" s="13">
        <f>(J74-J75-J76)/6</f>
        <v>5000</v>
      </c>
      <c r="K86" s="13">
        <f>(K74-K75-K76)/6</f>
        <v>0</v>
      </c>
      <c r="L86" s="15">
        <f t="shared" si="138"/>
        <v>0.30404378230465184</v>
      </c>
      <c r="M86" s="67">
        <f t="shared" si="138"/>
        <v>0</v>
      </c>
      <c r="N86" s="42">
        <f>(N74-N75-N76)/6</f>
        <v>5000</v>
      </c>
      <c r="O86" s="42">
        <f>(O74-O75-O76)/6</f>
        <v>0</v>
      </c>
      <c r="P86" s="18">
        <f>IFERROR(O86/N86,0)</f>
        <v>0</v>
      </c>
      <c r="Q86" s="19">
        <f>IFERROR(O86-N86,0)</f>
        <v>-5000</v>
      </c>
      <c r="R86" s="13">
        <f>(R74-R75-R76)/6</f>
        <v>5000</v>
      </c>
      <c r="S86" s="13">
        <f>(S74-S75-S76)/6</f>
        <v>0</v>
      </c>
      <c r="T86" s="15">
        <f t="shared" si="139"/>
        <v>0.30404378230465184</v>
      </c>
      <c r="U86" s="67">
        <f t="shared" si="139"/>
        <v>0</v>
      </c>
      <c r="V86" s="42">
        <f>(V74-V75-V76)/6</f>
        <v>5000</v>
      </c>
      <c r="W86" s="42">
        <f>(W74-W75-W76)/6</f>
        <v>0</v>
      </c>
      <c r="X86" s="18">
        <f>IFERROR(W86/V86,0)</f>
        <v>0</v>
      </c>
      <c r="Y86" s="19">
        <f>IFERROR(W86-V86,0)</f>
        <v>-5000</v>
      </c>
      <c r="Z86" s="13">
        <f>(Z74-Z75-Z76)/6</f>
        <v>5000</v>
      </c>
      <c r="AA86" s="13"/>
      <c r="AB86" s="15">
        <f t="shared" si="140"/>
        <v>0.30404378230465184</v>
      </c>
      <c r="AC86" s="67">
        <f t="shared" si="140"/>
        <v>0</v>
      </c>
      <c r="AD86" s="42">
        <f>(AD74-AD75-AD76)/6</f>
        <v>5000</v>
      </c>
      <c r="AE86" s="42"/>
      <c r="AF86" s="46"/>
      <c r="AG86" s="47"/>
      <c r="AH86" s="13">
        <f>(AH74-AH75-AH76)/6</f>
        <v>5000</v>
      </c>
      <c r="AI86" s="13"/>
      <c r="AJ86" s="15">
        <f t="shared" si="141"/>
        <v>0.30404378230465184</v>
      </c>
      <c r="AK86" s="67">
        <f t="shared" si="141"/>
        <v>0</v>
      </c>
      <c r="AL86" s="42">
        <f>(AL74-AL75-AL76)/6</f>
        <v>5000</v>
      </c>
      <c r="AM86" s="42"/>
      <c r="AN86" s="46"/>
      <c r="AO86" s="47"/>
      <c r="AP86" s="13">
        <f>(AP74-AP75-AP76)/6</f>
        <v>5000</v>
      </c>
      <c r="AQ86" s="13"/>
      <c r="AR86" s="15">
        <f t="shared" si="142"/>
        <v>0.30404378230465184</v>
      </c>
      <c r="AS86" s="67">
        <f t="shared" si="142"/>
        <v>0</v>
      </c>
      <c r="AT86" s="42">
        <f>(AT74-AT75-AT76)/6</f>
        <v>5000</v>
      </c>
      <c r="AU86" s="42"/>
      <c r="AV86" s="46"/>
      <c r="AW86" s="47"/>
      <c r="AX86" s="20">
        <f t="shared" si="143"/>
        <v>55000</v>
      </c>
      <c r="AY86" s="21">
        <f t="shared" si="143"/>
        <v>0</v>
      </c>
      <c r="AZ86" s="71"/>
      <c r="BA86" s="72"/>
    </row>
    <row r="87" spans="1:53" ht="15.75" customHeight="1" x14ac:dyDescent="0.25">
      <c r="A87" s="12" t="s">
        <v>94</v>
      </c>
      <c r="B87" s="13">
        <v>0</v>
      </c>
      <c r="C87" s="13"/>
      <c r="D87" s="15">
        <f t="shared" si="134"/>
        <v>0</v>
      </c>
      <c r="E87" s="16">
        <f t="shared" si="135"/>
        <v>0</v>
      </c>
      <c r="F87" s="42">
        <v>0</v>
      </c>
      <c r="G87" s="42"/>
      <c r="H87" s="18">
        <f t="shared" si="136"/>
        <v>0</v>
      </c>
      <c r="I87" s="19">
        <f t="shared" si="137"/>
        <v>0</v>
      </c>
      <c r="J87" s="13">
        <v>0</v>
      </c>
      <c r="K87" s="13"/>
      <c r="L87" s="15">
        <f t="shared" si="138"/>
        <v>0</v>
      </c>
      <c r="M87" s="67">
        <f t="shared" si="138"/>
        <v>0</v>
      </c>
      <c r="N87" s="42">
        <v>0</v>
      </c>
      <c r="O87" s="42"/>
      <c r="P87" s="18">
        <f>IFERROR(O87/N87,0)</f>
        <v>0</v>
      </c>
      <c r="Q87" s="19">
        <f>IFERROR(O87-N87,0)</f>
        <v>0</v>
      </c>
      <c r="R87" s="13">
        <v>0</v>
      </c>
      <c r="S87" s="13"/>
      <c r="T87" s="15">
        <f t="shared" si="139"/>
        <v>0</v>
      </c>
      <c r="U87" s="67">
        <f t="shared" si="139"/>
        <v>0</v>
      </c>
      <c r="V87" s="42">
        <v>0</v>
      </c>
      <c r="W87" s="42"/>
      <c r="X87" s="18">
        <f>IFERROR(W87/V87,0)</f>
        <v>0</v>
      </c>
      <c r="Y87" s="19">
        <f>IFERROR(W87-V87,0)</f>
        <v>0</v>
      </c>
      <c r="Z87" s="13">
        <v>0</v>
      </c>
      <c r="AA87" s="13"/>
      <c r="AB87" s="15">
        <f t="shared" si="140"/>
        <v>0</v>
      </c>
      <c r="AC87" s="67">
        <f t="shared" si="140"/>
        <v>0</v>
      </c>
      <c r="AD87" s="42">
        <v>0</v>
      </c>
      <c r="AE87" s="42"/>
      <c r="AF87" s="46"/>
      <c r="AG87" s="47"/>
      <c r="AH87" s="13">
        <v>0</v>
      </c>
      <c r="AI87" s="13"/>
      <c r="AJ87" s="15">
        <f t="shared" si="141"/>
        <v>0</v>
      </c>
      <c r="AK87" s="67">
        <f t="shared" si="141"/>
        <v>0</v>
      </c>
      <c r="AL87" s="42">
        <v>0</v>
      </c>
      <c r="AM87" s="42"/>
      <c r="AN87" s="46"/>
      <c r="AO87" s="47"/>
      <c r="AP87" s="13">
        <v>0</v>
      </c>
      <c r="AQ87" s="13"/>
      <c r="AR87" s="15">
        <f t="shared" si="142"/>
        <v>0</v>
      </c>
      <c r="AS87" s="67">
        <f t="shared" si="142"/>
        <v>0</v>
      </c>
      <c r="AT87" s="42">
        <v>0</v>
      </c>
      <c r="AU87" s="42"/>
      <c r="AV87" s="46"/>
      <c r="AW87" s="47"/>
      <c r="AX87" s="20">
        <f t="shared" si="143"/>
        <v>0</v>
      </c>
      <c r="AY87" s="21">
        <f t="shared" si="143"/>
        <v>0</v>
      </c>
      <c r="AZ87" s="71"/>
      <c r="BA87" s="72"/>
    </row>
    <row r="88" spans="1:53" ht="15.75" customHeight="1" x14ac:dyDescent="0.25">
      <c r="A88" s="12" t="s">
        <v>95</v>
      </c>
      <c r="B88" s="13">
        <v>0</v>
      </c>
      <c r="C88" s="13"/>
      <c r="D88" s="15">
        <f t="shared" si="134"/>
        <v>0</v>
      </c>
      <c r="E88" s="16">
        <f t="shared" si="135"/>
        <v>0</v>
      </c>
      <c r="F88" s="42">
        <v>0</v>
      </c>
      <c r="G88" s="42"/>
      <c r="H88" s="18">
        <f t="shared" si="136"/>
        <v>0</v>
      </c>
      <c r="I88" s="19">
        <f t="shared" si="137"/>
        <v>0</v>
      </c>
      <c r="J88" s="13">
        <v>0</v>
      </c>
      <c r="K88" s="13"/>
      <c r="L88" s="69">
        <f t="shared" si="138"/>
        <v>0</v>
      </c>
      <c r="M88" s="70">
        <f t="shared" si="138"/>
        <v>0</v>
      </c>
      <c r="N88" s="42">
        <v>0</v>
      </c>
      <c r="O88" s="42"/>
      <c r="P88" s="46">
        <f>IFERROR(N88/N$17,0)</f>
        <v>0</v>
      </c>
      <c r="Q88" s="47">
        <f>IFERROR(O88/O$17,0)</f>
        <v>0</v>
      </c>
      <c r="R88" s="13">
        <v>0</v>
      </c>
      <c r="S88" s="13"/>
      <c r="T88" s="69">
        <f t="shared" si="139"/>
        <v>0</v>
      </c>
      <c r="U88" s="70">
        <f t="shared" si="139"/>
        <v>0</v>
      </c>
      <c r="V88" s="42">
        <v>0</v>
      </c>
      <c r="W88" s="42"/>
      <c r="X88" s="46">
        <f>IFERROR(V88/V$17,0)</f>
        <v>0</v>
      </c>
      <c r="Y88" s="47">
        <f>IFERROR(W88/W$17,0)</f>
        <v>0</v>
      </c>
      <c r="Z88" s="13">
        <v>0</v>
      </c>
      <c r="AA88" s="13"/>
      <c r="AB88" s="69">
        <f t="shared" si="140"/>
        <v>0</v>
      </c>
      <c r="AC88" s="70">
        <f t="shared" si="140"/>
        <v>0</v>
      </c>
      <c r="AD88" s="42">
        <v>0</v>
      </c>
      <c r="AE88" s="42"/>
      <c r="AF88" s="46">
        <f>IFERROR(AD88/AD$17,0)</f>
        <v>0</v>
      </c>
      <c r="AG88" s="47">
        <f>IFERROR(AE88/AE$17,0)</f>
        <v>0</v>
      </c>
      <c r="AH88" s="13">
        <v>0</v>
      </c>
      <c r="AI88" s="13"/>
      <c r="AJ88" s="69">
        <f t="shared" si="141"/>
        <v>0</v>
      </c>
      <c r="AK88" s="70">
        <f t="shared" si="141"/>
        <v>0</v>
      </c>
      <c r="AL88" s="42">
        <v>0</v>
      </c>
      <c r="AM88" s="42"/>
      <c r="AN88" s="46">
        <f>IFERROR(AL88/AL$17,0)</f>
        <v>0</v>
      </c>
      <c r="AO88" s="47">
        <f>IFERROR(AM88/AM$17,0)</f>
        <v>0</v>
      </c>
      <c r="AP88" s="13">
        <v>0</v>
      </c>
      <c r="AQ88" s="13"/>
      <c r="AR88" s="69">
        <f t="shared" si="142"/>
        <v>0</v>
      </c>
      <c r="AS88" s="70">
        <f t="shared" si="142"/>
        <v>0</v>
      </c>
      <c r="AT88" s="42">
        <v>0</v>
      </c>
      <c r="AU88" s="42"/>
      <c r="AV88" s="46">
        <f>IFERROR(AT88/AT$17,0)</f>
        <v>0</v>
      </c>
      <c r="AW88" s="47">
        <f>IFERROR(AU88/AU$17,0)</f>
        <v>0</v>
      </c>
      <c r="AX88" s="20">
        <f t="shared" si="143"/>
        <v>0</v>
      </c>
      <c r="AY88" s="21">
        <f t="shared" si="143"/>
        <v>0</v>
      </c>
      <c r="AZ88" s="44">
        <f>IFERROR(AX88/AX$17,0)</f>
        <v>0</v>
      </c>
      <c r="BA88" s="45">
        <f>IFERROR(AY88/AY$17,0)</f>
        <v>0</v>
      </c>
    </row>
    <row r="89" spans="1:53" ht="15.75" customHeight="1" x14ac:dyDescent="0.25">
      <c r="A89" s="12" t="s">
        <v>96</v>
      </c>
      <c r="B89" s="13">
        <v>0</v>
      </c>
      <c r="C89" s="13"/>
      <c r="D89" s="15">
        <f t="shared" si="134"/>
        <v>0</v>
      </c>
      <c r="E89" s="16">
        <f t="shared" si="135"/>
        <v>0</v>
      </c>
      <c r="F89" s="42">
        <v>0</v>
      </c>
      <c r="G89" s="42"/>
      <c r="H89" s="18">
        <f t="shared" si="136"/>
        <v>0</v>
      </c>
      <c r="I89" s="19">
        <f t="shared" si="137"/>
        <v>0</v>
      </c>
      <c r="J89" s="13">
        <v>0</v>
      </c>
      <c r="K89" s="13"/>
      <c r="L89" s="69">
        <f t="shared" si="138"/>
        <v>0</v>
      </c>
      <c r="M89" s="70">
        <f t="shared" si="138"/>
        <v>0</v>
      </c>
      <c r="N89" s="42">
        <v>0</v>
      </c>
      <c r="O89" s="42"/>
      <c r="P89" s="46">
        <f>IFERROR(N89/N$17,0)</f>
        <v>0</v>
      </c>
      <c r="Q89" s="47">
        <f>IFERROR(O89/O$17,0)</f>
        <v>0</v>
      </c>
      <c r="R89" s="13">
        <v>0</v>
      </c>
      <c r="S89" s="13"/>
      <c r="T89" s="69">
        <f t="shared" si="139"/>
        <v>0</v>
      </c>
      <c r="U89" s="70">
        <f t="shared" si="139"/>
        <v>0</v>
      </c>
      <c r="V89" s="42">
        <v>0</v>
      </c>
      <c r="W89" s="42"/>
      <c r="X89" s="46">
        <f>IFERROR(V89/V$17,0)</f>
        <v>0</v>
      </c>
      <c r="Y89" s="47">
        <f>IFERROR(W89/W$17,0)</f>
        <v>0</v>
      </c>
      <c r="Z89" s="13">
        <v>0</v>
      </c>
      <c r="AA89" s="13"/>
      <c r="AB89" s="69">
        <f t="shared" si="140"/>
        <v>0</v>
      </c>
      <c r="AC89" s="70">
        <f t="shared" si="140"/>
        <v>0</v>
      </c>
      <c r="AD89" s="42">
        <v>0</v>
      </c>
      <c r="AE89" s="42"/>
      <c r="AF89" s="46">
        <f>IFERROR(AD89/AD$17,0)</f>
        <v>0</v>
      </c>
      <c r="AG89" s="47">
        <f>IFERROR(AE89/AE$17,0)</f>
        <v>0</v>
      </c>
      <c r="AH89" s="13">
        <v>0</v>
      </c>
      <c r="AI89" s="13"/>
      <c r="AJ89" s="69">
        <f t="shared" si="141"/>
        <v>0</v>
      </c>
      <c r="AK89" s="70">
        <f t="shared" si="141"/>
        <v>0</v>
      </c>
      <c r="AL89" s="42">
        <v>0</v>
      </c>
      <c r="AM89" s="42"/>
      <c r="AN89" s="46">
        <f>IFERROR(AL89/AL$17,0)</f>
        <v>0</v>
      </c>
      <c r="AO89" s="47">
        <f>IFERROR(AM89/AM$17,0)</f>
        <v>0</v>
      </c>
      <c r="AP89" s="13">
        <v>0</v>
      </c>
      <c r="AQ89" s="13"/>
      <c r="AR89" s="69">
        <f t="shared" si="142"/>
        <v>0</v>
      </c>
      <c r="AS89" s="70">
        <f t="shared" si="142"/>
        <v>0</v>
      </c>
      <c r="AT89" s="42">
        <v>0</v>
      </c>
      <c r="AU89" s="42"/>
      <c r="AV89" s="46">
        <f>IFERROR(AT89/AT$17,0)</f>
        <v>0</v>
      </c>
      <c r="AW89" s="47">
        <f>IFERROR(AU89/AU$17,0)</f>
        <v>0</v>
      </c>
      <c r="AX89" s="20">
        <f t="shared" si="143"/>
        <v>0</v>
      </c>
      <c r="AY89" s="21">
        <f t="shared" si="143"/>
        <v>0</v>
      </c>
      <c r="AZ89" s="44">
        <f>IFERROR(AX89/AX$17,0)</f>
        <v>0</v>
      </c>
      <c r="BA89" s="45">
        <f>IFERROR(AY89/AY$17,0)</f>
        <v>0</v>
      </c>
    </row>
    <row r="90" spans="1:53" ht="15.75" customHeight="1" x14ac:dyDescent="0.25">
      <c r="A90" s="12"/>
      <c r="B90" s="66"/>
      <c r="C90" s="13"/>
      <c r="D90" s="69"/>
      <c r="E90" s="75"/>
      <c r="F90" s="42"/>
      <c r="G90" s="42"/>
      <c r="H90" s="46"/>
      <c r="I90" s="47"/>
      <c r="J90" s="66"/>
      <c r="K90" s="13"/>
      <c r="L90" s="69"/>
      <c r="M90" s="70"/>
      <c r="N90" s="42"/>
      <c r="O90" s="42"/>
      <c r="P90" s="46"/>
      <c r="Q90" s="47"/>
      <c r="R90" s="66"/>
      <c r="S90" s="13"/>
      <c r="T90" s="69"/>
      <c r="U90" s="70"/>
      <c r="V90" s="42"/>
      <c r="W90" s="42"/>
      <c r="X90" s="46"/>
      <c r="Y90" s="47"/>
      <c r="Z90" s="66"/>
      <c r="AA90" s="13"/>
      <c r="AB90" s="69"/>
      <c r="AC90" s="70"/>
      <c r="AD90" s="42"/>
      <c r="AE90" s="42"/>
      <c r="AF90" s="46"/>
      <c r="AG90" s="47"/>
      <c r="AH90" s="66"/>
      <c r="AI90" s="13"/>
      <c r="AJ90" s="69"/>
      <c r="AK90" s="70"/>
      <c r="AL90" s="42"/>
      <c r="AM90" s="42"/>
      <c r="AN90" s="46"/>
      <c r="AO90" s="47"/>
      <c r="AP90" s="66"/>
      <c r="AQ90" s="13"/>
      <c r="AR90" s="69"/>
      <c r="AS90" s="70"/>
      <c r="AT90" s="42"/>
      <c r="AU90" s="42"/>
      <c r="AV90" s="46"/>
      <c r="AW90" s="47"/>
      <c r="AX90" s="68">
        <f t="shared" si="143"/>
        <v>0</v>
      </c>
      <c r="AY90" s="21">
        <f t="shared" si="143"/>
        <v>0</v>
      </c>
      <c r="AZ90" s="71"/>
      <c r="BA90" s="72"/>
    </row>
    <row r="91" spans="1:53" ht="15.75" customHeight="1" x14ac:dyDescent="0.25">
      <c r="A91" s="87" t="s">
        <v>97</v>
      </c>
      <c r="B91" s="88">
        <f>B82+B83-B84</f>
        <v>11658.5</v>
      </c>
      <c r="C91" s="88">
        <f>C82+C83-C84</f>
        <v>0</v>
      </c>
      <c r="D91" s="89">
        <f>IFERROR(C91/B91,0)</f>
        <v>0</v>
      </c>
      <c r="E91" s="90">
        <f>IFERROR(C91-B91,0)</f>
        <v>-11658.5</v>
      </c>
      <c r="F91" s="88">
        <f>F82+F83-F84</f>
        <v>67633.5</v>
      </c>
      <c r="G91" s="88">
        <f>G82+G83-G84</f>
        <v>0</v>
      </c>
      <c r="H91" s="89">
        <f>IFERROR(G91/F91,0)</f>
        <v>0</v>
      </c>
      <c r="I91" s="90">
        <f>IFERROR(G91-F91,0)</f>
        <v>-67633.5</v>
      </c>
      <c r="J91" s="88">
        <f>J82+J83-J84</f>
        <v>11658.5</v>
      </c>
      <c r="K91" s="91">
        <f>K82+K83-K84</f>
        <v>0</v>
      </c>
      <c r="L91" s="89">
        <f>IFERROR(K91/J91,0)</f>
        <v>0</v>
      </c>
      <c r="M91" s="90">
        <f>IFERROR(K91-J91,0)</f>
        <v>-11658.5</v>
      </c>
      <c r="N91" s="88">
        <f>N82+N83-N84</f>
        <v>11408.5</v>
      </c>
      <c r="O91" s="91">
        <f>O82+O83-O84</f>
        <v>0</v>
      </c>
      <c r="P91" s="89">
        <f>IFERROR(O91/N91,0)</f>
        <v>0</v>
      </c>
      <c r="Q91" s="90">
        <f>IFERROR(O91-N91,0)</f>
        <v>-11408.5</v>
      </c>
      <c r="R91" s="88">
        <f>R82+R83-R84</f>
        <v>11408.5</v>
      </c>
      <c r="S91" s="91">
        <f>S82+S83-S84</f>
        <v>0</v>
      </c>
      <c r="T91" s="89">
        <f>IFERROR(S91/R91,0)</f>
        <v>0</v>
      </c>
      <c r="U91" s="90">
        <f>IFERROR(S91-R91,0)</f>
        <v>-11408.5</v>
      </c>
      <c r="V91" s="88">
        <f>V82+V83-V84</f>
        <v>11408.5</v>
      </c>
      <c r="W91" s="91">
        <f>W82+W83-W84</f>
        <v>0</v>
      </c>
      <c r="X91" s="89">
        <f>IFERROR(W91/V91,0)</f>
        <v>0</v>
      </c>
      <c r="Y91" s="90">
        <f>IFERROR(W91-V91,0)</f>
        <v>-11408.5</v>
      </c>
      <c r="Z91" s="88">
        <f>Z82+Z83-Z84</f>
        <v>11408.5</v>
      </c>
      <c r="AA91" s="91">
        <f>AA82+AA83-AA84</f>
        <v>0</v>
      </c>
      <c r="AB91" s="89">
        <f>IFERROR(AA91/Z91,0)</f>
        <v>0</v>
      </c>
      <c r="AC91" s="90">
        <f>IFERROR(AA91-Z91,0)</f>
        <v>-11408.5</v>
      </c>
      <c r="AD91" s="88">
        <f>AD82+AD83-AD84</f>
        <v>11408.5</v>
      </c>
      <c r="AE91" s="91">
        <f>AE82+AE83-AE84</f>
        <v>0</v>
      </c>
      <c r="AF91" s="89">
        <f>IFERROR(AE91/AD91,0)</f>
        <v>0</v>
      </c>
      <c r="AG91" s="90">
        <f>IFERROR(AE91-AD91,0)</f>
        <v>-11408.5</v>
      </c>
      <c r="AH91" s="88">
        <f>AH82+AH83-AH84</f>
        <v>11408.5</v>
      </c>
      <c r="AI91" s="91">
        <f>AI82+AI83-AI84</f>
        <v>0</v>
      </c>
      <c r="AJ91" s="89">
        <f>IFERROR(AI91/AH91,0)</f>
        <v>0</v>
      </c>
      <c r="AK91" s="90">
        <f>IFERROR(AI91-AH91,0)</f>
        <v>-11408.5</v>
      </c>
      <c r="AL91" s="88">
        <f>AL82+AL83-AL84</f>
        <v>11408.5</v>
      </c>
      <c r="AM91" s="91">
        <f>AM82+AM83-AM84</f>
        <v>0</v>
      </c>
      <c r="AN91" s="89">
        <f>IFERROR(AM91/AL91,0)</f>
        <v>0</v>
      </c>
      <c r="AO91" s="90">
        <f>IFERROR(AM91-AL91,0)</f>
        <v>-11408.5</v>
      </c>
      <c r="AP91" s="88">
        <f>AP82+AP83-AP84</f>
        <v>11408.5</v>
      </c>
      <c r="AQ91" s="91">
        <f>AQ82+AQ83-AQ84</f>
        <v>0</v>
      </c>
      <c r="AR91" s="89">
        <f>IFERROR(AQ91/AP91,0)</f>
        <v>0</v>
      </c>
      <c r="AS91" s="90">
        <f>IFERROR(AQ91-AP91,0)</f>
        <v>-11408.5</v>
      </c>
      <c r="AT91" s="88">
        <f>AT82+AT83-AT84</f>
        <v>11408.5</v>
      </c>
      <c r="AU91" s="91">
        <f>AU82+AU83-AU84</f>
        <v>0</v>
      </c>
      <c r="AV91" s="89">
        <f>IFERROR(AU91/AT91,0)</f>
        <v>0</v>
      </c>
      <c r="AW91" s="90">
        <f>IFERROR(AU91-AT91,0)</f>
        <v>-11408.5</v>
      </c>
      <c r="AX91" s="88">
        <f>AX82+AX83-AX84</f>
        <v>202427</v>
      </c>
      <c r="AY91" s="91">
        <f>AY82+AY83-AY84</f>
        <v>0</v>
      </c>
      <c r="AZ91" s="89">
        <f>IFERROR(AY91/AX91,0)</f>
        <v>0</v>
      </c>
      <c r="BA91" s="90">
        <f>IFERROR(AY91-AX91,0)</f>
        <v>-202427</v>
      </c>
    </row>
    <row r="92" spans="1:53" ht="15.75" customHeight="1" x14ac:dyDescent="0.25">
      <c r="A92" s="92"/>
      <c r="B92" s="93"/>
      <c r="C92" s="93"/>
      <c r="D92" s="94"/>
      <c r="E92" s="93"/>
      <c r="F92" s="94"/>
      <c r="AX92" s="2"/>
    </row>
    <row r="93" spans="1:53" ht="15.75" customHeight="1" x14ac:dyDescent="0.25">
      <c r="A93" s="92"/>
      <c r="B93" s="93"/>
      <c r="C93" s="95"/>
      <c r="D93" s="96"/>
      <c r="E93" s="93"/>
      <c r="F93" s="96"/>
      <c r="AX93" s="2"/>
    </row>
    <row r="94" spans="1:53" ht="15.75" customHeight="1" x14ac:dyDescent="0.25">
      <c r="A94" s="92"/>
      <c r="B94" s="93"/>
      <c r="C94" s="93"/>
      <c r="D94" s="94"/>
      <c r="E94" s="93"/>
      <c r="F94" s="94"/>
      <c r="AX94" s="2"/>
    </row>
    <row r="95" spans="1:53" ht="15.75" customHeight="1" x14ac:dyDescent="0.25">
      <c r="A95" s="92"/>
      <c r="B95" s="93"/>
      <c r="C95" s="97"/>
      <c r="D95" s="94"/>
      <c r="E95" s="93"/>
      <c r="F95" s="94"/>
      <c r="AX95" s="2"/>
    </row>
    <row r="96" spans="1:53" ht="15.75" customHeight="1" x14ac:dyDescent="0.25">
      <c r="A96" s="92"/>
      <c r="B96" s="93"/>
      <c r="C96" s="97"/>
      <c r="D96" s="94"/>
      <c r="E96" s="93"/>
      <c r="F96" s="94"/>
      <c r="AX96" s="2"/>
    </row>
    <row r="97" spans="1:50" ht="15.75" customHeight="1" x14ac:dyDescent="0.25">
      <c r="A97" s="92"/>
      <c r="B97" s="93"/>
      <c r="C97" s="97"/>
      <c r="D97" s="94"/>
      <c r="E97" s="93"/>
      <c r="F97" s="94"/>
      <c r="AX97" s="2"/>
    </row>
    <row r="98" spans="1:50" ht="15.75" customHeight="1" x14ac:dyDescent="0.25">
      <c r="A98" s="92"/>
      <c r="B98" s="93"/>
      <c r="C98" s="93"/>
      <c r="D98" s="94"/>
      <c r="E98" s="93"/>
      <c r="F98" s="94"/>
      <c r="AX98" s="2"/>
    </row>
    <row r="99" spans="1:50" ht="15.75" customHeight="1" x14ac:dyDescent="0.25">
      <c r="B99" s="1"/>
      <c r="C99" s="1"/>
      <c r="E99" s="1"/>
      <c r="AX99" s="2"/>
    </row>
    <row r="100" spans="1:50" ht="15.75" customHeight="1" x14ac:dyDescent="0.25">
      <c r="B100" s="1"/>
      <c r="C100" s="1"/>
      <c r="E100" s="1"/>
      <c r="AX100" s="2"/>
    </row>
    <row r="101" spans="1:50" ht="15.75" customHeight="1" x14ac:dyDescent="0.25">
      <c r="B101" s="1"/>
      <c r="C101" s="1"/>
      <c r="E101" s="1"/>
      <c r="AX101" s="2"/>
    </row>
    <row r="102" spans="1:50" ht="15.75" customHeight="1" x14ac:dyDescent="0.25">
      <c r="B102" s="1"/>
      <c r="C102" s="1"/>
      <c r="E102" s="1"/>
      <c r="AX102" s="2"/>
    </row>
    <row r="103" spans="1:50" ht="15.75" customHeight="1" x14ac:dyDescent="0.25">
      <c r="B103" s="1"/>
      <c r="C103" s="1"/>
      <c r="E103" s="1"/>
      <c r="AX103" s="2"/>
    </row>
    <row r="104" spans="1:50" ht="15.75" customHeight="1" x14ac:dyDescent="0.25">
      <c r="B104" s="1"/>
      <c r="C104" s="1"/>
      <c r="E104" s="1"/>
      <c r="AX104" s="2"/>
    </row>
    <row r="105" spans="1:50" ht="15.75" customHeight="1" x14ac:dyDescent="0.25">
      <c r="B105" s="1"/>
      <c r="C105" s="1"/>
      <c r="E105" s="1"/>
      <c r="AX105" s="2"/>
    </row>
    <row r="106" spans="1:50" ht="15.75" customHeight="1" x14ac:dyDescent="0.25">
      <c r="B106" s="1"/>
      <c r="C106" s="1"/>
      <c r="E106" s="1"/>
      <c r="AX106" s="2"/>
    </row>
    <row r="107" spans="1:50" ht="15.75" customHeight="1" x14ac:dyDescent="0.25">
      <c r="B107" s="1"/>
      <c r="C107" s="1"/>
      <c r="E107" s="1"/>
      <c r="AX107" s="2"/>
    </row>
    <row r="108" spans="1:50" ht="15.75" customHeight="1" x14ac:dyDescent="0.25">
      <c r="B108" s="1"/>
      <c r="C108" s="1"/>
      <c r="E108" s="1"/>
      <c r="AX108" s="2"/>
    </row>
    <row r="109" spans="1:50" ht="15.75" customHeight="1" x14ac:dyDescent="0.25">
      <c r="B109" s="1"/>
      <c r="C109" s="1"/>
      <c r="E109" s="1"/>
      <c r="AX109" s="2"/>
    </row>
    <row r="110" spans="1:50" ht="15.75" customHeight="1" x14ac:dyDescent="0.25">
      <c r="B110" s="1"/>
      <c r="C110" s="1"/>
      <c r="E110" s="1"/>
      <c r="AX110" s="2"/>
    </row>
    <row r="111" spans="1:50" ht="15.75" customHeight="1" x14ac:dyDescent="0.25">
      <c r="B111" s="1"/>
      <c r="C111" s="1"/>
      <c r="E111" s="1"/>
      <c r="AX111" s="2"/>
    </row>
    <row r="112" spans="1:50" ht="15.75" customHeight="1" x14ac:dyDescent="0.25">
      <c r="B112" s="1"/>
      <c r="C112" s="1"/>
      <c r="E112" s="1"/>
      <c r="AX112" s="2"/>
    </row>
    <row r="113" spans="2:50" ht="15.75" customHeight="1" x14ac:dyDescent="0.25">
      <c r="B113" s="1"/>
      <c r="C113" s="1"/>
      <c r="E113" s="1"/>
      <c r="AX113" s="2"/>
    </row>
    <row r="114" spans="2:50" ht="15.75" customHeight="1" x14ac:dyDescent="0.25">
      <c r="B114" s="1"/>
      <c r="C114" s="1"/>
      <c r="E114" s="1"/>
      <c r="AX114" s="2"/>
    </row>
    <row r="115" spans="2:50" ht="15.75" customHeight="1" x14ac:dyDescent="0.25">
      <c r="B115" s="1"/>
      <c r="C115" s="1"/>
      <c r="E115" s="1"/>
      <c r="AX115" s="2"/>
    </row>
    <row r="116" spans="2:50" ht="15.75" customHeight="1" x14ac:dyDescent="0.25">
      <c r="B116" s="1"/>
      <c r="C116" s="1"/>
      <c r="E116" s="1"/>
      <c r="AX116" s="2"/>
    </row>
    <row r="117" spans="2:50" ht="15.75" customHeight="1" x14ac:dyDescent="0.25">
      <c r="B117" s="1"/>
      <c r="C117" s="1"/>
      <c r="E117" s="1"/>
      <c r="AX117" s="2"/>
    </row>
    <row r="118" spans="2:50" ht="15.75" customHeight="1" x14ac:dyDescent="0.25">
      <c r="B118" s="1"/>
      <c r="C118" s="1"/>
      <c r="E118" s="1"/>
      <c r="AX118" s="2"/>
    </row>
    <row r="119" spans="2:50" ht="15.75" customHeight="1" x14ac:dyDescent="0.25">
      <c r="B119" s="1"/>
      <c r="C119" s="1"/>
      <c r="E119" s="1"/>
      <c r="AX119" s="2"/>
    </row>
    <row r="120" spans="2:50" ht="15.75" customHeight="1" x14ac:dyDescent="0.25">
      <c r="B120" s="1"/>
      <c r="C120" s="1"/>
      <c r="E120" s="1"/>
      <c r="AX120" s="2"/>
    </row>
    <row r="121" spans="2:50" ht="15.75" customHeight="1" x14ac:dyDescent="0.25">
      <c r="B121" s="1"/>
      <c r="C121" s="1"/>
      <c r="E121" s="1"/>
      <c r="AX121" s="2"/>
    </row>
    <row r="122" spans="2:50" ht="15.75" customHeight="1" x14ac:dyDescent="0.25">
      <c r="B122" s="1"/>
      <c r="C122" s="1"/>
      <c r="E122" s="1"/>
      <c r="AX122" s="2"/>
    </row>
    <row r="123" spans="2:50" ht="15.75" customHeight="1" x14ac:dyDescent="0.25">
      <c r="B123" s="1"/>
      <c r="C123" s="1"/>
      <c r="E123" s="1"/>
      <c r="AX123" s="2"/>
    </row>
    <row r="124" spans="2:50" ht="15.75" customHeight="1" x14ac:dyDescent="0.25">
      <c r="B124" s="1"/>
      <c r="C124" s="1"/>
      <c r="E124" s="1"/>
      <c r="AX124" s="2"/>
    </row>
    <row r="125" spans="2:50" ht="15.75" customHeight="1" x14ac:dyDescent="0.25">
      <c r="B125" s="1"/>
      <c r="C125" s="1"/>
      <c r="E125" s="1"/>
      <c r="AX125" s="2"/>
    </row>
    <row r="126" spans="2:50" ht="15.75" customHeight="1" x14ac:dyDescent="0.25">
      <c r="B126" s="1"/>
      <c r="C126" s="1"/>
      <c r="E126" s="1"/>
      <c r="AX126" s="2"/>
    </row>
    <row r="127" spans="2:50" ht="15.75" customHeight="1" x14ac:dyDescent="0.25">
      <c r="B127" s="1"/>
      <c r="C127" s="1"/>
      <c r="E127" s="1"/>
      <c r="AX127" s="2"/>
    </row>
    <row r="128" spans="2:50" ht="15.75" customHeight="1" x14ac:dyDescent="0.25">
      <c r="B128" s="1"/>
      <c r="C128" s="1"/>
      <c r="E128" s="1"/>
      <c r="AX128" s="2"/>
    </row>
    <row r="129" spans="2:50" ht="15.75" customHeight="1" x14ac:dyDescent="0.25">
      <c r="B129" s="1"/>
      <c r="C129" s="1"/>
      <c r="E129" s="1"/>
      <c r="AX129" s="2"/>
    </row>
    <row r="130" spans="2:50" ht="15.75" customHeight="1" x14ac:dyDescent="0.25">
      <c r="B130" s="1"/>
      <c r="C130" s="1"/>
      <c r="E130" s="1"/>
      <c r="AX130" s="2"/>
    </row>
    <row r="131" spans="2:50" ht="15.75" customHeight="1" x14ac:dyDescent="0.25">
      <c r="B131" s="1"/>
      <c r="C131" s="1"/>
      <c r="E131" s="1"/>
      <c r="AX131" s="2"/>
    </row>
    <row r="132" spans="2:50" ht="15.75" customHeight="1" x14ac:dyDescent="0.25">
      <c r="B132" s="1"/>
      <c r="C132" s="1"/>
      <c r="E132" s="1"/>
      <c r="AX132" s="2"/>
    </row>
    <row r="133" spans="2:50" ht="15.75" customHeight="1" x14ac:dyDescent="0.25">
      <c r="B133" s="1"/>
      <c r="C133" s="1"/>
      <c r="E133" s="1"/>
      <c r="AX133" s="2"/>
    </row>
    <row r="134" spans="2:50" ht="15.75" customHeight="1" x14ac:dyDescent="0.25">
      <c r="B134" s="1"/>
      <c r="C134" s="1"/>
      <c r="E134" s="1"/>
      <c r="AX134" s="2"/>
    </row>
    <row r="135" spans="2:50" ht="15.75" customHeight="1" x14ac:dyDescent="0.25">
      <c r="B135" s="1"/>
      <c r="C135" s="1"/>
      <c r="E135" s="1"/>
      <c r="AX135" s="2"/>
    </row>
    <row r="136" spans="2:50" ht="15.75" customHeight="1" x14ac:dyDescent="0.25">
      <c r="B136" s="1"/>
      <c r="C136" s="1"/>
      <c r="E136" s="1"/>
      <c r="AX136" s="2"/>
    </row>
    <row r="137" spans="2:50" ht="15.75" customHeight="1" x14ac:dyDescent="0.25">
      <c r="B137" s="1"/>
      <c r="C137" s="1"/>
      <c r="E137" s="1"/>
      <c r="AX137" s="2"/>
    </row>
    <row r="138" spans="2:50" ht="15.75" customHeight="1" x14ac:dyDescent="0.25">
      <c r="B138" s="1"/>
      <c r="C138" s="1"/>
      <c r="E138" s="1"/>
      <c r="AX138" s="2"/>
    </row>
    <row r="139" spans="2:50" ht="15.75" customHeight="1" x14ac:dyDescent="0.25">
      <c r="B139" s="1"/>
      <c r="C139" s="1"/>
      <c r="E139" s="1"/>
      <c r="AX139" s="2"/>
    </row>
    <row r="140" spans="2:50" ht="15.75" customHeight="1" x14ac:dyDescent="0.25">
      <c r="B140" s="1"/>
      <c r="C140" s="1"/>
      <c r="E140" s="1"/>
      <c r="AX140" s="2"/>
    </row>
    <row r="141" spans="2:50" ht="15.75" customHeight="1" x14ac:dyDescent="0.25">
      <c r="B141" s="1"/>
      <c r="C141" s="1"/>
      <c r="E141" s="1"/>
      <c r="AX141" s="2"/>
    </row>
    <row r="142" spans="2:50" ht="15.75" customHeight="1" x14ac:dyDescent="0.25">
      <c r="B142" s="1"/>
      <c r="C142" s="1"/>
      <c r="E142" s="1"/>
      <c r="AX142" s="2"/>
    </row>
    <row r="143" spans="2:50" ht="15.75" customHeight="1" x14ac:dyDescent="0.25">
      <c r="B143" s="1"/>
      <c r="C143" s="1"/>
      <c r="E143" s="1"/>
      <c r="AX143" s="2"/>
    </row>
    <row r="144" spans="2:50" ht="15.75" customHeight="1" x14ac:dyDescent="0.25">
      <c r="B144" s="1"/>
      <c r="C144" s="1"/>
      <c r="E144" s="1"/>
      <c r="AX144" s="2"/>
    </row>
    <row r="145" spans="2:50" ht="15.75" customHeight="1" x14ac:dyDescent="0.25">
      <c r="B145" s="1"/>
      <c r="C145" s="1"/>
      <c r="E145" s="1"/>
      <c r="AX145" s="2"/>
    </row>
    <row r="146" spans="2:50" ht="15.75" customHeight="1" x14ac:dyDescent="0.25">
      <c r="B146" s="1"/>
      <c r="C146" s="1"/>
      <c r="E146" s="1"/>
      <c r="AX146" s="2"/>
    </row>
    <row r="147" spans="2:50" ht="15.75" customHeight="1" x14ac:dyDescent="0.25">
      <c r="B147" s="1"/>
      <c r="C147" s="1"/>
      <c r="E147" s="1"/>
      <c r="AX147" s="2"/>
    </row>
    <row r="148" spans="2:50" ht="15.75" customHeight="1" x14ac:dyDescent="0.25">
      <c r="B148" s="1"/>
      <c r="C148" s="1"/>
      <c r="E148" s="1"/>
      <c r="AX148" s="2"/>
    </row>
    <row r="149" spans="2:50" ht="15.75" customHeight="1" x14ac:dyDescent="0.25">
      <c r="B149" s="1"/>
      <c r="C149" s="1"/>
      <c r="E149" s="1"/>
      <c r="AX149" s="2"/>
    </row>
    <row r="150" spans="2:50" ht="15.75" customHeight="1" x14ac:dyDescent="0.25">
      <c r="B150" s="1"/>
      <c r="C150" s="1"/>
      <c r="E150" s="1"/>
      <c r="AX150" s="2"/>
    </row>
    <row r="151" spans="2:50" ht="15.75" customHeight="1" x14ac:dyDescent="0.25">
      <c r="B151" s="1"/>
      <c r="C151" s="1"/>
      <c r="E151" s="1"/>
      <c r="AX151" s="2"/>
    </row>
    <row r="152" spans="2:50" ht="15.75" customHeight="1" x14ac:dyDescent="0.25">
      <c r="B152" s="1"/>
      <c r="C152" s="1"/>
      <c r="E152" s="1"/>
      <c r="AX152" s="2"/>
    </row>
    <row r="153" spans="2:50" ht="15.75" customHeight="1" x14ac:dyDescent="0.25">
      <c r="B153" s="1"/>
      <c r="C153" s="1"/>
      <c r="E153" s="1"/>
      <c r="AX153" s="2"/>
    </row>
    <row r="154" spans="2:50" ht="15.75" customHeight="1" x14ac:dyDescent="0.25">
      <c r="B154" s="1"/>
      <c r="C154" s="1"/>
      <c r="E154" s="1"/>
      <c r="AX154" s="2"/>
    </row>
    <row r="155" spans="2:50" ht="15.75" customHeight="1" x14ac:dyDescent="0.25">
      <c r="B155" s="1"/>
      <c r="C155" s="1"/>
      <c r="E155" s="1"/>
      <c r="AX155" s="2"/>
    </row>
    <row r="156" spans="2:50" ht="15.75" customHeight="1" x14ac:dyDescent="0.25">
      <c r="B156" s="1"/>
      <c r="C156" s="1"/>
      <c r="E156" s="1"/>
      <c r="AX156" s="2"/>
    </row>
    <row r="157" spans="2:50" ht="15.75" customHeight="1" x14ac:dyDescent="0.25">
      <c r="B157" s="1"/>
      <c r="C157" s="1"/>
      <c r="E157" s="1"/>
      <c r="AX157" s="2"/>
    </row>
    <row r="158" spans="2:50" ht="15.75" customHeight="1" x14ac:dyDescent="0.25">
      <c r="B158" s="1"/>
      <c r="C158" s="1"/>
      <c r="E158" s="1"/>
      <c r="AX158" s="2"/>
    </row>
    <row r="159" spans="2:50" ht="15.75" customHeight="1" x14ac:dyDescent="0.25">
      <c r="B159" s="1"/>
      <c r="C159" s="1"/>
      <c r="E159" s="1"/>
      <c r="AX159" s="2"/>
    </row>
    <row r="160" spans="2:50" ht="15.75" customHeight="1" x14ac:dyDescent="0.25">
      <c r="B160" s="1"/>
      <c r="C160" s="1"/>
      <c r="E160" s="1"/>
      <c r="AX160" s="2"/>
    </row>
    <row r="161" spans="2:50" ht="15.75" customHeight="1" x14ac:dyDescent="0.25">
      <c r="B161" s="1"/>
      <c r="C161" s="1"/>
      <c r="E161" s="1"/>
      <c r="AX161" s="2"/>
    </row>
    <row r="162" spans="2:50" ht="15.75" customHeight="1" x14ac:dyDescent="0.25">
      <c r="B162" s="1"/>
      <c r="C162" s="1"/>
      <c r="E162" s="1"/>
      <c r="AX162" s="2"/>
    </row>
    <row r="163" spans="2:50" ht="15.75" customHeight="1" x14ac:dyDescent="0.25">
      <c r="B163" s="1"/>
      <c r="C163" s="1"/>
      <c r="E163" s="1"/>
      <c r="AX163" s="2"/>
    </row>
    <row r="164" spans="2:50" ht="15.75" customHeight="1" x14ac:dyDescent="0.25">
      <c r="B164" s="1"/>
      <c r="C164" s="1"/>
      <c r="E164" s="1"/>
      <c r="AX164" s="2"/>
    </row>
    <row r="165" spans="2:50" ht="15.75" customHeight="1" x14ac:dyDescent="0.25">
      <c r="B165" s="1"/>
      <c r="C165" s="1"/>
      <c r="E165" s="1"/>
      <c r="AX165" s="2"/>
    </row>
    <row r="166" spans="2:50" ht="15.75" customHeight="1" x14ac:dyDescent="0.25">
      <c r="B166" s="1"/>
      <c r="C166" s="1"/>
      <c r="E166" s="1"/>
      <c r="AX166" s="2"/>
    </row>
    <row r="167" spans="2:50" ht="15.75" customHeight="1" x14ac:dyDescent="0.25">
      <c r="B167" s="1"/>
      <c r="C167" s="1"/>
      <c r="E167" s="1"/>
      <c r="AX167" s="2"/>
    </row>
    <row r="168" spans="2:50" ht="15.75" customHeight="1" x14ac:dyDescent="0.25">
      <c r="B168" s="1"/>
      <c r="C168" s="1"/>
      <c r="E168" s="1"/>
      <c r="AX168" s="2"/>
    </row>
    <row r="169" spans="2:50" ht="15.75" customHeight="1" x14ac:dyDescent="0.25">
      <c r="B169" s="1"/>
      <c r="C169" s="1"/>
      <c r="E169" s="1"/>
      <c r="AX169" s="2"/>
    </row>
    <row r="170" spans="2:50" ht="15.75" customHeight="1" x14ac:dyDescent="0.25">
      <c r="B170" s="1"/>
      <c r="C170" s="1"/>
      <c r="E170" s="1"/>
      <c r="AX170" s="2"/>
    </row>
    <row r="171" spans="2:50" ht="15.75" customHeight="1" x14ac:dyDescent="0.25">
      <c r="B171" s="1"/>
      <c r="C171" s="1"/>
      <c r="E171" s="1"/>
      <c r="AX171" s="2"/>
    </row>
    <row r="172" spans="2:50" ht="15.75" customHeight="1" x14ac:dyDescent="0.25">
      <c r="B172" s="1"/>
      <c r="C172" s="1"/>
      <c r="E172" s="1"/>
      <c r="AX172" s="2"/>
    </row>
    <row r="173" spans="2:50" ht="15.75" customHeight="1" x14ac:dyDescent="0.25">
      <c r="B173" s="1"/>
      <c r="C173" s="1"/>
      <c r="E173" s="1"/>
      <c r="AX173" s="2"/>
    </row>
    <row r="174" spans="2:50" ht="15.75" customHeight="1" x14ac:dyDescent="0.25">
      <c r="B174" s="1"/>
      <c r="C174" s="1"/>
      <c r="E174" s="1"/>
      <c r="AX174" s="2"/>
    </row>
    <row r="175" spans="2:50" ht="15.75" customHeight="1" x14ac:dyDescent="0.25">
      <c r="B175" s="1"/>
      <c r="C175" s="1"/>
      <c r="E175" s="1"/>
      <c r="AX175" s="2"/>
    </row>
    <row r="176" spans="2:50" ht="15.75" customHeight="1" x14ac:dyDescent="0.25">
      <c r="B176" s="1"/>
      <c r="C176" s="1"/>
      <c r="E176" s="1"/>
      <c r="AX176" s="2"/>
    </row>
    <row r="177" spans="2:50" ht="15.75" customHeight="1" x14ac:dyDescent="0.25">
      <c r="B177" s="1"/>
      <c r="C177" s="1"/>
      <c r="E177" s="1"/>
      <c r="AX177" s="2"/>
    </row>
    <row r="178" spans="2:50" ht="15.75" customHeight="1" x14ac:dyDescent="0.25">
      <c r="B178" s="1"/>
      <c r="C178" s="1"/>
      <c r="E178" s="1"/>
      <c r="AX178" s="2"/>
    </row>
    <row r="179" spans="2:50" ht="15.75" customHeight="1" x14ac:dyDescent="0.25">
      <c r="B179" s="1"/>
      <c r="C179" s="1"/>
      <c r="E179" s="1"/>
      <c r="AX179" s="2"/>
    </row>
    <row r="180" spans="2:50" ht="15.75" customHeight="1" x14ac:dyDescent="0.25">
      <c r="B180" s="1"/>
      <c r="C180" s="1"/>
      <c r="E180" s="1"/>
      <c r="AX180" s="2"/>
    </row>
    <row r="181" spans="2:50" ht="15.75" customHeight="1" x14ac:dyDescent="0.25">
      <c r="B181" s="1"/>
      <c r="C181" s="1"/>
      <c r="E181" s="1"/>
      <c r="AX181" s="2"/>
    </row>
    <row r="182" spans="2:50" ht="15.75" customHeight="1" x14ac:dyDescent="0.25">
      <c r="B182" s="1"/>
      <c r="C182" s="1"/>
      <c r="E182" s="1"/>
      <c r="AX182" s="2"/>
    </row>
    <row r="183" spans="2:50" ht="15.75" customHeight="1" x14ac:dyDescent="0.25">
      <c r="B183" s="1"/>
      <c r="C183" s="1"/>
      <c r="E183" s="1"/>
      <c r="AX183" s="2"/>
    </row>
    <row r="184" spans="2:50" ht="15.75" customHeight="1" x14ac:dyDescent="0.25">
      <c r="B184" s="1"/>
      <c r="C184" s="1"/>
      <c r="E184" s="1"/>
      <c r="AX184" s="2"/>
    </row>
    <row r="185" spans="2:50" ht="15.75" customHeight="1" x14ac:dyDescent="0.25">
      <c r="B185" s="1"/>
      <c r="C185" s="1"/>
      <c r="E185" s="1"/>
      <c r="AX185" s="2"/>
    </row>
    <row r="186" spans="2:50" ht="15.75" customHeight="1" x14ac:dyDescent="0.25">
      <c r="B186" s="1"/>
      <c r="C186" s="1"/>
      <c r="E186" s="1"/>
      <c r="AX186" s="2"/>
    </row>
    <row r="187" spans="2:50" ht="15.75" customHeight="1" x14ac:dyDescent="0.25">
      <c r="B187" s="1"/>
      <c r="C187" s="1"/>
      <c r="E187" s="1"/>
      <c r="AX187" s="2"/>
    </row>
    <row r="188" spans="2:50" ht="15.75" customHeight="1" x14ac:dyDescent="0.25">
      <c r="B188" s="1"/>
      <c r="C188" s="1"/>
      <c r="E188" s="1"/>
      <c r="AX188" s="2"/>
    </row>
    <row r="189" spans="2:50" ht="15.75" customHeight="1" x14ac:dyDescent="0.25">
      <c r="B189" s="1"/>
      <c r="C189" s="1"/>
      <c r="E189" s="1"/>
      <c r="AX189" s="2"/>
    </row>
    <row r="190" spans="2:50" ht="15.75" customHeight="1" x14ac:dyDescent="0.25">
      <c r="B190" s="1"/>
      <c r="C190" s="1"/>
      <c r="E190" s="1"/>
      <c r="AX190" s="2"/>
    </row>
    <row r="191" spans="2:50" ht="15.75" customHeight="1" x14ac:dyDescent="0.25">
      <c r="B191" s="1"/>
      <c r="C191" s="1"/>
      <c r="E191" s="1"/>
      <c r="AX191" s="2"/>
    </row>
    <row r="192" spans="2:50" ht="15.75" customHeight="1" x14ac:dyDescent="0.25">
      <c r="B192" s="1"/>
      <c r="C192" s="1"/>
      <c r="E192" s="1"/>
      <c r="AX192" s="2"/>
    </row>
    <row r="193" spans="2:50" ht="15.75" customHeight="1" x14ac:dyDescent="0.25">
      <c r="B193" s="1"/>
      <c r="C193" s="1"/>
      <c r="E193" s="1"/>
      <c r="AX193" s="2"/>
    </row>
    <row r="194" spans="2:50" ht="15.75" customHeight="1" x14ac:dyDescent="0.25">
      <c r="B194" s="1"/>
      <c r="C194" s="1"/>
      <c r="E194" s="1"/>
      <c r="AX194" s="2"/>
    </row>
    <row r="195" spans="2:50" ht="15.75" customHeight="1" x14ac:dyDescent="0.25">
      <c r="B195" s="1"/>
      <c r="C195" s="1"/>
      <c r="E195" s="1"/>
      <c r="AX195" s="2"/>
    </row>
    <row r="196" spans="2:50" ht="15.75" customHeight="1" x14ac:dyDescent="0.25">
      <c r="B196" s="1"/>
      <c r="C196" s="1"/>
      <c r="E196" s="1"/>
      <c r="AX196" s="2"/>
    </row>
    <row r="197" spans="2:50" ht="15.75" customHeight="1" x14ac:dyDescent="0.25">
      <c r="B197" s="1"/>
      <c r="C197" s="1"/>
      <c r="E197" s="1"/>
      <c r="AX197" s="2"/>
    </row>
    <row r="198" spans="2:50" ht="15.75" customHeight="1" x14ac:dyDescent="0.25">
      <c r="B198" s="1"/>
      <c r="C198" s="1"/>
      <c r="E198" s="1"/>
      <c r="AX198" s="2"/>
    </row>
    <row r="199" spans="2:50" ht="15.75" customHeight="1" x14ac:dyDescent="0.25">
      <c r="B199" s="1"/>
      <c r="C199" s="1"/>
      <c r="E199" s="1"/>
      <c r="AX199" s="2"/>
    </row>
    <row r="200" spans="2:50" ht="15.75" customHeight="1" x14ac:dyDescent="0.25">
      <c r="B200" s="1"/>
      <c r="C200" s="1"/>
      <c r="E200" s="1"/>
      <c r="AX200" s="2"/>
    </row>
    <row r="201" spans="2:50" ht="15.75" customHeight="1" x14ac:dyDescent="0.25">
      <c r="B201" s="1"/>
      <c r="C201" s="1"/>
      <c r="E201" s="1"/>
      <c r="AX201" s="2"/>
    </row>
    <row r="202" spans="2:50" ht="15.75" customHeight="1" x14ac:dyDescent="0.25">
      <c r="B202" s="1"/>
      <c r="C202" s="1"/>
      <c r="E202" s="1"/>
      <c r="AX202" s="2"/>
    </row>
    <row r="203" spans="2:50" ht="15.75" customHeight="1" x14ac:dyDescent="0.25">
      <c r="B203" s="1"/>
      <c r="C203" s="1"/>
      <c r="E203" s="1"/>
      <c r="AX203" s="2"/>
    </row>
    <row r="204" spans="2:50" ht="15.75" customHeight="1" x14ac:dyDescent="0.25">
      <c r="B204" s="1"/>
      <c r="C204" s="1"/>
      <c r="E204" s="1"/>
      <c r="AX204" s="2"/>
    </row>
    <row r="205" spans="2:50" ht="15.75" customHeight="1" x14ac:dyDescent="0.25">
      <c r="B205" s="1"/>
      <c r="C205" s="1"/>
      <c r="E205" s="1"/>
      <c r="AX205" s="2"/>
    </row>
    <row r="206" spans="2:50" ht="15.75" customHeight="1" x14ac:dyDescent="0.25">
      <c r="B206" s="1"/>
      <c r="C206" s="1"/>
      <c r="E206" s="1"/>
      <c r="AX206" s="2"/>
    </row>
    <row r="207" spans="2:50" ht="15.75" customHeight="1" x14ac:dyDescent="0.25">
      <c r="B207" s="1"/>
      <c r="C207" s="1"/>
      <c r="E207" s="1"/>
      <c r="AX207" s="2"/>
    </row>
    <row r="208" spans="2:50" ht="15.75" customHeight="1" x14ac:dyDescent="0.25">
      <c r="B208" s="1"/>
      <c r="C208" s="1"/>
      <c r="E208" s="1"/>
      <c r="AX208" s="2"/>
    </row>
    <row r="209" spans="2:50" ht="15.75" customHeight="1" x14ac:dyDescent="0.25">
      <c r="B209" s="1"/>
      <c r="C209" s="1"/>
      <c r="E209" s="1"/>
      <c r="AX209" s="2"/>
    </row>
    <row r="210" spans="2:50" ht="15.75" customHeight="1" x14ac:dyDescent="0.25">
      <c r="B210" s="1"/>
      <c r="C210" s="1"/>
      <c r="E210" s="1"/>
      <c r="AX210" s="2"/>
    </row>
    <row r="211" spans="2:50" ht="15.75" customHeight="1" x14ac:dyDescent="0.25">
      <c r="B211" s="1"/>
      <c r="C211" s="1"/>
      <c r="E211" s="1"/>
      <c r="AX211" s="2"/>
    </row>
    <row r="212" spans="2:50" ht="15.75" customHeight="1" x14ac:dyDescent="0.25">
      <c r="B212" s="1"/>
      <c r="C212" s="1"/>
      <c r="E212" s="1"/>
      <c r="AX212" s="2"/>
    </row>
    <row r="213" spans="2:50" ht="15.75" customHeight="1" x14ac:dyDescent="0.25">
      <c r="B213" s="1"/>
      <c r="C213" s="1"/>
      <c r="E213" s="1"/>
      <c r="AX213" s="2"/>
    </row>
    <row r="214" spans="2:50" ht="15.75" customHeight="1" x14ac:dyDescent="0.25">
      <c r="B214" s="1"/>
      <c r="C214" s="1"/>
      <c r="E214" s="1"/>
      <c r="AX214" s="2"/>
    </row>
    <row r="215" spans="2:50" ht="15.75" customHeight="1" x14ac:dyDescent="0.25">
      <c r="B215" s="1"/>
      <c r="C215" s="1"/>
      <c r="E215" s="1"/>
      <c r="AX215" s="2"/>
    </row>
    <row r="216" spans="2:50" ht="15.75" customHeight="1" x14ac:dyDescent="0.25">
      <c r="B216" s="1"/>
      <c r="C216" s="1"/>
      <c r="E216" s="1"/>
      <c r="AX216" s="2"/>
    </row>
    <row r="217" spans="2:50" ht="15.75" customHeight="1" x14ac:dyDescent="0.25">
      <c r="B217" s="1"/>
      <c r="C217" s="1"/>
      <c r="E217" s="1"/>
      <c r="AX217" s="2"/>
    </row>
    <row r="218" spans="2:50" ht="15.75" customHeight="1" x14ac:dyDescent="0.25">
      <c r="B218" s="1"/>
      <c r="C218" s="1"/>
      <c r="E218" s="1"/>
      <c r="AX218" s="2"/>
    </row>
    <row r="219" spans="2:50" ht="15.75" customHeight="1" x14ac:dyDescent="0.25">
      <c r="B219" s="1"/>
      <c r="C219" s="1"/>
      <c r="E219" s="1"/>
      <c r="AX219" s="2"/>
    </row>
    <row r="220" spans="2:50" ht="15.75" customHeight="1" x14ac:dyDescent="0.25">
      <c r="B220" s="1"/>
      <c r="C220" s="1"/>
      <c r="E220" s="1"/>
      <c r="AX220" s="2"/>
    </row>
    <row r="221" spans="2:50" ht="15.75" customHeight="1" x14ac:dyDescent="0.25">
      <c r="B221" s="1"/>
      <c r="C221" s="1"/>
      <c r="E221" s="1"/>
      <c r="AX221" s="2"/>
    </row>
    <row r="222" spans="2:50" ht="15.75" customHeight="1" x14ac:dyDescent="0.25">
      <c r="B222" s="1"/>
      <c r="C222" s="1"/>
      <c r="E222" s="1"/>
      <c r="AX222" s="2"/>
    </row>
    <row r="223" spans="2:50" ht="15.75" customHeight="1" x14ac:dyDescent="0.25">
      <c r="B223" s="1"/>
      <c r="C223" s="1"/>
      <c r="E223" s="1"/>
      <c r="AX223" s="2"/>
    </row>
    <row r="224" spans="2:50" ht="15.75" customHeight="1" x14ac:dyDescent="0.25">
      <c r="B224" s="1"/>
      <c r="C224" s="1"/>
      <c r="E224" s="1"/>
      <c r="AX224" s="2"/>
    </row>
    <row r="225" spans="2:50" ht="15.75" customHeight="1" x14ac:dyDescent="0.25">
      <c r="B225" s="1"/>
      <c r="C225" s="1"/>
      <c r="E225" s="1"/>
      <c r="AX225" s="2"/>
    </row>
    <row r="226" spans="2:50" ht="15.75" customHeight="1" x14ac:dyDescent="0.25">
      <c r="B226" s="1"/>
      <c r="C226" s="1"/>
      <c r="E226" s="1"/>
      <c r="AX226" s="2"/>
    </row>
    <row r="227" spans="2:50" ht="15.75" customHeight="1" x14ac:dyDescent="0.25">
      <c r="B227" s="1"/>
      <c r="C227" s="1"/>
      <c r="E227" s="1"/>
      <c r="AX227" s="2"/>
    </row>
    <row r="228" spans="2:50" ht="15.75" customHeight="1" x14ac:dyDescent="0.25">
      <c r="B228" s="1"/>
      <c r="C228" s="1"/>
      <c r="E228" s="1"/>
      <c r="AX228" s="2"/>
    </row>
    <row r="229" spans="2:50" ht="15.75" customHeight="1" x14ac:dyDescent="0.25">
      <c r="B229" s="1"/>
      <c r="C229" s="1"/>
      <c r="E229" s="1"/>
      <c r="AX229" s="2"/>
    </row>
    <row r="230" spans="2:50" ht="15.75" customHeight="1" x14ac:dyDescent="0.25">
      <c r="B230" s="1"/>
      <c r="C230" s="1"/>
      <c r="E230" s="1"/>
      <c r="AX230" s="2"/>
    </row>
    <row r="231" spans="2:50" ht="15.75" customHeight="1" x14ac:dyDescent="0.25">
      <c r="B231" s="1"/>
      <c r="C231" s="1"/>
      <c r="E231" s="1"/>
      <c r="AX231" s="2"/>
    </row>
    <row r="232" spans="2:50" ht="15.75" customHeight="1" x14ac:dyDescent="0.25">
      <c r="B232" s="1"/>
      <c r="C232" s="1"/>
      <c r="E232" s="1"/>
      <c r="AX232" s="2"/>
    </row>
    <row r="233" spans="2:50" ht="15.75" customHeight="1" x14ac:dyDescent="0.25">
      <c r="B233" s="1"/>
      <c r="C233" s="1"/>
      <c r="E233" s="1"/>
      <c r="AX233" s="2"/>
    </row>
    <row r="234" spans="2:50" ht="15.75" customHeight="1" x14ac:dyDescent="0.25">
      <c r="B234" s="1"/>
      <c r="C234" s="1"/>
      <c r="E234" s="1"/>
      <c r="AX234" s="2"/>
    </row>
    <row r="235" spans="2:50" ht="15.75" customHeight="1" x14ac:dyDescent="0.25">
      <c r="B235" s="1"/>
      <c r="C235" s="1"/>
      <c r="E235" s="1"/>
      <c r="AX235" s="2"/>
    </row>
    <row r="236" spans="2:50" ht="15.75" customHeight="1" x14ac:dyDescent="0.25">
      <c r="B236" s="1"/>
      <c r="C236" s="1"/>
      <c r="E236" s="1"/>
      <c r="AX236" s="2"/>
    </row>
    <row r="237" spans="2:50" ht="15.75" customHeight="1" x14ac:dyDescent="0.25">
      <c r="B237" s="1"/>
      <c r="C237" s="1"/>
      <c r="E237" s="1"/>
      <c r="AX237" s="2"/>
    </row>
    <row r="238" spans="2:50" ht="15.75" customHeight="1" x14ac:dyDescent="0.25">
      <c r="B238" s="1"/>
      <c r="C238" s="1"/>
      <c r="E238" s="1"/>
      <c r="AX238" s="2"/>
    </row>
    <row r="239" spans="2:50" ht="15.75" customHeight="1" x14ac:dyDescent="0.25">
      <c r="B239" s="1"/>
      <c r="C239" s="1"/>
      <c r="E239" s="1"/>
      <c r="AX239" s="2"/>
    </row>
    <row r="240" spans="2:50" ht="15.75" customHeight="1" x14ac:dyDescent="0.25">
      <c r="B240" s="1"/>
      <c r="C240" s="1"/>
      <c r="E240" s="1"/>
      <c r="AX240" s="2"/>
    </row>
    <row r="241" spans="2:50" ht="15.75" customHeight="1" x14ac:dyDescent="0.25">
      <c r="B241" s="1"/>
      <c r="C241" s="1"/>
      <c r="E241" s="1"/>
      <c r="AX241" s="2"/>
    </row>
    <row r="242" spans="2:50" ht="15.75" customHeight="1" x14ac:dyDescent="0.25">
      <c r="B242" s="1"/>
      <c r="C242" s="1"/>
      <c r="E242" s="1"/>
      <c r="AX242" s="2"/>
    </row>
    <row r="243" spans="2:50" ht="15.75" customHeight="1" x14ac:dyDescent="0.25">
      <c r="B243" s="1"/>
      <c r="C243" s="1"/>
      <c r="E243" s="1"/>
      <c r="AX243" s="2"/>
    </row>
    <row r="244" spans="2:50" ht="15.75" customHeight="1" x14ac:dyDescent="0.25">
      <c r="B244" s="1"/>
      <c r="C244" s="1"/>
      <c r="E244" s="1"/>
      <c r="AX244" s="2"/>
    </row>
    <row r="245" spans="2:50" ht="15.75" customHeight="1" x14ac:dyDescent="0.25">
      <c r="B245" s="1"/>
      <c r="C245" s="1"/>
      <c r="E245" s="1"/>
      <c r="AX245" s="2"/>
    </row>
    <row r="246" spans="2:50" ht="15.75" customHeight="1" x14ac:dyDescent="0.25">
      <c r="B246" s="1"/>
      <c r="C246" s="1"/>
      <c r="E246" s="1"/>
      <c r="AX246" s="2"/>
    </row>
    <row r="247" spans="2:50" ht="15.75" customHeight="1" x14ac:dyDescent="0.25">
      <c r="B247" s="1"/>
      <c r="C247" s="1"/>
      <c r="E247" s="1"/>
      <c r="AX247" s="2"/>
    </row>
    <row r="248" spans="2:50" ht="15.75" customHeight="1" x14ac:dyDescent="0.25">
      <c r="B248" s="1"/>
      <c r="C248" s="1"/>
      <c r="E248" s="1"/>
      <c r="AX248" s="2"/>
    </row>
    <row r="249" spans="2:50" ht="15.75" customHeight="1" x14ac:dyDescent="0.25">
      <c r="B249" s="1"/>
      <c r="C249" s="1"/>
      <c r="E249" s="1"/>
      <c r="AX249" s="2"/>
    </row>
    <row r="250" spans="2:50" ht="15.75" customHeight="1" x14ac:dyDescent="0.25">
      <c r="B250" s="1"/>
      <c r="C250" s="1"/>
      <c r="E250" s="1"/>
      <c r="AX250" s="2"/>
    </row>
    <row r="251" spans="2:50" ht="15.75" customHeight="1" x14ac:dyDescent="0.25">
      <c r="B251" s="1"/>
      <c r="C251" s="1"/>
      <c r="E251" s="1"/>
      <c r="AX251" s="2"/>
    </row>
    <row r="252" spans="2:50" ht="15.75" customHeight="1" x14ac:dyDescent="0.25">
      <c r="B252" s="1"/>
      <c r="C252" s="1"/>
      <c r="E252" s="1"/>
      <c r="AX252" s="2"/>
    </row>
    <row r="253" spans="2:50" ht="15.75" customHeight="1" x14ac:dyDescent="0.25">
      <c r="B253" s="1"/>
      <c r="C253" s="1"/>
      <c r="E253" s="1"/>
      <c r="AX253" s="2"/>
    </row>
    <row r="254" spans="2:50" ht="15.75" customHeight="1" x14ac:dyDescent="0.25">
      <c r="B254" s="1"/>
      <c r="C254" s="1"/>
      <c r="E254" s="1"/>
      <c r="AX254" s="2"/>
    </row>
    <row r="255" spans="2:50" ht="15.75" customHeight="1" x14ac:dyDescent="0.25">
      <c r="B255" s="1"/>
      <c r="C255" s="1"/>
      <c r="E255" s="1"/>
      <c r="AX255" s="2"/>
    </row>
    <row r="256" spans="2:50" ht="15.75" customHeight="1" x14ac:dyDescent="0.25">
      <c r="B256" s="1"/>
      <c r="C256" s="1"/>
      <c r="E256" s="1"/>
      <c r="AX256" s="2"/>
    </row>
    <row r="257" spans="2:50" ht="15.75" customHeight="1" x14ac:dyDescent="0.25">
      <c r="B257" s="1"/>
      <c r="C257" s="1"/>
      <c r="E257" s="1"/>
      <c r="AX257" s="2"/>
    </row>
    <row r="258" spans="2:50" ht="15.75" customHeight="1" x14ac:dyDescent="0.25">
      <c r="B258" s="1"/>
      <c r="C258" s="1"/>
      <c r="E258" s="1"/>
      <c r="AX258" s="2"/>
    </row>
    <row r="259" spans="2:50" ht="15.75" customHeight="1" x14ac:dyDescent="0.25">
      <c r="B259" s="1"/>
      <c r="C259" s="1"/>
      <c r="E259" s="1"/>
      <c r="AX259" s="2"/>
    </row>
    <row r="260" spans="2:50" ht="15.75" customHeight="1" x14ac:dyDescent="0.25">
      <c r="B260" s="1"/>
      <c r="C260" s="1"/>
      <c r="E260" s="1"/>
      <c r="AX260" s="2"/>
    </row>
    <row r="261" spans="2:50" ht="15.75" customHeight="1" x14ac:dyDescent="0.25">
      <c r="B261" s="1"/>
      <c r="C261" s="1"/>
      <c r="E261" s="1"/>
      <c r="AX261" s="2"/>
    </row>
    <row r="262" spans="2:50" ht="15.75" customHeight="1" x14ac:dyDescent="0.25">
      <c r="B262" s="1"/>
      <c r="C262" s="1"/>
      <c r="E262" s="1"/>
      <c r="AX262" s="2"/>
    </row>
    <row r="263" spans="2:50" ht="15.75" customHeight="1" x14ac:dyDescent="0.25">
      <c r="B263" s="1"/>
      <c r="C263" s="1"/>
      <c r="E263" s="1"/>
      <c r="AX263" s="2"/>
    </row>
    <row r="264" spans="2:50" ht="15.75" customHeight="1" x14ac:dyDescent="0.25">
      <c r="B264" s="1"/>
      <c r="C264" s="1"/>
      <c r="E264" s="1"/>
      <c r="AX264" s="2"/>
    </row>
    <row r="265" spans="2:50" ht="15.75" customHeight="1" x14ac:dyDescent="0.25">
      <c r="B265" s="1"/>
      <c r="C265" s="1"/>
      <c r="E265" s="1"/>
      <c r="AX265" s="2"/>
    </row>
    <row r="266" spans="2:50" ht="15.75" customHeight="1" x14ac:dyDescent="0.25">
      <c r="B266" s="1"/>
      <c r="C266" s="1"/>
      <c r="E266" s="1"/>
      <c r="AX266" s="2"/>
    </row>
    <row r="267" spans="2:50" ht="15.75" customHeight="1" x14ac:dyDescent="0.25">
      <c r="B267" s="1"/>
      <c r="C267" s="1"/>
      <c r="E267" s="1"/>
      <c r="AX267" s="2"/>
    </row>
    <row r="268" spans="2:50" ht="15.75" customHeight="1" x14ac:dyDescent="0.25">
      <c r="B268" s="1"/>
      <c r="C268" s="1"/>
      <c r="E268" s="1"/>
      <c r="AX268" s="2"/>
    </row>
    <row r="269" spans="2:50" ht="15.75" customHeight="1" x14ac:dyDescent="0.25">
      <c r="B269" s="1"/>
      <c r="C269" s="1"/>
      <c r="E269" s="1"/>
      <c r="AX269" s="2"/>
    </row>
    <row r="270" spans="2:50" ht="15.75" customHeight="1" x14ac:dyDescent="0.25">
      <c r="B270" s="1"/>
      <c r="C270" s="1"/>
      <c r="E270" s="1"/>
      <c r="AX270" s="2"/>
    </row>
    <row r="271" spans="2:50" ht="15.75" customHeight="1" x14ac:dyDescent="0.25">
      <c r="B271" s="1"/>
      <c r="C271" s="1"/>
      <c r="E271" s="1"/>
      <c r="AX271" s="2"/>
    </row>
    <row r="272" spans="2:50" ht="15.75" customHeight="1" x14ac:dyDescent="0.25">
      <c r="B272" s="1"/>
      <c r="C272" s="1"/>
      <c r="E272" s="1"/>
      <c r="AX272" s="2"/>
    </row>
    <row r="273" spans="2:50" ht="15.75" customHeight="1" x14ac:dyDescent="0.25">
      <c r="B273" s="1"/>
      <c r="C273" s="1"/>
      <c r="E273" s="1"/>
      <c r="AX273" s="2"/>
    </row>
    <row r="274" spans="2:50" ht="15.75" customHeight="1" x14ac:dyDescent="0.25">
      <c r="B274" s="1"/>
      <c r="C274" s="1"/>
      <c r="E274" s="1"/>
      <c r="AX274" s="2"/>
    </row>
    <row r="275" spans="2:50" ht="15.75" customHeight="1" x14ac:dyDescent="0.25">
      <c r="B275" s="1"/>
      <c r="C275" s="1"/>
      <c r="E275" s="1"/>
      <c r="AX275" s="2"/>
    </row>
    <row r="276" spans="2:50" ht="15.75" customHeight="1" x14ac:dyDescent="0.25">
      <c r="B276" s="1"/>
      <c r="C276" s="1"/>
      <c r="E276" s="1"/>
      <c r="AX276" s="2"/>
    </row>
    <row r="277" spans="2:50" ht="15.75" customHeight="1" x14ac:dyDescent="0.25">
      <c r="B277" s="1"/>
      <c r="C277" s="1"/>
      <c r="E277" s="1"/>
      <c r="AX277" s="2"/>
    </row>
    <row r="278" spans="2:50" ht="15.75" customHeight="1" x14ac:dyDescent="0.25">
      <c r="B278" s="1"/>
      <c r="C278" s="1"/>
      <c r="E278" s="1"/>
      <c r="AX278" s="2"/>
    </row>
    <row r="279" spans="2:50" ht="15.75" customHeight="1" x14ac:dyDescent="0.25">
      <c r="B279" s="1"/>
      <c r="C279" s="1"/>
      <c r="E279" s="1"/>
      <c r="AX279" s="2"/>
    </row>
    <row r="280" spans="2:50" ht="15.75" customHeight="1" x14ac:dyDescent="0.25">
      <c r="B280" s="1"/>
      <c r="C280" s="1"/>
      <c r="E280" s="1"/>
      <c r="AX280" s="2"/>
    </row>
    <row r="281" spans="2:50" ht="15.75" customHeight="1" x14ac:dyDescent="0.25">
      <c r="B281" s="1"/>
      <c r="C281" s="1"/>
      <c r="E281" s="1"/>
      <c r="AX281" s="2"/>
    </row>
    <row r="282" spans="2:50" ht="15.75" customHeight="1" x14ac:dyDescent="0.25">
      <c r="B282" s="1"/>
      <c r="C282" s="1"/>
      <c r="E282" s="1"/>
      <c r="AX282" s="2"/>
    </row>
    <row r="283" spans="2:50" ht="15.75" customHeight="1" x14ac:dyDescent="0.25">
      <c r="B283" s="1"/>
      <c r="C283" s="1"/>
      <c r="E283" s="1"/>
      <c r="AX283" s="2"/>
    </row>
    <row r="284" spans="2:50" ht="15.75" customHeight="1" x14ac:dyDescent="0.25">
      <c r="B284" s="1"/>
      <c r="C284" s="1"/>
      <c r="E284" s="1"/>
      <c r="AX284" s="2"/>
    </row>
    <row r="285" spans="2:50" ht="15.75" customHeight="1" x14ac:dyDescent="0.25">
      <c r="B285" s="1"/>
      <c r="C285" s="1"/>
      <c r="E285" s="1"/>
      <c r="AX285" s="2"/>
    </row>
    <row r="286" spans="2:50" ht="15.75" customHeight="1" x14ac:dyDescent="0.25">
      <c r="B286" s="1"/>
      <c r="C286" s="1"/>
      <c r="E286" s="1"/>
      <c r="AX286" s="2"/>
    </row>
    <row r="287" spans="2:50" ht="15.75" customHeight="1" x14ac:dyDescent="0.25">
      <c r="B287" s="1"/>
      <c r="C287" s="1"/>
      <c r="E287" s="1"/>
      <c r="AX287" s="2"/>
    </row>
    <row r="288" spans="2:50" ht="15.75" customHeight="1" x14ac:dyDescent="0.25">
      <c r="B288" s="1"/>
      <c r="C288" s="1"/>
      <c r="E288" s="1"/>
      <c r="AX288" s="2"/>
    </row>
    <row r="289" spans="2:50" ht="15.75" customHeight="1" x14ac:dyDescent="0.25">
      <c r="B289" s="1"/>
      <c r="C289" s="1"/>
      <c r="E289" s="1"/>
      <c r="AX289" s="2"/>
    </row>
    <row r="290" spans="2:50" ht="15.75" customHeight="1" x14ac:dyDescent="0.25">
      <c r="B290" s="1"/>
      <c r="C290" s="1"/>
      <c r="E290" s="1"/>
      <c r="AX290" s="2"/>
    </row>
    <row r="291" spans="2:50" ht="15.75" customHeight="1" x14ac:dyDescent="0.25">
      <c r="B291" s="1"/>
      <c r="C291" s="1"/>
      <c r="E291" s="1"/>
      <c r="AX291" s="2"/>
    </row>
    <row r="292" spans="2:50" ht="15.75" customHeight="1" x14ac:dyDescent="0.25">
      <c r="B292" s="1"/>
      <c r="C292" s="1"/>
      <c r="E292" s="1"/>
      <c r="AX292" s="2"/>
    </row>
    <row r="293" spans="2:50" ht="15.75" customHeight="1" x14ac:dyDescent="0.25">
      <c r="B293" s="1"/>
      <c r="C293" s="1"/>
      <c r="E293" s="1"/>
      <c r="AX293" s="2"/>
    </row>
    <row r="294" spans="2:50" ht="15.75" customHeight="1" x14ac:dyDescent="0.25">
      <c r="B294" s="1"/>
      <c r="C294" s="1"/>
      <c r="E294" s="1"/>
      <c r="AX294" s="2"/>
    </row>
    <row r="295" spans="2:50" ht="15.75" customHeight="1" x14ac:dyDescent="0.25">
      <c r="B295" s="1"/>
      <c r="C295" s="1"/>
      <c r="E295" s="1"/>
      <c r="AX295" s="2"/>
    </row>
    <row r="296" spans="2:50" ht="15.75" customHeight="1" x14ac:dyDescent="0.25">
      <c r="B296" s="1"/>
      <c r="C296" s="1"/>
      <c r="E296" s="1"/>
      <c r="AX296" s="2"/>
    </row>
    <row r="297" spans="2:50" ht="15.75" customHeight="1" x14ac:dyDescent="0.25">
      <c r="B297" s="1"/>
      <c r="C297" s="1"/>
      <c r="E297" s="1"/>
      <c r="AX297" s="2"/>
    </row>
    <row r="298" spans="2:50" ht="15.75" customHeight="1" x14ac:dyDescent="0.25">
      <c r="B298" s="1"/>
      <c r="C298" s="1"/>
      <c r="E298" s="1"/>
      <c r="AX298" s="2"/>
    </row>
    <row r="299" spans="2:50" ht="15.75" customHeight="1" x14ac:dyDescent="0.25">
      <c r="B299" s="1"/>
      <c r="C299" s="1"/>
      <c r="E299" s="1"/>
      <c r="AX299" s="2"/>
    </row>
    <row r="300" spans="2:50" ht="15.75" customHeight="1" x14ac:dyDescent="0.25">
      <c r="B300" s="1"/>
      <c r="C300" s="1"/>
      <c r="E300" s="1"/>
      <c r="AX300" s="2"/>
    </row>
    <row r="301" spans="2:50" ht="15.75" customHeight="1" x14ac:dyDescent="0.25">
      <c r="B301" s="1"/>
      <c r="C301" s="1"/>
      <c r="E301" s="1"/>
      <c r="AX301" s="2"/>
    </row>
    <row r="302" spans="2:50" ht="15.75" customHeight="1" x14ac:dyDescent="0.25">
      <c r="B302" s="1"/>
      <c r="C302" s="1"/>
      <c r="E302" s="1"/>
      <c r="AX302" s="2"/>
    </row>
    <row r="303" spans="2:50" ht="15.75" customHeight="1" x14ac:dyDescent="0.25">
      <c r="B303" s="1"/>
      <c r="C303" s="1"/>
      <c r="E303" s="1"/>
      <c r="AX303" s="2"/>
    </row>
    <row r="304" spans="2:50" ht="15.75" customHeight="1" x14ac:dyDescent="0.25">
      <c r="B304" s="1"/>
      <c r="C304" s="1"/>
      <c r="E304" s="1"/>
      <c r="AX304" s="2"/>
    </row>
    <row r="305" spans="2:50" ht="15.75" customHeight="1" x14ac:dyDescent="0.25">
      <c r="B305" s="1"/>
      <c r="C305" s="1"/>
      <c r="E305" s="1"/>
      <c r="AX305" s="2"/>
    </row>
    <row r="306" spans="2:50" ht="15.75" customHeight="1" x14ac:dyDescent="0.25">
      <c r="B306" s="1"/>
      <c r="C306" s="1"/>
      <c r="E306" s="1"/>
      <c r="AX306" s="2"/>
    </row>
    <row r="307" spans="2:50" ht="15.75" customHeight="1" x14ac:dyDescent="0.25">
      <c r="B307" s="1"/>
      <c r="C307" s="1"/>
      <c r="E307" s="1"/>
      <c r="AX307" s="2"/>
    </row>
    <row r="308" spans="2:50" ht="15.75" customHeight="1" x14ac:dyDescent="0.25">
      <c r="B308" s="1"/>
      <c r="C308" s="1"/>
      <c r="E308" s="1"/>
      <c r="AX308" s="2"/>
    </row>
    <row r="309" spans="2:50" ht="15.75" customHeight="1" x14ac:dyDescent="0.25">
      <c r="B309" s="1"/>
      <c r="C309" s="1"/>
      <c r="E309" s="1"/>
      <c r="AX309" s="2"/>
    </row>
    <row r="310" spans="2:50" ht="15.75" customHeight="1" x14ac:dyDescent="0.25">
      <c r="B310" s="1"/>
      <c r="C310" s="1"/>
      <c r="E310" s="1"/>
      <c r="AX310" s="2"/>
    </row>
    <row r="311" spans="2:50" ht="15.75" customHeight="1" x14ac:dyDescent="0.25">
      <c r="B311" s="1"/>
      <c r="C311" s="1"/>
      <c r="E311" s="1"/>
      <c r="AX311" s="2"/>
    </row>
    <row r="312" spans="2:50" ht="15.75" customHeight="1" x14ac:dyDescent="0.25">
      <c r="B312" s="1"/>
      <c r="C312" s="1"/>
      <c r="E312" s="1"/>
      <c r="AX312" s="2"/>
    </row>
    <row r="313" spans="2:50" ht="15.75" customHeight="1" x14ac:dyDescent="0.25">
      <c r="B313" s="1"/>
      <c r="C313" s="1"/>
      <c r="E313" s="1"/>
      <c r="AX313" s="2"/>
    </row>
    <row r="314" spans="2:50" ht="15.75" customHeight="1" x14ac:dyDescent="0.25">
      <c r="B314" s="1"/>
      <c r="C314" s="1"/>
      <c r="E314" s="1"/>
      <c r="AX314" s="2"/>
    </row>
    <row r="315" spans="2:50" ht="15.75" customHeight="1" x14ac:dyDescent="0.25">
      <c r="B315" s="1"/>
      <c r="C315" s="1"/>
      <c r="E315" s="1"/>
      <c r="AX315" s="2"/>
    </row>
    <row r="316" spans="2:50" ht="15.75" customHeight="1" x14ac:dyDescent="0.25">
      <c r="B316" s="1"/>
      <c r="C316" s="1"/>
      <c r="E316" s="1"/>
      <c r="AX316" s="2"/>
    </row>
    <row r="317" spans="2:50" ht="15.75" customHeight="1" x14ac:dyDescent="0.25">
      <c r="B317" s="1"/>
      <c r="C317" s="1"/>
      <c r="E317" s="1"/>
      <c r="AX317" s="2"/>
    </row>
    <row r="318" spans="2:50" ht="15.75" customHeight="1" x14ac:dyDescent="0.25">
      <c r="B318" s="1"/>
      <c r="C318" s="1"/>
      <c r="E318" s="1"/>
      <c r="AX318" s="2"/>
    </row>
    <row r="319" spans="2:50" ht="15.75" customHeight="1" x14ac:dyDescent="0.25">
      <c r="B319" s="1"/>
      <c r="C319" s="1"/>
      <c r="E319" s="1"/>
      <c r="AX319" s="2"/>
    </row>
    <row r="320" spans="2:50" ht="15.75" customHeight="1" x14ac:dyDescent="0.25">
      <c r="B320" s="1"/>
      <c r="C320" s="1"/>
      <c r="E320" s="1"/>
      <c r="AX320" s="2"/>
    </row>
    <row r="321" spans="2:50" ht="15.75" customHeight="1" x14ac:dyDescent="0.25">
      <c r="B321" s="1"/>
      <c r="C321" s="1"/>
      <c r="E321" s="1"/>
      <c r="AX321" s="2"/>
    </row>
    <row r="322" spans="2:50" ht="15.75" customHeight="1" x14ac:dyDescent="0.25">
      <c r="B322" s="1"/>
      <c r="C322" s="1"/>
      <c r="E322" s="1"/>
      <c r="AX322" s="2"/>
    </row>
    <row r="323" spans="2:50" ht="15.75" customHeight="1" x14ac:dyDescent="0.25">
      <c r="B323" s="1"/>
      <c r="C323" s="1"/>
      <c r="E323" s="1"/>
      <c r="AX323" s="2"/>
    </row>
    <row r="324" spans="2:50" ht="15.75" customHeight="1" x14ac:dyDescent="0.25">
      <c r="B324" s="1"/>
      <c r="C324" s="1"/>
      <c r="E324" s="1"/>
      <c r="AX324" s="2"/>
    </row>
    <row r="325" spans="2:50" ht="15.75" customHeight="1" x14ac:dyDescent="0.25">
      <c r="B325" s="1"/>
      <c r="C325" s="1"/>
      <c r="E325" s="1"/>
      <c r="AX325" s="2"/>
    </row>
    <row r="326" spans="2:50" ht="15.75" customHeight="1" x14ac:dyDescent="0.25">
      <c r="B326" s="1"/>
      <c r="C326" s="1"/>
      <c r="E326" s="1"/>
      <c r="AX326" s="2"/>
    </row>
    <row r="327" spans="2:50" ht="15.75" customHeight="1" x14ac:dyDescent="0.25">
      <c r="B327" s="1"/>
      <c r="C327" s="1"/>
      <c r="E327" s="1"/>
      <c r="AX327" s="2"/>
    </row>
    <row r="328" spans="2:50" ht="15.75" customHeight="1" x14ac:dyDescent="0.25">
      <c r="B328" s="1"/>
      <c r="C328" s="1"/>
      <c r="E328" s="1"/>
      <c r="AX328" s="2"/>
    </row>
    <row r="329" spans="2:50" ht="15.75" customHeight="1" x14ac:dyDescent="0.25">
      <c r="B329" s="1"/>
      <c r="C329" s="1"/>
      <c r="E329" s="1"/>
      <c r="AX329" s="2"/>
    </row>
    <row r="330" spans="2:50" ht="15.75" customHeight="1" x14ac:dyDescent="0.25">
      <c r="B330" s="1"/>
      <c r="C330" s="1"/>
      <c r="E330" s="1"/>
      <c r="AX330" s="2"/>
    </row>
    <row r="331" spans="2:50" ht="15.75" customHeight="1" x14ac:dyDescent="0.25">
      <c r="B331" s="1"/>
      <c r="C331" s="1"/>
      <c r="E331" s="1"/>
      <c r="AX331" s="2"/>
    </row>
    <row r="332" spans="2:50" ht="15.75" customHeight="1" x14ac:dyDescent="0.25">
      <c r="B332" s="1"/>
      <c r="C332" s="1"/>
      <c r="E332" s="1"/>
      <c r="AX332" s="2"/>
    </row>
    <row r="333" spans="2:50" ht="15.75" customHeight="1" x14ac:dyDescent="0.25">
      <c r="B333" s="1"/>
      <c r="C333" s="1"/>
      <c r="E333" s="1"/>
      <c r="AX333" s="2"/>
    </row>
    <row r="334" spans="2:50" ht="15.75" customHeight="1" x14ac:dyDescent="0.25">
      <c r="B334" s="1"/>
      <c r="C334" s="1"/>
      <c r="E334" s="1"/>
      <c r="AX334" s="2"/>
    </row>
    <row r="335" spans="2:50" ht="15.75" customHeight="1" x14ac:dyDescent="0.25">
      <c r="B335" s="1"/>
      <c r="C335" s="1"/>
      <c r="E335" s="1"/>
      <c r="AX335" s="2"/>
    </row>
    <row r="336" spans="2:50" ht="15.75" customHeight="1" x14ac:dyDescent="0.25">
      <c r="B336" s="1"/>
      <c r="C336" s="1"/>
      <c r="E336" s="1"/>
      <c r="AX336" s="2"/>
    </row>
    <row r="337" spans="2:50" ht="15.75" customHeight="1" x14ac:dyDescent="0.25">
      <c r="B337" s="1"/>
      <c r="C337" s="1"/>
      <c r="E337" s="1"/>
      <c r="AX337" s="2"/>
    </row>
    <row r="338" spans="2:50" ht="15.75" customHeight="1" x14ac:dyDescent="0.25">
      <c r="B338" s="1"/>
      <c r="C338" s="1"/>
      <c r="E338" s="1"/>
      <c r="AX338" s="2"/>
    </row>
    <row r="339" spans="2:50" ht="15.75" customHeight="1" x14ac:dyDescent="0.25">
      <c r="B339" s="1"/>
      <c r="C339" s="1"/>
      <c r="E339" s="1"/>
      <c r="AX339" s="2"/>
    </row>
    <row r="340" spans="2:50" ht="15.75" customHeight="1" x14ac:dyDescent="0.25">
      <c r="B340" s="1"/>
      <c r="C340" s="1"/>
      <c r="E340" s="1"/>
      <c r="AX340" s="2"/>
    </row>
    <row r="341" spans="2:50" ht="15.75" customHeight="1" x14ac:dyDescent="0.25">
      <c r="B341" s="1"/>
      <c r="C341" s="1"/>
      <c r="E341" s="1"/>
      <c r="AX341" s="2"/>
    </row>
    <row r="342" spans="2:50" ht="15.75" customHeight="1" x14ac:dyDescent="0.25">
      <c r="B342" s="1"/>
      <c r="C342" s="1"/>
      <c r="E342" s="1"/>
      <c r="AX342" s="2"/>
    </row>
    <row r="343" spans="2:50" ht="15.75" customHeight="1" x14ac:dyDescent="0.25">
      <c r="B343" s="1"/>
      <c r="C343" s="1"/>
      <c r="E343" s="1"/>
      <c r="AX343" s="2"/>
    </row>
    <row r="344" spans="2:50" ht="15.75" customHeight="1" x14ac:dyDescent="0.25">
      <c r="B344" s="1"/>
      <c r="C344" s="1"/>
      <c r="E344" s="1"/>
      <c r="AX344" s="2"/>
    </row>
    <row r="345" spans="2:50" ht="15.75" customHeight="1" x14ac:dyDescent="0.25">
      <c r="B345" s="1"/>
      <c r="C345" s="1"/>
      <c r="E345" s="1"/>
      <c r="AX345" s="2"/>
    </row>
    <row r="346" spans="2:50" ht="15.75" customHeight="1" x14ac:dyDescent="0.25">
      <c r="B346" s="1"/>
      <c r="C346" s="1"/>
      <c r="E346" s="1"/>
      <c r="AX346" s="2"/>
    </row>
    <row r="347" spans="2:50" ht="15.75" customHeight="1" x14ac:dyDescent="0.25">
      <c r="B347" s="1"/>
      <c r="C347" s="1"/>
      <c r="E347" s="1"/>
      <c r="AX347" s="2"/>
    </row>
    <row r="348" spans="2:50" ht="15.75" customHeight="1" x14ac:dyDescent="0.25">
      <c r="B348" s="1"/>
      <c r="C348" s="1"/>
      <c r="E348" s="1"/>
      <c r="AX348" s="2"/>
    </row>
    <row r="349" spans="2:50" ht="15.75" customHeight="1" x14ac:dyDescent="0.25">
      <c r="B349" s="1"/>
      <c r="C349" s="1"/>
      <c r="E349" s="1"/>
      <c r="AX349" s="2"/>
    </row>
    <row r="350" spans="2:50" ht="15.75" customHeight="1" x14ac:dyDescent="0.25">
      <c r="B350" s="1"/>
      <c r="C350" s="1"/>
      <c r="E350" s="1"/>
      <c r="AX350" s="2"/>
    </row>
    <row r="351" spans="2:50" ht="15.75" customHeight="1" x14ac:dyDescent="0.25">
      <c r="B351" s="1"/>
      <c r="C351" s="1"/>
      <c r="E351" s="1"/>
      <c r="AX351" s="2"/>
    </row>
    <row r="352" spans="2:50" ht="15.75" customHeight="1" x14ac:dyDescent="0.25">
      <c r="B352" s="1"/>
      <c r="C352" s="1"/>
      <c r="E352" s="1"/>
      <c r="AX352" s="2"/>
    </row>
    <row r="353" spans="2:50" ht="15.75" customHeight="1" x14ac:dyDescent="0.25">
      <c r="B353" s="1"/>
      <c r="C353" s="1"/>
      <c r="E353" s="1"/>
      <c r="AX353" s="2"/>
    </row>
    <row r="354" spans="2:50" ht="15.75" customHeight="1" x14ac:dyDescent="0.25">
      <c r="B354" s="1"/>
      <c r="C354" s="1"/>
      <c r="E354" s="1"/>
      <c r="AX354" s="2"/>
    </row>
    <row r="355" spans="2:50" ht="15.75" customHeight="1" x14ac:dyDescent="0.25">
      <c r="B355" s="1"/>
      <c r="C355" s="1"/>
      <c r="E355" s="1"/>
      <c r="AX355" s="2"/>
    </row>
    <row r="356" spans="2:50" ht="15.75" customHeight="1" x14ac:dyDescent="0.25">
      <c r="B356" s="1"/>
      <c r="C356" s="1"/>
      <c r="E356" s="1"/>
      <c r="AX356" s="2"/>
    </row>
    <row r="357" spans="2:50" ht="15.75" customHeight="1" x14ac:dyDescent="0.25">
      <c r="B357" s="1"/>
      <c r="C357" s="1"/>
      <c r="E357" s="1"/>
      <c r="AX357" s="2"/>
    </row>
    <row r="358" spans="2:50" ht="15.75" customHeight="1" x14ac:dyDescent="0.25">
      <c r="B358" s="1"/>
      <c r="C358" s="1"/>
      <c r="E358" s="1"/>
      <c r="AX358" s="2"/>
    </row>
    <row r="359" spans="2:50" ht="15.75" customHeight="1" x14ac:dyDescent="0.25">
      <c r="B359" s="1"/>
      <c r="C359" s="1"/>
      <c r="E359" s="1"/>
      <c r="AX359" s="2"/>
    </row>
    <row r="360" spans="2:50" ht="15.75" customHeight="1" x14ac:dyDescent="0.25">
      <c r="B360" s="1"/>
      <c r="C360" s="1"/>
      <c r="E360" s="1"/>
      <c r="AX360" s="2"/>
    </row>
    <row r="361" spans="2:50" ht="15.75" customHeight="1" x14ac:dyDescent="0.25">
      <c r="B361" s="1"/>
      <c r="C361" s="1"/>
      <c r="E361" s="1"/>
      <c r="AX361" s="2"/>
    </row>
    <row r="362" spans="2:50" ht="15.75" customHeight="1" x14ac:dyDescent="0.25">
      <c r="B362" s="1"/>
      <c r="C362" s="1"/>
      <c r="E362" s="1"/>
      <c r="AX362" s="2"/>
    </row>
    <row r="363" spans="2:50" ht="15.75" customHeight="1" x14ac:dyDescent="0.25">
      <c r="B363" s="1"/>
      <c r="C363" s="1"/>
      <c r="E363" s="1"/>
      <c r="AX363" s="2"/>
    </row>
    <row r="364" spans="2:50" ht="15.75" customHeight="1" x14ac:dyDescent="0.25">
      <c r="B364" s="1"/>
      <c r="C364" s="1"/>
      <c r="E364" s="1"/>
      <c r="AX364" s="2"/>
    </row>
    <row r="365" spans="2:50" ht="15.75" customHeight="1" x14ac:dyDescent="0.25">
      <c r="B365" s="1"/>
      <c r="C365" s="1"/>
      <c r="E365" s="1"/>
      <c r="AX365" s="2"/>
    </row>
    <row r="366" spans="2:50" ht="15.75" customHeight="1" x14ac:dyDescent="0.25">
      <c r="B366" s="1"/>
      <c r="C366" s="1"/>
      <c r="E366" s="1"/>
      <c r="AX366" s="2"/>
    </row>
    <row r="367" spans="2:50" ht="15.75" customHeight="1" x14ac:dyDescent="0.25">
      <c r="B367" s="1"/>
      <c r="C367" s="1"/>
      <c r="E367" s="1"/>
      <c r="AX367" s="2"/>
    </row>
    <row r="368" spans="2:50" ht="15.75" customHeight="1" x14ac:dyDescent="0.25">
      <c r="B368" s="1"/>
      <c r="C368" s="1"/>
      <c r="E368" s="1"/>
      <c r="AX368" s="2"/>
    </row>
    <row r="369" spans="2:50" ht="15.75" customHeight="1" x14ac:dyDescent="0.25">
      <c r="B369" s="1"/>
      <c r="C369" s="1"/>
      <c r="E369" s="1"/>
      <c r="AX369" s="2"/>
    </row>
    <row r="370" spans="2:50" ht="15.75" customHeight="1" x14ac:dyDescent="0.25">
      <c r="B370" s="1"/>
      <c r="C370" s="1"/>
      <c r="E370" s="1"/>
      <c r="AX370" s="2"/>
    </row>
    <row r="371" spans="2:50" ht="15.75" customHeight="1" x14ac:dyDescent="0.25">
      <c r="B371" s="1"/>
      <c r="C371" s="1"/>
      <c r="E371" s="1"/>
      <c r="AX371" s="2"/>
    </row>
    <row r="372" spans="2:50" ht="15.75" customHeight="1" x14ac:dyDescent="0.25">
      <c r="B372" s="1"/>
      <c r="C372" s="1"/>
      <c r="E372" s="1"/>
      <c r="AX372" s="2"/>
    </row>
    <row r="373" spans="2:50" ht="15.75" customHeight="1" x14ac:dyDescent="0.25">
      <c r="B373" s="1"/>
      <c r="C373" s="1"/>
      <c r="E373" s="1"/>
      <c r="AX373" s="2"/>
    </row>
    <row r="374" spans="2:50" ht="15.75" customHeight="1" x14ac:dyDescent="0.25">
      <c r="B374" s="1"/>
      <c r="C374" s="1"/>
      <c r="E374" s="1"/>
      <c r="AX374" s="2"/>
    </row>
    <row r="375" spans="2:50" ht="15.75" customHeight="1" x14ac:dyDescent="0.25">
      <c r="B375" s="1"/>
      <c r="C375" s="1"/>
      <c r="E375" s="1"/>
      <c r="AX375" s="2"/>
    </row>
    <row r="376" spans="2:50" ht="15.75" customHeight="1" x14ac:dyDescent="0.25">
      <c r="B376" s="1"/>
      <c r="C376" s="1"/>
      <c r="E376" s="1"/>
      <c r="AX376" s="2"/>
    </row>
    <row r="377" spans="2:50" ht="15.75" customHeight="1" x14ac:dyDescent="0.25">
      <c r="B377" s="1"/>
      <c r="C377" s="1"/>
      <c r="E377" s="1"/>
      <c r="AX377" s="2"/>
    </row>
    <row r="378" spans="2:50" ht="15.75" customHeight="1" x14ac:dyDescent="0.25">
      <c r="B378" s="1"/>
      <c r="C378" s="1"/>
      <c r="E378" s="1"/>
      <c r="AX378" s="2"/>
    </row>
    <row r="379" spans="2:50" ht="15.75" customHeight="1" x14ac:dyDescent="0.25">
      <c r="B379" s="1"/>
      <c r="C379" s="1"/>
      <c r="E379" s="1"/>
      <c r="AX379" s="2"/>
    </row>
    <row r="380" spans="2:50" ht="15.75" customHeight="1" x14ac:dyDescent="0.25">
      <c r="B380" s="1"/>
      <c r="C380" s="1"/>
      <c r="E380" s="1"/>
      <c r="AX380" s="2"/>
    </row>
    <row r="381" spans="2:50" ht="15.75" customHeight="1" x14ac:dyDescent="0.25">
      <c r="B381" s="1"/>
      <c r="C381" s="1"/>
      <c r="E381" s="1"/>
      <c r="AX381" s="2"/>
    </row>
    <row r="382" spans="2:50" ht="15.75" customHeight="1" x14ac:dyDescent="0.25">
      <c r="B382" s="1"/>
      <c r="C382" s="1"/>
      <c r="E382" s="1"/>
      <c r="AX382" s="2"/>
    </row>
    <row r="383" spans="2:50" ht="15.75" customHeight="1" x14ac:dyDescent="0.25">
      <c r="B383" s="1"/>
      <c r="C383" s="1"/>
      <c r="E383" s="1"/>
      <c r="AX383" s="2"/>
    </row>
    <row r="384" spans="2:50" ht="15.75" customHeight="1" x14ac:dyDescent="0.25">
      <c r="B384" s="1"/>
      <c r="C384" s="1"/>
      <c r="E384" s="1"/>
      <c r="AX384" s="2"/>
    </row>
    <row r="385" spans="2:50" ht="15.75" customHeight="1" x14ac:dyDescent="0.25">
      <c r="B385" s="1"/>
      <c r="C385" s="1"/>
      <c r="E385" s="1"/>
      <c r="AX385" s="2"/>
    </row>
    <row r="386" spans="2:50" ht="15.75" customHeight="1" x14ac:dyDescent="0.25">
      <c r="B386" s="1"/>
      <c r="C386" s="1"/>
      <c r="E386" s="1"/>
      <c r="AX386" s="2"/>
    </row>
    <row r="387" spans="2:50" ht="15.75" customHeight="1" x14ac:dyDescent="0.25">
      <c r="B387" s="1"/>
      <c r="C387" s="1"/>
      <c r="E387" s="1"/>
      <c r="AX387" s="2"/>
    </row>
    <row r="388" spans="2:50" ht="15.75" customHeight="1" x14ac:dyDescent="0.25">
      <c r="B388" s="1"/>
      <c r="C388" s="1"/>
      <c r="E388" s="1"/>
      <c r="AX388" s="2"/>
    </row>
    <row r="389" spans="2:50" ht="15.75" customHeight="1" x14ac:dyDescent="0.25">
      <c r="B389" s="1"/>
      <c r="C389" s="1"/>
      <c r="E389" s="1"/>
      <c r="AX389" s="2"/>
    </row>
    <row r="390" spans="2:50" ht="15.75" customHeight="1" x14ac:dyDescent="0.25">
      <c r="B390" s="1"/>
      <c r="C390" s="1"/>
      <c r="E390" s="1"/>
      <c r="AX390" s="2"/>
    </row>
    <row r="391" spans="2:50" ht="15.75" customHeight="1" x14ac:dyDescent="0.25">
      <c r="B391" s="1"/>
      <c r="C391" s="1"/>
      <c r="E391" s="1"/>
      <c r="AX391" s="2"/>
    </row>
    <row r="392" spans="2:50" ht="15.75" customHeight="1" x14ac:dyDescent="0.25">
      <c r="B392" s="1"/>
      <c r="C392" s="1"/>
      <c r="E392" s="1"/>
      <c r="AX392" s="2"/>
    </row>
    <row r="393" spans="2:50" ht="15.75" customHeight="1" x14ac:dyDescent="0.25">
      <c r="B393" s="1"/>
      <c r="C393" s="1"/>
      <c r="E393" s="1"/>
      <c r="AX393" s="2"/>
    </row>
    <row r="394" spans="2:50" ht="15.75" customHeight="1" x14ac:dyDescent="0.25">
      <c r="B394" s="1"/>
      <c r="C394" s="1"/>
      <c r="E394" s="1"/>
      <c r="AX394" s="2"/>
    </row>
    <row r="395" spans="2:50" ht="15.75" customHeight="1" x14ac:dyDescent="0.25">
      <c r="B395" s="1"/>
      <c r="C395" s="1"/>
      <c r="E395" s="1"/>
      <c r="AX395" s="2"/>
    </row>
    <row r="396" spans="2:50" ht="15.75" customHeight="1" x14ac:dyDescent="0.25">
      <c r="B396" s="1"/>
      <c r="C396" s="1"/>
      <c r="E396" s="1"/>
      <c r="AX396" s="2"/>
    </row>
    <row r="397" spans="2:50" ht="15.75" customHeight="1" x14ac:dyDescent="0.25">
      <c r="B397" s="1"/>
      <c r="C397" s="1"/>
      <c r="E397" s="1"/>
      <c r="AX397" s="2"/>
    </row>
    <row r="398" spans="2:50" ht="15.75" customHeight="1" x14ac:dyDescent="0.25">
      <c r="B398" s="1"/>
      <c r="C398" s="1"/>
      <c r="E398" s="1"/>
      <c r="AX398" s="2"/>
    </row>
    <row r="399" spans="2:50" ht="15.75" customHeight="1" x14ac:dyDescent="0.25">
      <c r="B399" s="1"/>
      <c r="C399" s="1"/>
      <c r="E399" s="1"/>
      <c r="AX399" s="2"/>
    </row>
    <row r="400" spans="2:50" ht="15.75" customHeight="1" x14ac:dyDescent="0.25">
      <c r="B400" s="1"/>
      <c r="C400" s="1"/>
      <c r="E400" s="1"/>
      <c r="AX400" s="2"/>
    </row>
    <row r="401" spans="2:50" ht="15.75" customHeight="1" x14ac:dyDescent="0.25">
      <c r="B401" s="1"/>
      <c r="C401" s="1"/>
      <c r="E401" s="1"/>
      <c r="AX401" s="2"/>
    </row>
    <row r="402" spans="2:50" ht="15.75" customHeight="1" x14ac:dyDescent="0.25">
      <c r="B402" s="1"/>
      <c r="C402" s="1"/>
      <c r="E402" s="1"/>
      <c r="AX402" s="2"/>
    </row>
    <row r="403" spans="2:50" ht="15.75" customHeight="1" x14ac:dyDescent="0.25">
      <c r="B403" s="1"/>
      <c r="C403" s="1"/>
      <c r="E403" s="1"/>
      <c r="AX403" s="2"/>
    </row>
    <row r="404" spans="2:50" ht="15.75" customHeight="1" x14ac:dyDescent="0.25">
      <c r="B404" s="1"/>
      <c r="C404" s="1"/>
      <c r="E404" s="1"/>
      <c r="AX404" s="2"/>
    </row>
    <row r="405" spans="2:50" ht="15.75" customHeight="1" x14ac:dyDescent="0.25">
      <c r="B405" s="1"/>
      <c r="C405" s="1"/>
      <c r="E405" s="1"/>
      <c r="AX405" s="2"/>
    </row>
    <row r="406" spans="2:50" ht="15.75" customHeight="1" x14ac:dyDescent="0.25">
      <c r="B406" s="1"/>
      <c r="C406" s="1"/>
      <c r="E406" s="1"/>
      <c r="AX406" s="2"/>
    </row>
    <row r="407" spans="2:50" ht="15.75" customHeight="1" x14ac:dyDescent="0.25">
      <c r="B407" s="1"/>
      <c r="C407" s="1"/>
      <c r="E407" s="1"/>
      <c r="AX407" s="2"/>
    </row>
    <row r="408" spans="2:50" ht="15.75" customHeight="1" x14ac:dyDescent="0.25">
      <c r="B408" s="1"/>
      <c r="C408" s="1"/>
      <c r="E408" s="1"/>
      <c r="AX408" s="2"/>
    </row>
    <row r="409" spans="2:50" ht="15.75" customHeight="1" x14ac:dyDescent="0.25">
      <c r="B409" s="1"/>
      <c r="C409" s="1"/>
      <c r="E409" s="1"/>
      <c r="AX409" s="2"/>
    </row>
    <row r="410" spans="2:50" ht="15.75" customHeight="1" x14ac:dyDescent="0.25">
      <c r="B410" s="1"/>
      <c r="C410" s="1"/>
      <c r="E410" s="1"/>
      <c r="AX410" s="2"/>
    </row>
    <row r="411" spans="2:50" ht="15.75" customHeight="1" x14ac:dyDescent="0.25">
      <c r="B411" s="1"/>
      <c r="C411" s="1"/>
      <c r="E411" s="1"/>
      <c r="AX411" s="2"/>
    </row>
    <row r="412" spans="2:50" ht="15.75" customHeight="1" x14ac:dyDescent="0.25">
      <c r="B412" s="1"/>
      <c r="C412" s="1"/>
      <c r="E412" s="1"/>
      <c r="AX412" s="2"/>
    </row>
    <row r="413" spans="2:50" ht="15.75" customHeight="1" x14ac:dyDescent="0.25">
      <c r="B413" s="1"/>
      <c r="C413" s="1"/>
      <c r="E413" s="1"/>
      <c r="AX413" s="2"/>
    </row>
    <row r="414" spans="2:50" ht="15.75" customHeight="1" x14ac:dyDescent="0.25">
      <c r="B414" s="1"/>
      <c r="C414" s="1"/>
      <c r="E414" s="1"/>
      <c r="AX414" s="2"/>
    </row>
    <row r="415" spans="2:50" ht="15.75" customHeight="1" x14ac:dyDescent="0.25">
      <c r="B415" s="1"/>
      <c r="C415" s="1"/>
      <c r="E415" s="1"/>
      <c r="AX415" s="2"/>
    </row>
    <row r="416" spans="2:50" ht="15.75" customHeight="1" x14ac:dyDescent="0.25">
      <c r="B416" s="1"/>
      <c r="C416" s="1"/>
      <c r="E416" s="1"/>
      <c r="AX416" s="2"/>
    </row>
    <row r="417" spans="2:50" ht="15.75" customHeight="1" x14ac:dyDescent="0.25">
      <c r="B417" s="1"/>
      <c r="C417" s="1"/>
      <c r="E417" s="1"/>
      <c r="AX417" s="2"/>
    </row>
    <row r="418" spans="2:50" ht="15.75" customHeight="1" x14ac:dyDescent="0.25">
      <c r="B418" s="1"/>
      <c r="C418" s="1"/>
      <c r="E418" s="1"/>
      <c r="AX418" s="2"/>
    </row>
    <row r="419" spans="2:50" ht="15.75" customHeight="1" x14ac:dyDescent="0.25">
      <c r="B419" s="1"/>
      <c r="C419" s="1"/>
      <c r="E419" s="1"/>
      <c r="AX419" s="2"/>
    </row>
    <row r="420" spans="2:50" ht="15.75" customHeight="1" x14ac:dyDescent="0.25">
      <c r="B420" s="1"/>
      <c r="C420" s="1"/>
      <c r="E420" s="1"/>
      <c r="AX420" s="2"/>
    </row>
    <row r="421" spans="2:50" ht="15.75" customHeight="1" x14ac:dyDescent="0.25">
      <c r="B421" s="1"/>
      <c r="C421" s="1"/>
      <c r="E421" s="1"/>
      <c r="AX421" s="2"/>
    </row>
    <row r="422" spans="2:50" ht="15.75" customHeight="1" x14ac:dyDescent="0.25">
      <c r="B422" s="1"/>
      <c r="C422" s="1"/>
      <c r="E422" s="1"/>
      <c r="AX422" s="2"/>
    </row>
    <row r="423" spans="2:50" ht="15.75" customHeight="1" x14ac:dyDescent="0.25">
      <c r="B423" s="1"/>
      <c r="C423" s="1"/>
      <c r="E423" s="1"/>
      <c r="AX423" s="2"/>
    </row>
    <row r="424" spans="2:50" ht="15.75" customHeight="1" x14ac:dyDescent="0.25">
      <c r="B424" s="1"/>
      <c r="C424" s="1"/>
      <c r="E424" s="1"/>
      <c r="AX424" s="2"/>
    </row>
    <row r="425" spans="2:50" ht="15.75" customHeight="1" x14ac:dyDescent="0.25">
      <c r="B425" s="1"/>
      <c r="C425" s="1"/>
      <c r="E425" s="1"/>
      <c r="AX425" s="2"/>
    </row>
    <row r="426" spans="2:50" ht="15.75" customHeight="1" x14ac:dyDescent="0.25">
      <c r="B426" s="1"/>
      <c r="C426" s="1"/>
      <c r="E426" s="1"/>
      <c r="AX426" s="2"/>
    </row>
    <row r="427" spans="2:50" ht="15.75" customHeight="1" x14ac:dyDescent="0.25">
      <c r="B427" s="1"/>
      <c r="C427" s="1"/>
      <c r="E427" s="1"/>
      <c r="AX427" s="2"/>
    </row>
    <row r="428" spans="2:50" ht="15.75" customHeight="1" x14ac:dyDescent="0.25">
      <c r="B428" s="1"/>
      <c r="C428" s="1"/>
      <c r="E428" s="1"/>
      <c r="AX428" s="2"/>
    </row>
    <row r="429" spans="2:50" ht="15.75" customHeight="1" x14ac:dyDescent="0.25">
      <c r="B429" s="1"/>
      <c r="C429" s="1"/>
      <c r="E429" s="1"/>
      <c r="AX429" s="2"/>
    </row>
    <row r="430" spans="2:50" ht="15.75" customHeight="1" x14ac:dyDescent="0.25">
      <c r="B430" s="1"/>
      <c r="C430" s="1"/>
      <c r="E430" s="1"/>
      <c r="AX430" s="2"/>
    </row>
    <row r="431" spans="2:50" ht="15.75" customHeight="1" x14ac:dyDescent="0.25">
      <c r="B431" s="1"/>
      <c r="C431" s="1"/>
      <c r="E431" s="1"/>
      <c r="AX431" s="2"/>
    </row>
    <row r="432" spans="2:50" ht="15.75" customHeight="1" x14ac:dyDescent="0.25">
      <c r="B432" s="1"/>
      <c r="C432" s="1"/>
      <c r="E432" s="1"/>
      <c r="AX432" s="2"/>
    </row>
    <row r="433" spans="2:50" ht="15.75" customHeight="1" x14ac:dyDescent="0.25">
      <c r="B433" s="1"/>
      <c r="C433" s="1"/>
      <c r="E433" s="1"/>
      <c r="AX433" s="2"/>
    </row>
    <row r="434" spans="2:50" ht="15.75" customHeight="1" x14ac:dyDescent="0.25">
      <c r="B434" s="1"/>
      <c r="C434" s="1"/>
      <c r="E434" s="1"/>
      <c r="AX434" s="2"/>
    </row>
    <row r="435" spans="2:50" ht="15.75" customHeight="1" x14ac:dyDescent="0.25">
      <c r="B435" s="1"/>
      <c r="C435" s="1"/>
      <c r="E435" s="1"/>
      <c r="AX435" s="2"/>
    </row>
    <row r="436" spans="2:50" ht="15.75" customHeight="1" x14ac:dyDescent="0.25">
      <c r="B436" s="1"/>
      <c r="C436" s="1"/>
      <c r="E436" s="1"/>
      <c r="AX436" s="2"/>
    </row>
    <row r="437" spans="2:50" ht="15.75" customHeight="1" x14ac:dyDescent="0.25">
      <c r="B437" s="1"/>
      <c r="C437" s="1"/>
      <c r="E437" s="1"/>
      <c r="AX437" s="2"/>
    </row>
    <row r="438" spans="2:50" ht="15.75" customHeight="1" x14ac:dyDescent="0.25">
      <c r="B438" s="1"/>
      <c r="C438" s="1"/>
      <c r="E438" s="1"/>
      <c r="AX438" s="2"/>
    </row>
    <row r="439" spans="2:50" ht="15.75" customHeight="1" x14ac:dyDescent="0.25">
      <c r="B439" s="1"/>
      <c r="C439" s="1"/>
      <c r="E439" s="1"/>
      <c r="AX439" s="2"/>
    </row>
    <row r="440" spans="2:50" ht="15.75" customHeight="1" x14ac:dyDescent="0.25">
      <c r="B440" s="1"/>
      <c r="C440" s="1"/>
      <c r="E440" s="1"/>
      <c r="AX440" s="2"/>
    </row>
    <row r="441" spans="2:50" ht="15.75" customHeight="1" x14ac:dyDescent="0.25">
      <c r="B441" s="1"/>
      <c r="C441" s="1"/>
      <c r="E441" s="1"/>
      <c r="AX441" s="2"/>
    </row>
    <row r="442" spans="2:50" ht="15.75" customHeight="1" x14ac:dyDescent="0.25">
      <c r="B442" s="1"/>
      <c r="C442" s="1"/>
      <c r="E442" s="1"/>
      <c r="AX442" s="2"/>
    </row>
    <row r="443" spans="2:50" ht="15.75" customHeight="1" x14ac:dyDescent="0.25">
      <c r="B443" s="1"/>
      <c r="C443" s="1"/>
      <c r="E443" s="1"/>
      <c r="AX443" s="2"/>
    </row>
    <row r="444" spans="2:50" ht="15.75" customHeight="1" x14ac:dyDescent="0.25">
      <c r="B444" s="1"/>
      <c r="C444" s="1"/>
      <c r="E444" s="1"/>
      <c r="AX444" s="2"/>
    </row>
    <row r="445" spans="2:50" ht="15.75" customHeight="1" x14ac:dyDescent="0.25">
      <c r="B445" s="1"/>
      <c r="C445" s="1"/>
      <c r="E445" s="1"/>
      <c r="AX445" s="2"/>
    </row>
    <row r="446" spans="2:50" ht="15.75" customHeight="1" x14ac:dyDescent="0.25">
      <c r="B446" s="1"/>
      <c r="C446" s="1"/>
      <c r="E446" s="1"/>
      <c r="AX446" s="2"/>
    </row>
    <row r="447" spans="2:50" ht="15.75" customHeight="1" x14ac:dyDescent="0.25">
      <c r="B447" s="1"/>
      <c r="C447" s="1"/>
      <c r="E447" s="1"/>
      <c r="AX447" s="2"/>
    </row>
    <row r="448" spans="2:50" ht="15.75" customHeight="1" x14ac:dyDescent="0.25">
      <c r="B448" s="1"/>
      <c r="C448" s="1"/>
      <c r="E448" s="1"/>
      <c r="AX448" s="2"/>
    </row>
    <row r="449" spans="2:50" ht="15.75" customHeight="1" x14ac:dyDescent="0.25">
      <c r="B449" s="1"/>
      <c r="C449" s="1"/>
      <c r="E449" s="1"/>
      <c r="AX449" s="2"/>
    </row>
    <row r="450" spans="2:50" ht="15.75" customHeight="1" x14ac:dyDescent="0.25">
      <c r="B450" s="1"/>
      <c r="C450" s="1"/>
      <c r="E450" s="1"/>
      <c r="AX450" s="2"/>
    </row>
    <row r="451" spans="2:50" ht="15.75" customHeight="1" x14ac:dyDescent="0.25">
      <c r="B451" s="1"/>
      <c r="C451" s="1"/>
      <c r="E451" s="1"/>
      <c r="AX451" s="2"/>
    </row>
    <row r="452" spans="2:50" ht="15.75" customHeight="1" x14ac:dyDescent="0.25">
      <c r="B452" s="1"/>
      <c r="C452" s="1"/>
      <c r="E452" s="1"/>
      <c r="AX452" s="2"/>
    </row>
    <row r="453" spans="2:50" ht="15.75" customHeight="1" x14ac:dyDescent="0.25">
      <c r="B453" s="1"/>
      <c r="C453" s="1"/>
      <c r="E453" s="1"/>
      <c r="AX453" s="2"/>
    </row>
    <row r="454" spans="2:50" ht="15.75" customHeight="1" x14ac:dyDescent="0.25">
      <c r="B454" s="1"/>
      <c r="C454" s="1"/>
      <c r="E454" s="1"/>
      <c r="AX454" s="2"/>
    </row>
    <row r="455" spans="2:50" ht="15.75" customHeight="1" x14ac:dyDescent="0.25">
      <c r="B455" s="1"/>
      <c r="C455" s="1"/>
      <c r="E455" s="1"/>
      <c r="AX455" s="2"/>
    </row>
    <row r="456" spans="2:50" ht="15.75" customHeight="1" x14ac:dyDescent="0.25">
      <c r="B456" s="1"/>
      <c r="C456" s="1"/>
      <c r="E456" s="1"/>
      <c r="AX456" s="2"/>
    </row>
    <row r="457" spans="2:50" ht="15.75" customHeight="1" x14ac:dyDescent="0.25">
      <c r="B457" s="1"/>
      <c r="C457" s="1"/>
      <c r="E457" s="1"/>
      <c r="AX457" s="2"/>
    </row>
    <row r="458" spans="2:50" ht="15.75" customHeight="1" x14ac:dyDescent="0.25">
      <c r="B458" s="1"/>
      <c r="C458" s="1"/>
      <c r="E458" s="1"/>
      <c r="AX458" s="2"/>
    </row>
    <row r="459" spans="2:50" ht="15.75" customHeight="1" x14ac:dyDescent="0.25">
      <c r="B459" s="1"/>
      <c r="C459" s="1"/>
      <c r="E459" s="1"/>
      <c r="AX459" s="2"/>
    </row>
    <row r="460" spans="2:50" ht="15.75" customHeight="1" x14ac:dyDescent="0.25">
      <c r="B460" s="1"/>
      <c r="C460" s="1"/>
      <c r="E460" s="1"/>
      <c r="AX460" s="2"/>
    </row>
    <row r="461" spans="2:50" ht="15.75" customHeight="1" x14ac:dyDescent="0.25">
      <c r="B461" s="1"/>
      <c r="C461" s="1"/>
      <c r="E461" s="1"/>
      <c r="AX461" s="2"/>
    </row>
    <row r="462" spans="2:50" ht="15.75" customHeight="1" x14ac:dyDescent="0.25">
      <c r="B462" s="1"/>
      <c r="C462" s="1"/>
      <c r="E462" s="1"/>
      <c r="AX462" s="2"/>
    </row>
    <row r="463" spans="2:50" ht="15.75" customHeight="1" x14ac:dyDescent="0.25">
      <c r="B463" s="1"/>
      <c r="C463" s="1"/>
      <c r="E463" s="1"/>
      <c r="AX463" s="2"/>
    </row>
    <row r="464" spans="2:50" ht="15.75" customHeight="1" x14ac:dyDescent="0.25">
      <c r="B464" s="1"/>
      <c r="C464" s="1"/>
      <c r="E464" s="1"/>
      <c r="AX464" s="2"/>
    </row>
    <row r="465" spans="2:50" ht="15.75" customHeight="1" x14ac:dyDescent="0.25">
      <c r="B465" s="1"/>
      <c r="C465" s="1"/>
      <c r="E465" s="1"/>
      <c r="AX465" s="2"/>
    </row>
    <row r="466" spans="2:50" ht="15.75" customHeight="1" x14ac:dyDescent="0.25">
      <c r="B466" s="1"/>
      <c r="C466" s="1"/>
      <c r="E466" s="1"/>
      <c r="AX466" s="2"/>
    </row>
    <row r="467" spans="2:50" ht="15.75" customHeight="1" x14ac:dyDescent="0.25">
      <c r="B467" s="1"/>
      <c r="C467" s="1"/>
      <c r="E467" s="1"/>
      <c r="AX467" s="2"/>
    </row>
    <row r="468" spans="2:50" ht="15.75" customHeight="1" x14ac:dyDescent="0.25">
      <c r="B468" s="1"/>
      <c r="C468" s="1"/>
      <c r="E468" s="1"/>
      <c r="AX468" s="2"/>
    </row>
    <row r="469" spans="2:50" ht="15.75" customHeight="1" x14ac:dyDescent="0.25">
      <c r="B469" s="1"/>
      <c r="C469" s="1"/>
      <c r="E469" s="1"/>
      <c r="AX469" s="2"/>
    </row>
    <row r="470" spans="2:50" ht="15.75" customHeight="1" x14ac:dyDescent="0.25">
      <c r="B470" s="1"/>
      <c r="C470" s="1"/>
      <c r="E470" s="1"/>
      <c r="AX470" s="2"/>
    </row>
    <row r="471" spans="2:50" ht="15.75" customHeight="1" x14ac:dyDescent="0.25">
      <c r="B471" s="1"/>
      <c r="C471" s="1"/>
      <c r="E471" s="1"/>
      <c r="AX471" s="2"/>
    </row>
    <row r="472" spans="2:50" ht="15.75" customHeight="1" x14ac:dyDescent="0.25">
      <c r="B472" s="1"/>
      <c r="C472" s="1"/>
      <c r="E472" s="1"/>
      <c r="AX472" s="2"/>
    </row>
    <row r="473" spans="2:50" ht="15.75" customHeight="1" x14ac:dyDescent="0.25">
      <c r="B473" s="1"/>
      <c r="C473" s="1"/>
      <c r="E473" s="1"/>
      <c r="AX473" s="2"/>
    </row>
    <row r="474" spans="2:50" ht="15.75" customHeight="1" x14ac:dyDescent="0.25">
      <c r="B474" s="1"/>
      <c r="C474" s="1"/>
      <c r="E474" s="1"/>
      <c r="AX474" s="2"/>
    </row>
    <row r="475" spans="2:50" ht="15.75" customHeight="1" x14ac:dyDescent="0.25">
      <c r="B475" s="1"/>
      <c r="C475" s="1"/>
      <c r="E475" s="1"/>
      <c r="AX475" s="2"/>
    </row>
    <row r="476" spans="2:50" ht="15.75" customHeight="1" x14ac:dyDescent="0.25">
      <c r="B476" s="1"/>
      <c r="C476" s="1"/>
      <c r="E476" s="1"/>
      <c r="AX476" s="2"/>
    </row>
    <row r="477" spans="2:50" ht="15.75" customHeight="1" x14ac:dyDescent="0.25">
      <c r="B477" s="1"/>
      <c r="C477" s="1"/>
      <c r="E477" s="1"/>
      <c r="AX477" s="2"/>
    </row>
    <row r="478" spans="2:50" ht="15.75" customHeight="1" x14ac:dyDescent="0.25">
      <c r="B478" s="1"/>
      <c r="C478" s="1"/>
      <c r="E478" s="1"/>
      <c r="AX478" s="2"/>
    </row>
    <row r="479" spans="2:50" ht="15.75" customHeight="1" x14ac:dyDescent="0.25">
      <c r="B479" s="1"/>
      <c r="C479" s="1"/>
      <c r="E479" s="1"/>
      <c r="AX479" s="2"/>
    </row>
    <row r="480" spans="2:50" ht="15.75" customHeight="1" x14ac:dyDescent="0.25">
      <c r="B480" s="1"/>
      <c r="C480" s="1"/>
      <c r="E480" s="1"/>
      <c r="AX480" s="2"/>
    </row>
    <row r="481" spans="2:50" ht="15.75" customHeight="1" x14ac:dyDescent="0.25">
      <c r="B481" s="1"/>
      <c r="C481" s="1"/>
      <c r="E481" s="1"/>
      <c r="AX481" s="2"/>
    </row>
    <row r="482" spans="2:50" ht="15.75" customHeight="1" x14ac:dyDescent="0.25">
      <c r="B482" s="1"/>
      <c r="C482" s="1"/>
      <c r="E482" s="1"/>
      <c r="AX482" s="2"/>
    </row>
    <row r="483" spans="2:50" ht="15.75" customHeight="1" x14ac:dyDescent="0.25">
      <c r="B483" s="1"/>
      <c r="C483" s="1"/>
      <c r="E483" s="1"/>
      <c r="AX483" s="2"/>
    </row>
    <row r="484" spans="2:50" ht="15.75" customHeight="1" x14ac:dyDescent="0.25">
      <c r="B484" s="1"/>
      <c r="C484" s="1"/>
      <c r="E484" s="1"/>
      <c r="AX484" s="2"/>
    </row>
    <row r="485" spans="2:50" ht="15.75" customHeight="1" x14ac:dyDescent="0.25">
      <c r="B485" s="1"/>
      <c r="C485" s="1"/>
      <c r="E485" s="1"/>
      <c r="AX485" s="2"/>
    </row>
    <row r="486" spans="2:50" ht="15.75" customHeight="1" x14ac:dyDescent="0.25">
      <c r="B486" s="1"/>
      <c r="C486" s="1"/>
      <c r="E486" s="1"/>
      <c r="AX486" s="2"/>
    </row>
    <row r="487" spans="2:50" ht="15.75" customHeight="1" x14ac:dyDescent="0.25">
      <c r="B487" s="1"/>
      <c r="C487" s="1"/>
      <c r="E487" s="1"/>
      <c r="AX487" s="2"/>
    </row>
    <row r="488" spans="2:50" ht="15.75" customHeight="1" x14ac:dyDescent="0.25">
      <c r="B488" s="1"/>
      <c r="C488" s="1"/>
      <c r="E488" s="1"/>
      <c r="AX488" s="2"/>
    </row>
    <row r="489" spans="2:50" ht="15.75" customHeight="1" x14ac:dyDescent="0.25">
      <c r="B489" s="1"/>
      <c r="C489" s="1"/>
      <c r="E489" s="1"/>
      <c r="AX489" s="2"/>
    </row>
    <row r="490" spans="2:50" ht="15.75" customHeight="1" x14ac:dyDescent="0.25">
      <c r="B490" s="1"/>
      <c r="C490" s="1"/>
      <c r="E490" s="1"/>
      <c r="AX490" s="2"/>
    </row>
    <row r="491" spans="2:50" ht="15.75" customHeight="1" x14ac:dyDescent="0.25">
      <c r="B491" s="1"/>
      <c r="C491" s="1"/>
      <c r="E491" s="1"/>
      <c r="AX491" s="2"/>
    </row>
    <row r="492" spans="2:50" ht="15.75" customHeight="1" x14ac:dyDescent="0.25">
      <c r="B492" s="1"/>
      <c r="C492" s="1"/>
      <c r="E492" s="1"/>
      <c r="AX492" s="2"/>
    </row>
    <row r="493" spans="2:50" ht="15.75" customHeight="1" x14ac:dyDescent="0.25">
      <c r="B493" s="1"/>
      <c r="C493" s="1"/>
      <c r="E493" s="1"/>
      <c r="AX493" s="2"/>
    </row>
    <row r="494" spans="2:50" ht="15.75" customHeight="1" x14ac:dyDescent="0.25">
      <c r="B494" s="1"/>
      <c r="C494" s="1"/>
      <c r="E494" s="1"/>
      <c r="AX494" s="2"/>
    </row>
    <row r="495" spans="2:50" ht="15.75" customHeight="1" x14ac:dyDescent="0.25">
      <c r="B495" s="1"/>
      <c r="C495" s="1"/>
      <c r="E495" s="1"/>
      <c r="AX495" s="2"/>
    </row>
    <row r="496" spans="2:50" ht="15.75" customHeight="1" x14ac:dyDescent="0.25">
      <c r="B496" s="1"/>
      <c r="C496" s="1"/>
      <c r="E496" s="1"/>
      <c r="AX496" s="2"/>
    </row>
    <row r="497" spans="2:50" ht="15.75" customHeight="1" x14ac:dyDescent="0.25">
      <c r="B497" s="1"/>
      <c r="C497" s="1"/>
      <c r="E497" s="1"/>
      <c r="AX497" s="2"/>
    </row>
    <row r="498" spans="2:50" ht="15.75" customHeight="1" x14ac:dyDescent="0.25">
      <c r="B498" s="1"/>
      <c r="C498" s="1"/>
      <c r="E498" s="1"/>
      <c r="AX498" s="2"/>
    </row>
    <row r="499" spans="2:50" ht="15.75" customHeight="1" x14ac:dyDescent="0.25">
      <c r="B499" s="1"/>
      <c r="C499" s="1"/>
      <c r="E499" s="1"/>
      <c r="AX499" s="2"/>
    </row>
    <row r="500" spans="2:50" ht="15.75" customHeight="1" x14ac:dyDescent="0.25">
      <c r="B500" s="1"/>
      <c r="C500" s="1"/>
      <c r="E500" s="1"/>
      <c r="AX500" s="2"/>
    </row>
    <row r="501" spans="2:50" ht="15.75" customHeight="1" x14ac:dyDescent="0.25">
      <c r="B501" s="1"/>
      <c r="C501" s="1"/>
      <c r="E501" s="1"/>
      <c r="AX501" s="2"/>
    </row>
    <row r="502" spans="2:50" ht="15.75" customHeight="1" x14ac:dyDescent="0.25">
      <c r="B502" s="1"/>
      <c r="C502" s="1"/>
      <c r="E502" s="1"/>
      <c r="AX502" s="2"/>
    </row>
    <row r="503" spans="2:50" ht="15.75" customHeight="1" x14ac:dyDescent="0.25">
      <c r="B503" s="1"/>
      <c r="C503" s="1"/>
      <c r="E503" s="1"/>
      <c r="AX503" s="2"/>
    </row>
    <row r="504" spans="2:50" ht="15.75" customHeight="1" x14ac:dyDescent="0.25">
      <c r="B504" s="1"/>
      <c r="C504" s="1"/>
      <c r="E504" s="1"/>
      <c r="AX504" s="2"/>
    </row>
    <row r="505" spans="2:50" ht="15.75" customHeight="1" x14ac:dyDescent="0.25">
      <c r="B505" s="1"/>
      <c r="C505" s="1"/>
      <c r="E505" s="1"/>
      <c r="AX505" s="2"/>
    </row>
    <row r="506" spans="2:50" ht="15.75" customHeight="1" x14ac:dyDescent="0.25">
      <c r="B506" s="1"/>
      <c r="C506" s="1"/>
      <c r="E506" s="1"/>
      <c r="AX506" s="2"/>
    </row>
    <row r="507" spans="2:50" ht="15.75" customHeight="1" x14ac:dyDescent="0.25">
      <c r="B507" s="1"/>
      <c r="C507" s="1"/>
      <c r="E507" s="1"/>
      <c r="AX507" s="2"/>
    </row>
    <row r="508" spans="2:50" ht="15.75" customHeight="1" x14ac:dyDescent="0.25">
      <c r="B508" s="1"/>
      <c r="C508" s="1"/>
      <c r="E508" s="1"/>
      <c r="AX508" s="2"/>
    </row>
    <row r="509" spans="2:50" ht="15.75" customHeight="1" x14ac:dyDescent="0.25">
      <c r="B509" s="1"/>
      <c r="C509" s="1"/>
      <c r="E509" s="1"/>
      <c r="AX509" s="2"/>
    </row>
    <row r="510" spans="2:50" ht="15.75" customHeight="1" x14ac:dyDescent="0.25">
      <c r="B510" s="1"/>
      <c r="C510" s="1"/>
      <c r="E510" s="1"/>
      <c r="AX510" s="2"/>
    </row>
    <row r="511" spans="2:50" ht="15.75" customHeight="1" x14ac:dyDescent="0.25">
      <c r="B511" s="1"/>
      <c r="C511" s="1"/>
      <c r="E511" s="1"/>
      <c r="AX511" s="2"/>
    </row>
    <row r="512" spans="2:50" ht="15.75" customHeight="1" x14ac:dyDescent="0.25">
      <c r="B512" s="1"/>
      <c r="C512" s="1"/>
      <c r="E512" s="1"/>
      <c r="AX512" s="2"/>
    </row>
    <row r="513" spans="2:50" ht="15.75" customHeight="1" x14ac:dyDescent="0.25">
      <c r="B513" s="1"/>
      <c r="C513" s="1"/>
      <c r="E513" s="1"/>
      <c r="AX513" s="2"/>
    </row>
    <row r="514" spans="2:50" ht="15.75" customHeight="1" x14ac:dyDescent="0.25">
      <c r="B514" s="1"/>
      <c r="C514" s="1"/>
      <c r="E514" s="1"/>
      <c r="AX514" s="2"/>
    </row>
    <row r="515" spans="2:50" ht="15.75" customHeight="1" x14ac:dyDescent="0.25">
      <c r="B515" s="1"/>
      <c r="C515" s="1"/>
      <c r="E515" s="1"/>
      <c r="AX515" s="2"/>
    </row>
    <row r="516" spans="2:50" ht="15.75" customHeight="1" x14ac:dyDescent="0.25">
      <c r="B516" s="1"/>
      <c r="C516" s="1"/>
      <c r="E516" s="1"/>
      <c r="AX516" s="2"/>
    </row>
    <row r="517" spans="2:50" ht="15.75" customHeight="1" x14ac:dyDescent="0.25">
      <c r="B517" s="1"/>
      <c r="C517" s="1"/>
      <c r="E517" s="1"/>
      <c r="AX517" s="2"/>
    </row>
    <row r="518" spans="2:50" ht="15.75" customHeight="1" x14ac:dyDescent="0.25">
      <c r="B518" s="1"/>
      <c r="C518" s="1"/>
      <c r="E518" s="1"/>
      <c r="AX518" s="2"/>
    </row>
    <row r="519" spans="2:50" ht="15.75" customHeight="1" x14ac:dyDescent="0.25">
      <c r="B519" s="1"/>
      <c r="C519" s="1"/>
      <c r="E519" s="1"/>
      <c r="AX519" s="2"/>
    </row>
    <row r="520" spans="2:50" ht="15.75" customHeight="1" x14ac:dyDescent="0.25">
      <c r="B520" s="1"/>
      <c r="C520" s="1"/>
      <c r="E520" s="1"/>
      <c r="AX520" s="2"/>
    </row>
    <row r="521" spans="2:50" ht="15.75" customHeight="1" x14ac:dyDescent="0.25">
      <c r="B521" s="1"/>
      <c r="C521" s="1"/>
      <c r="E521" s="1"/>
      <c r="AX521" s="2"/>
    </row>
    <row r="522" spans="2:50" ht="15.75" customHeight="1" x14ac:dyDescent="0.25">
      <c r="B522" s="1"/>
      <c r="C522" s="1"/>
      <c r="E522" s="1"/>
      <c r="AX522" s="2"/>
    </row>
    <row r="523" spans="2:50" ht="15.75" customHeight="1" x14ac:dyDescent="0.25">
      <c r="B523" s="1"/>
      <c r="C523" s="1"/>
      <c r="E523" s="1"/>
      <c r="AX523" s="2"/>
    </row>
    <row r="524" spans="2:50" ht="15.75" customHeight="1" x14ac:dyDescent="0.25">
      <c r="B524" s="1"/>
      <c r="C524" s="1"/>
      <c r="E524" s="1"/>
      <c r="AX524" s="2"/>
    </row>
    <row r="525" spans="2:50" ht="15.75" customHeight="1" x14ac:dyDescent="0.25">
      <c r="B525" s="1"/>
      <c r="C525" s="1"/>
      <c r="E525" s="1"/>
      <c r="AX525" s="2"/>
    </row>
    <row r="526" spans="2:50" ht="15.75" customHeight="1" x14ac:dyDescent="0.25">
      <c r="B526" s="1"/>
      <c r="C526" s="1"/>
      <c r="E526" s="1"/>
      <c r="AX526" s="2"/>
    </row>
    <row r="527" spans="2:50" ht="15.75" customHeight="1" x14ac:dyDescent="0.25">
      <c r="B527" s="1"/>
      <c r="C527" s="1"/>
      <c r="E527" s="1"/>
      <c r="AX527" s="2"/>
    </row>
    <row r="528" spans="2:50" ht="15.75" customHeight="1" x14ac:dyDescent="0.25">
      <c r="B528" s="1"/>
      <c r="C528" s="1"/>
      <c r="E528" s="1"/>
      <c r="AX528" s="2"/>
    </row>
    <row r="529" spans="2:50" ht="15.75" customHeight="1" x14ac:dyDescent="0.25">
      <c r="B529" s="1"/>
      <c r="C529" s="1"/>
      <c r="E529" s="1"/>
      <c r="AX529" s="2"/>
    </row>
    <row r="530" spans="2:50" ht="15.75" customHeight="1" x14ac:dyDescent="0.25">
      <c r="B530" s="1"/>
      <c r="C530" s="1"/>
      <c r="E530" s="1"/>
      <c r="AX530" s="2"/>
    </row>
    <row r="531" spans="2:50" ht="15.75" customHeight="1" x14ac:dyDescent="0.25">
      <c r="B531" s="1"/>
      <c r="C531" s="1"/>
      <c r="E531" s="1"/>
      <c r="AX531" s="2"/>
    </row>
    <row r="532" spans="2:50" ht="15.75" customHeight="1" x14ac:dyDescent="0.25">
      <c r="B532" s="1"/>
      <c r="C532" s="1"/>
      <c r="E532" s="1"/>
      <c r="AX532" s="2"/>
    </row>
    <row r="533" spans="2:50" ht="15.75" customHeight="1" x14ac:dyDescent="0.25">
      <c r="B533" s="1"/>
      <c r="C533" s="1"/>
      <c r="E533" s="1"/>
      <c r="AX533" s="2"/>
    </row>
    <row r="534" spans="2:50" ht="15.75" customHeight="1" x14ac:dyDescent="0.25">
      <c r="B534" s="1"/>
      <c r="C534" s="1"/>
      <c r="E534" s="1"/>
      <c r="AX534" s="2"/>
    </row>
    <row r="535" spans="2:50" ht="15.75" customHeight="1" x14ac:dyDescent="0.25">
      <c r="B535" s="1"/>
      <c r="C535" s="1"/>
      <c r="E535" s="1"/>
      <c r="AX535" s="2"/>
    </row>
    <row r="536" spans="2:50" ht="15.75" customHeight="1" x14ac:dyDescent="0.25">
      <c r="B536" s="1"/>
      <c r="C536" s="1"/>
      <c r="E536" s="1"/>
      <c r="AX536" s="2"/>
    </row>
    <row r="537" spans="2:50" ht="15.75" customHeight="1" x14ac:dyDescent="0.25">
      <c r="B537" s="1"/>
      <c r="C537" s="1"/>
      <c r="E537" s="1"/>
      <c r="AX537" s="2"/>
    </row>
    <row r="538" spans="2:50" ht="15.75" customHeight="1" x14ac:dyDescent="0.25">
      <c r="B538" s="1"/>
      <c r="C538" s="1"/>
      <c r="E538" s="1"/>
      <c r="AX538" s="2"/>
    </row>
    <row r="539" spans="2:50" ht="15.75" customHeight="1" x14ac:dyDescent="0.25">
      <c r="B539" s="1"/>
      <c r="C539" s="1"/>
      <c r="E539" s="1"/>
      <c r="AX539" s="2"/>
    </row>
    <row r="540" spans="2:50" ht="15.75" customHeight="1" x14ac:dyDescent="0.25">
      <c r="B540" s="1"/>
      <c r="C540" s="1"/>
      <c r="E540" s="1"/>
      <c r="AX540" s="2"/>
    </row>
    <row r="541" spans="2:50" ht="15.75" customHeight="1" x14ac:dyDescent="0.25">
      <c r="B541" s="1"/>
      <c r="C541" s="1"/>
      <c r="E541" s="1"/>
      <c r="AX541" s="2"/>
    </row>
    <row r="542" spans="2:50" ht="15.75" customHeight="1" x14ac:dyDescent="0.25">
      <c r="B542" s="1"/>
      <c r="C542" s="1"/>
      <c r="E542" s="1"/>
      <c r="AX542" s="2"/>
    </row>
    <row r="543" spans="2:50" ht="15.75" customHeight="1" x14ac:dyDescent="0.25">
      <c r="B543" s="1"/>
      <c r="C543" s="1"/>
      <c r="E543" s="1"/>
      <c r="AX543" s="2"/>
    </row>
    <row r="544" spans="2:50" ht="15.75" customHeight="1" x14ac:dyDescent="0.25">
      <c r="B544" s="1"/>
      <c r="C544" s="1"/>
      <c r="E544" s="1"/>
      <c r="AX544" s="2"/>
    </row>
    <row r="545" spans="2:50" ht="15.75" customHeight="1" x14ac:dyDescent="0.25">
      <c r="B545" s="1"/>
      <c r="C545" s="1"/>
      <c r="E545" s="1"/>
      <c r="AX545" s="2"/>
    </row>
    <row r="546" spans="2:50" ht="15.75" customHeight="1" x14ac:dyDescent="0.25">
      <c r="B546" s="1"/>
      <c r="C546" s="1"/>
      <c r="E546" s="1"/>
      <c r="AX546" s="2"/>
    </row>
    <row r="547" spans="2:50" ht="15.75" customHeight="1" x14ac:dyDescent="0.25">
      <c r="B547" s="1"/>
      <c r="C547" s="1"/>
      <c r="E547" s="1"/>
      <c r="AX547" s="2"/>
    </row>
    <row r="548" spans="2:50" ht="15.75" customHeight="1" x14ac:dyDescent="0.25">
      <c r="B548" s="1"/>
      <c r="C548" s="1"/>
      <c r="E548" s="1"/>
      <c r="AX548" s="2"/>
    </row>
    <row r="549" spans="2:50" ht="15.75" customHeight="1" x14ac:dyDescent="0.25">
      <c r="B549" s="1"/>
      <c r="C549" s="1"/>
      <c r="E549" s="1"/>
      <c r="AX549" s="2"/>
    </row>
    <row r="550" spans="2:50" ht="15.75" customHeight="1" x14ac:dyDescent="0.25">
      <c r="B550" s="1"/>
      <c r="C550" s="1"/>
      <c r="E550" s="1"/>
      <c r="AX550" s="2"/>
    </row>
    <row r="551" spans="2:50" ht="15.75" customHeight="1" x14ac:dyDescent="0.25">
      <c r="B551" s="1"/>
      <c r="C551" s="1"/>
      <c r="E551" s="1"/>
      <c r="AX551" s="2"/>
    </row>
    <row r="552" spans="2:50" ht="15.75" customHeight="1" x14ac:dyDescent="0.25">
      <c r="B552" s="1"/>
      <c r="C552" s="1"/>
      <c r="E552" s="1"/>
      <c r="AX552" s="2"/>
    </row>
    <row r="553" spans="2:50" ht="15.75" customHeight="1" x14ac:dyDescent="0.25">
      <c r="B553" s="1"/>
      <c r="C553" s="1"/>
      <c r="E553" s="1"/>
      <c r="AX553" s="2"/>
    </row>
    <row r="554" spans="2:50" ht="15.75" customHeight="1" x14ac:dyDescent="0.25">
      <c r="B554" s="1"/>
      <c r="C554" s="1"/>
      <c r="E554" s="1"/>
      <c r="AX554" s="2"/>
    </row>
    <row r="555" spans="2:50" ht="15.75" customHeight="1" x14ac:dyDescent="0.25">
      <c r="B555" s="1"/>
      <c r="C555" s="1"/>
      <c r="E555" s="1"/>
      <c r="AX555" s="2"/>
    </row>
    <row r="556" spans="2:50" ht="15.75" customHeight="1" x14ac:dyDescent="0.25">
      <c r="B556" s="1"/>
      <c r="C556" s="1"/>
      <c r="E556" s="1"/>
      <c r="AX556" s="2"/>
    </row>
    <row r="557" spans="2:50" ht="15.75" customHeight="1" x14ac:dyDescent="0.25">
      <c r="B557" s="1"/>
      <c r="C557" s="1"/>
      <c r="E557" s="1"/>
      <c r="AX557" s="2"/>
    </row>
    <row r="558" spans="2:50" ht="15.75" customHeight="1" x14ac:dyDescent="0.25">
      <c r="B558" s="1"/>
      <c r="C558" s="1"/>
      <c r="E558" s="1"/>
      <c r="AX558" s="2"/>
    </row>
    <row r="559" spans="2:50" ht="15.75" customHeight="1" x14ac:dyDescent="0.25">
      <c r="B559" s="1"/>
      <c r="C559" s="1"/>
      <c r="E559" s="1"/>
      <c r="AX559" s="2"/>
    </row>
    <row r="560" spans="2:50" ht="15.75" customHeight="1" x14ac:dyDescent="0.25">
      <c r="B560" s="1"/>
      <c r="C560" s="1"/>
      <c r="E560" s="1"/>
      <c r="AX560" s="2"/>
    </row>
    <row r="561" spans="2:50" ht="15.75" customHeight="1" x14ac:dyDescent="0.25">
      <c r="B561" s="1"/>
      <c r="C561" s="1"/>
      <c r="E561" s="1"/>
      <c r="AX561" s="2"/>
    </row>
    <row r="562" spans="2:50" ht="15.75" customHeight="1" x14ac:dyDescent="0.25">
      <c r="B562" s="1"/>
      <c r="C562" s="1"/>
      <c r="E562" s="1"/>
      <c r="AX562" s="2"/>
    </row>
    <row r="563" spans="2:50" ht="15.75" customHeight="1" x14ac:dyDescent="0.25">
      <c r="B563" s="1"/>
      <c r="C563" s="1"/>
      <c r="E563" s="1"/>
      <c r="AX563" s="2"/>
    </row>
    <row r="564" spans="2:50" ht="15.75" customHeight="1" x14ac:dyDescent="0.25">
      <c r="B564" s="1"/>
      <c r="C564" s="1"/>
      <c r="E564" s="1"/>
      <c r="AX564" s="2"/>
    </row>
    <row r="565" spans="2:50" ht="15.75" customHeight="1" x14ac:dyDescent="0.25">
      <c r="B565" s="1"/>
      <c r="C565" s="1"/>
      <c r="E565" s="1"/>
      <c r="AX565" s="2"/>
    </row>
    <row r="566" spans="2:50" ht="15.75" customHeight="1" x14ac:dyDescent="0.25">
      <c r="B566" s="1"/>
      <c r="C566" s="1"/>
      <c r="E566" s="1"/>
      <c r="AX566" s="2"/>
    </row>
    <row r="567" spans="2:50" ht="15.75" customHeight="1" x14ac:dyDescent="0.25">
      <c r="B567" s="1"/>
      <c r="C567" s="1"/>
      <c r="E567" s="1"/>
      <c r="AX567" s="2"/>
    </row>
    <row r="568" spans="2:50" ht="15.75" customHeight="1" x14ac:dyDescent="0.25">
      <c r="B568" s="1"/>
      <c r="C568" s="1"/>
      <c r="E568" s="1"/>
      <c r="AX568" s="2"/>
    </row>
    <row r="569" spans="2:50" ht="15.75" customHeight="1" x14ac:dyDescent="0.25">
      <c r="B569" s="1"/>
      <c r="C569" s="1"/>
      <c r="E569" s="1"/>
      <c r="AX569" s="2"/>
    </row>
    <row r="570" spans="2:50" ht="15.75" customHeight="1" x14ac:dyDescent="0.25">
      <c r="B570" s="1"/>
      <c r="C570" s="1"/>
      <c r="E570" s="1"/>
      <c r="AX570" s="2"/>
    </row>
    <row r="571" spans="2:50" ht="15.75" customHeight="1" x14ac:dyDescent="0.25">
      <c r="B571" s="1"/>
      <c r="C571" s="1"/>
      <c r="E571" s="1"/>
      <c r="AX571" s="2"/>
    </row>
    <row r="572" spans="2:50" ht="15.75" customHeight="1" x14ac:dyDescent="0.25">
      <c r="B572" s="1"/>
      <c r="C572" s="1"/>
      <c r="E572" s="1"/>
      <c r="AX572" s="2"/>
    </row>
    <row r="573" spans="2:50" ht="15.75" customHeight="1" x14ac:dyDescent="0.25">
      <c r="B573" s="1"/>
      <c r="C573" s="1"/>
      <c r="E573" s="1"/>
      <c r="AX573" s="2"/>
    </row>
    <row r="574" spans="2:50" ht="15.75" customHeight="1" x14ac:dyDescent="0.25">
      <c r="B574" s="1"/>
      <c r="C574" s="1"/>
      <c r="E574" s="1"/>
      <c r="AX574" s="2"/>
    </row>
    <row r="575" spans="2:50" ht="15.75" customHeight="1" x14ac:dyDescent="0.25">
      <c r="B575" s="1"/>
      <c r="C575" s="1"/>
      <c r="E575" s="1"/>
      <c r="AX575" s="2"/>
    </row>
    <row r="576" spans="2:50" ht="15.75" customHeight="1" x14ac:dyDescent="0.25">
      <c r="B576" s="1"/>
      <c r="C576" s="1"/>
      <c r="E576" s="1"/>
      <c r="AX576" s="2"/>
    </row>
    <row r="577" spans="2:50" ht="15.75" customHeight="1" x14ac:dyDescent="0.25">
      <c r="B577" s="1"/>
      <c r="C577" s="1"/>
      <c r="E577" s="1"/>
      <c r="AX577" s="2"/>
    </row>
    <row r="578" spans="2:50" ht="15.75" customHeight="1" x14ac:dyDescent="0.25">
      <c r="B578" s="1"/>
      <c r="C578" s="1"/>
      <c r="E578" s="1"/>
      <c r="AX578" s="2"/>
    </row>
    <row r="579" spans="2:50" ht="15.75" customHeight="1" x14ac:dyDescent="0.25">
      <c r="B579" s="1"/>
      <c r="C579" s="1"/>
      <c r="E579" s="1"/>
      <c r="AX579" s="2"/>
    </row>
    <row r="580" spans="2:50" ht="15.75" customHeight="1" x14ac:dyDescent="0.25">
      <c r="B580" s="1"/>
      <c r="C580" s="1"/>
      <c r="E580" s="1"/>
      <c r="AX580" s="2"/>
    </row>
    <row r="581" spans="2:50" ht="15.75" customHeight="1" x14ac:dyDescent="0.25">
      <c r="B581" s="1"/>
      <c r="C581" s="1"/>
      <c r="E581" s="1"/>
      <c r="AX581" s="2"/>
    </row>
    <row r="582" spans="2:50" ht="15.75" customHeight="1" x14ac:dyDescent="0.25">
      <c r="B582" s="1"/>
      <c r="C582" s="1"/>
      <c r="E582" s="1"/>
      <c r="AX582" s="2"/>
    </row>
    <row r="583" spans="2:50" ht="15.75" customHeight="1" x14ac:dyDescent="0.25">
      <c r="B583" s="1"/>
      <c r="C583" s="1"/>
      <c r="E583" s="1"/>
      <c r="AX583" s="2"/>
    </row>
    <row r="584" spans="2:50" ht="15.75" customHeight="1" x14ac:dyDescent="0.25">
      <c r="B584" s="1"/>
      <c r="C584" s="1"/>
      <c r="E584" s="1"/>
      <c r="AX584" s="2"/>
    </row>
    <row r="585" spans="2:50" ht="15.75" customHeight="1" x14ac:dyDescent="0.25">
      <c r="B585" s="1"/>
      <c r="C585" s="1"/>
      <c r="E585" s="1"/>
      <c r="AX585" s="2"/>
    </row>
    <row r="586" spans="2:50" ht="15.75" customHeight="1" x14ac:dyDescent="0.25">
      <c r="B586" s="1"/>
      <c r="C586" s="1"/>
      <c r="E586" s="1"/>
      <c r="AX586" s="2"/>
    </row>
    <row r="587" spans="2:50" ht="15.75" customHeight="1" x14ac:dyDescent="0.25">
      <c r="B587" s="1"/>
      <c r="C587" s="1"/>
      <c r="E587" s="1"/>
      <c r="AX587" s="2"/>
    </row>
    <row r="588" spans="2:50" ht="15.75" customHeight="1" x14ac:dyDescent="0.25">
      <c r="B588" s="1"/>
      <c r="C588" s="1"/>
      <c r="E588" s="1"/>
      <c r="AX588" s="2"/>
    </row>
    <row r="589" spans="2:50" ht="15.75" customHeight="1" x14ac:dyDescent="0.25">
      <c r="B589" s="1"/>
      <c r="C589" s="1"/>
      <c r="E589" s="1"/>
      <c r="AX589" s="2"/>
    </row>
    <row r="590" spans="2:50" ht="15.75" customHeight="1" x14ac:dyDescent="0.25">
      <c r="B590" s="1"/>
      <c r="C590" s="1"/>
      <c r="E590" s="1"/>
      <c r="AX590" s="2"/>
    </row>
    <row r="591" spans="2:50" ht="15.75" customHeight="1" x14ac:dyDescent="0.25">
      <c r="B591" s="1"/>
      <c r="C591" s="1"/>
      <c r="E591" s="1"/>
      <c r="AX591" s="2"/>
    </row>
    <row r="592" spans="2:50" ht="15.75" customHeight="1" x14ac:dyDescent="0.25">
      <c r="B592" s="1"/>
      <c r="C592" s="1"/>
      <c r="E592" s="1"/>
      <c r="AX592" s="2"/>
    </row>
    <row r="593" spans="2:50" ht="15.75" customHeight="1" x14ac:dyDescent="0.25">
      <c r="B593" s="1"/>
      <c r="C593" s="1"/>
      <c r="E593" s="1"/>
      <c r="AX593" s="2"/>
    </row>
    <row r="594" spans="2:50" ht="15.75" customHeight="1" x14ac:dyDescent="0.25">
      <c r="B594" s="1"/>
      <c r="C594" s="1"/>
      <c r="E594" s="1"/>
      <c r="AX594" s="2"/>
    </row>
    <row r="595" spans="2:50" ht="15.75" customHeight="1" x14ac:dyDescent="0.25">
      <c r="B595" s="1"/>
      <c r="C595" s="1"/>
      <c r="E595" s="1"/>
      <c r="AX595" s="2"/>
    </row>
    <row r="596" spans="2:50" ht="15.75" customHeight="1" x14ac:dyDescent="0.25">
      <c r="B596" s="1"/>
      <c r="C596" s="1"/>
      <c r="E596" s="1"/>
      <c r="AX596" s="2"/>
    </row>
    <row r="597" spans="2:50" ht="15.75" customHeight="1" x14ac:dyDescent="0.25">
      <c r="B597" s="1"/>
      <c r="C597" s="1"/>
      <c r="E597" s="1"/>
      <c r="AX597" s="2"/>
    </row>
    <row r="598" spans="2:50" ht="15.75" customHeight="1" x14ac:dyDescent="0.25">
      <c r="B598" s="1"/>
      <c r="C598" s="1"/>
      <c r="E598" s="1"/>
      <c r="AX598" s="2"/>
    </row>
    <row r="599" spans="2:50" ht="15.75" customHeight="1" x14ac:dyDescent="0.25">
      <c r="B599" s="1"/>
      <c r="C599" s="1"/>
      <c r="E599" s="1"/>
      <c r="AX599" s="2"/>
    </row>
    <row r="600" spans="2:50" ht="15.75" customHeight="1" x14ac:dyDescent="0.25">
      <c r="B600" s="1"/>
      <c r="C600" s="1"/>
      <c r="E600" s="1"/>
      <c r="AX600" s="2"/>
    </row>
    <row r="601" spans="2:50" ht="15.75" customHeight="1" x14ac:dyDescent="0.25">
      <c r="B601" s="1"/>
      <c r="C601" s="1"/>
      <c r="E601" s="1"/>
      <c r="AX601" s="2"/>
    </row>
    <row r="602" spans="2:50" ht="15.75" customHeight="1" x14ac:dyDescent="0.25">
      <c r="B602" s="1"/>
      <c r="C602" s="1"/>
      <c r="E602" s="1"/>
      <c r="AX602" s="2"/>
    </row>
    <row r="603" spans="2:50" ht="15.75" customHeight="1" x14ac:dyDescent="0.25">
      <c r="B603" s="1"/>
      <c r="C603" s="1"/>
      <c r="E603" s="1"/>
      <c r="AX603" s="2"/>
    </row>
    <row r="604" spans="2:50" ht="15.75" customHeight="1" x14ac:dyDescent="0.25">
      <c r="B604" s="1"/>
      <c r="C604" s="1"/>
      <c r="E604" s="1"/>
      <c r="AX604" s="2"/>
    </row>
    <row r="605" spans="2:50" ht="15.75" customHeight="1" x14ac:dyDescent="0.25">
      <c r="B605" s="1"/>
      <c r="C605" s="1"/>
      <c r="E605" s="1"/>
      <c r="AX605" s="2"/>
    </row>
    <row r="606" spans="2:50" ht="15.75" customHeight="1" x14ac:dyDescent="0.25">
      <c r="B606" s="1"/>
      <c r="C606" s="1"/>
      <c r="E606" s="1"/>
      <c r="AX606" s="2"/>
    </row>
    <row r="607" spans="2:50" ht="15.75" customHeight="1" x14ac:dyDescent="0.25">
      <c r="B607" s="1"/>
      <c r="C607" s="1"/>
      <c r="E607" s="1"/>
      <c r="AX607" s="2"/>
    </row>
    <row r="608" spans="2:50" ht="15.75" customHeight="1" x14ac:dyDescent="0.25">
      <c r="B608" s="1"/>
      <c r="C608" s="1"/>
      <c r="E608" s="1"/>
      <c r="AX608" s="2"/>
    </row>
    <row r="609" spans="2:50" ht="15.75" customHeight="1" x14ac:dyDescent="0.25">
      <c r="B609" s="1"/>
      <c r="C609" s="1"/>
      <c r="E609" s="1"/>
      <c r="AX609" s="2"/>
    </row>
    <row r="610" spans="2:50" ht="15.75" customHeight="1" x14ac:dyDescent="0.25">
      <c r="B610" s="1"/>
      <c r="C610" s="1"/>
      <c r="E610" s="1"/>
      <c r="AX610" s="2"/>
    </row>
    <row r="611" spans="2:50" ht="15.75" customHeight="1" x14ac:dyDescent="0.25">
      <c r="B611" s="1"/>
      <c r="C611" s="1"/>
      <c r="E611" s="1"/>
      <c r="AX611" s="2"/>
    </row>
    <row r="612" spans="2:50" ht="15.75" customHeight="1" x14ac:dyDescent="0.25">
      <c r="B612" s="1"/>
      <c r="C612" s="1"/>
      <c r="E612" s="1"/>
      <c r="AX612" s="2"/>
    </row>
    <row r="613" spans="2:50" ht="15.75" customHeight="1" x14ac:dyDescent="0.25">
      <c r="B613" s="1"/>
      <c r="C613" s="1"/>
      <c r="E613" s="1"/>
      <c r="AX613" s="2"/>
    </row>
    <row r="614" spans="2:50" ht="15.75" customHeight="1" x14ac:dyDescent="0.25">
      <c r="B614" s="1"/>
      <c r="C614" s="1"/>
      <c r="E614" s="1"/>
      <c r="AX614" s="2"/>
    </row>
    <row r="615" spans="2:50" ht="15.75" customHeight="1" x14ac:dyDescent="0.25">
      <c r="B615" s="1"/>
      <c r="C615" s="1"/>
      <c r="E615" s="1"/>
      <c r="AX615" s="2"/>
    </row>
    <row r="616" spans="2:50" ht="15.75" customHeight="1" x14ac:dyDescent="0.25">
      <c r="B616" s="1"/>
      <c r="C616" s="1"/>
      <c r="E616" s="1"/>
      <c r="AX616" s="2"/>
    </row>
    <row r="617" spans="2:50" ht="15.75" customHeight="1" x14ac:dyDescent="0.25">
      <c r="B617" s="1"/>
      <c r="C617" s="1"/>
      <c r="E617" s="1"/>
      <c r="AX617" s="2"/>
    </row>
    <row r="618" spans="2:50" ht="15.75" customHeight="1" x14ac:dyDescent="0.25">
      <c r="B618" s="1"/>
      <c r="C618" s="1"/>
      <c r="E618" s="1"/>
      <c r="AX618" s="2"/>
    </row>
    <row r="619" spans="2:50" ht="15.75" customHeight="1" x14ac:dyDescent="0.25">
      <c r="B619" s="1"/>
      <c r="C619" s="1"/>
      <c r="E619" s="1"/>
      <c r="AX619" s="2"/>
    </row>
    <row r="620" spans="2:50" ht="15.75" customHeight="1" x14ac:dyDescent="0.25">
      <c r="B620" s="1"/>
      <c r="C620" s="1"/>
      <c r="E620" s="1"/>
      <c r="AX620" s="2"/>
    </row>
    <row r="621" spans="2:50" ht="15.75" customHeight="1" x14ac:dyDescent="0.25">
      <c r="B621" s="1"/>
      <c r="C621" s="1"/>
      <c r="E621" s="1"/>
      <c r="AX621" s="2"/>
    </row>
    <row r="622" spans="2:50" ht="15.75" customHeight="1" x14ac:dyDescent="0.25">
      <c r="B622" s="1"/>
      <c r="C622" s="1"/>
      <c r="E622" s="1"/>
      <c r="AX622" s="2"/>
    </row>
    <row r="623" spans="2:50" ht="15.75" customHeight="1" x14ac:dyDescent="0.25">
      <c r="B623" s="1"/>
      <c r="C623" s="1"/>
      <c r="E623" s="1"/>
      <c r="AX623" s="2"/>
    </row>
    <row r="624" spans="2:50" ht="15.75" customHeight="1" x14ac:dyDescent="0.25">
      <c r="B624" s="1"/>
      <c r="C624" s="1"/>
      <c r="E624" s="1"/>
      <c r="AX624" s="2"/>
    </row>
    <row r="625" spans="2:50" ht="15.75" customHeight="1" x14ac:dyDescent="0.25">
      <c r="B625" s="1"/>
      <c r="C625" s="1"/>
      <c r="E625" s="1"/>
      <c r="AX625" s="2"/>
    </row>
    <row r="626" spans="2:50" ht="15.75" customHeight="1" x14ac:dyDescent="0.25">
      <c r="B626" s="1"/>
      <c r="C626" s="1"/>
      <c r="E626" s="1"/>
      <c r="AX626" s="2"/>
    </row>
    <row r="627" spans="2:50" ht="15.75" customHeight="1" x14ac:dyDescent="0.25">
      <c r="B627" s="1"/>
      <c r="C627" s="1"/>
      <c r="E627" s="1"/>
      <c r="AX627" s="2"/>
    </row>
    <row r="628" spans="2:50" ht="15.75" customHeight="1" x14ac:dyDescent="0.25">
      <c r="B628" s="1"/>
      <c r="C628" s="1"/>
      <c r="E628" s="1"/>
      <c r="AX628" s="2"/>
    </row>
    <row r="629" spans="2:50" ht="15.75" customHeight="1" x14ac:dyDescent="0.25">
      <c r="B629" s="1"/>
      <c r="C629" s="1"/>
      <c r="E629" s="1"/>
      <c r="AX629" s="2"/>
    </row>
    <row r="630" spans="2:50" ht="15.75" customHeight="1" x14ac:dyDescent="0.25">
      <c r="B630" s="1"/>
      <c r="C630" s="1"/>
      <c r="E630" s="1"/>
      <c r="AX630" s="2"/>
    </row>
    <row r="631" spans="2:50" ht="15.75" customHeight="1" x14ac:dyDescent="0.25">
      <c r="B631" s="1"/>
      <c r="C631" s="1"/>
      <c r="E631" s="1"/>
      <c r="AX631" s="2"/>
    </row>
    <row r="632" spans="2:50" ht="15.75" customHeight="1" x14ac:dyDescent="0.25">
      <c r="B632" s="1"/>
      <c r="C632" s="1"/>
      <c r="E632" s="1"/>
      <c r="AX632" s="2"/>
    </row>
    <row r="633" spans="2:50" ht="15.75" customHeight="1" x14ac:dyDescent="0.25">
      <c r="B633" s="1"/>
      <c r="C633" s="1"/>
      <c r="E633" s="1"/>
      <c r="AX633" s="2"/>
    </row>
    <row r="634" spans="2:50" ht="15.75" customHeight="1" x14ac:dyDescent="0.25">
      <c r="B634" s="1"/>
      <c r="C634" s="1"/>
      <c r="E634" s="1"/>
      <c r="AX634" s="2"/>
    </row>
    <row r="635" spans="2:50" ht="15.75" customHeight="1" x14ac:dyDescent="0.25">
      <c r="B635" s="1"/>
      <c r="C635" s="1"/>
      <c r="E635" s="1"/>
      <c r="AX635" s="2"/>
    </row>
    <row r="636" spans="2:50" ht="15.75" customHeight="1" x14ac:dyDescent="0.25">
      <c r="B636" s="1"/>
      <c r="C636" s="1"/>
      <c r="E636" s="1"/>
      <c r="AX636" s="2"/>
    </row>
    <row r="637" spans="2:50" ht="15.75" customHeight="1" x14ac:dyDescent="0.25">
      <c r="B637" s="1"/>
      <c r="C637" s="1"/>
      <c r="E637" s="1"/>
      <c r="AX637" s="2"/>
    </row>
    <row r="638" spans="2:50" ht="15.75" customHeight="1" x14ac:dyDescent="0.25">
      <c r="B638" s="1"/>
      <c r="C638" s="1"/>
      <c r="E638" s="1"/>
      <c r="AX638" s="2"/>
    </row>
    <row r="639" spans="2:50" ht="15.75" customHeight="1" x14ac:dyDescent="0.25">
      <c r="B639" s="1"/>
      <c r="C639" s="1"/>
      <c r="E639" s="1"/>
      <c r="AX639" s="2"/>
    </row>
    <row r="640" spans="2:50" ht="15.75" customHeight="1" x14ac:dyDescent="0.25">
      <c r="B640" s="1"/>
      <c r="C640" s="1"/>
      <c r="E640" s="1"/>
      <c r="AX640" s="2"/>
    </row>
    <row r="641" spans="2:50" ht="15.75" customHeight="1" x14ac:dyDescent="0.25">
      <c r="B641" s="1"/>
      <c r="C641" s="1"/>
      <c r="E641" s="1"/>
      <c r="AX641" s="2"/>
    </row>
    <row r="642" spans="2:50" ht="15.75" customHeight="1" x14ac:dyDescent="0.25">
      <c r="B642" s="1"/>
      <c r="C642" s="1"/>
      <c r="E642" s="1"/>
      <c r="AX642" s="2"/>
    </row>
    <row r="643" spans="2:50" ht="15.75" customHeight="1" x14ac:dyDescent="0.25">
      <c r="B643" s="1"/>
      <c r="C643" s="1"/>
      <c r="E643" s="1"/>
      <c r="AX643" s="2"/>
    </row>
    <row r="644" spans="2:50" ht="15.75" customHeight="1" x14ac:dyDescent="0.25">
      <c r="B644" s="1"/>
      <c r="C644" s="1"/>
      <c r="E644" s="1"/>
      <c r="AX644" s="2"/>
    </row>
    <row r="645" spans="2:50" ht="15.75" customHeight="1" x14ac:dyDescent="0.25">
      <c r="B645" s="1"/>
      <c r="C645" s="1"/>
      <c r="E645" s="1"/>
      <c r="AX645" s="2"/>
    </row>
    <row r="646" spans="2:50" ht="15.75" customHeight="1" x14ac:dyDescent="0.25">
      <c r="B646" s="1"/>
      <c r="C646" s="1"/>
      <c r="E646" s="1"/>
      <c r="AX646" s="2"/>
    </row>
    <row r="647" spans="2:50" ht="15.75" customHeight="1" x14ac:dyDescent="0.25">
      <c r="B647" s="1"/>
      <c r="C647" s="1"/>
      <c r="E647" s="1"/>
      <c r="AX647" s="2"/>
    </row>
    <row r="648" spans="2:50" ht="15.75" customHeight="1" x14ac:dyDescent="0.25">
      <c r="B648" s="1"/>
      <c r="C648" s="1"/>
      <c r="E648" s="1"/>
      <c r="AX648" s="2"/>
    </row>
    <row r="649" spans="2:50" ht="15.75" customHeight="1" x14ac:dyDescent="0.25">
      <c r="B649" s="1"/>
      <c r="C649" s="1"/>
      <c r="E649" s="1"/>
      <c r="AX649" s="2"/>
    </row>
    <row r="650" spans="2:50" ht="15.75" customHeight="1" x14ac:dyDescent="0.25">
      <c r="B650" s="1"/>
      <c r="C650" s="1"/>
      <c r="E650" s="1"/>
      <c r="AX650" s="2"/>
    </row>
    <row r="651" spans="2:50" ht="15.75" customHeight="1" x14ac:dyDescent="0.25">
      <c r="B651" s="1"/>
      <c r="C651" s="1"/>
      <c r="E651" s="1"/>
      <c r="AX651" s="2"/>
    </row>
    <row r="652" spans="2:50" ht="15.75" customHeight="1" x14ac:dyDescent="0.25">
      <c r="B652" s="1"/>
      <c r="C652" s="1"/>
      <c r="E652" s="1"/>
      <c r="AX652" s="2"/>
    </row>
    <row r="653" spans="2:50" ht="15.75" customHeight="1" x14ac:dyDescent="0.25">
      <c r="B653" s="1"/>
      <c r="C653" s="1"/>
      <c r="E653" s="1"/>
      <c r="AX653" s="2"/>
    </row>
    <row r="654" spans="2:50" ht="15.75" customHeight="1" x14ac:dyDescent="0.25">
      <c r="B654" s="1"/>
      <c r="C654" s="1"/>
      <c r="E654" s="1"/>
      <c r="AX654" s="2"/>
    </row>
    <row r="655" spans="2:50" ht="15.75" customHeight="1" x14ac:dyDescent="0.25">
      <c r="B655" s="1"/>
      <c r="C655" s="1"/>
      <c r="E655" s="1"/>
      <c r="AX655" s="2"/>
    </row>
    <row r="656" spans="2:50" ht="15.75" customHeight="1" x14ac:dyDescent="0.25">
      <c r="B656" s="1"/>
      <c r="C656" s="1"/>
      <c r="E656" s="1"/>
      <c r="AX656" s="2"/>
    </row>
    <row r="657" spans="2:50" ht="15.75" customHeight="1" x14ac:dyDescent="0.25">
      <c r="B657" s="1"/>
      <c r="C657" s="1"/>
      <c r="E657" s="1"/>
      <c r="AX657" s="2"/>
    </row>
    <row r="658" spans="2:50" ht="15.75" customHeight="1" x14ac:dyDescent="0.25">
      <c r="B658" s="1"/>
      <c r="C658" s="1"/>
      <c r="E658" s="1"/>
      <c r="AX658" s="2"/>
    </row>
    <row r="659" spans="2:50" ht="15.75" customHeight="1" x14ac:dyDescent="0.25">
      <c r="B659" s="1"/>
      <c r="C659" s="1"/>
      <c r="E659" s="1"/>
      <c r="AX659" s="2"/>
    </row>
    <row r="660" spans="2:50" ht="15.75" customHeight="1" x14ac:dyDescent="0.25">
      <c r="B660" s="1"/>
      <c r="C660" s="1"/>
      <c r="E660" s="1"/>
      <c r="AX660" s="2"/>
    </row>
    <row r="661" spans="2:50" ht="15.75" customHeight="1" x14ac:dyDescent="0.25">
      <c r="B661" s="1"/>
      <c r="C661" s="1"/>
      <c r="E661" s="1"/>
      <c r="AX661" s="2"/>
    </row>
    <row r="662" spans="2:50" ht="15.75" customHeight="1" x14ac:dyDescent="0.25">
      <c r="B662" s="1"/>
      <c r="C662" s="1"/>
      <c r="E662" s="1"/>
      <c r="AX662" s="2"/>
    </row>
    <row r="663" spans="2:50" ht="15.75" customHeight="1" x14ac:dyDescent="0.25">
      <c r="B663" s="1"/>
      <c r="C663" s="1"/>
      <c r="E663" s="1"/>
      <c r="AX663" s="2"/>
    </row>
    <row r="664" spans="2:50" ht="15.75" customHeight="1" x14ac:dyDescent="0.25">
      <c r="B664" s="1"/>
      <c r="C664" s="1"/>
      <c r="E664" s="1"/>
      <c r="AX664" s="2"/>
    </row>
    <row r="665" spans="2:50" ht="15.75" customHeight="1" x14ac:dyDescent="0.25">
      <c r="B665" s="1"/>
      <c r="C665" s="1"/>
      <c r="E665" s="1"/>
      <c r="AX665" s="2"/>
    </row>
    <row r="666" spans="2:50" ht="15.75" customHeight="1" x14ac:dyDescent="0.25">
      <c r="B666" s="1"/>
      <c r="C666" s="1"/>
      <c r="E666" s="1"/>
      <c r="AX666" s="2"/>
    </row>
    <row r="667" spans="2:50" ht="15.75" customHeight="1" x14ac:dyDescent="0.25">
      <c r="B667" s="1"/>
      <c r="C667" s="1"/>
      <c r="E667" s="1"/>
      <c r="AX667" s="2"/>
    </row>
    <row r="668" spans="2:50" ht="15.75" customHeight="1" x14ac:dyDescent="0.25">
      <c r="B668" s="1"/>
      <c r="C668" s="1"/>
      <c r="E668" s="1"/>
      <c r="AX668" s="2"/>
    </row>
    <row r="669" spans="2:50" ht="15.75" customHeight="1" x14ac:dyDescent="0.25">
      <c r="B669" s="1"/>
      <c r="C669" s="1"/>
      <c r="E669" s="1"/>
      <c r="AX669" s="2"/>
    </row>
    <row r="670" spans="2:50" ht="15.75" customHeight="1" x14ac:dyDescent="0.25">
      <c r="B670" s="1"/>
      <c r="C670" s="1"/>
      <c r="E670" s="1"/>
      <c r="AX670" s="2"/>
    </row>
    <row r="671" spans="2:50" ht="15.75" customHeight="1" x14ac:dyDescent="0.25">
      <c r="B671" s="1"/>
      <c r="C671" s="1"/>
      <c r="E671" s="1"/>
      <c r="AX671" s="2"/>
    </row>
    <row r="672" spans="2:50" ht="15.75" customHeight="1" x14ac:dyDescent="0.25">
      <c r="B672" s="1"/>
      <c r="C672" s="1"/>
      <c r="E672" s="1"/>
      <c r="AX672" s="2"/>
    </row>
    <row r="673" spans="2:50" ht="15.75" customHeight="1" x14ac:dyDescent="0.25">
      <c r="B673" s="1"/>
      <c r="C673" s="1"/>
      <c r="E673" s="1"/>
      <c r="AX673" s="2"/>
    </row>
    <row r="674" spans="2:50" ht="15.75" customHeight="1" x14ac:dyDescent="0.25">
      <c r="B674" s="1"/>
      <c r="C674" s="1"/>
      <c r="E674" s="1"/>
      <c r="AX674" s="2"/>
    </row>
    <row r="675" spans="2:50" ht="15.75" customHeight="1" x14ac:dyDescent="0.25">
      <c r="B675" s="1"/>
      <c r="C675" s="1"/>
      <c r="E675" s="1"/>
      <c r="AX675" s="2"/>
    </row>
    <row r="676" spans="2:50" ht="15.75" customHeight="1" x14ac:dyDescent="0.25">
      <c r="B676" s="1"/>
      <c r="C676" s="1"/>
      <c r="E676" s="1"/>
      <c r="AX676" s="2"/>
    </row>
    <row r="677" spans="2:50" ht="15.75" customHeight="1" x14ac:dyDescent="0.25">
      <c r="B677" s="1"/>
      <c r="C677" s="1"/>
      <c r="E677" s="1"/>
      <c r="AX677" s="2"/>
    </row>
    <row r="678" spans="2:50" ht="15.75" customHeight="1" x14ac:dyDescent="0.25">
      <c r="B678" s="1"/>
      <c r="C678" s="1"/>
      <c r="E678" s="1"/>
      <c r="AX678" s="2"/>
    </row>
    <row r="679" spans="2:50" ht="15.75" customHeight="1" x14ac:dyDescent="0.25">
      <c r="B679" s="1"/>
      <c r="C679" s="1"/>
      <c r="E679" s="1"/>
      <c r="AX679" s="2"/>
    </row>
    <row r="680" spans="2:50" ht="15.75" customHeight="1" x14ac:dyDescent="0.25">
      <c r="B680" s="1"/>
      <c r="C680" s="1"/>
      <c r="E680" s="1"/>
      <c r="AX680" s="2"/>
    </row>
    <row r="681" spans="2:50" ht="15.75" customHeight="1" x14ac:dyDescent="0.25">
      <c r="B681" s="1"/>
      <c r="C681" s="1"/>
      <c r="E681" s="1"/>
      <c r="AX681" s="2"/>
    </row>
    <row r="682" spans="2:50" ht="15.75" customHeight="1" x14ac:dyDescent="0.25">
      <c r="B682" s="1"/>
      <c r="C682" s="1"/>
      <c r="E682" s="1"/>
      <c r="AX682" s="2"/>
    </row>
    <row r="683" spans="2:50" ht="15.75" customHeight="1" x14ac:dyDescent="0.25">
      <c r="B683" s="1"/>
      <c r="C683" s="1"/>
      <c r="E683" s="1"/>
      <c r="AX683" s="2"/>
    </row>
    <row r="684" spans="2:50" ht="15.75" customHeight="1" x14ac:dyDescent="0.25">
      <c r="B684" s="1"/>
      <c r="C684" s="1"/>
      <c r="E684" s="1"/>
      <c r="AX684" s="2"/>
    </row>
    <row r="685" spans="2:50" ht="15.75" customHeight="1" x14ac:dyDescent="0.25">
      <c r="B685" s="1"/>
      <c r="C685" s="1"/>
      <c r="E685" s="1"/>
      <c r="AX685" s="2"/>
    </row>
    <row r="686" spans="2:50" ht="15.75" customHeight="1" x14ac:dyDescent="0.25">
      <c r="B686" s="1"/>
      <c r="C686" s="1"/>
      <c r="E686" s="1"/>
      <c r="AX686" s="2"/>
    </row>
    <row r="687" spans="2:50" ht="15.75" customHeight="1" x14ac:dyDescent="0.25">
      <c r="B687" s="1"/>
      <c r="C687" s="1"/>
      <c r="E687" s="1"/>
      <c r="AX687" s="2"/>
    </row>
    <row r="688" spans="2:50" ht="15.75" customHeight="1" x14ac:dyDescent="0.25">
      <c r="B688" s="1"/>
      <c r="C688" s="1"/>
      <c r="E688" s="1"/>
      <c r="AX688" s="2"/>
    </row>
    <row r="689" spans="2:50" ht="15.75" customHeight="1" x14ac:dyDescent="0.25">
      <c r="B689" s="1"/>
      <c r="C689" s="1"/>
      <c r="E689" s="1"/>
      <c r="AX689" s="2"/>
    </row>
    <row r="690" spans="2:50" ht="15.75" customHeight="1" x14ac:dyDescent="0.25">
      <c r="B690" s="1"/>
      <c r="C690" s="1"/>
      <c r="E690" s="1"/>
      <c r="AX690" s="2"/>
    </row>
    <row r="691" spans="2:50" ht="15.75" customHeight="1" x14ac:dyDescent="0.25">
      <c r="B691" s="1"/>
      <c r="C691" s="1"/>
      <c r="E691" s="1"/>
      <c r="AX691" s="2"/>
    </row>
    <row r="692" spans="2:50" ht="15.75" customHeight="1" x14ac:dyDescent="0.25">
      <c r="B692" s="1"/>
      <c r="C692" s="1"/>
      <c r="E692" s="1"/>
      <c r="AX692" s="2"/>
    </row>
    <row r="693" spans="2:50" ht="15.75" customHeight="1" x14ac:dyDescent="0.25">
      <c r="B693" s="1"/>
      <c r="C693" s="1"/>
      <c r="E693" s="1"/>
      <c r="AX693" s="2"/>
    </row>
    <row r="694" spans="2:50" ht="15.75" customHeight="1" x14ac:dyDescent="0.25">
      <c r="B694" s="1"/>
      <c r="C694" s="1"/>
      <c r="E694" s="1"/>
      <c r="AX694" s="2"/>
    </row>
    <row r="695" spans="2:50" ht="15.75" customHeight="1" x14ac:dyDescent="0.25">
      <c r="B695" s="1"/>
      <c r="C695" s="1"/>
      <c r="E695" s="1"/>
      <c r="AX695" s="2"/>
    </row>
    <row r="696" spans="2:50" ht="15.75" customHeight="1" x14ac:dyDescent="0.25">
      <c r="B696" s="1"/>
      <c r="C696" s="1"/>
      <c r="E696" s="1"/>
      <c r="AX696" s="2"/>
    </row>
    <row r="697" spans="2:50" ht="15.75" customHeight="1" x14ac:dyDescent="0.25">
      <c r="B697" s="1"/>
      <c r="C697" s="1"/>
      <c r="E697" s="1"/>
      <c r="AX697" s="2"/>
    </row>
    <row r="698" spans="2:50" ht="15.75" customHeight="1" x14ac:dyDescent="0.25">
      <c r="B698" s="1"/>
      <c r="C698" s="1"/>
      <c r="E698" s="1"/>
      <c r="AX698" s="2"/>
    </row>
    <row r="699" spans="2:50" ht="15.75" customHeight="1" x14ac:dyDescent="0.25">
      <c r="B699" s="1"/>
      <c r="C699" s="1"/>
      <c r="E699" s="1"/>
      <c r="AX699" s="2"/>
    </row>
    <row r="700" spans="2:50" ht="15.75" customHeight="1" x14ac:dyDescent="0.25">
      <c r="B700" s="1"/>
      <c r="C700" s="1"/>
      <c r="E700" s="1"/>
      <c r="AX700" s="2"/>
    </row>
    <row r="701" spans="2:50" ht="15.75" customHeight="1" x14ac:dyDescent="0.25">
      <c r="B701" s="1"/>
      <c r="C701" s="1"/>
      <c r="E701" s="1"/>
      <c r="AX701" s="2"/>
    </row>
    <row r="702" spans="2:50" ht="15.75" customHeight="1" x14ac:dyDescent="0.25">
      <c r="B702" s="1"/>
      <c r="C702" s="1"/>
      <c r="E702" s="1"/>
      <c r="AX702" s="2"/>
    </row>
    <row r="703" spans="2:50" ht="15.75" customHeight="1" x14ac:dyDescent="0.25">
      <c r="B703" s="1"/>
      <c r="C703" s="1"/>
      <c r="E703" s="1"/>
      <c r="AX703" s="2"/>
    </row>
    <row r="704" spans="2:50" ht="15.75" customHeight="1" x14ac:dyDescent="0.25">
      <c r="B704" s="1"/>
      <c r="C704" s="1"/>
      <c r="E704" s="1"/>
      <c r="AX704" s="2"/>
    </row>
    <row r="705" spans="2:50" ht="15.75" customHeight="1" x14ac:dyDescent="0.25">
      <c r="B705" s="1"/>
      <c r="C705" s="1"/>
      <c r="E705" s="1"/>
      <c r="AX705" s="2"/>
    </row>
    <row r="706" spans="2:50" ht="15.75" customHeight="1" x14ac:dyDescent="0.25">
      <c r="B706" s="1"/>
      <c r="C706" s="1"/>
      <c r="E706" s="1"/>
      <c r="AX706" s="2"/>
    </row>
    <row r="707" spans="2:50" ht="15.75" customHeight="1" x14ac:dyDescent="0.25">
      <c r="B707" s="1"/>
      <c r="C707" s="1"/>
      <c r="E707" s="1"/>
      <c r="AX707" s="2"/>
    </row>
    <row r="708" spans="2:50" ht="15.75" customHeight="1" x14ac:dyDescent="0.25">
      <c r="B708" s="1"/>
      <c r="C708" s="1"/>
      <c r="E708" s="1"/>
      <c r="AX708" s="2"/>
    </row>
    <row r="709" spans="2:50" ht="15.75" customHeight="1" x14ac:dyDescent="0.25">
      <c r="B709" s="1"/>
      <c r="C709" s="1"/>
      <c r="E709" s="1"/>
      <c r="AX709" s="2"/>
    </row>
    <row r="710" spans="2:50" ht="15.75" customHeight="1" x14ac:dyDescent="0.25">
      <c r="B710" s="1"/>
      <c r="C710" s="1"/>
      <c r="E710" s="1"/>
      <c r="AX710" s="2"/>
    </row>
    <row r="711" spans="2:50" ht="15.75" customHeight="1" x14ac:dyDescent="0.25">
      <c r="B711" s="1"/>
      <c r="C711" s="1"/>
      <c r="E711" s="1"/>
      <c r="AX711" s="2"/>
    </row>
    <row r="712" spans="2:50" ht="15.75" customHeight="1" x14ac:dyDescent="0.25">
      <c r="B712" s="1"/>
      <c r="C712" s="1"/>
      <c r="E712" s="1"/>
      <c r="AX712" s="2"/>
    </row>
    <row r="713" spans="2:50" ht="15.75" customHeight="1" x14ac:dyDescent="0.25">
      <c r="B713" s="1"/>
      <c r="C713" s="1"/>
      <c r="E713" s="1"/>
      <c r="AX713" s="2"/>
    </row>
    <row r="714" spans="2:50" ht="15.75" customHeight="1" x14ac:dyDescent="0.25">
      <c r="B714" s="1"/>
      <c r="C714" s="1"/>
      <c r="E714" s="1"/>
      <c r="AX714" s="2"/>
    </row>
    <row r="715" spans="2:50" ht="15.75" customHeight="1" x14ac:dyDescent="0.25">
      <c r="B715" s="1"/>
      <c r="C715" s="1"/>
      <c r="E715" s="1"/>
      <c r="AX715" s="2"/>
    </row>
    <row r="716" spans="2:50" ht="15.75" customHeight="1" x14ac:dyDescent="0.25">
      <c r="B716" s="1"/>
      <c r="C716" s="1"/>
      <c r="E716" s="1"/>
      <c r="AX716" s="2"/>
    </row>
    <row r="717" spans="2:50" ht="15.75" customHeight="1" x14ac:dyDescent="0.25">
      <c r="B717" s="1"/>
      <c r="C717" s="1"/>
      <c r="E717" s="1"/>
      <c r="AX717" s="2"/>
    </row>
    <row r="718" spans="2:50" ht="15.75" customHeight="1" x14ac:dyDescent="0.25">
      <c r="B718" s="1"/>
      <c r="C718" s="1"/>
      <c r="E718" s="1"/>
      <c r="AX718" s="2"/>
    </row>
    <row r="719" spans="2:50" ht="15.75" customHeight="1" x14ac:dyDescent="0.25">
      <c r="B719" s="1"/>
      <c r="C719" s="1"/>
      <c r="E719" s="1"/>
      <c r="AX719" s="2"/>
    </row>
    <row r="720" spans="2:50" ht="15.75" customHeight="1" x14ac:dyDescent="0.25">
      <c r="B720" s="1"/>
      <c r="C720" s="1"/>
      <c r="E720" s="1"/>
      <c r="AX720" s="2"/>
    </row>
    <row r="721" spans="2:50" ht="15.75" customHeight="1" x14ac:dyDescent="0.25">
      <c r="B721" s="1"/>
      <c r="C721" s="1"/>
      <c r="E721" s="1"/>
      <c r="AX721" s="2"/>
    </row>
    <row r="722" spans="2:50" ht="15.75" customHeight="1" x14ac:dyDescent="0.25">
      <c r="B722" s="1"/>
      <c r="C722" s="1"/>
      <c r="E722" s="1"/>
      <c r="AX722" s="2"/>
    </row>
    <row r="723" spans="2:50" ht="15.75" customHeight="1" x14ac:dyDescent="0.25">
      <c r="B723" s="1"/>
      <c r="C723" s="1"/>
      <c r="E723" s="1"/>
      <c r="AX723" s="2"/>
    </row>
    <row r="724" spans="2:50" ht="15.75" customHeight="1" x14ac:dyDescent="0.25">
      <c r="B724" s="1"/>
      <c r="C724" s="1"/>
      <c r="E724" s="1"/>
      <c r="AX724" s="2"/>
    </row>
    <row r="725" spans="2:50" ht="15.75" customHeight="1" x14ac:dyDescent="0.25">
      <c r="B725" s="1"/>
      <c r="C725" s="1"/>
      <c r="E725" s="1"/>
      <c r="AX725" s="2"/>
    </row>
    <row r="726" spans="2:50" ht="15.75" customHeight="1" x14ac:dyDescent="0.25">
      <c r="B726" s="1"/>
      <c r="C726" s="1"/>
      <c r="E726" s="1"/>
      <c r="AX726" s="2"/>
    </row>
    <row r="727" spans="2:50" ht="15.75" customHeight="1" x14ac:dyDescent="0.25">
      <c r="B727" s="1"/>
      <c r="C727" s="1"/>
      <c r="E727" s="1"/>
      <c r="AX727" s="2"/>
    </row>
    <row r="728" spans="2:50" ht="15.75" customHeight="1" x14ac:dyDescent="0.25">
      <c r="B728" s="1"/>
      <c r="C728" s="1"/>
      <c r="E728" s="1"/>
      <c r="AX728" s="2"/>
    </row>
    <row r="729" spans="2:50" ht="15.75" customHeight="1" x14ac:dyDescent="0.25">
      <c r="B729" s="1"/>
      <c r="C729" s="1"/>
      <c r="E729" s="1"/>
      <c r="AX729" s="2"/>
    </row>
    <row r="730" spans="2:50" ht="15.75" customHeight="1" x14ac:dyDescent="0.25">
      <c r="B730" s="1"/>
      <c r="C730" s="1"/>
      <c r="E730" s="1"/>
      <c r="AX730" s="2"/>
    </row>
    <row r="731" spans="2:50" ht="15.75" customHeight="1" x14ac:dyDescent="0.25">
      <c r="B731" s="1"/>
      <c r="C731" s="1"/>
      <c r="E731" s="1"/>
      <c r="AX731" s="2"/>
    </row>
    <row r="732" spans="2:50" ht="15.75" customHeight="1" x14ac:dyDescent="0.25">
      <c r="B732" s="1"/>
      <c r="C732" s="1"/>
      <c r="E732" s="1"/>
      <c r="AX732" s="2"/>
    </row>
    <row r="733" spans="2:50" ht="15.75" customHeight="1" x14ac:dyDescent="0.25">
      <c r="B733" s="1"/>
      <c r="C733" s="1"/>
      <c r="E733" s="1"/>
      <c r="AX733" s="2"/>
    </row>
    <row r="734" spans="2:50" ht="15.75" customHeight="1" x14ac:dyDescent="0.25">
      <c r="B734" s="1"/>
      <c r="C734" s="1"/>
      <c r="E734" s="1"/>
      <c r="AX734" s="2"/>
    </row>
    <row r="735" spans="2:50" ht="15.75" customHeight="1" x14ac:dyDescent="0.25">
      <c r="B735" s="1"/>
      <c r="C735" s="1"/>
      <c r="E735" s="1"/>
      <c r="AX735" s="2"/>
    </row>
    <row r="736" spans="2:50" ht="15.75" customHeight="1" x14ac:dyDescent="0.25">
      <c r="B736" s="1"/>
      <c r="C736" s="1"/>
      <c r="E736" s="1"/>
      <c r="AX736" s="2"/>
    </row>
    <row r="737" spans="2:50" ht="15.75" customHeight="1" x14ac:dyDescent="0.25">
      <c r="B737" s="1"/>
      <c r="C737" s="1"/>
      <c r="E737" s="1"/>
      <c r="AX737" s="2"/>
    </row>
    <row r="738" spans="2:50" ht="15.75" customHeight="1" x14ac:dyDescent="0.25">
      <c r="B738" s="1"/>
      <c r="C738" s="1"/>
      <c r="E738" s="1"/>
      <c r="AX738" s="2"/>
    </row>
    <row r="739" spans="2:50" ht="15.75" customHeight="1" x14ac:dyDescent="0.25">
      <c r="B739" s="1"/>
      <c r="C739" s="1"/>
      <c r="E739" s="1"/>
      <c r="AX739" s="2"/>
    </row>
    <row r="740" spans="2:50" ht="15.75" customHeight="1" x14ac:dyDescent="0.25">
      <c r="B740" s="1"/>
      <c r="C740" s="1"/>
      <c r="E740" s="1"/>
      <c r="AX740" s="2"/>
    </row>
    <row r="741" spans="2:50" ht="15.75" customHeight="1" x14ac:dyDescent="0.25">
      <c r="B741" s="1"/>
      <c r="C741" s="1"/>
      <c r="E741" s="1"/>
      <c r="AX741" s="2"/>
    </row>
    <row r="742" spans="2:50" ht="15.75" customHeight="1" x14ac:dyDescent="0.25">
      <c r="B742" s="1"/>
      <c r="C742" s="1"/>
      <c r="E742" s="1"/>
      <c r="AX742" s="2"/>
    </row>
    <row r="743" spans="2:50" ht="15.75" customHeight="1" x14ac:dyDescent="0.25">
      <c r="B743" s="1"/>
      <c r="C743" s="1"/>
      <c r="E743" s="1"/>
      <c r="AX743" s="2"/>
    </row>
    <row r="744" spans="2:50" ht="15.75" customHeight="1" x14ac:dyDescent="0.25">
      <c r="B744" s="1"/>
      <c r="C744" s="1"/>
      <c r="E744" s="1"/>
      <c r="AX744" s="2"/>
    </row>
    <row r="745" spans="2:50" ht="15.75" customHeight="1" x14ac:dyDescent="0.25">
      <c r="B745" s="1"/>
      <c r="C745" s="1"/>
      <c r="E745" s="1"/>
      <c r="AX745" s="2"/>
    </row>
    <row r="746" spans="2:50" ht="15.75" customHeight="1" x14ac:dyDescent="0.25">
      <c r="B746" s="1"/>
      <c r="C746" s="1"/>
      <c r="E746" s="1"/>
      <c r="AX746" s="2"/>
    </row>
    <row r="747" spans="2:50" ht="15.75" customHeight="1" x14ac:dyDescent="0.25">
      <c r="B747" s="1"/>
      <c r="C747" s="1"/>
      <c r="E747" s="1"/>
      <c r="AX747" s="2"/>
    </row>
    <row r="748" spans="2:50" ht="15.75" customHeight="1" x14ac:dyDescent="0.25">
      <c r="B748" s="1"/>
      <c r="C748" s="1"/>
      <c r="E748" s="1"/>
      <c r="AX748" s="2"/>
    </row>
    <row r="749" spans="2:50" ht="15.75" customHeight="1" x14ac:dyDescent="0.25">
      <c r="B749" s="1"/>
      <c r="C749" s="1"/>
      <c r="E749" s="1"/>
      <c r="AX749" s="2"/>
    </row>
    <row r="750" spans="2:50" ht="15.75" customHeight="1" x14ac:dyDescent="0.25">
      <c r="B750" s="1"/>
      <c r="C750" s="1"/>
      <c r="E750" s="1"/>
      <c r="AX750" s="2"/>
    </row>
    <row r="751" spans="2:50" ht="15.75" customHeight="1" x14ac:dyDescent="0.25">
      <c r="B751" s="1"/>
      <c r="C751" s="1"/>
      <c r="E751" s="1"/>
      <c r="AX751" s="2"/>
    </row>
    <row r="752" spans="2:50" ht="15.75" customHeight="1" x14ac:dyDescent="0.25">
      <c r="B752" s="1"/>
      <c r="C752" s="1"/>
      <c r="E752" s="1"/>
      <c r="AX752" s="2"/>
    </row>
    <row r="753" spans="2:50" ht="15.75" customHeight="1" x14ac:dyDescent="0.25">
      <c r="B753" s="1"/>
      <c r="C753" s="1"/>
      <c r="E753" s="1"/>
      <c r="AX753" s="2"/>
    </row>
    <row r="754" spans="2:50" ht="15.75" customHeight="1" x14ac:dyDescent="0.25">
      <c r="B754" s="1"/>
      <c r="C754" s="1"/>
      <c r="E754" s="1"/>
      <c r="AX754" s="2"/>
    </row>
    <row r="755" spans="2:50" ht="15.75" customHeight="1" x14ac:dyDescent="0.25">
      <c r="B755" s="1"/>
      <c r="C755" s="1"/>
      <c r="E755" s="1"/>
      <c r="AX755" s="2"/>
    </row>
    <row r="756" spans="2:50" ht="15.75" customHeight="1" x14ac:dyDescent="0.25">
      <c r="B756" s="1"/>
      <c r="C756" s="1"/>
      <c r="E756" s="1"/>
      <c r="AX756" s="2"/>
    </row>
    <row r="757" spans="2:50" ht="15.75" customHeight="1" x14ac:dyDescent="0.25">
      <c r="B757" s="1"/>
      <c r="C757" s="1"/>
      <c r="E757" s="1"/>
      <c r="AX757" s="2"/>
    </row>
    <row r="758" spans="2:50" ht="15.75" customHeight="1" x14ac:dyDescent="0.25">
      <c r="B758" s="1"/>
      <c r="C758" s="1"/>
      <c r="E758" s="1"/>
      <c r="AX758" s="2"/>
    </row>
    <row r="759" spans="2:50" ht="15.75" customHeight="1" x14ac:dyDescent="0.25">
      <c r="B759" s="1"/>
      <c r="C759" s="1"/>
      <c r="E759" s="1"/>
      <c r="AX759" s="2"/>
    </row>
    <row r="760" spans="2:50" ht="15.75" customHeight="1" x14ac:dyDescent="0.25">
      <c r="B760" s="1"/>
      <c r="C760" s="1"/>
      <c r="E760" s="1"/>
      <c r="AX760" s="2"/>
    </row>
    <row r="761" spans="2:50" ht="15.75" customHeight="1" x14ac:dyDescent="0.25">
      <c r="B761" s="1"/>
      <c r="C761" s="1"/>
      <c r="E761" s="1"/>
      <c r="AX761" s="2"/>
    </row>
    <row r="762" spans="2:50" ht="15.75" customHeight="1" x14ac:dyDescent="0.25">
      <c r="B762" s="1"/>
      <c r="C762" s="1"/>
      <c r="E762" s="1"/>
      <c r="AX762" s="2"/>
    </row>
    <row r="763" spans="2:50" ht="15.75" customHeight="1" x14ac:dyDescent="0.25">
      <c r="B763" s="1"/>
      <c r="C763" s="1"/>
      <c r="E763" s="1"/>
      <c r="AX763" s="2"/>
    </row>
    <row r="764" spans="2:50" ht="15.75" customHeight="1" x14ac:dyDescent="0.25">
      <c r="B764" s="1"/>
      <c r="C764" s="1"/>
      <c r="E764" s="1"/>
      <c r="AX764" s="2"/>
    </row>
    <row r="765" spans="2:50" ht="15.75" customHeight="1" x14ac:dyDescent="0.25">
      <c r="B765" s="1"/>
      <c r="C765" s="1"/>
      <c r="E765" s="1"/>
      <c r="AX765" s="2"/>
    </row>
    <row r="766" spans="2:50" ht="15.75" customHeight="1" x14ac:dyDescent="0.25">
      <c r="B766" s="1"/>
      <c r="C766" s="1"/>
      <c r="E766" s="1"/>
      <c r="AX766" s="2"/>
    </row>
    <row r="767" spans="2:50" ht="15.75" customHeight="1" x14ac:dyDescent="0.25">
      <c r="B767" s="1"/>
      <c r="C767" s="1"/>
      <c r="E767" s="1"/>
      <c r="AX767" s="2"/>
    </row>
    <row r="768" spans="2:50" ht="15.75" customHeight="1" x14ac:dyDescent="0.25">
      <c r="B768" s="1"/>
      <c r="C768" s="1"/>
      <c r="E768" s="1"/>
      <c r="AX768" s="2"/>
    </row>
    <row r="769" spans="2:50" ht="15.75" customHeight="1" x14ac:dyDescent="0.25">
      <c r="B769" s="1"/>
      <c r="C769" s="1"/>
      <c r="E769" s="1"/>
      <c r="AX769" s="2"/>
    </row>
    <row r="770" spans="2:50" ht="15.75" customHeight="1" x14ac:dyDescent="0.25">
      <c r="B770" s="1"/>
      <c r="C770" s="1"/>
      <c r="E770" s="1"/>
      <c r="AX770" s="2"/>
    </row>
    <row r="771" spans="2:50" ht="15.75" customHeight="1" x14ac:dyDescent="0.25">
      <c r="B771" s="1"/>
      <c r="C771" s="1"/>
      <c r="E771" s="1"/>
      <c r="AX771" s="2"/>
    </row>
    <row r="772" spans="2:50" ht="15.75" customHeight="1" x14ac:dyDescent="0.25">
      <c r="B772" s="1"/>
      <c r="C772" s="1"/>
      <c r="E772" s="1"/>
      <c r="AX772" s="2"/>
    </row>
    <row r="773" spans="2:50" ht="15.75" customHeight="1" x14ac:dyDescent="0.25">
      <c r="B773" s="1"/>
      <c r="C773" s="1"/>
      <c r="E773" s="1"/>
      <c r="AX773" s="2"/>
    </row>
    <row r="774" spans="2:50" ht="15.75" customHeight="1" x14ac:dyDescent="0.25">
      <c r="B774" s="1"/>
      <c r="C774" s="1"/>
      <c r="E774" s="1"/>
      <c r="AX774" s="2"/>
    </row>
    <row r="775" spans="2:50" ht="15.75" customHeight="1" x14ac:dyDescent="0.25">
      <c r="B775" s="1"/>
      <c r="C775" s="1"/>
      <c r="E775" s="1"/>
      <c r="AX775" s="2"/>
    </row>
    <row r="776" spans="2:50" ht="15.75" customHeight="1" x14ac:dyDescent="0.25">
      <c r="B776" s="1"/>
      <c r="C776" s="1"/>
      <c r="E776" s="1"/>
      <c r="AX776" s="2"/>
    </row>
    <row r="777" spans="2:50" ht="15.75" customHeight="1" x14ac:dyDescent="0.25">
      <c r="B777" s="1"/>
      <c r="C777" s="1"/>
      <c r="E777" s="1"/>
      <c r="AX777" s="2"/>
    </row>
    <row r="778" spans="2:50" ht="15.75" customHeight="1" x14ac:dyDescent="0.25">
      <c r="B778" s="1"/>
      <c r="C778" s="1"/>
      <c r="E778" s="1"/>
      <c r="AX778" s="2"/>
    </row>
    <row r="779" spans="2:50" ht="15.75" customHeight="1" x14ac:dyDescent="0.25">
      <c r="B779" s="1"/>
      <c r="C779" s="1"/>
      <c r="E779" s="1"/>
      <c r="AX779" s="2"/>
    </row>
    <row r="780" spans="2:50" ht="15.75" customHeight="1" x14ac:dyDescent="0.25">
      <c r="B780" s="1"/>
      <c r="C780" s="1"/>
      <c r="E780" s="1"/>
      <c r="AX780" s="2"/>
    </row>
    <row r="781" spans="2:50" ht="15.75" customHeight="1" x14ac:dyDescent="0.25">
      <c r="B781" s="1"/>
      <c r="C781" s="1"/>
      <c r="E781" s="1"/>
      <c r="AX781" s="2"/>
    </row>
    <row r="782" spans="2:50" ht="15.75" customHeight="1" x14ac:dyDescent="0.25">
      <c r="B782" s="1"/>
      <c r="C782" s="1"/>
      <c r="E782" s="1"/>
      <c r="AX782" s="2"/>
    </row>
    <row r="783" spans="2:50" ht="15.75" customHeight="1" x14ac:dyDescent="0.25">
      <c r="B783" s="1"/>
      <c r="C783" s="1"/>
      <c r="E783" s="1"/>
      <c r="AX783" s="2"/>
    </row>
    <row r="784" spans="2:50" ht="15.75" customHeight="1" x14ac:dyDescent="0.25">
      <c r="B784" s="1"/>
      <c r="C784" s="1"/>
      <c r="E784" s="1"/>
      <c r="AX784" s="2"/>
    </row>
    <row r="785" spans="2:50" ht="15.75" customHeight="1" x14ac:dyDescent="0.25">
      <c r="B785" s="1"/>
      <c r="C785" s="1"/>
      <c r="E785" s="1"/>
      <c r="AX785" s="2"/>
    </row>
    <row r="786" spans="2:50" ht="15.75" customHeight="1" x14ac:dyDescent="0.25">
      <c r="B786" s="1"/>
      <c r="C786" s="1"/>
      <c r="E786" s="1"/>
      <c r="AX786" s="2"/>
    </row>
    <row r="787" spans="2:50" ht="15.75" customHeight="1" x14ac:dyDescent="0.25">
      <c r="B787" s="1"/>
      <c r="C787" s="1"/>
      <c r="E787" s="1"/>
      <c r="AX787" s="2"/>
    </row>
    <row r="788" spans="2:50" ht="15.75" customHeight="1" x14ac:dyDescent="0.25">
      <c r="B788" s="1"/>
      <c r="C788" s="1"/>
      <c r="E788" s="1"/>
      <c r="AX788" s="2"/>
    </row>
    <row r="789" spans="2:50" ht="15.75" customHeight="1" x14ac:dyDescent="0.25">
      <c r="B789" s="1"/>
      <c r="C789" s="1"/>
      <c r="E789" s="1"/>
      <c r="AX789" s="2"/>
    </row>
    <row r="790" spans="2:50" ht="15.75" customHeight="1" x14ac:dyDescent="0.25">
      <c r="B790" s="1"/>
      <c r="C790" s="1"/>
      <c r="E790" s="1"/>
      <c r="AX790" s="2"/>
    </row>
    <row r="791" spans="2:50" ht="15.75" customHeight="1" x14ac:dyDescent="0.25">
      <c r="B791" s="1"/>
      <c r="C791" s="1"/>
      <c r="E791" s="1"/>
      <c r="AX791" s="2"/>
    </row>
    <row r="792" spans="2:50" ht="15.75" customHeight="1" x14ac:dyDescent="0.25">
      <c r="B792" s="1"/>
      <c r="C792" s="1"/>
      <c r="E792" s="1"/>
      <c r="AX792" s="2"/>
    </row>
    <row r="793" spans="2:50" ht="15.75" customHeight="1" x14ac:dyDescent="0.25">
      <c r="B793" s="1"/>
      <c r="C793" s="1"/>
      <c r="E793" s="1"/>
      <c r="AX793" s="2"/>
    </row>
    <row r="794" spans="2:50" ht="15.75" customHeight="1" x14ac:dyDescent="0.25">
      <c r="B794" s="1"/>
      <c r="C794" s="1"/>
      <c r="E794" s="1"/>
      <c r="AX794" s="2"/>
    </row>
    <row r="795" spans="2:50" ht="15.75" customHeight="1" x14ac:dyDescent="0.25">
      <c r="B795" s="1"/>
      <c r="C795" s="1"/>
      <c r="E795" s="1"/>
      <c r="AX795" s="2"/>
    </row>
    <row r="796" spans="2:50" ht="15.75" customHeight="1" x14ac:dyDescent="0.25">
      <c r="B796" s="1"/>
      <c r="C796" s="1"/>
      <c r="E796" s="1"/>
      <c r="AX796" s="2"/>
    </row>
    <row r="797" spans="2:50" ht="15.75" customHeight="1" x14ac:dyDescent="0.25">
      <c r="B797" s="1"/>
      <c r="C797" s="1"/>
      <c r="E797" s="1"/>
      <c r="AX797" s="2"/>
    </row>
    <row r="798" spans="2:50" ht="15.75" customHeight="1" x14ac:dyDescent="0.25">
      <c r="B798" s="1"/>
      <c r="C798" s="1"/>
      <c r="E798" s="1"/>
      <c r="AX798" s="2"/>
    </row>
    <row r="799" spans="2:50" ht="15.75" customHeight="1" x14ac:dyDescent="0.25">
      <c r="B799" s="1"/>
      <c r="C799" s="1"/>
      <c r="E799" s="1"/>
      <c r="AX799" s="2"/>
    </row>
    <row r="800" spans="2:50" ht="15.75" customHeight="1" x14ac:dyDescent="0.25">
      <c r="B800" s="1"/>
      <c r="C800" s="1"/>
      <c r="E800" s="1"/>
      <c r="AX800" s="2"/>
    </row>
    <row r="801" spans="2:50" ht="15.75" customHeight="1" x14ac:dyDescent="0.25">
      <c r="B801" s="1"/>
      <c r="C801" s="1"/>
      <c r="E801" s="1"/>
      <c r="AX801" s="2"/>
    </row>
    <row r="802" spans="2:50" ht="15.75" customHeight="1" x14ac:dyDescent="0.25">
      <c r="B802" s="1"/>
      <c r="C802" s="1"/>
      <c r="E802" s="1"/>
      <c r="AX802" s="2"/>
    </row>
    <row r="803" spans="2:50" ht="15.75" customHeight="1" x14ac:dyDescent="0.25">
      <c r="B803" s="1"/>
      <c r="C803" s="1"/>
      <c r="E803" s="1"/>
      <c r="AX803" s="2"/>
    </row>
    <row r="804" spans="2:50" ht="15.75" customHeight="1" x14ac:dyDescent="0.25">
      <c r="B804" s="1"/>
      <c r="C804" s="1"/>
      <c r="E804" s="1"/>
      <c r="AX804" s="2"/>
    </row>
    <row r="805" spans="2:50" ht="15.75" customHeight="1" x14ac:dyDescent="0.25">
      <c r="B805" s="1"/>
      <c r="C805" s="1"/>
      <c r="E805" s="1"/>
      <c r="AX805" s="2"/>
    </row>
    <row r="806" spans="2:50" ht="15.75" customHeight="1" x14ac:dyDescent="0.25">
      <c r="B806" s="1"/>
      <c r="C806" s="1"/>
      <c r="E806" s="1"/>
      <c r="AX806" s="2"/>
    </row>
    <row r="807" spans="2:50" ht="15.75" customHeight="1" x14ac:dyDescent="0.25">
      <c r="B807" s="1"/>
      <c r="C807" s="1"/>
      <c r="E807" s="1"/>
      <c r="AX807" s="2"/>
    </row>
    <row r="808" spans="2:50" ht="15.75" customHeight="1" x14ac:dyDescent="0.25">
      <c r="B808" s="1"/>
      <c r="C808" s="1"/>
      <c r="E808" s="1"/>
      <c r="AX808" s="2"/>
    </row>
    <row r="809" spans="2:50" ht="15.75" customHeight="1" x14ac:dyDescent="0.25">
      <c r="B809" s="1"/>
      <c r="C809" s="1"/>
      <c r="E809" s="1"/>
      <c r="AX809" s="2"/>
    </row>
    <row r="810" spans="2:50" ht="15.75" customHeight="1" x14ac:dyDescent="0.25">
      <c r="B810" s="1"/>
      <c r="C810" s="1"/>
      <c r="E810" s="1"/>
      <c r="AX810" s="2"/>
    </row>
    <row r="811" spans="2:50" ht="15.75" customHeight="1" x14ac:dyDescent="0.25">
      <c r="B811" s="1"/>
      <c r="C811" s="1"/>
      <c r="E811" s="1"/>
      <c r="AX811" s="2"/>
    </row>
    <row r="812" spans="2:50" ht="15.75" customHeight="1" x14ac:dyDescent="0.25">
      <c r="B812" s="1"/>
      <c r="C812" s="1"/>
      <c r="E812" s="1"/>
      <c r="AX812" s="2"/>
    </row>
    <row r="813" spans="2:50" ht="15.75" customHeight="1" x14ac:dyDescent="0.25">
      <c r="B813" s="1"/>
      <c r="C813" s="1"/>
      <c r="E813" s="1"/>
      <c r="AX813" s="2"/>
    </row>
    <row r="814" spans="2:50" ht="15.75" customHeight="1" x14ac:dyDescent="0.25">
      <c r="B814" s="1"/>
      <c r="C814" s="1"/>
      <c r="E814" s="1"/>
      <c r="AX814" s="2"/>
    </row>
    <row r="815" spans="2:50" ht="15.75" customHeight="1" x14ac:dyDescent="0.25">
      <c r="B815" s="1"/>
      <c r="C815" s="1"/>
      <c r="E815" s="1"/>
      <c r="AX815" s="2"/>
    </row>
    <row r="816" spans="2:50" ht="15.75" customHeight="1" x14ac:dyDescent="0.25">
      <c r="B816" s="1"/>
      <c r="C816" s="1"/>
      <c r="E816" s="1"/>
      <c r="AX816" s="2"/>
    </row>
    <row r="817" spans="2:50" ht="15.75" customHeight="1" x14ac:dyDescent="0.25">
      <c r="B817" s="1"/>
      <c r="C817" s="1"/>
      <c r="E817" s="1"/>
      <c r="AX817" s="2"/>
    </row>
    <row r="818" spans="2:50" ht="15.75" customHeight="1" x14ac:dyDescent="0.25">
      <c r="B818" s="1"/>
      <c r="C818" s="1"/>
      <c r="E818" s="1"/>
      <c r="AX818" s="2"/>
    </row>
    <row r="819" spans="2:50" ht="15.75" customHeight="1" x14ac:dyDescent="0.25">
      <c r="B819" s="1"/>
      <c r="C819" s="1"/>
      <c r="E819" s="1"/>
      <c r="AX819" s="2"/>
    </row>
    <row r="820" spans="2:50" ht="15.75" customHeight="1" x14ac:dyDescent="0.25">
      <c r="B820" s="1"/>
      <c r="C820" s="1"/>
      <c r="E820" s="1"/>
      <c r="AX820" s="2"/>
    </row>
    <row r="821" spans="2:50" ht="15.75" customHeight="1" x14ac:dyDescent="0.25">
      <c r="B821" s="1"/>
      <c r="C821" s="1"/>
      <c r="E821" s="1"/>
      <c r="AX821" s="2"/>
    </row>
    <row r="822" spans="2:50" ht="15.75" customHeight="1" x14ac:dyDescent="0.25">
      <c r="B822" s="1"/>
      <c r="C822" s="1"/>
      <c r="E822" s="1"/>
      <c r="AX822" s="2"/>
    </row>
    <row r="823" spans="2:50" ht="15.75" customHeight="1" x14ac:dyDescent="0.25">
      <c r="B823" s="1"/>
      <c r="C823" s="1"/>
      <c r="E823" s="1"/>
      <c r="AX823" s="2"/>
    </row>
    <row r="824" spans="2:50" ht="15.75" customHeight="1" x14ac:dyDescent="0.25">
      <c r="B824" s="1"/>
      <c r="C824" s="1"/>
      <c r="E824" s="1"/>
      <c r="AX824" s="2"/>
    </row>
    <row r="825" spans="2:50" ht="15.75" customHeight="1" x14ac:dyDescent="0.25">
      <c r="B825" s="1"/>
      <c r="C825" s="1"/>
      <c r="E825" s="1"/>
      <c r="AX825" s="2"/>
    </row>
    <row r="826" spans="2:50" ht="15.75" customHeight="1" x14ac:dyDescent="0.25">
      <c r="B826" s="1"/>
      <c r="C826" s="1"/>
      <c r="E826" s="1"/>
      <c r="AX826" s="2"/>
    </row>
    <row r="827" spans="2:50" ht="15.75" customHeight="1" x14ac:dyDescent="0.25">
      <c r="B827" s="1"/>
      <c r="C827" s="1"/>
      <c r="E827" s="1"/>
      <c r="AX827" s="2"/>
    </row>
    <row r="828" spans="2:50" ht="15.75" customHeight="1" x14ac:dyDescent="0.25">
      <c r="B828" s="1"/>
      <c r="C828" s="1"/>
      <c r="E828" s="1"/>
      <c r="AX828" s="2"/>
    </row>
    <row r="829" spans="2:50" ht="15.75" customHeight="1" x14ac:dyDescent="0.25">
      <c r="B829" s="1"/>
      <c r="C829" s="1"/>
      <c r="E829" s="1"/>
      <c r="AX829" s="2"/>
    </row>
    <row r="830" spans="2:50" ht="15.75" customHeight="1" x14ac:dyDescent="0.25">
      <c r="B830" s="1"/>
      <c r="C830" s="1"/>
      <c r="E830" s="1"/>
      <c r="AX830" s="2"/>
    </row>
    <row r="831" spans="2:50" ht="15.75" customHeight="1" x14ac:dyDescent="0.25">
      <c r="B831" s="1"/>
      <c r="C831" s="1"/>
      <c r="E831" s="1"/>
      <c r="AX831" s="2"/>
    </row>
    <row r="832" spans="2:50" ht="15.75" customHeight="1" x14ac:dyDescent="0.25">
      <c r="B832" s="1"/>
      <c r="C832" s="1"/>
      <c r="E832" s="1"/>
      <c r="AX832" s="2"/>
    </row>
    <row r="833" spans="2:50" ht="15.75" customHeight="1" x14ac:dyDescent="0.25">
      <c r="B833" s="1"/>
      <c r="C833" s="1"/>
      <c r="E833" s="1"/>
      <c r="AX833" s="2"/>
    </row>
    <row r="834" spans="2:50" ht="15.75" customHeight="1" x14ac:dyDescent="0.25">
      <c r="B834" s="1"/>
      <c r="C834" s="1"/>
      <c r="E834" s="1"/>
      <c r="AX834" s="2"/>
    </row>
    <row r="835" spans="2:50" ht="15.75" customHeight="1" x14ac:dyDescent="0.25">
      <c r="B835" s="1"/>
      <c r="C835" s="1"/>
      <c r="E835" s="1"/>
      <c r="AX835" s="2"/>
    </row>
    <row r="836" spans="2:50" ht="15.75" customHeight="1" x14ac:dyDescent="0.25">
      <c r="B836" s="1"/>
      <c r="C836" s="1"/>
      <c r="E836" s="1"/>
      <c r="AX836" s="2"/>
    </row>
    <row r="837" spans="2:50" ht="15.75" customHeight="1" x14ac:dyDescent="0.25">
      <c r="B837" s="1"/>
      <c r="C837" s="1"/>
      <c r="E837" s="1"/>
      <c r="AX837" s="2"/>
    </row>
    <row r="838" spans="2:50" ht="15.75" customHeight="1" x14ac:dyDescent="0.25">
      <c r="B838" s="1"/>
      <c r="C838" s="1"/>
      <c r="E838" s="1"/>
      <c r="AX838" s="2"/>
    </row>
    <row r="839" spans="2:50" ht="15.75" customHeight="1" x14ac:dyDescent="0.25">
      <c r="B839" s="1"/>
      <c r="C839" s="1"/>
      <c r="E839" s="1"/>
      <c r="AX839" s="2"/>
    </row>
    <row r="840" spans="2:50" ht="15.75" customHeight="1" x14ac:dyDescent="0.25">
      <c r="B840" s="1"/>
      <c r="C840" s="1"/>
      <c r="E840" s="1"/>
      <c r="AX840" s="2"/>
    </row>
    <row r="841" spans="2:50" ht="15.75" customHeight="1" x14ac:dyDescent="0.25">
      <c r="B841" s="1"/>
      <c r="C841" s="1"/>
      <c r="E841" s="1"/>
      <c r="AX841" s="2"/>
    </row>
    <row r="842" spans="2:50" ht="15.75" customHeight="1" x14ac:dyDescent="0.25">
      <c r="B842" s="1"/>
      <c r="C842" s="1"/>
      <c r="E842" s="1"/>
      <c r="AX842" s="2"/>
    </row>
    <row r="843" spans="2:50" ht="15.75" customHeight="1" x14ac:dyDescent="0.25">
      <c r="B843" s="1"/>
      <c r="C843" s="1"/>
      <c r="E843" s="1"/>
      <c r="AX843" s="2"/>
    </row>
    <row r="844" spans="2:50" ht="15.75" customHeight="1" x14ac:dyDescent="0.25">
      <c r="B844" s="1"/>
      <c r="C844" s="1"/>
      <c r="E844" s="1"/>
      <c r="AX844" s="2"/>
    </row>
    <row r="845" spans="2:50" ht="15.75" customHeight="1" x14ac:dyDescent="0.25">
      <c r="B845" s="1"/>
      <c r="C845" s="1"/>
      <c r="E845" s="1"/>
      <c r="AX845" s="2"/>
    </row>
    <row r="846" spans="2:50" ht="15.75" customHeight="1" x14ac:dyDescent="0.25">
      <c r="B846" s="1"/>
      <c r="C846" s="1"/>
      <c r="E846" s="1"/>
      <c r="AX846" s="2"/>
    </row>
    <row r="847" spans="2:50" ht="15.75" customHeight="1" x14ac:dyDescent="0.25">
      <c r="B847" s="1"/>
      <c r="C847" s="1"/>
      <c r="E847" s="1"/>
      <c r="AX847" s="2"/>
    </row>
    <row r="848" spans="2:50" ht="15.75" customHeight="1" x14ac:dyDescent="0.25">
      <c r="B848" s="1"/>
      <c r="C848" s="1"/>
      <c r="E848" s="1"/>
      <c r="AX848" s="2"/>
    </row>
    <row r="849" spans="2:50" ht="15.75" customHeight="1" x14ac:dyDescent="0.25">
      <c r="B849" s="1"/>
      <c r="C849" s="1"/>
      <c r="E849" s="1"/>
      <c r="AX849" s="2"/>
    </row>
    <row r="850" spans="2:50" ht="15.75" customHeight="1" x14ac:dyDescent="0.25">
      <c r="B850" s="1"/>
      <c r="C850" s="1"/>
      <c r="E850" s="1"/>
      <c r="AX850" s="2"/>
    </row>
    <row r="851" spans="2:50" ht="15.75" customHeight="1" x14ac:dyDescent="0.25">
      <c r="B851" s="1"/>
      <c r="C851" s="1"/>
      <c r="E851" s="1"/>
      <c r="AX851" s="2"/>
    </row>
    <row r="852" spans="2:50" ht="15.75" customHeight="1" x14ac:dyDescent="0.25">
      <c r="B852" s="1"/>
      <c r="C852" s="1"/>
      <c r="E852" s="1"/>
      <c r="AX852" s="2"/>
    </row>
    <row r="853" spans="2:50" ht="15.75" customHeight="1" x14ac:dyDescent="0.25">
      <c r="B853" s="1"/>
      <c r="C853" s="1"/>
      <c r="E853" s="1"/>
      <c r="AX853" s="2"/>
    </row>
    <row r="854" spans="2:50" ht="15.75" customHeight="1" x14ac:dyDescent="0.25">
      <c r="B854" s="1"/>
      <c r="C854" s="1"/>
      <c r="E854" s="1"/>
      <c r="AX854" s="2"/>
    </row>
    <row r="855" spans="2:50" ht="15.75" customHeight="1" x14ac:dyDescent="0.25">
      <c r="B855" s="1"/>
      <c r="C855" s="1"/>
      <c r="E855" s="1"/>
      <c r="AX855" s="2"/>
    </row>
    <row r="856" spans="2:50" ht="15.75" customHeight="1" x14ac:dyDescent="0.25">
      <c r="B856" s="1"/>
      <c r="C856" s="1"/>
      <c r="E856" s="1"/>
      <c r="AX856" s="2"/>
    </row>
    <row r="857" spans="2:50" ht="15.75" customHeight="1" x14ac:dyDescent="0.25">
      <c r="B857" s="1"/>
      <c r="C857" s="1"/>
      <c r="E857" s="1"/>
      <c r="AX857" s="2"/>
    </row>
    <row r="858" spans="2:50" ht="15.75" customHeight="1" x14ac:dyDescent="0.25">
      <c r="B858" s="1"/>
      <c r="C858" s="1"/>
      <c r="E858" s="1"/>
      <c r="AX858" s="2"/>
    </row>
    <row r="859" spans="2:50" ht="15.75" customHeight="1" x14ac:dyDescent="0.25">
      <c r="B859" s="1"/>
      <c r="C859" s="1"/>
      <c r="E859" s="1"/>
      <c r="AX859" s="2"/>
    </row>
    <row r="860" spans="2:50" ht="15.75" customHeight="1" x14ac:dyDescent="0.25">
      <c r="B860" s="1"/>
      <c r="C860" s="1"/>
      <c r="E860" s="1"/>
      <c r="AX860" s="2"/>
    </row>
    <row r="861" spans="2:50" ht="15.75" customHeight="1" x14ac:dyDescent="0.25">
      <c r="B861" s="1"/>
      <c r="C861" s="1"/>
      <c r="E861" s="1"/>
      <c r="AX861" s="2"/>
    </row>
    <row r="862" spans="2:50" ht="15.75" customHeight="1" x14ac:dyDescent="0.25">
      <c r="B862" s="1"/>
      <c r="C862" s="1"/>
      <c r="E862" s="1"/>
      <c r="AX862" s="2"/>
    </row>
    <row r="863" spans="2:50" ht="15.75" customHeight="1" x14ac:dyDescent="0.25">
      <c r="B863" s="1"/>
      <c r="C863" s="1"/>
      <c r="E863" s="1"/>
      <c r="AX863" s="2"/>
    </row>
    <row r="864" spans="2:50" ht="15.75" customHeight="1" x14ac:dyDescent="0.25">
      <c r="B864" s="1"/>
      <c r="C864" s="1"/>
      <c r="E864" s="1"/>
      <c r="AX864" s="2"/>
    </row>
    <row r="865" spans="2:50" ht="15.75" customHeight="1" x14ac:dyDescent="0.25">
      <c r="B865" s="1"/>
      <c r="C865" s="1"/>
      <c r="E865" s="1"/>
      <c r="AX865" s="2"/>
    </row>
    <row r="866" spans="2:50" ht="15.75" customHeight="1" x14ac:dyDescent="0.25">
      <c r="B866" s="1"/>
      <c r="C866" s="1"/>
      <c r="E866" s="1"/>
      <c r="AX866" s="2"/>
    </row>
    <row r="867" spans="2:50" ht="15.75" customHeight="1" x14ac:dyDescent="0.25">
      <c r="B867" s="1"/>
      <c r="C867" s="1"/>
      <c r="E867" s="1"/>
      <c r="AX867" s="2"/>
    </row>
    <row r="868" spans="2:50" ht="15.75" customHeight="1" x14ac:dyDescent="0.25">
      <c r="B868" s="1"/>
      <c r="C868" s="1"/>
      <c r="E868" s="1"/>
      <c r="AX868" s="2"/>
    </row>
    <row r="869" spans="2:50" ht="15.75" customHeight="1" x14ac:dyDescent="0.25">
      <c r="B869" s="1"/>
      <c r="C869" s="1"/>
      <c r="E869" s="1"/>
      <c r="AX869" s="2"/>
    </row>
    <row r="870" spans="2:50" ht="15.75" customHeight="1" x14ac:dyDescent="0.25">
      <c r="B870" s="1"/>
      <c r="C870" s="1"/>
      <c r="E870" s="1"/>
      <c r="AX870" s="2"/>
    </row>
    <row r="871" spans="2:50" ht="15.75" customHeight="1" x14ac:dyDescent="0.25">
      <c r="B871" s="1"/>
      <c r="C871" s="1"/>
      <c r="E871" s="1"/>
      <c r="AX871" s="2"/>
    </row>
    <row r="872" spans="2:50" ht="15.75" customHeight="1" x14ac:dyDescent="0.25">
      <c r="B872" s="1"/>
      <c r="C872" s="1"/>
      <c r="E872" s="1"/>
      <c r="AX872" s="2"/>
    </row>
    <row r="873" spans="2:50" ht="15.75" customHeight="1" x14ac:dyDescent="0.25">
      <c r="B873" s="1"/>
      <c r="C873" s="1"/>
      <c r="E873" s="1"/>
      <c r="AX873" s="2"/>
    </row>
    <row r="874" spans="2:50" ht="15.75" customHeight="1" x14ac:dyDescent="0.25">
      <c r="B874" s="1"/>
      <c r="C874" s="1"/>
      <c r="E874" s="1"/>
      <c r="AX874" s="2"/>
    </row>
    <row r="875" spans="2:50" ht="15.75" customHeight="1" x14ac:dyDescent="0.25">
      <c r="B875" s="1"/>
      <c r="C875" s="1"/>
      <c r="E875" s="1"/>
      <c r="AX875" s="2"/>
    </row>
    <row r="876" spans="2:50" ht="15.75" customHeight="1" x14ac:dyDescent="0.25">
      <c r="B876" s="1"/>
      <c r="C876" s="1"/>
      <c r="E876" s="1"/>
      <c r="AX876" s="2"/>
    </row>
    <row r="877" spans="2:50" ht="15.75" customHeight="1" x14ac:dyDescent="0.25">
      <c r="B877" s="1"/>
      <c r="C877" s="1"/>
      <c r="E877" s="1"/>
      <c r="AX877" s="2"/>
    </row>
    <row r="878" spans="2:50" ht="15.75" customHeight="1" x14ac:dyDescent="0.25">
      <c r="B878" s="1"/>
      <c r="C878" s="1"/>
      <c r="E878" s="1"/>
      <c r="AX878" s="2"/>
    </row>
    <row r="879" spans="2:50" ht="15.75" customHeight="1" x14ac:dyDescent="0.25">
      <c r="B879" s="1"/>
      <c r="C879" s="1"/>
      <c r="E879" s="1"/>
      <c r="AX879" s="2"/>
    </row>
    <row r="880" spans="2:50" ht="15.75" customHeight="1" x14ac:dyDescent="0.25">
      <c r="B880" s="1"/>
      <c r="C880" s="1"/>
      <c r="E880" s="1"/>
      <c r="AX880" s="2"/>
    </row>
    <row r="881" spans="2:50" ht="15.75" customHeight="1" x14ac:dyDescent="0.25">
      <c r="B881" s="1"/>
      <c r="C881" s="1"/>
      <c r="E881" s="1"/>
      <c r="AX881" s="2"/>
    </row>
    <row r="882" spans="2:50" ht="15.75" customHeight="1" x14ac:dyDescent="0.25">
      <c r="B882" s="1"/>
      <c r="C882" s="1"/>
      <c r="E882" s="1"/>
      <c r="AX882" s="2"/>
    </row>
    <row r="883" spans="2:50" ht="15.75" customHeight="1" x14ac:dyDescent="0.25">
      <c r="B883" s="1"/>
      <c r="C883" s="1"/>
      <c r="E883" s="1"/>
      <c r="AX883" s="2"/>
    </row>
    <row r="884" spans="2:50" ht="15.75" customHeight="1" x14ac:dyDescent="0.25">
      <c r="B884" s="1"/>
      <c r="C884" s="1"/>
      <c r="E884" s="1"/>
      <c r="AX884" s="2"/>
    </row>
    <row r="885" spans="2:50" ht="15.75" customHeight="1" x14ac:dyDescent="0.25">
      <c r="B885" s="1"/>
      <c r="C885" s="1"/>
      <c r="E885" s="1"/>
      <c r="AX885" s="2"/>
    </row>
    <row r="886" spans="2:50" ht="15.75" customHeight="1" x14ac:dyDescent="0.25">
      <c r="B886" s="1"/>
      <c r="C886" s="1"/>
      <c r="E886" s="1"/>
      <c r="AX886" s="2"/>
    </row>
    <row r="887" spans="2:50" ht="15.75" customHeight="1" x14ac:dyDescent="0.25">
      <c r="B887" s="1"/>
      <c r="C887" s="1"/>
      <c r="E887" s="1"/>
      <c r="AX887" s="2"/>
    </row>
    <row r="888" spans="2:50" ht="15.75" customHeight="1" x14ac:dyDescent="0.25">
      <c r="B888" s="1"/>
      <c r="C888" s="1"/>
      <c r="E888" s="1"/>
      <c r="AX888" s="2"/>
    </row>
    <row r="889" spans="2:50" ht="15.75" customHeight="1" x14ac:dyDescent="0.25">
      <c r="B889" s="1"/>
      <c r="C889" s="1"/>
      <c r="E889" s="1"/>
      <c r="AX889" s="2"/>
    </row>
    <row r="890" spans="2:50" ht="15.75" customHeight="1" x14ac:dyDescent="0.25">
      <c r="B890" s="1"/>
      <c r="C890" s="1"/>
      <c r="E890" s="1"/>
      <c r="AX890" s="2"/>
    </row>
    <row r="891" spans="2:50" ht="15.75" customHeight="1" x14ac:dyDescent="0.25">
      <c r="B891" s="1"/>
      <c r="C891" s="1"/>
      <c r="E891" s="1"/>
      <c r="AX891" s="2"/>
    </row>
    <row r="892" spans="2:50" ht="15.75" customHeight="1" x14ac:dyDescent="0.25">
      <c r="B892" s="1"/>
      <c r="C892" s="1"/>
      <c r="E892" s="1"/>
      <c r="AX892" s="2"/>
    </row>
    <row r="893" spans="2:50" ht="15.75" customHeight="1" x14ac:dyDescent="0.25">
      <c r="B893" s="1"/>
      <c r="C893" s="1"/>
      <c r="E893" s="1"/>
      <c r="AX893" s="2"/>
    </row>
    <row r="894" spans="2:50" ht="15.75" customHeight="1" x14ac:dyDescent="0.25">
      <c r="B894" s="1"/>
      <c r="C894" s="1"/>
      <c r="E894" s="1"/>
      <c r="AX894" s="2"/>
    </row>
    <row r="895" spans="2:50" ht="15.75" customHeight="1" x14ac:dyDescent="0.25">
      <c r="B895" s="1"/>
      <c r="C895" s="1"/>
      <c r="E895" s="1"/>
      <c r="AX895" s="2"/>
    </row>
    <row r="896" spans="2:50" ht="15.75" customHeight="1" x14ac:dyDescent="0.25">
      <c r="B896" s="1"/>
      <c r="C896" s="1"/>
      <c r="E896" s="1"/>
      <c r="AX896" s="2"/>
    </row>
    <row r="897" spans="2:50" ht="15.75" customHeight="1" x14ac:dyDescent="0.25">
      <c r="B897" s="1"/>
      <c r="C897" s="1"/>
      <c r="E897" s="1"/>
      <c r="AX897" s="2"/>
    </row>
    <row r="898" spans="2:50" ht="15.75" customHeight="1" x14ac:dyDescent="0.25">
      <c r="B898" s="1"/>
      <c r="C898" s="1"/>
      <c r="E898" s="1"/>
      <c r="AX898" s="2"/>
    </row>
    <row r="899" spans="2:50" ht="15.75" customHeight="1" x14ac:dyDescent="0.25">
      <c r="B899" s="1"/>
      <c r="C899" s="1"/>
      <c r="E899" s="1"/>
      <c r="AX899" s="2"/>
    </row>
    <row r="900" spans="2:50" ht="15.75" customHeight="1" x14ac:dyDescent="0.25">
      <c r="B900" s="1"/>
      <c r="C900" s="1"/>
      <c r="E900" s="1"/>
      <c r="AX900" s="2"/>
    </row>
    <row r="901" spans="2:50" ht="15.75" customHeight="1" x14ac:dyDescent="0.25">
      <c r="B901" s="1"/>
      <c r="C901" s="1"/>
      <c r="E901" s="1"/>
      <c r="AX901" s="2"/>
    </row>
    <row r="902" spans="2:50" ht="15.75" customHeight="1" x14ac:dyDescent="0.25">
      <c r="B902" s="1"/>
      <c r="C902" s="1"/>
      <c r="E902" s="1"/>
      <c r="AX902" s="2"/>
    </row>
    <row r="903" spans="2:50" ht="15.75" customHeight="1" x14ac:dyDescent="0.25">
      <c r="B903" s="1"/>
      <c r="C903" s="1"/>
      <c r="E903" s="1"/>
      <c r="AX903" s="2"/>
    </row>
    <row r="904" spans="2:50" ht="15.75" customHeight="1" x14ac:dyDescent="0.25">
      <c r="B904" s="1"/>
      <c r="C904" s="1"/>
      <c r="E904" s="1"/>
      <c r="AX904" s="2"/>
    </row>
    <row r="905" spans="2:50" ht="15.75" customHeight="1" x14ac:dyDescent="0.25">
      <c r="B905" s="1"/>
      <c r="C905" s="1"/>
      <c r="E905" s="1"/>
      <c r="AX905" s="2"/>
    </row>
    <row r="906" spans="2:50" ht="15.75" customHeight="1" x14ac:dyDescent="0.25">
      <c r="B906" s="1"/>
      <c r="C906" s="1"/>
      <c r="E906" s="1"/>
      <c r="AX906" s="2"/>
    </row>
    <row r="907" spans="2:50" ht="15.75" customHeight="1" x14ac:dyDescent="0.25">
      <c r="B907" s="1"/>
      <c r="C907" s="1"/>
      <c r="E907" s="1"/>
      <c r="AX907" s="2"/>
    </row>
    <row r="908" spans="2:50" ht="15.75" customHeight="1" x14ac:dyDescent="0.25">
      <c r="B908" s="1"/>
      <c r="C908" s="1"/>
      <c r="E908" s="1"/>
      <c r="AX908" s="2"/>
    </row>
    <row r="909" spans="2:50" ht="15.75" customHeight="1" x14ac:dyDescent="0.25">
      <c r="B909" s="1"/>
      <c r="C909" s="1"/>
      <c r="E909" s="1"/>
      <c r="AX909" s="2"/>
    </row>
    <row r="910" spans="2:50" ht="15.75" customHeight="1" x14ac:dyDescent="0.25">
      <c r="B910" s="1"/>
      <c r="C910" s="1"/>
      <c r="E910" s="1"/>
      <c r="AX910" s="2"/>
    </row>
    <row r="911" spans="2:50" ht="15.75" customHeight="1" x14ac:dyDescent="0.25">
      <c r="B911" s="1"/>
      <c r="C911" s="1"/>
      <c r="E911" s="1"/>
      <c r="AX911" s="2"/>
    </row>
    <row r="912" spans="2:50" ht="15.75" customHeight="1" x14ac:dyDescent="0.25">
      <c r="B912" s="1"/>
      <c r="C912" s="1"/>
      <c r="E912" s="1"/>
      <c r="AX912" s="2"/>
    </row>
    <row r="913" spans="2:50" ht="15.75" customHeight="1" x14ac:dyDescent="0.25">
      <c r="B913" s="1"/>
      <c r="C913" s="1"/>
      <c r="E913" s="1"/>
      <c r="AX913" s="2"/>
    </row>
    <row r="914" spans="2:50" ht="15.75" customHeight="1" x14ac:dyDescent="0.25">
      <c r="B914" s="1"/>
      <c r="C914" s="1"/>
      <c r="E914" s="1"/>
      <c r="AX914" s="2"/>
    </row>
    <row r="915" spans="2:50" ht="15.75" customHeight="1" x14ac:dyDescent="0.25">
      <c r="B915" s="1"/>
      <c r="C915" s="1"/>
      <c r="E915" s="1"/>
      <c r="AX915" s="2"/>
    </row>
    <row r="916" spans="2:50" ht="15.75" customHeight="1" x14ac:dyDescent="0.25">
      <c r="B916" s="1"/>
      <c r="C916" s="1"/>
      <c r="E916" s="1"/>
      <c r="AX916" s="2"/>
    </row>
    <row r="917" spans="2:50" ht="15.75" customHeight="1" x14ac:dyDescent="0.25">
      <c r="B917" s="1"/>
      <c r="C917" s="1"/>
      <c r="E917" s="1"/>
      <c r="AX917" s="2"/>
    </row>
  </sheetData>
  <mergeCells count="14">
    <mergeCell ref="AX2:BA2"/>
    <mergeCell ref="A2:A3"/>
    <mergeCell ref="J2:M2"/>
    <mergeCell ref="B2:E2"/>
    <mergeCell ref="N2:Q2"/>
    <mergeCell ref="AT2:AW2"/>
    <mergeCell ref="R2:U2"/>
    <mergeCell ref="AL2:AO2"/>
    <mergeCell ref="AP2:AS2"/>
    <mergeCell ref="AD2:AG2"/>
    <mergeCell ref="F2:I2"/>
    <mergeCell ref="AH2:AK2"/>
    <mergeCell ref="V2:Y2"/>
    <mergeCell ref="Z2:AC2"/>
  </mergeCells>
  <conditionalFormatting sqref="B91">
    <cfRule type="cellIs" dxfId="2" priority="2" operator="lessThan">
      <formula>0</formula>
    </cfRule>
  </conditionalFormatting>
  <conditionalFormatting sqref="D82:E84 H82:I84 AZ82:BA84 P82:Q85 X82:Y85 AF82:AG91 AN82:AO91 AV82:AW91 P88:Q91 X88:Y91 D90:E91 H90:I91 AZ91:BA91">
    <cfRule type="cellIs" dxfId="1" priority="5" operator="lessThan">
      <formula>0</formula>
    </cfRule>
  </conditionalFormatting>
  <conditionalFormatting sqref="T82:V85 O82:O90 W82:W90 AE82:AE90 AM82:AM90 AU82:AU90 A82:C91 F82:G91 L82:N91 AB82:AD91 AJ82:AL91 AR82:AT91 K83:K90 J83:J91 S85 AA85:AA90 AI85:AI90 AQ85:AQ90 R85:R91 Z85:Z91 AH85:AH91 AP85:AP91 S86:V86 S87:S90 T87:V91 AX91">
    <cfRule type="cellIs" dxfId="0" priority="1" operator="lessThan">
      <formula>0</formula>
    </cfRule>
  </conditionalFormatting>
  <pageMargins left="0.511811024" right="0.511811024" top="0.78740157499999996" bottom="0.78740157499999996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VINÍCIUS RODRIGUES SIMAS</cp:lastModifiedBy>
  <dcterms:created xsi:type="dcterms:W3CDTF">2024-07-10T17:54:37Z</dcterms:created>
  <dcterms:modified xsi:type="dcterms:W3CDTF">2024-07-11T14:37:42Z</dcterms:modified>
</cp:coreProperties>
</file>