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ott_cunningham/Documents/Causal-Inference-2/Lab/Basic-DiD/"/>
    </mc:Choice>
  </mc:AlternateContent>
  <xr:revisionPtr revIDLastSave="0" documentId="13_ncr:1_{82F17230-CE36-1A46-89AD-8E10DD72349C}" xr6:coauthVersionLast="47" xr6:coauthVersionMax="47" xr10:uidLastSave="{00000000-0000-0000-0000-000000000000}"/>
  <bookViews>
    <workbookView xWindow="0" yWindow="1020" windowWidth="44800" windowHeight="22960" activeTab="1" xr2:uid="{0A9856E1-3D33-E74F-8825-D15A1BD45D8F}"/>
  </bookViews>
  <sheets>
    <sheet name="IPW" sheetId="1" r:id="rId1"/>
    <sheet name="O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H3" i="1"/>
  <c r="H4" i="1"/>
  <c r="H5" i="1"/>
  <c r="H6" i="1"/>
  <c r="H7" i="1"/>
  <c r="H8" i="1"/>
  <c r="H9" i="1"/>
  <c r="H2" i="1"/>
  <c r="J11" i="1"/>
  <c r="G3" i="1"/>
  <c r="G4" i="1"/>
  <c r="G5" i="1"/>
  <c r="G6" i="1"/>
  <c r="G7" i="1"/>
  <c r="G8" i="1"/>
  <c r="G9" i="1"/>
  <c r="G2" i="1"/>
  <c r="D6" i="1"/>
  <c r="D7" i="1"/>
  <c r="D8" i="1"/>
  <c r="D9" i="1"/>
  <c r="D5" i="1"/>
  <c r="D3" i="1"/>
  <c r="D4" i="1"/>
  <c r="D2" i="1"/>
</calcChain>
</file>

<file path=xl/sharedStrings.xml><?xml version="1.0" encoding="utf-8"?>
<sst xmlns="http://schemas.openxmlformats.org/spreadsheetml/2006/main" count="57" uniqueCount="44">
  <si>
    <t>Name</t>
  </si>
  <si>
    <t>D</t>
  </si>
  <si>
    <t>p(x)</t>
  </si>
  <si>
    <t>Alan</t>
  </si>
  <si>
    <t>Betty</t>
  </si>
  <si>
    <t>Chad</t>
  </si>
  <si>
    <t>Daniel</t>
  </si>
  <si>
    <t>Elaine</t>
  </si>
  <si>
    <t>Frank</t>
  </si>
  <si>
    <t>Greg</t>
  </si>
  <si>
    <t>Hank</t>
  </si>
  <si>
    <t>Change in Y</t>
  </si>
  <si>
    <t>Change in Y= Average Y in post - Average Y in pre</t>
  </si>
  <si>
    <t>Step 1.</t>
  </si>
  <si>
    <t>Y Post</t>
  </si>
  <si>
    <t>Y Pre</t>
  </si>
  <si>
    <t xml:space="preserve">Step 2. </t>
  </si>
  <si>
    <t>Estimate the conditional probability of treat off baseline X</t>
  </si>
  <si>
    <t>Which X?  The ones that are (a) needed for CPT and (b) imbalanced</t>
  </si>
  <si>
    <t xml:space="preserve">Step 3. </t>
  </si>
  <si>
    <t>IPW</t>
  </si>
  <si>
    <t xml:space="preserve">The IPW "weights up" the units that "look like the treatment group" </t>
  </si>
  <si>
    <t>(i.e., have high propensity scores) and "weights down" the units that "don't look</t>
  </si>
  <si>
    <t xml:space="preserve">like the treatment group" (i.e., have small propensity scores). </t>
  </si>
  <si>
    <r>
      <t xml:space="preserve">Propensity scores are the </t>
    </r>
    <r>
      <rPr>
        <b/>
        <sz val="12"/>
        <color theme="1"/>
        <rFont val="Aptos Narrow"/>
        <scheme val="minor"/>
      </rPr>
      <t>conditional</t>
    </r>
    <r>
      <rPr>
        <sz val="12"/>
        <color theme="1"/>
        <rFont val="Aptos Narrow"/>
        <scheme val="minor"/>
      </rPr>
      <t xml:space="preserve"> probability of treatment (estimated). If I only looked at your covariates, I shoould be able</t>
    </r>
  </si>
  <si>
    <t xml:space="preserve">to say the probability you're treated by simply taking the share of the units in the treatment group with those </t>
  </si>
  <si>
    <t>characteristics.</t>
  </si>
  <si>
    <t>Weight Y by the IPW (p/1-p) according to Abadie's formula</t>
  </si>
  <si>
    <t>IPW = (D-p(x)) / (1-p(x))</t>
  </si>
  <si>
    <t>Weighted Delta Y</t>
  </si>
  <si>
    <t>Pr(D=1)</t>
  </si>
  <si>
    <t>ATT</t>
  </si>
  <si>
    <t>Step 1</t>
  </si>
  <si>
    <t>Average pre to post (column D)</t>
  </si>
  <si>
    <t>Step 2</t>
  </si>
  <si>
    <t>Regress Change in Y onto baseline X for the control group only (D=0)</t>
  </si>
  <si>
    <t>X</t>
  </si>
  <si>
    <t>Regress Delta Y onto X_b</t>
  </si>
  <si>
    <t>but only for Daniel, Elaine,</t>
  </si>
  <si>
    <t>Frank, Greg and Hank.</t>
  </si>
  <si>
    <t>Step 3</t>
  </si>
  <si>
    <t>Use the coefficients from that regression (constant and the ceofficients on each X)</t>
  </si>
  <si>
    <t>and "predict" Delta Y for the treatment group.</t>
  </si>
  <si>
    <t>Delta muhat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</si>
</sst>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9" formatCode="&quot;$&quot;#,##0.00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1"/>
      <color rgb="FF000000"/>
      <name val="Helvetica"/>
      <family val="2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0" xfId="0" applyFill="1" applyBorder="1"/>
    <xf numFmtId="0" fontId="1" fillId="0" borderId="3" xfId="0" applyFont="1" applyBorder="1"/>
    <xf numFmtId="6" fontId="0" fillId="2" borderId="6" xfId="0" applyNumberFormat="1" applyFill="1" applyBorder="1"/>
    <xf numFmtId="6" fontId="0" fillId="2" borderId="0" xfId="0" applyNumberFormat="1" applyFill="1" applyBorder="1"/>
    <xf numFmtId="6" fontId="0" fillId="2" borderId="11" xfId="0" applyNumberFormat="1" applyFill="1" applyBorder="1"/>
    <xf numFmtId="6" fontId="0" fillId="3" borderId="6" xfId="0" applyNumberFormat="1" applyFill="1" applyBorder="1"/>
    <xf numFmtId="6" fontId="0" fillId="3" borderId="0" xfId="0" applyNumberFormat="1" applyFill="1" applyBorder="1"/>
    <xf numFmtId="6" fontId="0" fillId="3" borderId="11" xfId="0" applyNumberFormat="1" applyFill="1" applyBorder="1"/>
    <xf numFmtId="3" fontId="0" fillId="3" borderId="11" xfId="0" applyNumberFormat="1" applyFill="1" applyBorder="1"/>
    <xf numFmtId="6" fontId="0" fillId="2" borderId="13" xfId="0" applyNumberFormat="1" applyFill="1" applyBorder="1" applyAlignment="1">
      <alignment horizontal="center"/>
    </xf>
    <xf numFmtId="6" fontId="0" fillId="3" borderId="13" xfId="0" applyNumberFormat="1" applyFill="1" applyBorder="1" applyAlignment="1">
      <alignment horizontal="center"/>
    </xf>
    <xf numFmtId="6" fontId="0" fillId="3" borderId="1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/>
    <xf numFmtId="2" fontId="0" fillId="2" borderId="13" xfId="0" applyNumberFormat="1" applyFill="1" applyBorder="1"/>
    <xf numFmtId="2" fontId="0" fillId="3" borderId="13" xfId="0" applyNumberFormat="1" applyFill="1" applyBorder="1"/>
    <xf numFmtId="2" fontId="0" fillId="3" borderId="1" xfId="0" applyNumberFormat="1" applyFill="1" applyBorder="1"/>
    <xf numFmtId="8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5" fillId="4" borderId="8" xfId="0" applyFont="1" applyFill="1" applyBorder="1"/>
    <xf numFmtId="6" fontId="5" fillId="4" borderId="0" xfId="0" applyNumberFormat="1" applyFont="1" applyFill="1"/>
    <xf numFmtId="6" fontId="5" fillId="4" borderId="14" xfId="0" applyNumberFormat="1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6" fontId="5" fillId="4" borderId="13" xfId="0" applyNumberFormat="1" applyFont="1" applyFill="1" applyBorder="1" applyAlignment="1">
      <alignment horizontal="center"/>
    </xf>
    <xf numFmtId="0" fontId="5" fillId="4" borderId="10" xfId="0" applyFont="1" applyFill="1" applyBorder="1"/>
    <xf numFmtId="6" fontId="5" fillId="4" borderId="11" xfId="0" applyNumberFormat="1" applyFont="1" applyFill="1" applyBorder="1"/>
    <xf numFmtId="0" fontId="5" fillId="4" borderId="11" xfId="0" applyFont="1" applyFill="1" applyBorder="1" applyAlignment="1">
      <alignment horizontal="center"/>
    </xf>
    <xf numFmtId="0" fontId="5" fillId="5" borderId="8" xfId="0" applyFont="1" applyFill="1" applyBorder="1"/>
    <xf numFmtId="6" fontId="5" fillId="5" borderId="0" xfId="0" applyNumberFormat="1" applyFont="1" applyFill="1"/>
    <xf numFmtId="6" fontId="5" fillId="5" borderId="13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5" borderId="10" xfId="0" applyFont="1" applyFill="1" applyBorder="1"/>
    <xf numFmtId="6" fontId="5" fillId="5" borderId="11" xfId="0" applyNumberFormat="1" applyFont="1" applyFill="1" applyBorder="1"/>
    <xf numFmtId="3" fontId="5" fillId="5" borderId="11" xfId="0" applyNumberFormat="1" applyFont="1" applyFill="1" applyBorder="1"/>
    <xf numFmtId="6" fontId="5" fillId="5" borderId="1" xfId="0" applyNumberFormat="1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5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169" fontId="0" fillId="0" borderId="13" xfId="0" applyNumberFormat="1" applyBorder="1"/>
    <xf numFmtId="169" fontId="0" fillId="0" borderId="14" xfId="0" applyNumberFormat="1" applyBorder="1"/>
    <xf numFmtId="169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EE4D-6786-864B-89B8-B5D279B22BA8}">
  <dimension ref="A1:J21"/>
  <sheetViews>
    <sheetView zoomScale="220" zoomScaleNormal="220" workbookViewId="0">
      <selection activeCell="D23" sqref="D23"/>
    </sheetView>
  </sheetViews>
  <sheetFormatPr baseColWidth="10" defaultRowHeight="16" x14ac:dyDescent="0.2"/>
  <cols>
    <col min="1" max="1" width="7.1640625" customWidth="1"/>
    <col min="2" max="3" width="9.5" customWidth="1"/>
    <col min="4" max="4" width="11.1640625" style="3" customWidth="1"/>
    <col min="5" max="5" width="4.5" style="3" customWidth="1"/>
    <col min="6" max="6" width="6.6640625" style="3" customWidth="1"/>
    <col min="7" max="7" width="6.33203125" customWidth="1"/>
    <col min="8" max="8" width="16.5" customWidth="1"/>
    <col min="9" max="9" width="15.83203125" customWidth="1"/>
    <col min="10" max="10" width="11.5" bestFit="1" customWidth="1"/>
  </cols>
  <sheetData>
    <row r="1" spans="1:10" ht="17" thickBot="1" x14ac:dyDescent="0.25">
      <c r="A1" s="4" t="s">
        <v>0</v>
      </c>
      <c r="B1" s="26" t="s">
        <v>14</v>
      </c>
      <c r="C1" s="26" t="s">
        <v>15</v>
      </c>
      <c r="D1" s="5" t="s">
        <v>11</v>
      </c>
      <c r="E1" s="5" t="s">
        <v>1</v>
      </c>
      <c r="F1" s="6" t="s">
        <v>2</v>
      </c>
      <c r="G1" s="38" t="s">
        <v>20</v>
      </c>
      <c r="H1" s="37" t="s">
        <v>29</v>
      </c>
    </row>
    <row r="2" spans="1:10" ht="17" thickBot="1" x14ac:dyDescent="0.25">
      <c r="A2" s="7" t="s">
        <v>3</v>
      </c>
      <c r="B2" s="27">
        <v>100000</v>
      </c>
      <c r="C2" s="27">
        <v>75000</v>
      </c>
      <c r="D2" s="34">
        <f>B2-C2</f>
        <v>25000</v>
      </c>
      <c r="E2" s="8">
        <v>1</v>
      </c>
      <c r="F2" s="9">
        <v>0.9</v>
      </c>
      <c r="G2" s="40">
        <f>(E2-F2)/(1-F2)</f>
        <v>1</v>
      </c>
      <c r="H2" s="43">
        <f>(G2/0.375)*D2</f>
        <v>66666.666666666657</v>
      </c>
      <c r="I2" s="39" t="s">
        <v>28</v>
      </c>
    </row>
    <row r="3" spans="1:10" ht="17" thickBot="1" x14ac:dyDescent="0.25">
      <c r="A3" s="10" t="s">
        <v>4</v>
      </c>
      <c r="B3" s="28">
        <v>90000</v>
      </c>
      <c r="C3" s="28">
        <v>55000</v>
      </c>
      <c r="D3" s="34">
        <f t="shared" ref="D3:D4" si="0">B3-C3</f>
        <v>35000</v>
      </c>
      <c r="E3" s="11">
        <v>1</v>
      </c>
      <c r="F3" s="12">
        <v>0.25</v>
      </c>
      <c r="G3" s="40">
        <f t="shared" ref="G3:G9" si="1">(E3-F3)/(1-F3)</f>
        <v>1</v>
      </c>
      <c r="H3" s="43">
        <f t="shared" ref="H3:H9" si="2">(G3/0.375)*D3</f>
        <v>93333.333333333328</v>
      </c>
      <c r="I3" s="39"/>
    </row>
    <row r="4" spans="1:10" ht="17" thickBot="1" x14ac:dyDescent="0.25">
      <c r="A4" s="13" t="s">
        <v>5</v>
      </c>
      <c r="B4" s="29">
        <v>90000</v>
      </c>
      <c r="C4" s="29">
        <v>45000</v>
      </c>
      <c r="D4" s="34">
        <f t="shared" si="0"/>
        <v>45000</v>
      </c>
      <c r="E4" s="14">
        <v>1</v>
      </c>
      <c r="F4" s="15">
        <v>0.5</v>
      </c>
      <c r="G4" s="40">
        <f t="shared" si="1"/>
        <v>1</v>
      </c>
      <c r="H4" s="43">
        <f t="shared" si="2"/>
        <v>120000</v>
      </c>
      <c r="I4" s="39"/>
    </row>
    <row r="5" spans="1:10" ht="17" thickBot="1" x14ac:dyDescent="0.25">
      <c r="A5" s="16" t="s">
        <v>6</v>
      </c>
      <c r="B5" s="30">
        <v>66000</v>
      </c>
      <c r="C5" s="30">
        <v>33000</v>
      </c>
      <c r="D5" s="35">
        <f>B5-C5</f>
        <v>33000</v>
      </c>
      <c r="E5" s="17">
        <v>0</v>
      </c>
      <c r="F5" s="18">
        <v>0.75</v>
      </c>
      <c r="G5" s="41">
        <f t="shared" si="1"/>
        <v>-3</v>
      </c>
      <c r="H5" s="43">
        <f t="shared" si="2"/>
        <v>-264000</v>
      </c>
    </row>
    <row r="6" spans="1:10" ht="17" thickBot="1" x14ac:dyDescent="0.25">
      <c r="A6" s="19" t="s">
        <v>7</v>
      </c>
      <c r="B6" s="31">
        <v>120000</v>
      </c>
      <c r="C6" s="31">
        <v>100000</v>
      </c>
      <c r="D6" s="35">
        <f t="shared" ref="D6:D9" si="3">B6-C6</f>
        <v>20000</v>
      </c>
      <c r="E6" s="20">
        <v>0</v>
      </c>
      <c r="F6" s="21">
        <v>0.66</v>
      </c>
      <c r="G6" s="41">
        <f t="shared" si="1"/>
        <v>-1.9411764705882355</v>
      </c>
      <c r="H6" s="43">
        <f t="shared" si="2"/>
        <v>-103529.41176470589</v>
      </c>
    </row>
    <row r="7" spans="1:10" ht="17" thickBot="1" x14ac:dyDescent="0.25">
      <c r="A7" s="19" t="s">
        <v>8</v>
      </c>
      <c r="B7" s="31">
        <v>75000</v>
      </c>
      <c r="C7" s="31">
        <v>70000</v>
      </c>
      <c r="D7" s="35">
        <f t="shared" si="3"/>
        <v>5000</v>
      </c>
      <c r="E7" s="20">
        <v>0</v>
      </c>
      <c r="F7" s="21">
        <v>0.75</v>
      </c>
      <c r="G7" s="41">
        <f t="shared" si="1"/>
        <v>-3</v>
      </c>
      <c r="H7" s="43">
        <f t="shared" si="2"/>
        <v>-40000</v>
      </c>
    </row>
    <row r="8" spans="1:10" ht="17" thickBot="1" x14ac:dyDescent="0.25">
      <c r="A8" s="19" t="s">
        <v>9</v>
      </c>
      <c r="B8" s="31">
        <v>85000</v>
      </c>
      <c r="C8" s="31">
        <v>20000</v>
      </c>
      <c r="D8" s="35">
        <f t="shared" si="3"/>
        <v>65000</v>
      </c>
      <c r="E8" s="20">
        <v>0</v>
      </c>
      <c r="F8" s="21">
        <v>0.2</v>
      </c>
      <c r="G8" s="41">
        <f t="shared" si="1"/>
        <v>-0.25</v>
      </c>
      <c r="H8" s="43">
        <f t="shared" si="2"/>
        <v>-43333.333333333328</v>
      </c>
    </row>
    <row r="9" spans="1:10" ht="17" thickBot="1" x14ac:dyDescent="0.25">
      <c r="A9" s="22" t="s">
        <v>10</v>
      </c>
      <c r="B9" s="32">
        <v>90000</v>
      </c>
      <c r="C9" s="33">
        <v>50000</v>
      </c>
      <c r="D9" s="36">
        <f t="shared" si="3"/>
        <v>40000</v>
      </c>
      <c r="E9" s="23">
        <v>0</v>
      </c>
      <c r="F9" s="24">
        <v>0.5</v>
      </c>
      <c r="G9" s="42">
        <f t="shared" si="1"/>
        <v>-1</v>
      </c>
      <c r="H9" s="43">
        <f t="shared" si="2"/>
        <v>-106666.66666666666</v>
      </c>
    </row>
    <row r="11" spans="1:10" x14ac:dyDescent="0.2">
      <c r="A11" s="25" t="s">
        <v>13</v>
      </c>
      <c r="B11" s="3"/>
      <c r="C11" s="2"/>
      <c r="D11" s="2" t="s">
        <v>12</v>
      </c>
      <c r="E11" s="1"/>
      <c r="F11" s="1"/>
      <c r="I11" t="s">
        <v>30</v>
      </c>
      <c r="J11">
        <f>AVERAGE(E2:E9)</f>
        <v>0.375</v>
      </c>
    </row>
    <row r="12" spans="1:10" x14ac:dyDescent="0.2">
      <c r="A12" s="25" t="s">
        <v>16</v>
      </c>
      <c r="D12" s="3" t="s">
        <v>17</v>
      </c>
    </row>
    <row r="13" spans="1:10" x14ac:dyDescent="0.2">
      <c r="E13" s="3" t="s">
        <v>18</v>
      </c>
      <c r="I13" t="s">
        <v>31</v>
      </c>
      <c r="J13" s="43">
        <f>AVERAGE(H2:H9)</f>
        <v>-34691.176470588238</v>
      </c>
    </row>
    <row r="14" spans="1:10" x14ac:dyDescent="0.2">
      <c r="A14" s="25" t="s">
        <v>19</v>
      </c>
      <c r="D14" s="3" t="s">
        <v>27</v>
      </c>
    </row>
    <row r="15" spans="1:10" x14ac:dyDescent="0.2">
      <c r="D15" s="3" t="s">
        <v>21</v>
      </c>
    </row>
    <row r="16" spans="1:10" x14ac:dyDescent="0.2">
      <c r="D16" s="3" t="s">
        <v>22</v>
      </c>
    </row>
    <row r="17" spans="1:4" x14ac:dyDescent="0.2">
      <c r="D17" s="3" t="s">
        <v>23</v>
      </c>
    </row>
    <row r="19" spans="1:4" x14ac:dyDescent="0.2">
      <c r="A19" t="s">
        <v>24</v>
      </c>
    </row>
    <row r="20" spans="1:4" x14ac:dyDescent="0.2">
      <c r="B20" t="s">
        <v>25</v>
      </c>
    </row>
    <row r="21" spans="1:4" x14ac:dyDescent="0.2">
      <c r="B2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FA7D-1902-8141-8628-B2FB984A4EDD}">
  <dimension ref="A1:G14"/>
  <sheetViews>
    <sheetView tabSelected="1" zoomScale="400" zoomScaleNormal="400" workbookViewId="0">
      <selection activeCell="C4" sqref="C4"/>
    </sheetView>
  </sheetViews>
  <sheetFormatPr baseColWidth="10" defaultRowHeight="16" x14ac:dyDescent="0.2"/>
  <sheetData>
    <row r="1" spans="1:7" ht="17" thickBot="1" x14ac:dyDescent="0.25">
      <c r="A1" s="44" t="s">
        <v>0</v>
      </c>
      <c r="B1" s="45" t="s">
        <v>14</v>
      </c>
      <c r="C1" s="45" t="s">
        <v>15</v>
      </c>
      <c r="D1" s="46" t="s">
        <v>11</v>
      </c>
      <c r="E1" s="64" t="s">
        <v>1</v>
      </c>
      <c r="F1" s="67" t="s">
        <v>36</v>
      </c>
      <c r="G1" s="66" t="s">
        <v>43</v>
      </c>
    </row>
    <row r="2" spans="1:7" ht="17" thickBot="1" x14ac:dyDescent="0.25">
      <c r="A2" s="47" t="s">
        <v>3</v>
      </c>
      <c r="B2" s="48">
        <v>100000</v>
      </c>
      <c r="C2" s="48">
        <v>75000</v>
      </c>
      <c r="D2" s="49">
        <v>25000</v>
      </c>
      <c r="E2" s="50">
        <v>1</v>
      </c>
      <c r="F2" s="68">
        <v>15</v>
      </c>
      <c r="G2" s="74">
        <v>23000</v>
      </c>
    </row>
    <row r="3" spans="1:7" ht="17" thickBot="1" x14ac:dyDescent="0.25">
      <c r="A3" s="47" t="s">
        <v>4</v>
      </c>
      <c r="B3" s="48">
        <v>90000</v>
      </c>
      <c r="C3" s="48">
        <v>55000</v>
      </c>
      <c r="D3" s="51">
        <v>35000</v>
      </c>
      <c r="E3" s="50">
        <v>1</v>
      </c>
      <c r="F3" s="69">
        <v>20</v>
      </c>
      <c r="G3" s="75">
        <v>31000</v>
      </c>
    </row>
    <row r="4" spans="1:7" ht="17" thickBot="1" x14ac:dyDescent="0.25">
      <c r="A4" s="52" t="s">
        <v>5</v>
      </c>
      <c r="B4" s="53">
        <v>90000</v>
      </c>
      <c r="C4" s="53">
        <v>45000</v>
      </c>
      <c r="D4" s="51">
        <v>45000</v>
      </c>
      <c r="E4" s="54">
        <v>1</v>
      </c>
      <c r="F4" s="70">
        <v>85</v>
      </c>
      <c r="G4" s="76">
        <v>40000</v>
      </c>
    </row>
    <row r="5" spans="1:7" ht="17" thickBot="1" x14ac:dyDescent="0.25">
      <c r="A5" s="55" t="s">
        <v>6</v>
      </c>
      <c r="B5" s="56">
        <v>66000</v>
      </c>
      <c r="C5" s="56">
        <v>33000</v>
      </c>
      <c r="D5" s="57">
        <v>33000</v>
      </c>
      <c r="E5" s="58">
        <v>0</v>
      </c>
      <c r="F5" s="71">
        <v>45</v>
      </c>
    </row>
    <row r="6" spans="1:7" ht="17" thickBot="1" x14ac:dyDescent="0.25">
      <c r="A6" s="55" t="s">
        <v>7</v>
      </c>
      <c r="B6" s="56">
        <v>120000</v>
      </c>
      <c r="C6" s="56">
        <v>100000</v>
      </c>
      <c r="D6" s="57">
        <v>20000</v>
      </c>
      <c r="E6" s="58">
        <v>0</v>
      </c>
      <c r="F6" s="72">
        <v>0</v>
      </c>
      <c r="G6" t="s">
        <v>37</v>
      </c>
    </row>
    <row r="7" spans="1:7" ht="17" thickBot="1" x14ac:dyDescent="0.25">
      <c r="A7" s="55" t="s">
        <v>8</v>
      </c>
      <c r="B7" s="56">
        <v>75000</v>
      </c>
      <c r="C7" s="56">
        <v>70000</v>
      </c>
      <c r="D7" s="57">
        <v>5000</v>
      </c>
      <c r="E7" s="58">
        <v>0</v>
      </c>
      <c r="F7" s="72">
        <v>16</v>
      </c>
      <c r="G7" t="s">
        <v>38</v>
      </c>
    </row>
    <row r="8" spans="1:7" ht="17" thickBot="1" x14ac:dyDescent="0.25">
      <c r="A8" s="55" t="s">
        <v>9</v>
      </c>
      <c r="B8" s="56">
        <v>85000</v>
      </c>
      <c r="C8" s="56">
        <v>20000</v>
      </c>
      <c r="D8" s="57">
        <v>65000</v>
      </c>
      <c r="E8" s="58">
        <v>0</v>
      </c>
      <c r="F8" s="72">
        <v>77</v>
      </c>
      <c r="G8" t="s">
        <v>39</v>
      </c>
    </row>
    <row r="9" spans="1:7" ht="17" thickBot="1" x14ac:dyDescent="0.25">
      <c r="A9" s="59" t="s">
        <v>10</v>
      </c>
      <c r="B9" s="60">
        <v>90000</v>
      </c>
      <c r="C9" s="61">
        <v>50000</v>
      </c>
      <c r="D9" s="62">
        <v>40000</v>
      </c>
      <c r="E9" s="63">
        <v>0</v>
      </c>
      <c r="F9" s="73">
        <v>6</v>
      </c>
    </row>
    <row r="11" spans="1:7" x14ac:dyDescent="0.2">
      <c r="A11" s="65" t="s">
        <v>32</v>
      </c>
      <c r="B11" t="s">
        <v>33</v>
      </c>
    </row>
    <row r="12" spans="1:7" x14ac:dyDescent="0.2">
      <c r="A12" s="65" t="s">
        <v>34</v>
      </c>
      <c r="B12" t="s">
        <v>35</v>
      </c>
    </row>
    <row r="13" spans="1:7" x14ac:dyDescent="0.2">
      <c r="A13" s="65" t="s">
        <v>40</v>
      </c>
      <c r="B13" t="s">
        <v>41</v>
      </c>
    </row>
    <row r="14" spans="1:7" x14ac:dyDescent="0.2">
      <c r="B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IPW</vt:lpstr>
      <vt:lpstr>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Cunningham, Scott</dc:creator>
  <cp:lastModifiedBy>Cunningham, Scott</cp:lastModifiedBy>
  <dcterms:created xsi:type="dcterms:W3CDTF">2025-03-23T20:15:07Z</dcterms:created>
  <dcterms:modified xsi:type="dcterms:W3CDTF">2025-03-23T22:10:46Z</dcterms:modified>
</cp:coreProperties>
</file>