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/Code/Exercises/"/>
    </mc:Choice>
  </mc:AlternateContent>
  <xr:revisionPtr revIDLastSave="0" documentId="13_ncr:1_{5AE9903A-9416-2143-B5B1-80334CCDE84A}" xr6:coauthVersionLast="47" xr6:coauthVersionMax="47" xr10:uidLastSave="{00000000-0000-0000-0000-000000000000}"/>
  <bookViews>
    <workbookView xWindow="20" yWindow="500" windowWidth="50100" windowHeight="27120" activeTab="2" xr2:uid="{B659DFCB-47B4-174A-BB0E-FD9B70C11522}"/>
  </bookViews>
  <sheets>
    <sheet name="Class exercise" sheetId="1" r:id="rId1"/>
    <sheet name="Group exercis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3" l="1"/>
  <c r="B22" i="3"/>
  <c r="B21" i="3"/>
  <c r="D3" i="3"/>
  <c r="D4" i="3"/>
  <c r="D5" i="3"/>
  <c r="D6" i="3"/>
  <c r="D7" i="3"/>
  <c r="D8" i="3"/>
  <c r="D9" i="3"/>
  <c r="D10" i="3"/>
  <c r="D11" i="3"/>
  <c r="D12" i="3"/>
  <c r="D2" i="3"/>
  <c r="C16" i="3"/>
  <c r="B16" i="3"/>
  <c r="E12" i="3"/>
  <c r="E11" i="3"/>
  <c r="E10" i="3"/>
  <c r="E9" i="3"/>
  <c r="E8" i="3"/>
  <c r="E7" i="3"/>
  <c r="E6" i="3"/>
  <c r="E5" i="3"/>
  <c r="E4" i="3"/>
  <c r="E3" i="3"/>
  <c r="E2" i="3"/>
  <c r="G3" i="2"/>
  <c r="G4" i="2"/>
  <c r="G5" i="2"/>
  <c r="G6" i="2"/>
  <c r="G7" i="2"/>
  <c r="G8" i="2"/>
  <c r="G9" i="2"/>
  <c r="G10" i="2"/>
  <c r="G11" i="2"/>
  <c r="G12" i="2"/>
  <c r="G2" i="2"/>
  <c r="L25" i="2"/>
  <c r="O20" i="2"/>
  <c r="J22" i="2"/>
  <c r="B25" i="2"/>
  <c r="B24" i="2"/>
  <c r="B23" i="2"/>
  <c r="B22" i="2"/>
  <c r="B21" i="2"/>
  <c r="B20" i="2"/>
  <c r="B17" i="2"/>
  <c r="B16" i="2"/>
  <c r="B15" i="2"/>
  <c r="H19" i="2"/>
  <c r="E3" i="2"/>
  <c r="E4" i="2"/>
  <c r="E5" i="2"/>
  <c r="E6" i="2"/>
  <c r="E7" i="2"/>
  <c r="E8" i="2"/>
  <c r="E9" i="2"/>
  <c r="E10" i="2"/>
  <c r="E11" i="2"/>
  <c r="E12" i="2"/>
  <c r="E2" i="2"/>
  <c r="D3" i="2"/>
  <c r="D4" i="2"/>
  <c r="D5" i="2"/>
  <c r="D6" i="2"/>
  <c r="D7" i="2"/>
  <c r="D8" i="2"/>
  <c r="D9" i="2"/>
  <c r="D10" i="2"/>
  <c r="D11" i="2"/>
  <c r="D12" i="2"/>
  <c r="D2" i="2"/>
  <c r="B25" i="1"/>
  <c r="D2" i="1"/>
  <c r="D3" i="1"/>
  <c r="D4" i="1"/>
  <c r="D5" i="1"/>
  <c r="D6" i="1"/>
  <c r="D7" i="1"/>
  <c r="D8" i="1"/>
  <c r="D9" i="1"/>
  <c r="D10" i="1"/>
  <c r="D11" i="1"/>
  <c r="D12" i="1"/>
  <c r="B23" i="1"/>
  <c r="B21" i="1"/>
  <c r="B20" i="1"/>
  <c r="B22" i="1" s="1"/>
  <c r="B17" i="1"/>
  <c r="B16" i="1"/>
  <c r="B15" i="1"/>
  <c r="E3" i="1"/>
  <c r="E4" i="1"/>
  <c r="E5" i="1"/>
  <c r="E6" i="1"/>
  <c r="E7" i="1"/>
  <c r="E8" i="1"/>
  <c r="E9" i="1"/>
  <c r="E10" i="1"/>
  <c r="E11" i="1"/>
  <c r="E12" i="1"/>
  <c r="E2" i="1"/>
  <c r="B24" i="1" l="1"/>
</calcChain>
</file>

<file path=xl/sharedStrings.xml><?xml version="1.0" encoding="utf-8"?>
<sst xmlns="http://schemas.openxmlformats.org/spreadsheetml/2006/main" count="182" uniqueCount="115">
  <si>
    <t>Andy</t>
  </si>
  <si>
    <t>Betty</t>
  </si>
  <si>
    <t>Chad</t>
  </si>
  <si>
    <t>Daniel</t>
  </si>
  <si>
    <t>Edith</t>
  </si>
  <si>
    <t>Frank</t>
  </si>
  <si>
    <t>George</t>
  </si>
  <si>
    <t>Hank</t>
  </si>
  <si>
    <t>Ina</t>
  </si>
  <si>
    <t>Kelly</t>
  </si>
  <si>
    <t>Mindy</t>
  </si>
  <si>
    <t>Patient</t>
  </si>
  <si>
    <t>Y</t>
  </si>
  <si>
    <t>D</t>
  </si>
  <si>
    <t>ATE</t>
  </si>
  <si>
    <t>ATT</t>
  </si>
  <si>
    <t>ATU</t>
  </si>
  <si>
    <t>Selection bias</t>
  </si>
  <si>
    <t>E[Y(0)|D=1]</t>
  </si>
  <si>
    <t>E[Y(0)|D=0]</t>
  </si>
  <si>
    <t>SDO</t>
  </si>
  <si>
    <t>Decomposition</t>
  </si>
  <si>
    <t>Pi</t>
  </si>
  <si>
    <t>Terms</t>
  </si>
  <si>
    <t>Calculations</t>
  </si>
  <si>
    <t>TE</t>
  </si>
  <si>
    <t>3. Use the switching equation to determine observed outcome</t>
  </si>
  <si>
    <t>4. Calculate aggregate causal effects (rows 16-18)</t>
  </si>
  <si>
    <t>5. Calculate selection bias (rows 21-23)</t>
  </si>
  <si>
    <t>6. Calculate share of units in the treatment group (row 24)</t>
  </si>
  <si>
    <t>7. Calculate simple difference in mean outcomes (row 25)</t>
  </si>
  <si>
    <t>8. Decompose SDO into ATE plus selection bias plus weighted heterogenous treatment effects bias</t>
  </si>
  <si>
    <t xml:space="preserve">9. Compare the SDO and ATE. Why are they so different? </t>
  </si>
  <si>
    <t>Group instructions</t>
  </si>
  <si>
    <t>2. Assign treatment (column F) depending on whether TE is positive or non-positive</t>
  </si>
  <si>
    <t xml:space="preserve">1. Fill in missing treatment effects (column D) </t>
  </si>
  <si>
    <t>Parameters</t>
  </si>
  <si>
    <t>9. Compare the SDO and ATE. Why are they so different? What concerns do you have about this?</t>
  </si>
  <si>
    <t>Y(1) - Mindfulness</t>
  </si>
  <si>
    <t>Y(0) - MDMA</t>
  </si>
  <si>
    <t>10. What concerns do you have about these comparisons with respect to the efficacy of MDMA?</t>
  </si>
  <si>
    <t>SDO = ATE + E[Y0|D=1] - E[Y0|D=0] + (1-pi)(ATT-ATU)</t>
  </si>
  <si>
    <t xml:space="preserve">In both instances, the comparison between the two groups -- where the two groups basically chose the treatment that was best for them. </t>
  </si>
  <si>
    <t>Define the treatment as mindfulness</t>
  </si>
  <si>
    <t>Define the control as MDMA</t>
  </si>
  <si>
    <t>TE = Y1-Y0</t>
  </si>
  <si>
    <t>Higher values of Y1 or Y0 mean that that health outcome is better.</t>
  </si>
  <si>
    <t xml:space="preserve">Imagine a "perfect clinical doctor". </t>
  </si>
  <si>
    <t>Knowing each person's TE, the perfect doctor will then choose the treatment that is best</t>
  </si>
  <si>
    <t>Y = DY1 + (1-D)Y0 based on treatment assignment, and the treatment assignment here</t>
  </si>
  <si>
    <t>will be based on whether the TE is positive (D=1) or non-positive (D=0)&gt;</t>
  </si>
  <si>
    <t>ATT (mindfulness)</t>
  </si>
  <si>
    <t>ATU (MDMA)</t>
  </si>
  <si>
    <t xml:space="preserve">All of the treatment effects and their variants are based on Y(1), Y(0), not Y. </t>
  </si>
  <si>
    <t xml:space="preserve">We calculate ATT or ATU depending on whether a unit is treated or not treated. </t>
  </si>
  <si>
    <t xml:space="preserve">Causal parameters are always extensions of column D not column E. </t>
  </si>
  <si>
    <t>SDO = Avg Y for treated - Avg Y for comparison</t>
  </si>
  <si>
    <t>On average, the mindfulness group has a health score that is 1.93 points lower than the MDMA group.</t>
  </si>
  <si>
    <t>WHY doesn't the SDO equal any of those aggregate causal parameters? Why then do we sometimes</t>
  </si>
  <si>
    <t>use SDO like estimators when evaluating an RCT?</t>
  </si>
  <si>
    <t>Selection bias terms</t>
  </si>
  <si>
    <t>For our mindfulness group, had they been on MDMA their health would have been 10.5</t>
  </si>
  <si>
    <t>For our MDMA group (D=0), average health on MDMA was 13.43</t>
  </si>
  <si>
    <t xml:space="preserve">The ATE is negative, and the SDO was negative. So it's biased, but at least the sign is right. </t>
  </si>
  <si>
    <t>Hint to figure out column F: remember that this is the perfect doctor.  She assigns the treatment that is best</t>
  </si>
  <si>
    <t>for you.</t>
  </si>
  <si>
    <t>"Class exercise": ATE = -5, SDO = -1.93</t>
  </si>
  <si>
    <t>Y = DY1 + (1-D)Y0</t>
  </si>
  <si>
    <t>"Group exercise": ATE=+2</t>
  </si>
  <si>
    <t>ATE &lt;0</t>
  </si>
  <si>
    <t>ATE&gt;0</t>
  </si>
  <si>
    <t>Old</t>
  </si>
  <si>
    <t>New</t>
  </si>
  <si>
    <t>Question: is it always getting the sign rigth? No.</t>
  </si>
  <si>
    <t>New situation</t>
  </si>
  <si>
    <t xml:space="preserve">SDO = </t>
  </si>
  <si>
    <t>SDO decompisition</t>
  </si>
  <si>
    <t>"SDO = =B15+B22+(1-B23)*(B16-B17)"</t>
  </si>
  <si>
    <t>SDO = average Y for treated - average y for control</t>
  </si>
  <si>
    <t>"Signs" I mean whether the ATE is positive or negative. So when SDO&gt;0, ATE&gt;0 I say "got the sign right."</t>
  </si>
  <si>
    <t>Simple models (OLS is one too) do not have "no sign flip properties" unless certain assumptions hold.</t>
  </si>
  <si>
    <t>Random D</t>
  </si>
  <si>
    <t>Perfect doctor D</t>
  </si>
  <si>
    <t>Perfect doctor (selection on gains) uses the treatment effect to make the treatment assignment. So treatment is not independent of Y1, Y0</t>
  </si>
  <si>
    <t>Randomization (no selection on gains) does not use treatment effect, Y1 or Y0 to make treatment assignemtn. So treatment is independent of Y1,Y0.</t>
  </si>
  <si>
    <t>This is a big deal.  It took us all of human history up to 1923 Jerzey Neyman and 1925 Ronald Fisher to realize that under randomization</t>
  </si>
  <si>
    <t xml:space="preserve">you could identify a causal effect with data even without the potential outcomes. </t>
  </si>
  <si>
    <t>Perfect doctor -- "selection on gains from treatment". She picked the treatment depending on whether</t>
  </si>
  <si>
    <t xml:space="preserve">the treatment effect was positive of negative/zero. </t>
  </si>
  <si>
    <t>Left us with selection bias: E[Y0|D=1] \neq E[Y0|D=0]</t>
  </si>
  <si>
    <t>What if we randomized the treatment? Well, in expectation, if you randomize the treatment (coin flip),</t>
  </si>
  <si>
    <t xml:space="preserve">then there Y0 for the treatment and Y0 for the control are the same in expectation (population means). </t>
  </si>
  <si>
    <t xml:space="preserve">But in the sample, they won't hold because of finite sample bias. </t>
  </si>
  <si>
    <t>E[Y0|D=1]</t>
  </si>
  <si>
    <t>E[Y0|D=0]</t>
  </si>
  <si>
    <t>Randomized D (not perfect doctor assignment but for column G)</t>
  </si>
  <si>
    <t>Coin flip D</t>
  </si>
  <si>
    <t>n=11</t>
  </si>
  <si>
    <t>n=1000</t>
  </si>
  <si>
    <t>n=10,000</t>
  </si>
  <si>
    <t>n=1 million</t>
  </si>
  <si>
    <t>LATE</t>
  </si>
  <si>
    <t>ATE for the compliers (those who entered treatment bc of instrument assignment)</t>
  </si>
  <si>
    <t>Aggregate causal parameter estimates</t>
  </si>
  <si>
    <t>Aggregate causal parameters</t>
  </si>
  <si>
    <t>Average causal effect for everybody (column D)</t>
  </si>
  <si>
    <t>Average causal effect for the treatment group (Edith, Frank, Ina and Mindy)</t>
  </si>
  <si>
    <t>IV identifeis the LATE</t>
  </si>
  <si>
    <t>RCTs identify the ATE</t>
  </si>
  <si>
    <t>DiD identifies the ATT</t>
  </si>
  <si>
    <t>ATT = E[Y1|D=1] - E[Y0|D=1]</t>
  </si>
  <si>
    <t>We observe Y1 for the D=1 group</t>
  </si>
  <si>
    <t>We do not observe Y0 for the D=1 group</t>
  </si>
  <si>
    <t>Coin flips, bingo ball machines, alphabetizing, the wind -- these are all examples of independence. Bc in each of them, the treatment is assigned for reasons that are not related to treatment effects (Y0 or Y1).</t>
  </si>
  <si>
    <t>selection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</si>
</sst>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0" fontId="0" fillId="3" borderId="7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1" fillId="5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9" borderId="11" xfId="0" applyFill="1" applyBorder="1"/>
    <xf numFmtId="0" fontId="0" fillId="9" borderId="0" xfId="0" applyFill="1" applyBorder="1"/>
    <xf numFmtId="0" fontId="0" fillId="9" borderId="8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13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1" fillId="3" borderId="5" xfId="0" applyFont="1" applyFill="1" applyBorder="1"/>
    <xf numFmtId="0" fontId="1" fillId="3" borderId="7" xfId="0" applyFont="1" applyFill="1" applyBorder="1"/>
    <xf numFmtId="0" fontId="0" fillId="9" borderId="6" xfId="0" applyFill="1" applyBorder="1"/>
    <xf numFmtId="0" fontId="0" fillId="9" borderId="7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2" xfId="0" applyFill="1" applyBorder="1"/>
    <xf numFmtId="0" fontId="0" fillId="9" borderId="9" xfId="0" applyFill="1" applyBorder="1"/>
    <xf numFmtId="0" fontId="0" fillId="9" borderId="10" xfId="0" applyFill="1" applyBorder="1"/>
    <xf numFmtId="0" fontId="0" fillId="12" borderId="6" xfId="0" applyFill="1" applyBorder="1"/>
    <xf numFmtId="0" fontId="0" fillId="12" borderId="9" xfId="0" applyFill="1" applyBorder="1"/>
    <xf numFmtId="0" fontId="0" fillId="12" borderId="0" xfId="0" applyFill="1" applyBorder="1"/>
    <xf numFmtId="0" fontId="0" fillId="12" borderId="0" xfId="0" applyFill="1"/>
    <xf numFmtId="0" fontId="1" fillId="12" borderId="0" xfId="0" applyFont="1" applyFill="1"/>
    <xf numFmtId="0" fontId="1" fillId="12" borderId="0" xfId="0" applyFont="1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12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0" fillId="0" borderId="0" xfId="0" applyFont="1"/>
    <xf numFmtId="0" fontId="0" fillId="9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 applyFill="1"/>
    <xf numFmtId="0" fontId="3" fillId="0" borderId="0" xfId="0" applyFont="1" applyFill="1"/>
    <xf numFmtId="0" fontId="3" fillId="0" borderId="0" xfId="0" applyFont="1" applyFill="1" applyBorder="1"/>
    <xf numFmtId="0" fontId="0" fillId="13" borderId="0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7" xfId="0" applyFill="1" applyBorder="1"/>
    <xf numFmtId="0" fontId="0" fillId="13" borderId="7" xfId="0" applyFill="1" applyBorder="1" applyAlignment="1">
      <alignment horizontal="center"/>
    </xf>
    <xf numFmtId="0" fontId="0" fillId="13" borderId="6" xfId="0" applyFill="1" applyBorder="1"/>
    <xf numFmtId="0" fontId="0" fillId="14" borderId="5" xfId="0" applyFill="1" applyBorder="1"/>
    <xf numFmtId="0" fontId="0" fillId="14" borderId="0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6" xfId="0" applyFill="1" applyBorder="1"/>
    <xf numFmtId="2" fontId="0" fillId="0" borderId="0" xfId="0" applyNumberFormat="1"/>
    <xf numFmtId="2" fontId="0" fillId="0" borderId="8" xfId="0" applyNumberFormat="1" applyBorder="1"/>
    <xf numFmtId="2" fontId="0" fillId="0" borderId="10" xfId="0" applyNumberFormat="1" applyBorder="1"/>
    <xf numFmtId="0" fontId="1" fillId="0" borderId="15" xfId="0" applyFont="1" applyBorder="1"/>
    <xf numFmtId="0" fontId="1" fillId="0" borderId="0" xfId="0" applyFont="1" applyFill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1" fillId="0" borderId="7" xfId="0" applyFont="1" applyBorder="1"/>
    <xf numFmtId="0" fontId="1" fillId="0" borderId="1" xfId="0" applyFont="1" applyFill="1" applyBorder="1"/>
    <xf numFmtId="2" fontId="0" fillId="14" borderId="0" xfId="0" applyNumberFormat="1" applyFill="1" applyBorder="1"/>
    <xf numFmtId="2" fontId="0" fillId="14" borderId="8" xfId="0" applyNumberFormat="1" applyFill="1" applyBorder="1"/>
    <xf numFmtId="0" fontId="0" fillId="13" borderId="0" xfId="0" applyFill="1" applyBorder="1"/>
    <xf numFmtId="0" fontId="1" fillId="14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38FD-9127-544C-A0F4-EAB307542E3E}">
  <dimension ref="A1:O30"/>
  <sheetViews>
    <sheetView topLeftCell="A4" zoomScale="250" zoomScaleNormal="250" workbookViewId="0">
      <selection activeCell="A19" sqref="A19:B22"/>
    </sheetView>
  </sheetViews>
  <sheetFormatPr baseColWidth="10" defaultRowHeight="16" x14ac:dyDescent="0.2"/>
  <cols>
    <col min="1" max="1" width="17.33203125" customWidth="1"/>
    <col min="2" max="2" width="16.33203125" bestFit="1" customWidth="1"/>
    <col min="3" max="3" width="12" bestFit="1" customWidth="1"/>
  </cols>
  <sheetData>
    <row r="1" spans="1:15" ht="17" thickBot="1" x14ac:dyDescent="0.25">
      <c r="A1" s="5" t="s">
        <v>11</v>
      </c>
      <c r="B1" s="9" t="s">
        <v>38</v>
      </c>
      <c r="C1" s="12" t="s">
        <v>39</v>
      </c>
      <c r="D1" s="12" t="s">
        <v>25</v>
      </c>
      <c r="E1" s="10" t="s">
        <v>12</v>
      </c>
      <c r="F1" s="11" t="s">
        <v>13</v>
      </c>
      <c r="G1" s="52"/>
      <c r="H1" s="97" t="s">
        <v>33</v>
      </c>
      <c r="I1" s="98"/>
      <c r="J1" s="98"/>
      <c r="K1" s="98"/>
      <c r="L1" s="98"/>
      <c r="M1" s="98"/>
      <c r="N1" s="98"/>
      <c r="O1" s="99"/>
    </row>
    <row r="2" spans="1:15" ht="17" thickBot="1" x14ac:dyDescent="0.25">
      <c r="A2" s="77" t="s">
        <v>0</v>
      </c>
      <c r="B2" s="78">
        <v>1</v>
      </c>
      <c r="C2" s="79">
        <v>15</v>
      </c>
      <c r="D2" s="79">
        <f>B2-C2</f>
        <v>-14</v>
      </c>
      <c r="E2" s="79">
        <f>F2*B2+(1-F2)*C2</f>
        <v>15</v>
      </c>
      <c r="F2" s="79">
        <v>0</v>
      </c>
      <c r="G2" s="52"/>
      <c r="H2" s="18" t="s">
        <v>35</v>
      </c>
      <c r="I2" s="19"/>
      <c r="J2" s="19"/>
      <c r="K2" s="19"/>
      <c r="L2" s="19"/>
      <c r="M2" s="19"/>
      <c r="N2" s="19"/>
      <c r="O2" s="20"/>
    </row>
    <row r="3" spans="1:15" ht="17" thickBot="1" x14ac:dyDescent="0.25">
      <c r="A3" s="80" t="s">
        <v>1</v>
      </c>
      <c r="B3" s="78">
        <v>0</v>
      </c>
      <c r="C3" s="79">
        <v>20</v>
      </c>
      <c r="D3" s="79">
        <f t="shared" ref="D3:D12" si="0">B3-C3</f>
        <v>-20</v>
      </c>
      <c r="E3" s="79">
        <f t="shared" ref="E3:E12" si="1">F3*B3+(1-F3)*C3</f>
        <v>20</v>
      </c>
      <c r="F3" s="79">
        <v>0</v>
      </c>
      <c r="G3" s="52"/>
      <c r="H3" s="30" t="s">
        <v>34</v>
      </c>
      <c r="I3" s="31"/>
      <c r="J3" s="31"/>
      <c r="K3" s="31"/>
      <c r="L3" s="31"/>
      <c r="M3" s="31"/>
      <c r="N3" s="31"/>
      <c r="O3" s="32"/>
    </row>
    <row r="4" spans="1:15" ht="17" thickBot="1" x14ac:dyDescent="0.25">
      <c r="A4" s="80" t="s">
        <v>2</v>
      </c>
      <c r="B4" s="78">
        <v>3</v>
      </c>
      <c r="C4" s="79">
        <v>16</v>
      </c>
      <c r="D4" s="79">
        <f t="shared" si="0"/>
        <v>-13</v>
      </c>
      <c r="E4" s="79">
        <f t="shared" si="1"/>
        <v>16</v>
      </c>
      <c r="F4" s="79">
        <v>0</v>
      </c>
      <c r="G4" s="52"/>
      <c r="H4" s="24" t="s">
        <v>26</v>
      </c>
      <c r="I4" s="25"/>
      <c r="J4" s="25"/>
      <c r="K4" s="25"/>
      <c r="L4" s="25"/>
      <c r="M4" s="25"/>
      <c r="N4" s="25"/>
      <c r="O4" s="26"/>
    </row>
    <row r="5" spans="1:15" ht="17" thickBot="1" x14ac:dyDescent="0.25">
      <c r="A5" s="80" t="s">
        <v>3</v>
      </c>
      <c r="B5" s="78">
        <v>5</v>
      </c>
      <c r="C5" s="79">
        <v>11</v>
      </c>
      <c r="D5" s="79">
        <f t="shared" si="0"/>
        <v>-6</v>
      </c>
      <c r="E5" s="79">
        <f t="shared" si="1"/>
        <v>11</v>
      </c>
      <c r="F5" s="79">
        <v>0</v>
      </c>
      <c r="G5" s="52"/>
      <c r="H5" s="40" t="s">
        <v>27</v>
      </c>
      <c r="I5" s="41"/>
      <c r="J5" s="41"/>
      <c r="K5" s="41"/>
      <c r="L5" s="41"/>
      <c r="M5" s="41"/>
      <c r="N5" s="41"/>
      <c r="O5" s="42"/>
    </row>
    <row r="6" spans="1:15" ht="17" thickBot="1" x14ac:dyDescent="0.25">
      <c r="A6" s="76" t="s">
        <v>4</v>
      </c>
      <c r="B6" s="72">
        <v>14</v>
      </c>
      <c r="C6" s="73">
        <v>13</v>
      </c>
      <c r="D6" s="73">
        <f t="shared" si="0"/>
        <v>1</v>
      </c>
      <c r="E6" s="73">
        <f t="shared" si="1"/>
        <v>14</v>
      </c>
      <c r="F6" s="73">
        <v>1</v>
      </c>
      <c r="G6" s="52"/>
      <c r="H6" s="40" t="s">
        <v>28</v>
      </c>
      <c r="I6" s="41"/>
      <c r="J6" s="41"/>
      <c r="K6" s="41"/>
      <c r="L6" s="41"/>
      <c r="M6" s="41"/>
      <c r="N6" s="41"/>
      <c r="O6" s="42"/>
    </row>
    <row r="7" spans="1:15" ht="17" thickBot="1" x14ac:dyDescent="0.25">
      <c r="A7" s="76" t="s">
        <v>5</v>
      </c>
      <c r="B7" s="72">
        <v>15</v>
      </c>
      <c r="C7" s="73">
        <v>14</v>
      </c>
      <c r="D7" s="73">
        <f t="shared" si="0"/>
        <v>1</v>
      </c>
      <c r="E7" s="73">
        <f t="shared" si="1"/>
        <v>15</v>
      </c>
      <c r="F7" s="73">
        <v>1</v>
      </c>
      <c r="G7" s="52"/>
      <c r="H7" s="27" t="s">
        <v>29</v>
      </c>
      <c r="I7" s="28"/>
      <c r="J7" s="28"/>
      <c r="K7" s="28"/>
      <c r="L7" s="28"/>
      <c r="M7" s="28"/>
      <c r="N7" s="28"/>
      <c r="O7" s="29"/>
    </row>
    <row r="8" spans="1:15" x14ac:dyDescent="0.2">
      <c r="A8" s="80" t="s">
        <v>6</v>
      </c>
      <c r="B8" s="78">
        <v>6</v>
      </c>
      <c r="C8" s="79">
        <v>6</v>
      </c>
      <c r="D8" s="79">
        <f t="shared" si="0"/>
        <v>0</v>
      </c>
      <c r="E8" s="79">
        <f t="shared" si="1"/>
        <v>6</v>
      </c>
      <c r="F8" s="79">
        <v>0</v>
      </c>
      <c r="G8" s="52"/>
      <c r="H8" s="43" t="s">
        <v>30</v>
      </c>
      <c r="I8" s="44"/>
      <c r="J8" s="44"/>
      <c r="K8" s="44"/>
      <c r="L8" s="44"/>
      <c r="M8" s="44"/>
      <c r="N8" s="44"/>
      <c r="O8" s="45"/>
    </row>
    <row r="9" spans="1:15" x14ac:dyDescent="0.2">
      <c r="A9" s="80" t="s">
        <v>7</v>
      </c>
      <c r="B9" s="78">
        <v>1</v>
      </c>
      <c r="C9" s="79">
        <v>6</v>
      </c>
      <c r="D9" s="79">
        <f t="shared" si="0"/>
        <v>-5</v>
      </c>
      <c r="E9" s="79">
        <f t="shared" si="1"/>
        <v>6</v>
      </c>
      <c r="F9" s="79">
        <v>0</v>
      </c>
      <c r="G9" s="52"/>
      <c r="H9" s="21" t="s">
        <v>31</v>
      </c>
      <c r="I9" s="22"/>
      <c r="J9" s="22"/>
      <c r="K9" s="22"/>
      <c r="L9" s="22"/>
      <c r="M9" s="22"/>
      <c r="N9" s="22"/>
      <c r="O9" s="23"/>
    </row>
    <row r="10" spans="1:15" ht="17" thickBot="1" x14ac:dyDescent="0.25">
      <c r="A10" s="76" t="s">
        <v>8</v>
      </c>
      <c r="B10" s="72">
        <v>8</v>
      </c>
      <c r="C10" s="73">
        <v>7</v>
      </c>
      <c r="D10" s="73">
        <f t="shared" si="0"/>
        <v>1</v>
      </c>
      <c r="E10" s="73">
        <f t="shared" si="1"/>
        <v>8</v>
      </c>
      <c r="F10" s="73">
        <v>1</v>
      </c>
      <c r="G10" s="52"/>
      <c r="H10" s="46" t="s">
        <v>37</v>
      </c>
      <c r="I10" s="47"/>
      <c r="J10" s="47"/>
      <c r="K10" s="47"/>
      <c r="L10" s="47"/>
      <c r="M10" s="47"/>
      <c r="N10" s="47"/>
      <c r="O10" s="48"/>
    </row>
    <row r="11" spans="1:15" ht="17" thickBot="1" x14ac:dyDescent="0.25">
      <c r="A11" s="80" t="s">
        <v>9</v>
      </c>
      <c r="B11" s="78">
        <v>19</v>
      </c>
      <c r="C11" s="79">
        <v>20</v>
      </c>
      <c r="D11" s="79">
        <f t="shared" si="0"/>
        <v>-1</v>
      </c>
      <c r="E11" s="79">
        <f t="shared" si="1"/>
        <v>20</v>
      </c>
      <c r="F11" s="79">
        <v>0</v>
      </c>
      <c r="G11" s="52"/>
      <c r="H11" s="24" t="s">
        <v>40</v>
      </c>
      <c r="I11" s="25"/>
      <c r="J11" s="25"/>
      <c r="K11" s="25"/>
      <c r="L11" s="25"/>
      <c r="M11" s="25"/>
      <c r="N11" s="25"/>
      <c r="O11" s="26"/>
    </row>
    <row r="12" spans="1:15" ht="17" thickBot="1" x14ac:dyDescent="0.25">
      <c r="A12" s="74" t="s">
        <v>10</v>
      </c>
      <c r="B12" s="72">
        <v>9</v>
      </c>
      <c r="C12" s="73">
        <v>8</v>
      </c>
      <c r="D12" s="73">
        <f t="shared" si="0"/>
        <v>1</v>
      </c>
      <c r="E12" s="73">
        <f t="shared" si="1"/>
        <v>9</v>
      </c>
      <c r="F12" s="75">
        <v>1</v>
      </c>
      <c r="G12" s="52"/>
    </row>
    <row r="13" spans="1:15" ht="17" thickBot="1" x14ac:dyDescent="0.25">
      <c r="A13" s="49"/>
      <c r="B13" s="50"/>
      <c r="C13" s="51"/>
      <c r="D13" s="51"/>
      <c r="E13" s="51"/>
      <c r="F13" s="51"/>
      <c r="G13" s="52"/>
      <c r="H13" s="22" t="s">
        <v>43</v>
      </c>
    </row>
    <row r="14" spans="1:15" ht="17" thickBot="1" x14ac:dyDescent="0.25">
      <c r="A14" s="9" t="s">
        <v>36</v>
      </c>
      <c r="B14" s="12" t="s">
        <v>24</v>
      </c>
      <c r="C14" s="54"/>
      <c r="D14" s="52"/>
      <c r="E14" s="52"/>
      <c r="F14" s="52"/>
      <c r="G14" s="52"/>
      <c r="H14" s="22" t="s">
        <v>44</v>
      </c>
    </row>
    <row r="15" spans="1:15" x14ac:dyDescent="0.2">
      <c r="A15" s="33" t="s">
        <v>14</v>
      </c>
      <c r="B15" s="56">
        <f>AVERAGE(D2:D12)</f>
        <v>-5</v>
      </c>
      <c r="C15" s="55"/>
      <c r="D15" s="52"/>
      <c r="E15" s="52"/>
      <c r="F15" s="52"/>
      <c r="G15" s="52"/>
      <c r="H15" s="22" t="s">
        <v>45</v>
      </c>
    </row>
    <row r="16" spans="1:15" x14ac:dyDescent="0.2">
      <c r="A16" s="34" t="s">
        <v>51</v>
      </c>
      <c r="B16" s="57">
        <f>AVERAGE(D6:D7,D10,D12)</f>
        <v>1</v>
      </c>
      <c r="C16" s="55"/>
      <c r="D16" s="52"/>
      <c r="E16" s="52"/>
      <c r="F16" s="52"/>
      <c r="G16" s="52"/>
    </row>
    <row r="17" spans="1:8" ht="17" thickBot="1" x14ac:dyDescent="0.25">
      <c r="A17" s="35" t="s">
        <v>52</v>
      </c>
      <c r="B17" s="58">
        <f>AVERAGE(D2:D5,D8:D9,D11)</f>
        <v>-8.4285714285714288</v>
      </c>
      <c r="C17" s="55"/>
      <c r="D17" s="52"/>
      <c r="E17" s="52"/>
      <c r="F17" s="52"/>
      <c r="G17" s="52"/>
      <c r="H17" s="22" t="s">
        <v>46</v>
      </c>
    </row>
    <row r="18" spans="1:8" ht="17" thickBot="1" x14ac:dyDescent="0.25">
      <c r="A18" s="52"/>
      <c r="B18" s="59"/>
      <c r="C18" s="53"/>
      <c r="D18" s="53"/>
      <c r="E18" s="53"/>
      <c r="F18" s="53"/>
      <c r="G18" s="53"/>
      <c r="H18" s="22" t="s">
        <v>47</v>
      </c>
    </row>
    <row r="19" spans="1:8" ht="17" thickBot="1" x14ac:dyDescent="0.25">
      <c r="A19" s="2" t="s">
        <v>60</v>
      </c>
      <c r="B19" s="60" t="s">
        <v>24</v>
      </c>
      <c r="C19" s="53"/>
      <c r="D19" s="53"/>
      <c r="E19" s="53"/>
      <c r="F19" s="53"/>
      <c r="G19" s="53"/>
      <c r="H19" s="65" t="s">
        <v>48</v>
      </c>
    </row>
    <row r="20" spans="1:8" x14ac:dyDescent="0.2">
      <c r="A20" s="36" t="s">
        <v>18</v>
      </c>
      <c r="B20" s="56">
        <f>AVERAGE(C6:C7,C10,C12)</f>
        <v>10.5</v>
      </c>
      <c r="C20" s="70" t="s">
        <v>61</v>
      </c>
      <c r="D20" s="69"/>
      <c r="E20" s="69"/>
      <c r="F20" s="69"/>
      <c r="G20" s="69"/>
      <c r="H20" s="71"/>
    </row>
    <row r="21" spans="1:8" ht="17" thickBot="1" x14ac:dyDescent="0.25">
      <c r="A21" s="37" t="s">
        <v>19</v>
      </c>
      <c r="B21" s="58">
        <f>AVERAGE(C2:C5,C8:C9,C11)</f>
        <v>13.428571428571429</v>
      </c>
      <c r="C21" s="70" t="s">
        <v>62</v>
      </c>
      <c r="D21" s="69"/>
      <c r="E21" s="69"/>
      <c r="F21" s="69"/>
      <c r="G21" s="69"/>
      <c r="H21" s="64"/>
    </row>
    <row r="22" spans="1:8" ht="17" thickBot="1" x14ac:dyDescent="0.25">
      <c r="A22" s="3" t="s">
        <v>17</v>
      </c>
      <c r="B22" s="58">
        <f>B20-B21</f>
        <v>-2.9285714285714288</v>
      </c>
      <c r="C22" s="70"/>
      <c r="D22" s="70"/>
      <c r="E22" s="70"/>
      <c r="F22" s="70"/>
      <c r="G22" s="70"/>
      <c r="H22" s="1" t="s">
        <v>49</v>
      </c>
    </row>
    <row r="23" spans="1:8" ht="17" thickBot="1" x14ac:dyDescent="0.25">
      <c r="A23" s="4" t="s">
        <v>22</v>
      </c>
      <c r="B23" s="61">
        <f>AVERAGE(F2:F12)</f>
        <v>0.36363636363636365</v>
      </c>
      <c r="C23" s="52"/>
      <c r="D23" s="52"/>
      <c r="E23" s="52"/>
      <c r="F23" s="52"/>
      <c r="G23" s="52"/>
      <c r="H23" s="65" t="s">
        <v>50</v>
      </c>
    </row>
    <row r="24" spans="1:8" x14ac:dyDescent="0.2">
      <c r="A24" s="38" t="s">
        <v>20</v>
      </c>
      <c r="B24" s="62">
        <f>AVERAGE(E6:E7,E10,E12) - AVERAGE(E2:E5,E8:E9,E11)</f>
        <v>-1.9285714285714288</v>
      </c>
      <c r="C24" s="52"/>
      <c r="D24" s="52"/>
      <c r="E24" s="52"/>
      <c r="F24" s="52"/>
      <c r="G24" s="52"/>
    </row>
    <row r="25" spans="1:8" ht="17" thickBot="1" x14ac:dyDescent="0.25">
      <c r="A25" s="38" t="s">
        <v>21</v>
      </c>
      <c r="B25" s="62">
        <f>B15+B24+(1-B23)*(B16-B17)</f>
        <v>-0.92857142857142883</v>
      </c>
      <c r="C25" s="52"/>
      <c r="D25" s="52"/>
      <c r="E25" s="52"/>
      <c r="F25" s="52"/>
      <c r="G25" s="52"/>
      <c r="H25" t="s">
        <v>53</v>
      </c>
    </row>
    <row r="26" spans="1:8" ht="17" thickBot="1" x14ac:dyDescent="0.25">
      <c r="A26" s="66" t="s">
        <v>56</v>
      </c>
      <c r="B26" s="67"/>
      <c r="C26" s="68"/>
      <c r="H26" t="s">
        <v>54</v>
      </c>
    </row>
    <row r="27" spans="1:8" x14ac:dyDescent="0.2">
      <c r="A27" t="s">
        <v>57</v>
      </c>
      <c r="H27" t="s">
        <v>55</v>
      </c>
    </row>
    <row r="28" spans="1:8" x14ac:dyDescent="0.2">
      <c r="A28" t="s">
        <v>58</v>
      </c>
    </row>
    <row r="29" spans="1:8" x14ac:dyDescent="0.2">
      <c r="A29" t="s">
        <v>59</v>
      </c>
    </row>
    <row r="30" spans="1:8" x14ac:dyDescent="0.2">
      <c r="A30" t="s">
        <v>63</v>
      </c>
    </row>
  </sheetData>
  <mergeCells count="1">
    <mergeCell ref="H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807E-B9E2-0447-AF93-DEE806C3102F}">
  <dimension ref="A1:O31"/>
  <sheetViews>
    <sheetView topLeftCell="A2" zoomScale="230" zoomScaleNormal="230" workbookViewId="0">
      <selection activeCell="A2" sqref="A1:XFD1048576"/>
    </sheetView>
  </sheetViews>
  <sheetFormatPr baseColWidth="10" defaultRowHeight="16" x14ac:dyDescent="0.2"/>
  <cols>
    <col min="1" max="1" width="13.33203125" bestFit="1" customWidth="1"/>
    <col min="2" max="2" width="16.33203125" bestFit="1" customWidth="1"/>
    <col min="3" max="3" width="12" bestFit="1" customWidth="1"/>
    <col min="6" max="6" width="14.6640625" bestFit="1" customWidth="1"/>
    <col min="15" max="15" width="15.83203125" customWidth="1"/>
  </cols>
  <sheetData>
    <row r="1" spans="1:15" ht="17" thickBot="1" x14ac:dyDescent="0.25">
      <c r="A1" s="5" t="s">
        <v>11</v>
      </c>
      <c r="B1" s="9" t="s">
        <v>38</v>
      </c>
      <c r="C1" s="12" t="s">
        <v>39</v>
      </c>
      <c r="D1" s="95" t="s">
        <v>25</v>
      </c>
      <c r="E1" s="10" t="s">
        <v>12</v>
      </c>
      <c r="F1" s="11" t="s">
        <v>82</v>
      </c>
      <c r="G1" s="12" t="s">
        <v>81</v>
      </c>
      <c r="H1" s="97" t="s">
        <v>33</v>
      </c>
      <c r="I1" s="98"/>
      <c r="J1" s="98"/>
      <c r="K1" s="98"/>
      <c r="L1" s="98"/>
      <c r="M1" s="98"/>
      <c r="N1" s="98"/>
      <c r="O1" s="99"/>
    </row>
    <row r="2" spans="1:15" ht="17" thickBot="1" x14ac:dyDescent="0.25">
      <c r="A2" s="6" t="s">
        <v>0</v>
      </c>
      <c r="B2" s="16">
        <v>14</v>
      </c>
      <c r="C2" s="17">
        <v>15</v>
      </c>
      <c r="D2" s="79">
        <f>B2-C2</f>
        <v>-1</v>
      </c>
      <c r="E2" s="15">
        <f>F2*B2+(1-F2)*C2</f>
        <v>15</v>
      </c>
      <c r="F2" s="13">
        <v>0</v>
      </c>
      <c r="G2" s="96">
        <f ca="1">RANDBETWEEN(0,1)</f>
        <v>1</v>
      </c>
      <c r="H2" s="18" t="s">
        <v>35</v>
      </c>
      <c r="I2" s="19"/>
      <c r="J2" s="19"/>
      <c r="K2" s="19"/>
      <c r="L2" s="19"/>
      <c r="M2" s="19"/>
      <c r="N2" s="19"/>
      <c r="O2" s="20"/>
    </row>
    <row r="3" spans="1:15" ht="17" thickBot="1" x14ac:dyDescent="0.25">
      <c r="A3" s="7" t="s">
        <v>1</v>
      </c>
      <c r="B3" s="16">
        <v>15</v>
      </c>
      <c r="C3" s="17">
        <v>20</v>
      </c>
      <c r="D3" s="79">
        <f t="shared" ref="D3:D12" si="0">B3-C3</f>
        <v>-5</v>
      </c>
      <c r="E3" s="15">
        <f t="shared" ref="E3:E12" si="1">F3*B3+(1-F3)*C3</f>
        <v>20</v>
      </c>
      <c r="F3" s="13">
        <v>0</v>
      </c>
      <c r="G3" s="96">
        <f t="shared" ref="G3:G12" ca="1" si="2">RANDBETWEEN(0,1)</f>
        <v>0</v>
      </c>
      <c r="H3" s="30" t="s">
        <v>34</v>
      </c>
      <c r="I3" s="31"/>
      <c r="J3" s="31"/>
      <c r="K3" s="31"/>
      <c r="L3" s="31"/>
      <c r="M3" s="31"/>
      <c r="N3" s="31"/>
      <c r="O3" s="32"/>
    </row>
    <row r="4" spans="1:15" ht="17" thickBot="1" x14ac:dyDescent="0.25">
      <c r="A4" s="7" t="s">
        <v>2</v>
      </c>
      <c r="B4" s="16">
        <v>15</v>
      </c>
      <c r="C4" s="17">
        <v>16</v>
      </c>
      <c r="D4" s="79">
        <f t="shared" si="0"/>
        <v>-1</v>
      </c>
      <c r="E4" s="15">
        <f t="shared" si="1"/>
        <v>16</v>
      </c>
      <c r="F4" s="13">
        <v>0</v>
      </c>
      <c r="G4" s="96">
        <f t="shared" ca="1" si="2"/>
        <v>0</v>
      </c>
      <c r="H4" s="24" t="s">
        <v>26</v>
      </c>
      <c r="I4" s="25"/>
      <c r="J4" s="25"/>
      <c r="K4" s="25"/>
      <c r="L4" s="25"/>
      <c r="M4" s="25"/>
      <c r="N4" s="25"/>
      <c r="O4" s="26"/>
    </row>
    <row r="5" spans="1:15" ht="17" thickBot="1" x14ac:dyDescent="0.25">
      <c r="A5" s="7" t="s">
        <v>3</v>
      </c>
      <c r="B5" s="16">
        <v>5</v>
      </c>
      <c r="C5" s="17">
        <v>11</v>
      </c>
      <c r="D5" s="79">
        <f t="shared" si="0"/>
        <v>-6</v>
      </c>
      <c r="E5" s="15">
        <f t="shared" si="1"/>
        <v>11</v>
      </c>
      <c r="F5" s="13">
        <v>0</v>
      </c>
      <c r="G5" s="96">
        <f t="shared" ca="1" si="2"/>
        <v>0</v>
      </c>
      <c r="H5" s="40" t="s">
        <v>27</v>
      </c>
      <c r="I5" s="41"/>
      <c r="J5" s="41"/>
      <c r="K5" s="41"/>
      <c r="L5" s="41"/>
      <c r="M5" s="41"/>
      <c r="N5" s="41"/>
      <c r="O5" s="42"/>
    </row>
    <row r="6" spans="1:15" ht="17" thickBot="1" x14ac:dyDescent="0.25">
      <c r="A6" s="7" t="s">
        <v>4</v>
      </c>
      <c r="B6" s="16">
        <v>14</v>
      </c>
      <c r="C6" s="17">
        <v>1</v>
      </c>
      <c r="D6" s="79">
        <f t="shared" si="0"/>
        <v>13</v>
      </c>
      <c r="E6" s="15">
        <f t="shared" si="1"/>
        <v>14</v>
      </c>
      <c r="F6" s="13">
        <v>1</v>
      </c>
      <c r="G6" s="96">
        <f t="shared" ca="1" si="2"/>
        <v>1</v>
      </c>
      <c r="H6" s="40" t="s">
        <v>28</v>
      </c>
      <c r="I6" s="41"/>
      <c r="J6" s="41"/>
      <c r="K6" s="41"/>
      <c r="L6" s="41"/>
      <c r="M6" s="41"/>
      <c r="N6" s="41"/>
      <c r="O6" s="42"/>
    </row>
    <row r="7" spans="1:15" ht="17" thickBot="1" x14ac:dyDescent="0.25">
      <c r="A7" s="7" t="s">
        <v>5</v>
      </c>
      <c r="B7" s="16">
        <v>15</v>
      </c>
      <c r="C7" s="17">
        <v>2</v>
      </c>
      <c r="D7" s="79">
        <f t="shared" si="0"/>
        <v>13</v>
      </c>
      <c r="E7" s="15">
        <f t="shared" si="1"/>
        <v>15</v>
      </c>
      <c r="F7" s="13">
        <v>1</v>
      </c>
      <c r="G7" s="96">
        <f t="shared" ca="1" si="2"/>
        <v>1</v>
      </c>
      <c r="H7" s="27" t="s">
        <v>29</v>
      </c>
      <c r="I7" s="28"/>
      <c r="J7" s="28"/>
      <c r="K7" s="28"/>
      <c r="L7" s="28"/>
      <c r="M7" s="28"/>
      <c r="N7" s="28"/>
      <c r="O7" s="29"/>
    </row>
    <row r="8" spans="1:15" x14ac:dyDescent="0.2">
      <c r="A8" s="7" t="s">
        <v>6</v>
      </c>
      <c r="B8" s="16">
        <v>6</v>
      </c>
      <c r="C8" s="17">
        <v>6</v>
      </c>
      <c r="D8" s="79">
        <f t="shared" si="0"/>
        <v>0</v>
      </c>
      <c r="E8" s="15">
        <f t="shared" si="1"/>
        <v>6</v>
      </c>
      <c r="F8" s="13">
        <v>0</v>
      </c>
      <c r="G8" s="96">
        <f t="shared" ca="1" si="2"/>
        <v>1</v>
      </c>
      <c r="H8" s="43" t="s">
        <v>30</v>
      </c>
      <c r="I8" s="44"/>
      <c r="J8" s="44"/>
      <c r="K8" s="44"/>
      <c r="L8" s="44"/>
      <c r="M8" s="44"/>
      <c r="N8" s="44"/>
      <c r="O8" s="45"/>
    </row>
    <row r="9" spans="1:15" x14ac:dyDescent="0.2">
      <c r="A9" s="7" t="s">
        <v>7</v>
      </c>
      <c r="B9" s="16">
        <v>5</v>
      </c>
      <c r="C9" s="17">
        <v>6</v>
      </c>
      <c r="D9" s="79">
        <f t="shared" si="0"/>
        <v>-1</v>
      </c>
      <c r="E9" s="15">
        <f t="shared" si="1"/>
        <v>6</v>
      </c>
      <c r="F9" s="13">
        <v>0</v>
      </c>
      <c r="G9" s="96">
        <f t="shared" ca="1" si="2"/>
        <v>1</v>
      </c>
      <c r="H9" s="21" t="s">
        <v>31</v>
      </c>
      <c r="I9" s="22"/>
      <c r="J9" s="22"/>
      <c r="K9" s="22"/>
      <c r="L9" s="22"/>
      <c r="M9" s="22"/>
      <c r="N9" s="22"/>
      <c r="O9" s="23"/>
    </row>
    <row r="10" spans="1:15" ht="17" thickBot="1" x14ac:dyDescent="0.25">
      <c r="A10" s="7" t="s">
        <v>8</v>
      </c>
      <c r="B10" s="16">
        <v>8</v>
      </c>
      <c r="C10" s="17">
        <v>0</v>
      </c>
      <c r="D10" s="79">
        <f t="shared" si="0"/>
        <v>8</v>
      </c>
      <c r="E10" s="15">
        <f t="shared" si="1"/>
        <v>8</v>
      </c>
      <c r="F10" s="13">
        <v>1</v>
      </c>
      <c r="G10" s="96">
        <f t="shared" ca="1" si="2"/>
        <v>0</v>
      </c>
      <c r="H10" s="46" t="s">
        <v>32</v>
      </c>
      <c r="I10" s="47"/>
      <c r="J10" s="47"/>
      <c r="K10" s="47"/>
      <c r="L10" s="47"/>
      <c r="M10" s="47"/>
      <c r="N10" s="47"/>
      <c r="O10" s="48"/>
    </row>
    <row r="11" spans="1:15" ht="17" thickBot="1" x14ac:dyDescent="0.25">
      <c r="A11" s="7" t="s">
        <v>9</v>
      </c>
      <c r="B11" s="16">
        <v>19</v>
      </c>
      <c r="C11" s="17">
        <v>20</v>
      </c>
      <c r="D11" s="79">
        <f t="shared" si="0"/>
        <v>-1</v>
      </c>
      <c r="E11" s="15">
        <f t="shared" si="1"/>
        <v>20</v>
      </c>
      <c r="F11" s="13">
        <v>0</v>
      </c>
      <c r="G11" s="96">
        <f t="shared" ca="1" si="2"/>
        <v>1</v>
      </c>
      <c r="H11" s="24" t="s">
        <v>40</v>
      </c>
      <c r="I11" s="25"/>
      <c r="J11" s="25"/>
      <c r="K11" s="25"/>
      <c r="L11" s="25"/>
      <c r="M11" s="25"/>
      <c r="N11" s="25"/>
      <c r="O11" s="26"/>
    </row>
    <row r="12" spans="1:15" ht="17" thickBot="1" x14ac:dyDescent="0.25">
      <c r="A12" s="8" t="s">
        <v>10</v>
      </c>
      <c r="B12" s="16">
        <v>9</v>
      </c>
      <c r="C12" s="17">
        <v>6</v>
      </c>
      <c r="D12" s="79">
        <f t="shared" si="0"/>
        <v>3</v>
      </c>
      <c r="E12" s="15">
        <f t="shared" si="1"/>
        <v>9</v>
      </c>
      <c r="F12" s="14">
        <v>1</v>
      </c>
      <c r="G12" s="96">
        <f t="shared" ca="1" si="2"/>
        <v>1</v>
      </c>
      <c r="H12" s="21" t="s">
        <v>79</v>
      </c>
    </row>
    <row r="13" spans="1:15" ht="17" thickBot="1" x14ac:dyDescent="0.25">
      <c r="A13" s="49"/>
      <c r="B13" s="50"/>
      <c r="C13" s="51"/>
      <c r="D13" s="51"/>
      <c r="E13" s="51"/>
      <c r="F13" s="51"/>
      <c r="G13" s="52"/>
      <c r="I13" t="s">
        <v>78</v>
      </c>
    </row>
    <row r="14" spans="1:15" ht="17" thickBot="1" x14ac:dyDescent="0.25">
      <c r="A14" s="9" t="s">
        <v>36</v>
      </c>
      <c r="B14" s="12" t="s">
        <v>24</v>
      </c>
      <c r="C14" s="54"/>
      <c r="D14" s="52"/>
      <c r="E14" s="52"/>
      <c r="F14" s="52"/>
      <c r="G14" s="52"/>
      <c r="I14" s="1" t="s">
        <v>41</v>
      </c>
      <c r="J14" s="1"/>
      <c r="K14" s="1"/>
      <c r="L14" s="1"/>
    </row>
    <row r="15" spans="1:15" x14ac:dyDescent="0.2">
      <c r="A15" s="33" t="s">
        <v>14</v>
      </c>
      <c r="B15" s="56">
        <f>AVERAGE(D2:D12)</f>
        <v>2</v>
      </c>
      <c r="C15" s="55"/>
      <c r="D15" s="52"/>
      <c r="E15" s="52"/>
      <c r="F15" s="52"/>
      <c r="G15" s="52"/>
      <c r="H15" s="22" t="s">
        <v>80</v>
      </c>
    </row>
    <row r="16" spans="1:15" ht="17" thickBot="1" x14ac:dyDescent="0.25">
      <c r="A16" s="34" t="s">
        <v>15</v>
      </c>
      <c r="B16" s="57">
        <f>AVERAGE(D6:D7,D10,D12)</f>
        <v>9.25</v>
      </c>
      <c r="C16" s="55"/>
      <c r="D16" s="52"/>
      <c r="E16" s="52"/>
      <c r="F16" s="52"/>
      <c r="G16" s="52"/>
      <c r="H16" t="s">
        <v>64</v>
      </c>
    </row>
    <row r="17" spans="1:15" ht="17" thickBot="1" x14ac:dyDescent="0.25">
      <c r="A17" s="35" t="s">
        <v>16</v>
      </c>
      <c r="B17" s="58">
        <f>AVERAGE(D2:D5,D8:D9,D11)</f>
        <v>-2.1428571428571428</v>
      </c>
      <c r="C17" s="55"/>
      <c r="D17" s="52"/>
      <c r="E17" s="52"/>
      <c r="F17" s="52"/>
      <c r="G17" s="52"/>
      <c r="H17" t="s">
        <v>65</v>
      </c>
      <c r="J17" s="86" t="s">
        <v>36</v>
      </c>
      <c r="K17" s="84" t="s">
        <v>71</v>
      </c>
      <c r="L17" s="86" t="s">
        <v>72</v>
      </c>
      <c r="M17" s="2" t="s">
        <v>60</v>
      </c>
      <c r="N17" s="60" t="s">
        <v>71</v>
      </c>
      <c r="O17" s="91" t="s">
        <v>72</v>
      </c>
    </row>
    <row r="18" spans="1:15" ht="17" thickBot="1" x14ac:dyDescent="0.25">
      <c r="A18" s="52"/>
      <c r="B18" s="59"/>
      <c r="C18" s="53"/>
      <c r="D18" s="53"/>
      <c r="E18" s="53"/>
      <c r="F18" s="53"/>
      <c r="G18" s="53"/>
      <c r="J18" s="89" t="s">
        <v>14</v>
      </c>
      <c r="K18" s="93">
        <v>-5</v>
      </c>
      <c r="L18" s="76">
        <v>2</v>
      </c>
      <c r="M18" s="36" t="s">
        <v>18</v>
      </c>
      <c r="N18" s="56">
        <v>10.5</v>
      </c>
      <c r="O18" s="87">
        <v>2.25</v>
      </c>
    </row>
    <row r="19" spans="1:15" ht="17" thickBot="1" x14ac:dyDescent="0.25">
      <c r="A19" s="2" t="s">
        <v>23</v>
      </c>
      <c r="B19" s="60" t="s">
        <v>24</v>
      </c>
      <c r="C19" s="53"/>
      <c r="D19" s="53"/>
      <c r="E19" s="53"/>
      <c r="F19" s="53"/>
      <c r="G19" s="53"/>
      <c r="H19" s="1" t="str">
        <f xml:space="preserve"> "=F2*B2+(1-F2)*C2"</f>
        <v>=F2*B2+(1-F2)*C2</v>
      </c>
      <c r="J19" s="89" t="s">
        <v>51</v>
      </c>
      <c r="K19" s="82">
        <v>1</v>
      </c>
      <c r="L19" s="87">
        <v>9.25</v>
      </c>
      <c r="M19" s="37" t="s">
        <v>19</v>
      </c>
      <c r="N19" s="58">
        <v>13.428571428571429</v>
      </c>
      <c r="O19" s="88">
        <v>13.43</v>
      </c>
    </row>
    <row r="20" spans="1:15" ht="17" thickBot="1" x14ac:dyDescent="0.25">
      <c r="A20" s="36" t="s">
        <v>18</v>
      </c>
      <c r="B20" s="56">
        <f>AVERAGE(C6:C7,C10,C12)</f>
        <v>2.25</v>
      </c>
      <c r="C20" s="53"/>
      <c r="D20" s="53"/>
      <c r="E20" s="53"/>
      <c r="F20" s="53"/>
      <c r="G20" s="53"/>
      <c r="H20" s="64" t="s">
        <v>67</v>
      </c>
      <c r="J20" s="90" t="s">
        <v>52</v>
      </c>
      <c r="K20" s="83">
        <v>-8.4285714285714288</v>
      </c>
      <c r="L20" s="88">
        <v>-2.14</v>
      </c>
      <c r="M20" s="3" t="s">
        <v>17</v>
      </c>
      <c r="N20" s="58">
        <v>-2.9285714285714288</v>
      </c>
      <c r="O20" s="81">
        <f>B22</f>
        <v>-11.178571428571429</v>
      </c>
    </row>
    <row r="21" spans="1:15" ht="17" thickBot="1" x14ac:dyDescent="0.25">
      <c r="A21" s="37" t="s">
        <v>19</v>
      </c>
      <c r="B21" s="58">
        <f>AVERAGE(C2:C5,C8:C9,C11)</f>
        <v>13.428571428571429</v>
      </c>
      <c r="C21" s="53"/>
      <c r="D21" s="53"/>
      <c r="E21" s="53"/>
      <c r="F21" s="53"/>
      <c r="G21" s="53"/>
      <c r="H21" s="1"/>
      <c r="J21" s="85" t="s">
        <v>20</v>
      </c>
      <c r="K21" s="92">
        <v>-1.93</v>
      </c>
      <c r="L21" s="94">
        <v>-1.93</v>
      </c>
    </row>
    <row r="22" spans="1:15" ht="17" thickBot="1" x14ac:dyDescent="0.25">
      <c r="A22" s="3" t="s">
        <v>17</v>
      </c>
      <c r="B22" s="58">
        <f>B20-B21</f>
        <v>-11.178571428571429</v>
      </c>
      <c r="C22" s="52"/>
      <c r="D22" s="52"/>
      <c r="E22" s="52"/>
      <c r="F22" s="52"/>
      <c r="G22" s="52"/>
      <c r="H22" s="1"/>
      <c r="J22" t="str">
        <f>"SDO =B15+B22+(1-B23)*(B16-B17)"</f>
        <v>SDO =B15+B22+(1-B23)*(B16-B17)</v>
      </c>
    </row>
    <row r="23" spans="1:15" ht="17" thickBot="1" x14ac:dyDescent="0.25">
      <c r="A23" s="4" t="s">
        <v>22</v>
      </c>
      <c r="B23" s="61">
        <f>AVERAGE(F2:F12)</f>
        <v>0.36363636363636365</v>
      </c>
      <c r="C23" s="52"/>
      <c r="D23" s="52"/>
      <c r="E23" s="52"/>
      <c r="F23" s="52"/>
      <c r="G23" s="52"/>
      <c r="I23" s="85" t="s">
        <v>76</v>
      </c>
      <c r="K23" t="s">
        <v>77</v>
      </c>
    </row>
    <row r="24" spans="1:15" x14ac:dyDescent="0.2">
      <c r="A24" s="38" t="s">
        <v>20</v>
      </c>
      <c r="B24" s="62">
        <f>AVERAGE(E6:E7,E10,E12) - AVERAGE(E2:E5,E8:E9,E11)</f>
        <v>-1.9285714285714288</v>
      </c>
      <c r="C24" s="52"/>
      <c r="D24" s="52"/>
      <c r="E24" s="52"/>
      <c r="F24" s="52"/>
      <c r="G24" s="52"/>
      <c r="H24" t="s">
        <v>73</v>
      </c>
    </row>
    <row r="25" spans="1:15" ht="17" thickBot="1" x14ac:dyDescent="0.25">
      <c r="A25" s="39" t="s">
        <v>21</v>
      </c>
      <c r="B25" s="63">
        <f>B15+B22+(1-B23)*(B16-B17)</f>
        <v>-1.9285714285714288</v>
      </c>
      <c r="C25" s="52"/>
      <c r="D25" s="52"/>
      <c r="E25" s="52"/>
      <c r="F25" s="52"/>
      <c r="G25" s="52"/>
      <c r="J25" t="s">
        <v>74</v>
      </c>
      <c r="K25" t="s">
        <v>75</v>
      </c>
      <c r="L25" t="str">
        <f>"-5 + -2.93 + (.64) x (1 - -8.94) = -1.93"</f>
        <v>-5 + -2.93 + (.64) x (1 - -8.94) = -1.93</v>
      </c>
    </row>
    <row r="27" spans="1:15" x14ac:dyDescent="0.2">
      <c r="A27" t="s">
        <v>42</v>
      </c>
    </row>
    <row r="28" spans="1:15" x14ac:dyDescent="0.2">
      <c r="A28" t="s">
        <v>66</v>
      </c>
      <c r="D28" t="s">
        <v>69</v>
      </c>
      <c r="E28" t="s">
        <v>83</v>
      </c>
    </row>
    <row r="29" spans="1:15" x14ac:dyDescent="0.2">
      <c r="A29" t="s">
        <v>68</v>
      </c>
      <c r="D29" t="s">
        <v>70</v>
      </c>
      <c r="E29" t="s">
        <v>84</v>
      </c>
    </row>
    <row r="30" spans="1:15" x14ac:dyDescent="0.2">
      <c r="E30" t="s">
        <v>85</v>
      </c>
    </row>
    <row r="31" spans="1:15" x14ac:dyDescent="0.2">
      <c r="E31" t="s">
        <v>86</v>
      </c>
    </row>
  </sheetData>
  <mergeCells count="1">
    <mergeCell ref="H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95D6-3536-FC47-BAC6-42942EFC417D}">
  <dimension ref="A1:J27"/>
  <sheetViews>
    <sheetView tabSelected="1" zoomScale="210" zoomScaleNormal="210" workbookViewId="0">
      <selection activeCell="B20" sqref="B20"/>
    </sheetView>
  </sheetViews>
  <sheetFormatPr baseColWidth="10" defaultRowHeight="16" x14ac:dyDescent="0.2"/>
  <cols>
    <col min="1" max="1" width="25.6640625" bestFit="1" customWidth="1"/>
    <col min="2" max="2" width="20.6640625" customWidth="1"/>
    <col min="3" max="3" width="12.33203125" bestFit="1" customWidth="1"/>
    <col min="4" max="4" width="5.33203125" bestFit="1" customWidth="1"/>
    <col min="5" max="5" width="3.1640625" bestFit="1" customWidth="1"/>
    <col min="6" max="6" width="14" customWidth="1"/>
    <col min="7" max="7" width="9.6640625" bestFit="1" customWidth="1"/>
    <col min="8" max="8" width="9.33203125" bestFit="1" customWidth="1"/>
    <col min="9" max="9" width="8.83203125" customWidth="1"/>
    <col min="10" max="10" width="46.33203125" bestFit="1" customWidth="1"/>
  </cols>
  <sheetData>
    <row r="1" spans="1:10" ht="17" thickBot="1" x14ac:dyDescent="0.25">
      <c r="A1" s="5" t="s">
        <v>11</v>
      </c>
      <c r="B1" s="9" t="s">
        <v>38</v>
      </c>
      <c r="C1" s="12" t="s">
        <v>39</v>
      </c>
      <c r="D1" s="95" t="s">
        <v>25</v>
      </c>
      <c r="E1" s="10" t="s">
        <v>12</v>
      </c>
      <c r="F1" s="11" t="s">
        <v>82</v>
      </c>
      <c r="G1" s="12" t="s">
        <v>96</v>
      </c>
      <c r="H1" s="85"/>
      <c r="I1" t="s">
        <v>87</v>
      </c>
    </row>
    <row r="2" spans="1:10" ht="17" thickBot="1" x14ac:dyDescent="0.25">
      <c r="A2" s="6" t="s">
        <v>0</v>
      </c>
      <c r="B2" s="16">
        <v>14</v>
      </c>
      <c r="C2" s="17">
        <v>15</v>
      </c>
      <c r="D2" s="79">
        <f>B2-C2</f>
        <v>-1</v>
      </c>
      <c r="E2" s="15">
        <f>F2*B2+(1-F2)*C2</f>
        <v>15</v>
      </c>
      <c r="F2" s="13">
        <v>0</v>
      </c>
      <c r="G2" s="104">
        <v>0</v>
      </c>
      <c r="H2" s="91"/>
      <c r="I2" t="s">
        <v>88</v>
      </c>
    </row>
    <row r="3" spans="1:10" ht="17" thickBot="1" x14ac:dyDescent="0.25">
      <c r="A3" s="7" t="s">
        <v>1</v>
      </c>
      <c r="B3" s="16">
        <v>15</v>
      </c>
      <c r="C3" s="17">
        <v>20</v>
      </c>
      <c r="D3" s="79">
        <f t="shared" ref="D3:D12" si="0">B3-C3</f>
        <v>-5</v>
      </c>
      <c r="E3" s="15">
        <f t="shared" ref="E3:E12" si="1">F3*B3+(1-F3)*C3</f>
        <v>20</v>
      </c>
      <c r="F3" s="13">
        <v>0</v>
      </c>
      <c r="G3" s="104">
        <v>1</v>
      </c>
      <c r="H3" s="106"/>
      <c r="J3" t="s">
        <v>89</v>
      </c>
    </row>
    <row r="4" spans="1:10" x14ac:dyDescent="0.2">
      <c r="A4" s="7" t="s">
        <v>2</v>
      </c>
      <c r="B4" s="16">
        <v>15</v>
      </c>
      <c r="C4" s="17">
        <v>16</v>
      </c>
      <c r="D4" s="79">
        <f t="shared" si="0"/>
        <v>-1</v>
      </c>
      <c r="E4" s="15">
        <f t="shared" si="1"/>
        <v>16</v>
      </c>
      <c r="F4" s="13">
        <v>0</v>
      </c>
      <c r="G4" s="104">
        <v>0</v>
      </c>
      <c r="H4" s="107"/>
      <c r="I4" t="s">
        <v>90</v>
      </c>
    </row>
    <row r="5" spans="1:10" ht="17" thickBot="1" x14ac:dyDescent="0.25">
      <c r="A5" s="7" t="s">
        <v>3</v>
      </c>
      <c r="B5" s="16">
        <v>5</v>
      </c>
      <c r="C5" s="17">
        <v>11</v>
      </c>
      <c r="D5" s="79">
        <f t="shared" si="0"/>
        <v>-6</v>
      </c>
      <c r="E5" s="15">
        <f t="shared" si="1"/>
        <v>11</v>
      </c>
      <c r="F5" s="13">
        <v>0</v>
      </c>
      <c r="G5" s="104">
        <v>0</v>
      </c>
      <c r="H5" s="108"/>
      <c r="I5" t="s">
        <v>91</v>
      </c>
    </row>
    <row r="6" spans="1:10" x14ac:dyDescent="0.2">
      <c r="A6" s="7" t="s">
        <v>4</v>
      </c>
      <c r="B6" s="16">
        <v>14</v>
      </c>
      <c r="C6" s="17">
        <v>1</v>
      </c>
      <c r="D6" s="79">
        <f t="shared" si="0"/>
        <v>13</v>
      </c>
      <c r="E6" s="15">
        <f t="shared" si="1"/>
        <v>14</v>
      </c>
      <c r="F6" s="13">
        <v>1</v>
      </c>
      <c r="G6" s="104">
        <v>1</v>
      </c>
      <c r="H6" s="106"/>
    </row>
    <row r="7" spans="1:10" x14ac:dyDescent="0.2">
      <c r="A7" s="7" t="s">
        <v>5</v>
      </c>
      <c r="B7" s="16">
        <v>15</v>
      </c>
      <c r="C7" s="17">
        <v>2</v>
      </c>
      <c r="D7" s="79">
        <f t="shared" si="0"/>
        <v>13</v>
      </c>
      <c r="E7" s="15">
        <f t="shared" si="1"/>
        <v>15</v>
      </c>
      <c r="F7" s="13">
        <v>1</v>
      </c>
      <c r="G7" s="104">
        <v>0</v>
      </c>
      <c r="H7" s="106"/>
      <c r="I7" t="s">
        <v>92</v>
      </c>
    </row>
    <row r="8" spans="1:10" ht="17" thickBot="1" x14ac:dyDescent="0.25">
      <c r="A8" s="7" t="s">
        <v>6</v>
      </c>
      <c r="B8" s="16">
        <v>6</v>
      </c>
      <c r="C8" s="17">
        <v>6</v>
      </c>
      <c r="D8" s="79">
        <f t="shared" si="0"/>
        <v>0</v>
      </c>
      <c r="E8" s="15">
        <f t="shared" si="1"/>
        <v>6</v>
      </c>
      <c r="F8" s="13">
        <v>0</v>
      </c>
      <c r="G8" s="104">
        <v>0</v>
      </c>
      <c r="H8" s="106"/>
    </row>
    <row r="9" spans="1:10" ht="17" thickBot="1" x14ac:dyDescent="0.25">
      <c r="A9" s="7" t="s">
        <v>7</v>
      </c>
      <c r="B9" s="16">
        <v>5</v>
      </c>
      <c r="C9" s="17">
        <v>6</v>
      </c>
      <c r="D9" s="79">
        <f t="shared" si="0"/>
        <v>-1</v>
      </c>
      <c r="E9" s="15">
        <f t="shared" si="1"/>
        <v>6</v>
      </c>
      <c r="F9" s="13">
        <v>0</v>
      </c>
      <c r="G9" s="104">
        <v>0</v>
      </c>
      <c r="H9" s="91"/>
    </row>
    <row r="10" spans="1:10" x14ac:dyDescent="0.2">
      <c r="A10" s="7" t="s">
        <v>8</v>
      </c>
      <c r="B10" s="16">
        <v>8</v>
      </c>
      <c r="C10" s="17">
        <v>0</v>
      </c>
      <c r="D10" s="79">
        <f t="shared" si="0"/>
        <v>8</v>
      </c>
      <c r="E10" s="15">
        <f t="shared" si="1"/>
        <v>8</v>
      </c>
      <c r="F10" s="13">
        <v>1</v>
      </c>
      <c r="G10" s="104">
        <v>1</v>
      </c>
      <c r="H10" s="106"/>
    </row>
    <row r="11" spans="1:10" x14ac:dyDescent="0.2">
      <c r="A11" s="7" t="s">
        <v>9</v>
      </c>
      <c r="B11" s="16">
        <v>19</v>
      </c>
      <c r="C11" s="17">
        <v>20</v>
      </c>
      <c r="D11" s="79">
        <f t="shared" si="0"/>
        <v>-1</v>
      </c>
      <c r="E11" s="15">
        <f t="shared" si="1"/>
        <v>20</v>
      </c>
      <c r="F11" s="13">
        <v>0</v>
      </c>
      <c r="G11" s="104">
        <v>0</v>
      </c>
      <c r="H11" s="106"/>
    </row>
    <row r="12" spans="1:10" ht="17" thickBot="1" x14ac:dyDescent="0.25">
      <c r="A12" s="8" t="s">
        <v>10</v>
      </c>
      <c r="B12" s="100">
        <v>9</v>
      </c>
      <c r="C12" s="101">
        <v>6</v>
      </c>
      <c r="D12" s="102">
        <f t="shared" si="0"/>
        <v>3</v>
      </c>
      <c r="E12" s="103">
        <f t="shared" si="1"/>
        <v>9</v>
      </c>
      <c r="F12" s="14">
        <v>1</v>
      </c>
      <c r="G12" s="105">
        <v>1</v>
      </c>
      <c r="H12" s="106"/>
    </row>
    <row r="14" spans="1:10" x14ac:dyDescent="0.2">
      <c r="B14" t="s">
        <v>95</v>
      </c>
      <c r="J14" t="s">
        <v>110</v>
      </c>
    </row>
    <row r="15" spans="1:10" x14ac:dyDescent="0.2">
      <c r="B15" s="1" t="s">
        <v>93</v>
      </c>
      <c r="C15" s="1" t="s">
        <v>94</v>
      </c>
      <c r="D15" t="s">
        <v>114</v>
      </c>
      <c r="G15" s="1"/>
      <c r="H15" s="1"/>
      <c r="I15" s="1"/>
      <c r="J15" t="s">
        <v>111</v>
      </c>
    </row>
    <row r="16" spans="1:10" x14ac:dyDescent="0.2">
      <c r="A16" t="s">
        <v>97</v>
      </c>
      <c r="B16">
        <f>AVERAGE(C3,C6,C10,C12)</f>
        <v>6.75</v>
      </c>
      <c r="C16">
        <f>AVERAGE(C2,C4:C5,C7:C9,C11)</f>
        <v>10.857142857142858</v>
      </c>
      <c r="D16" s="81">
        <f>B16-C16</f>
        <v>-4.1071428571428577</v>
      </c>
      <c r="J16" t="s">
        <v>112</v>
      </c>
    </row>
    <row r="17" spans="1:4" x14ac:dyDescent="0.2">
      <c r="A17" t="s">
        <v>98</v>
      </c>
      <c r="B17">
        <v>7</v>
      </c>
      <c r="C17">
        <v>7.5</v>
      </c>
      <c r="D17" s="81">
        <v>-0.5</v>
      </c>
    </row>
    <row r="18" spans="1:4" x14ac:dyDescent="0.2">
      <c r="A18" t="s">
        <v>99</v>
      </c>
      <c r="B18">
        <v>7.25</v>
      </c>
      <c r="C18">
        <v>7.5</v>
      </c>
      <c r="D18" s="81">
        <v>-0.25</v>
      </c>
    </row>
    <row r="19" spans="1:4" x14ac:dyDescent="0.2">
      <c r="A19" t="s">
        <v>100</v>
      </c>
      <c r="B19">
        <v>7.45</v>
      </c>
      <c r="C19">
        <v>7.5</v>
      </c>
      <c r="D19" s="81">
        <v>-0.05</v>
      </c>
    </row>
    <row r="20" spans="1:4" x14ac:dyDescent="0.2">
      <c r="A20" s="1" t="s">
        <v>104</v>
      </c>
      <c r="B20" s="1" t="s">
        <v>103</v>
      </c>
      <c r="C20" s="1"/>
    </row>
    <row r="21" spans="1:4" x14ac:dyDescent="0.2">
      <c r="A21" t="s">
        <v>14</v>
      </c>
      <c r="B21">
        <f>AVERAGE(D2:D12)</f>
        <v>2</v>
      </c>
      <c r="C21" t="s">
        <v>105</v>
      </c>
    </row>
    <row r="22" spans="1:4" x14ac:dyDescent="0.2">
      <c r="A22" t="s">
        <v>15</v>
      </c>
      <c r="B22">
        <f>AVERAGE(D6:D7,D10,D12)</f>
        <v>9.25</v>
      </c>
      <c r="C22" t="s">
        <v>106</v>
      </c>
    </row>
    <row r="23" spans="1:4" x14ac:dyDescent="0.2">
      <c r="A23" t="s">
        <v>101</v>
      </c>
      <c r="B23" t="s">
        <v>102</v>
      </c>
    </row>
    <row r="25" spans="1:4" x14ac:dyDescent="0.2">
      <c r="A25" t="s">
        <v>107</v>
      </c>
      <c r="B25" t="s">
        <v>113</v>
      </c>
    </row>
    <row r="26" spans="1:4" x14ac:dyDescent="0.2">
      <c r="A26" t="s">
        <v>108</v>
      </c>
    </row>
    <row r="27" spans="1:4" x14ac:dyDescent="0.2">
      <c r="A27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exercise</vt:lpstr>
      <vt:lpstr>Group exercise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2022-02-27T13:21:17Z</dcterms:created>
  <dcterms:modified xsi:type="dcterms:W3CDTF">2022-04-03T20:39:11Z</dcterms:modified>
</cp:coreProperties>
</file>