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ffice App\Advance Excel\"/>
    </mc:Choice>
  </mc:AlternateContent>
  <xr:revisionPtr revIDLastSave="0" documentId="8_{4F320BFA-8A84-4FA2-B04F-29854ED2C961}" xr6:coauthVersionLast="47" xr6:coauthVersionMax="47" xr10:uidLastSave="{00000000-0000-0000-0000-000000000000}"/>
  <bookViews>
    <workbookView xWindow="-108" yWindow="-108" windowWidth="23256" windowHeight="12576" xr2:uid="{75C8E379-DD5F-4BBE-8FC9-C3736BD123B0}"/>
  </bookViews>
  <sheets>
    <sheet name="Dashbaord" sheetId="1" r:id="rId1"/>
    <sheet name="Stock_Details" sheetId="2" r:id="rId2"/>
    <sheet name="Sales_Details" sheetId="5" r:id="rId3"/>
    <sheet name="Purchase_Details" sheetId="6" r:id="rId4"/>
    <sheet name="Sales_entry" sheetId="3" r:id="rId5"/>
    <sheet name="Purchase_Entry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H2" i="2"/>
  <c r="G2" i="2"/>
  <c r="E2" i="2"/>
  <c r="G6" i="4"/>
  <c r="G16" i="4"/>
  <c r="H5" i="5"/>
  <c r="H6" i="5"/>
  <c r="G6" i="3"/>
  <c r="H7" i="5"/>
  <c r="H8" i="5"/>
  <c r="G16" i="3"/>
  <c r="F2" i="2" l="1"/>
</calcChain>
</file>

<file path=xl/sharedStrings.xml><?xml version="1.0" encoding="utf-8"?>
<sst xmlns="http://schemas.openxmlformats.org/spreadsheetml/2006/main" count="56" uniqueCount="25">
  <si>
    <t>SMS</t>
  </si>
  <si>
    <t>Stock Management System</t>
  </si>
  <si>
    <t>Bill No</t>
  </si>
  <si>
    <t>Date</t>
  </si>
  <si>
    <t>Items</t>
  </si>
  <si>
    <t>Qty</t>
  </si>
  <si>
    <t>Rate</t>
  </si>
  <si>
    <t>Amount</t>
  </si>
  <si>
    <t>SALES ENTRY FORM</t>
  </si>
  <si>
    <t>PURCHASE ENTRY FORM</t>
  </si>
  <si>
    <t>STOCK DETIALS</t>
  </si>
  <si>
    <t>SN</t>
  </si>
  <si>
    <t>ITEMS</t>
  </si>
  <si>
    <t>SALES BALANCE</t>
  </si>
  <si>
    <t>BALANCE</t>
  </si>
  <si>
    <t>OPENING BAL</t>
  </si>
  <si>
    <t>PURCHASE BAL</t>
  </si>
  <si>
    <t>SALES DETAILS</t>
  </si>
  <si>
    <t>PURCHASE DETAILS</t>
  </si>
  <si>
    <t>Keyboard</t>
  </si>
  <si>
    <t>Mouse</t>
  </si>
  <si>
    <t>Monitor</t>
  </si>
  <si>
    <t>Laptop</t>
  </si>
  <si>
    <t>Hard Disk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</si>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</sst>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1"/>
      <color theme="1"/>
      <name val="Kalimati"/>
      <family val="2"/>
    </font>
    <font>
      <sz val="11"/>
      <color theme="1"/>
      <name val="Arial Black"/>
      <family val="2"/>
    </font>
    <font>
      <sz val="30"/>
      <color theme="0"/>
      <name val="Arial Black"/>
      <family val="2"/>
    </font>
    <font>
      <sz val="25"/>
      <color theme="0"/>
      <name val="Arial Black"/>
      <family val="2"/>
    </font>
    <font>
      <b/>
      <sz val="11"/>
      <color theme="1"/>
      <name val="Arial"/>
      <family val="2"/>
    </font>
    <font>
      <sz val="20"/>
      <color theme="0"/>
      <name val="Arial Black"/>
      <family val="2"/>
    </font>
    <font>
      <b/>
      <sz val="11"/>
      <color rgb="FFFFFF00"/>
      <name val="Arial Black"/>
      <family val="2"/>
    </font>
    <font>
      <sz val="11"/>
      <name val="Kalimati"/>
      <family val="2"/>
    </font>
    <font>
      <sz val="17"/>
      <color theme="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7" fillId="7" borderId="1" xfId="0" applyFont="1" applyFill="1" applyBorder="1"/>
    <xf numFmtId="0" fontId="6" fillId="3" borderId="0" xfId="0" applyFont="1" applyFill="1" applyAlignment="1">
      <alignment horizontal="right"/>
    </xf>
    <xf numFmtId="0" fontId="8" fillId="6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7" fillId="7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ill="1" applyBorder="1"/>
    <xf numFmtId="0" fontId="0" fillId="0" borderId="4" xfId="0" applyBorder="1"/>
    <xf numFmtId="164" fontId="0" fillId="0" borderId="4" xfId="0" applyNumberFormat="1" applyFill="1" applyBorder="1"/>
    <xf numFmtId="0" fontId="0" fillId="0" borderId="4" xfId="0" applyFill="1" applyBorder="1"/>
    <xf numFmtId="0" fontId="0" fillId="0" borderId="1" xfId="0" applyFill="1" applyBorder="1"/>
    <xf numFmtId="0" fontId="4" fillId="0" borderId="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164" fontId="0" fillId="0" borderId="11" xfId="0" applyNumberFormat="1" applyFill="1" applyBorder="1"/>
    <xf numFmtId="0" fontId="0" fillId="0" borderId="11" xfId="0" applyBorder="1"/>
    <xf numFmtId="0" fontId="4" fillId="0" borderId="9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Protection="1">
      <protection locked="0"/>
    </xf>
    <xf numFmtId="0" fontId="7" fillId="7" borderId="1" xfId="0" applyFont="1" applyFill="1" applyBorder="1" applyProtection="1">
      <protection locked="0"/>
    </xf>
    <xf numFmtId="0" fontId="3" fillId="4" borderId="0" xfId="0" applyFont="1" applyFill="1" applyBorder="1" applyAlignment="1">
      <alignment horizontal="center" vertical="center"/>
    </xf>
    <xf numFmtId="164" fontId="7" fillId="7" borderId="4" xfId="0" applyNumberFormat="1" applyFont="1" applyFill="1" applyBorder="1"/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hyperlink" Target="#Sales_Details!A1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hyperlink" Target="#Purchase_Entry!A1"/><Relationship Id="rId1" Type="http://schemas.openxmlformats.org/officeDocument/2006/relationships/hyperlink" Target="#Sales_entry!A1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hyperlink" Target="#Stock_Details!A1"/><Relationship Id="rId10" Type="http://schemas.openxmlformats.org/officeDocument/2006/relationships/image" Target="../media/image5.png"/><Relationship Id="rId4" Type="http://schemas.openxmlformats.org/officeDocument/2006/relationships/hyperlink" Target="#Purchase_Details!A1"/><Relationship Id="rId9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Dashbao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Dashbaord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Dashbaord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Dashbaord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Dashbao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106680</xdr:rowOff>
    </xdr:from>
    <xdr:to>
      <xdr:col>1</xdr:col>
      <xdr:colOff>1424940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5C89FF-22DB-4F1D-8DCC-11C2E16CDC69}"/>
            </a:ext>
          </a:extLst>
        </xdr:cNvPr>
        <xdr:cNvSpPr/>
      </xdr:nvSpPr>
      <xdr:spPr>
        <a:xfrm>
          <a:off x="769620" y="861060"/>
          <a:ext cx="1325880" cy="38862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Sales</a:t>
          </a:r>
          <a:r>
            <a:rPr lang="en-US" sz="1800" b="1" baseline="0"/>
            <a:t> Entry</a:t>
          </a:r>
          <a:endParaRPr lang="en-US" sz="1800" b="1"/>
        </a:p>
      </xdr:txBody>
    </xdr:sp>
    <xdr:clientData/>
  </xdr:twoCellAnchor>
  <xdr:twoCellAnchor>
    <xdr:from>
      <xdr:col>1</xdr:col>
      <xdr:colOff>99060</xdr:colOff>
      <xdr:row>6</xdr:row>
      <xdr:rowOff>146685</xdr:rowOff>
    </xdr:from>
    <xdr:to>
      <xdr:col>1</xdr:col>
      <xdr:colOff>1424940</xdr:colOff>
      <xdr:row>9</xdr:row>
      <xdr:rowOff>9525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0ACDFA-3880-4B50-A070-8F9016D321FF}"/>
            </a:ext>
          </a:extLst>
        </xdr:cNvPr>
        <xdr:cNvSpPr/>
      </xdr:nvSpPr>
      <xdr:spPr>
        <a:xfrm>
          <a:off x="769620" y="1426845"/>
          <a:ext cx="1325880" cy="38862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Purc</a:t>
          </a:r>
          <a:r>
            <a:rPr lang="en-US" sz="1800" b="1" baseline="0"/>
            <a:t> Entry</a:t>
          </a:r>
          <a:endParaRPr lang="en-US" sz="1800" b="1"/>
        </a:p>
      </xdr:txBody>
    </xdr:sp>
    <xdr:clientData/>
  </xdr:twoCellAnchor>
  <xdr:twoCellAnchor>
    <xdr:from>
      <xdr:col>1</xdr:col>
      <xdr:colOff>99060</xdr:colOff>
      <xdr:row>10</xdr:row>
      <xdr:rowOff>11430</xdr:rowOff>
    </xdr:from>
    <xdr:to>
      <xdr:col>1</xdr:col>
      <xdr:colOff>1424940</xdr:colOff>
      <xdr:row>12</xdr:row>
      <xdr:rowOff>49530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B3BF03-3D84-4208-91A5-09727B484FAF}"/>
            </a:ext>
          </a:extLst>
        </xdr:cNvPr>
        <xdr:cNvSpPr/>
      </xdr:nvSpPr>
      <xdr:spPr>
        <a:xfrm>
          <a:off x="769620" y="1992630"/>
          <a:ext cx="1325880" cy="38862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Sales Details</a:t>
          </a:r>
        </a:p>
      </xdr:txBody>
    </xdr:sp>
    <xdr:clientData/>
  </xdr:twoCellAnchor>
  <xdr:twoCellAnchor>
    <xdr:from>
      <xdr:col>1</xdr:col>
      <xdr:colOff>99060</xdr:colOff>
      <xdr:row>13</xdr:row>
      <xdr:rowOff>51435</xdr:rowOff>
    </xdr:from>
    <xdr:to>
      <xdr:col>1</xdr:col>
      <xdr:colOff>1424940</xdr:colOff>
      <xdr:row>15</xdr:row>
      <xdr:rowOff>89535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D54171-8885-4CD9-A30F-8DAC7D3B55CA}"/>
            </a:ext>
          </a:extLst>
        </xdr:cNvPr>
        <xdr:cNvSpPr/>
      </xdr:nvSpPr>
      <xdr:spPr>
        <a:xfrm>
          <a:off x="769620" y="2558415"/>
          <a:ext cx="1325880" cy="38862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Purc Details</a:t>
          </a:r>
        </a:p>
      </xdr:txBody>
    </xdr:sp>
    <xdr:clientData/>
  </xdr:twoCellAnchor>
  <xdr:twoCellAnchor>
    <xdr:from>
      <xdr:col>1</xdr:col>
      <xdr:colOff>99060</xdr:colOff>
      <xdr:row>16</xdr:row>
      <xdr:rowOff>91440</xdr:rowOff>
    </xdr:from>
    <xdr:to>
      <xdr:col>1</xdr:col>
      <xdr:colOff>1424940</xdr:colOff>
      <xdr:row>18</xdr:row>
      <xdr:rowOff>129540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A3B58E-6A9A-4F14-9AB7-B19EAEDC2ED6}"/>
            </a:ext>
          </a:extLst>
        </xdr:cNvPr>
        <xdr:cNvSpPr/>
      </xdr:nvSpPr>
      <xdr:spPr>
        <a:xfrm>
          <a:off x="769620" y="3124200"/>
          <a:ext cx="1325880" cy="38862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Stock Details</a:t>
          </a:r>
        </a:p>
      </xdr:txBody>
    </xdr:sp>
    <xdr:clientData/>
  </xdr:twoCellAnchor>
  <xdr:twoCellAnchor>
    <xdr:from>
      <xdr:col>2</xdr:col>
      <xdr:colOff>121920</xdr:colOff>
      <xdr:row>1</xdr:row>
      <xdr:rowOff>137160</xdr:rowOff>
    </xdr:from>
    <xdr:to>
      <xdr:col>5</xdr:col>
      <xdr:colOff>213360</xdr:colOff>
      <xdr:row>8</xdr:row>
      <xdr:rowOff>144780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D174272-C192-4EA5-BBD6-1A54E4807539}"/>
            </a:ext>
          </a:extLst>
        </xdr:cNvPr>
        <xdr:cNvGrpSpPr/>
      </xdr:nvGrpSpPr>
      <xdr:grpSpPr>
        <a:xfrm>
          <a:off x="2331720" y="541020"/>
          <a:ext cx="2103120" cy="1234440"/>
          <a:chOff x="2331720" y="541020"/>
          <a:chExt cx="2103120" cy="123444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887E5F37-A455-49CE-8B4E-9AB1013A3BCD}"/>
              </a:ext>
            </a:extLst>
          </xdr:cNvPr>
          <xdr:cNvSpPr/>
        </xdr:nvSpPr>
        <xdr:spPr>
          <a:xfrm>
            <a:off x="2331720" y="541020"/>
            <a:ext cx="2049780" cy="117348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45693939-DC14-4EA9-8B71-7F5F5F0937FB}"/>
              </a:ext>
            </a:extLst>
          </xdr:cNvPr>
          <xdr:cNvSpPr/>
        </xdr:nvSpPr>
        <xdr:spPr>
          <a:xfrm>
            <a:off x="2385060" y="601980"/>
            <a:ext cx="2049780" cy="117348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525780</xdr:colOff>
      <xdr:row>1</xdr:row>
      <xdr:rowOff>137160</xdr:rowOff>
    </xdr:from>
    <xdr:to>
      <xdr:col>8</xdr:col>
      <xdr:colOff>617220</xdr:colOff>
      <xdr:row>8</xdr:row>
      <xdr:rowOff>144780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917D825-B553-412F-86B9-1DAA517BE6D8}"/>
            </a:ext>
          </a:extLst>
        </xdr:cNvPr>
        <xdr:cNvGrpSpPr/>
      </xdr:nvGrpSpPr>
      <xdr:grpSpPr>
        <a:xfrm>
          <a:off x="4747260" y="541020"/>
          <a:ext cx="2103120" cy="1234440"/>
          <a:chOff x="2331720" y="541020"/>
          <a:chExt cx="2103120" cy="123444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2B82F6EA-5915-43D7-9B16-0D873750C834}"/>
              </a:ext>
            </a:extLst>
          </xdr:cNvPr>
          <xdr:cNvSpPr/>
        </xdr:nvSpPr>
        <xdr:spPr>
          <a:xfrm>
            <a:off x="2331720" y="541020"/>
            <a:ext cx="2049780" cy="1173480"/>
          </a:xfrm>
          <a:prstGeom prst="round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21F1BC6F-1AEF-416A-982D-C4989735824F}"/>
              </a:ext>
            </a:extLst>
          </xdr:cNvPr>
          <xdr:cNvSpPr/>
        </xdr:nvSpPr>
        <xdr:spPr>
          <a:xfrm>
            <a:off x="2385060" y="601980"/>
            <a:ext cx="2049780" cy="117348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259080</xdr:colOff>
      <xdr:row>1</xdr:row>
      <xdr:rowOff>137160</xdr:rowOff>
    </xdr:from>
    <xdr:to>
      <xdr:col>12</xdr:col>
      <xdr:colOff>350520</xdr:colOff>
      <xdr:row>8</xdr:row>
      <xdr:rowOff>144780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22577D2-2D61-4B5D-A494-59BDBF789FF6}"/>
            </a:ext>
          </a:extLst>
        </xdr:cNvPr>
        <xdr:cNvGrpSpPr/>
      </xdr:nvGrpSpPr>
      <xdr:grpSpPr>
        <a:xfrm>
          <a:off x="7162800" y="541020"/>
          <a:ext cx="2103120" cy="1234440"/>
          <a:chOff x="2331720" y="541020"/>
          <a:chExt cx="2103120" cy="123444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3DF5511B-33D1-4337-B851-62FBA3F3E59B}"/>
              </a:ext>
            </a:extLst>
          </xdr:cNvPr>
          <xdr:cNvSpPr/>
        </xdr:nvSpPr>
        <xdr:spPr>
          <a:xfrm>
            <a:off x="2331720" y="541020"/>
            <a:ext cx="2049780" cy="1173480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C4384270-1E64-43C3-B791-9B5933B68461}"/>
              </a:ext>
            </a:extLst>
          </xdr:cNvPr>
          <xdr:cNvSpPr/>
        </xdr:nvSpPr>
        <xdr:spPr>
          <a:xfrm>
            <a:off x="2385060" y="601980"/>
            <a:ext cx="2049780" cy="117348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662940</xdr:colOff>
      <xdr:row>1</xdr:row>
      <xdr:rowOff>137160</xdr:rowOff>
    </xdr:from>
    <xdr:to>
      <xdr:col>16</xdr:col>
      <xdr:colOff>83820</xdr:colOff>
      <xdr:row>8</xdr:row>
      <xdr:rowOff>144780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74A6CDD-696E-4B6B-893B-15FE3C550767}"/>
            </a:ext>
          </a:extLst>
        </xdr:cNvPr>
        <xdr:cNvGrpSpPr/>
      </xdr:nvGrpSpPr>
      <xdr:grpSpPr>
        <a:xfrm>
          <a:off x="9578340" y="541020"/>
          <a:ext cx="2103120" cy="1234440"/>
          <a:chOff x="2331720" y="541020"/>
          <a:chExt cx="2103120" cy="1234440"/>
        </a:xfrm>
      </xdr:grpSpPr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01C1B40F-2FA3-47CC-A65E-8A23778EEBE7}"/>
              </a:ext>
            </a:extLst>
          </xdr:cNvPr>
          <xdr:cNvSpPr/>
        </xdr:nvSpPr>
        <xdr:spPr>
          <a:xfrm>
            <a:off x="2331720" y="541020"/>
            <a:ext cx="2049780" cy="1173480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84B53DDF-C444-4588-9C44-A667783EE227}"/>
              </a:ext>
            </a:extLst>
          </xdr:cNvPr>
          <xdr:cNvSpPr/>
        </xdr:nvSpPr>
        <xdr:spPr>
          <a:xfrm>
            <a:off x="2385060" y="601980"/>
            <a:ext cx="2049780" cy="117348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9</xdr:col>
      <xdr:colOff>335280</xdr:colOff>
      <xdr:row>4</xdr:row>
      <xdr:rowOff>99060</xdr:rowOff>
    </xdr:from>
    <xdr:to>
      <xdr:col>10</xdr:col>
      <xdr:colOff>403860</xdr:colOff>
      <xdr:row>8</xdr:row>
      <xdr:rowOff>137160</xdr:rowOff>
    </xdr:to>
    <xdr:pic>
      <xdr:nvPicPr>
        <xdr:cNvPr id="25" name="Graphic 24" descr="Bar graph with downward trend with solid fill">
          <a:extLst>
            <a:ext uri="{FF2B5EF4-FFF2-40B4-BE49-F238E27FC236}">
              <a16:creationId xmlns:a16="http://schemas.microsoft.com/office/drawing/2014/main" id="{8F9E5CA9-8AD2-455F-B172-6713421A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239000" y="1028700"/>
          <a:ext cx="739140" cy="739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</xdr:row>
      <xdr:rowOff>91440</xdr:rowOff>
    </xdr:from>
    <xdr:to>
      <xdr:col>3</xdr:col>
      <xdr:colOff>304800</xdr:colOff>
      <xdr:row>8</xdr:row>
      <xdr:rowOff>137160</xdr:rowOff>
    </xdr:to>
    <xdr:pic>
      <xdr:nvPicPr>
        <xdr:cNvPr id="27" name="Graphic 26" descr="Business Growth with solid fill">
          <a:extLst>
            <a:ext uri="{FF2B5EF4-FFF2-40B4-BE49-F238E27FC236}">
              <a16:creationId xmlns:a16="http://schemas.microsoft.com/office/drawing/2014/main" id="{340484FF-D2E5-4673-8977-B6CAE96C4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438400" y="1021080"/>
          <a:ext cx="746760" cy="74676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68580</xdr:rowOff>
    </xdr:from>
    <xdr:to>
      <xdr:col>7</xdr:col>
      <xdr:colOff>0</xdr:colOff>
      <xdr:row>8</xdr:row>
      <xdr:rowOff>137160</xdr:rowOff>
    </xdr:to>
    <xdr:pic>
      <xdr:nvPicPr>
        <xdr:cNvPr id="29" name="Graphic 28" descr="Presentation with bar chart with solid fill">
          <a:extLst>
            <a:ext uri="{FF2B5EF4-FFF2-40B4-BE49-F238E27FC236}">
              <a16:creationId xmlns:a16="http://schemas.microsoft.com/office/drawing/2014/main" id="{39053FF1-C49D-4EEF-9C14-AE17198E2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792980" y="99822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13</xdr:col>
      <xdr:colOff>81420</xdr:colOff>
      <xdr:row>4</xdr:row>
      <xdr:rowOff>63780</xdr:rowOff>
    </xdr:from>
    <xdr:to>
      <xdr:col>14</xdr:col>
      <xdr:colOff>160020</xdr:colOff>
      <xdr:row>8</xdr:row>
      <xdr:rowOff>111900</xdr:rowOff>
    </xdr:to>
    <xdr:pic>
      <xdr:nvPicPr>
        <xdr:cNvPr id="31" name="Graphic 30" descr="Shopping cart with solid fill">
          <a:extLst>
            <a:ext uri="{FF2B5EF4-FFF2-40B4-BE49-F238E27FC236}">
              <a16:creationId xmlns:a16="http://schemas.microsoft.com/office/drawing/2014/main" id="{E93FF01A-683A-42CE-A5A0-085F53962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667380" y="993420"/>
          <a:ext cx="749160" cy="749160"/>
        </a:xfrm>
        <a:prstGeom prst="rect">
          <a:avLst/>
        </a:prstGeom>
      </xdr:spPr>
    </xdr:pic>
    <xdr:clientData/>
  </xdr:twoCellAnchor>
  <xdr:oneCellAnchor>
    <xdr:from>
      <xdr:col>2</xdr:col>
      <xdr:colOff>195044</xdr:colOff>
      <xdr:row>2</xdr:row>
      <xdr:rowOff>53155</xdr:rowOff>
    </xdr:from>
    <xdr:ext cx="1949253" cy="468013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E8A896-6969-45FC-9E66-C5918E02E9E2}"/>
            </a:ext>
          </a:extLst>
        </xdr:cNvPr>
        <xdr:cNvSpPr/>
      </xdr:nvSpPr>
      <xdr:spPr>
        <a:xfrm>
          <a:off x="2404844" y="632275"/>
          <a:ext cx="194925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OPENING BAL</a:t>
          </a:r>
        </a:p>
      </xdr:txBody>
    </xdr:sp>
    <xdr:clientData/>
  </xdr:oneCellAnchor>
  <xdr:oneCellAnchor>
    <xdr:from>
      <xdr:col>5</xdr:col>
      <xdr:colOff>513177</xdr:colOff>
      <xdr:row>1</xdr:row>
      <xdr:rowOff>175075</xdr:rowOff>
    </xdr:from>
    <xdr:ext cx="2120709" cy="468013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606D9CF-FCF5-4799-A14E-D25F9AB1FB0A}"/>
            </a:ext>
          </a:extLst>
        </xdr:cNvPr>
        <xdr:cNvSpPr/>
      </xdr:nvSpPr>
      <xdr:spPr>
        <a:xfrm>
          <a:off x="4734657" y="578935"/>
          <a:ext cx="212070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PURCHASE BAL</a:t>
          </a:r>
        </a:p>
      </xdr:txBody>
    </xdr:sp>
    <xdr:clientData/>
  </xdr:oneCellAnchor>
  <xdr:oneCellAnchor>
    <xdr:from>
      <xdr:col>9</xdr:col>
      <xdr:colOff>586690</xdr:colOff>
      <xdr:row>1</xdr:row>
      <xdr:rowOff>159835</xdr:rowOff>
    </xdr:from>
    <xdr:ext cx="1501245" cy="468013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1CE965F-351F-4A82-9A9E-A37BAC53C8EC}"/>
            </a:ext>
          </a:extLst>
        </xdr:cNvPr>
        <xdr:cNvSpPr/>
      </xdr:nvSpPr>
      <xdr:spPr>
        <a:xfrm>
          <a:off x="7490410" y="563695"/>
          <a:ext cx="15012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BAL</a:t>
          </a:r>
        </a:p>
      </xdr:txBody>
    </xdr:sp>
    <xdr:clientData/>
  </xdr:oneCellAnchor>
  <xdr:oneCellAnchor>
    <xdr:from>
      <xdr:col>13</xdr:col>
      <xdr:colOff>356962</xdr:colOff>
      <xdr:row>2</xdr:row>
      <xdr:rowOff>22675</xdr:rowOff>
    </xdr:from>
    <xdr:ext cx="1376211" cy="468013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77C11093-6125-4AE5-90F0-9BE73549F784}"/>
            </a:ext>
          </a:extLst>
        </xdr:cNvPr>
        <xdr:cNvSpPr/>
      </xdr:nvSpPr>
      <xdr:spPr>
        <a:xfrm>
          <a:off x="9942922" y="601795"/>
          <a:ext cx="137621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BALANCE</a:t>
          </a:r>
        </a:p>
      </xdr:txBody>
    </xdr:sp>
    <xdr:clientData/>
  </xdr:oneCellAnchor>
  <xdr:oneCellAnchor>
    <xdr:from>
      <xdr:col>3</xdr:col>
      <xdr:colOff>306627</xdr:colOff>
      <xdr:row>4</xdr:row>
      <xdr:rowOff>106495</xdr:rowOff>
    </xdr:from>
    <xdr:ext cx="903132" cy="598690"/>
    <xdr:sp macro="" textlink="Stock_Details!E2">
      <xdr:nvSpPr>
        <xdr:cNvPr id="36" name="Rectangle 35">
          <a:extLst>
            <a:ext uri="{FF2B5EF4-FFF2-40B4-BE49-F238E27FC236}">
              <a16:creationId xmlns:a16="http://schemas.microsoft.com/office/drawing/2014/main" id="{CBC6B82F-1477-415B-97D4-C984682A6119}"/>
            </a:ext>
          </a:extLst>
        </xdr:cNvPr>
        <xdr:cNvSpPr/>
      </xdr:nvSpPr>
      <xdr:spPr>
        <a:xfrm>
          <a:off x="3186987" y="1036135"/>
          <a:ext cx="903132" cy="5986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AF42E333-EC84-4DAB-A2AB-DCE79DA0C8A3}" type="TxLink">
            <a:rPr lang="en-US" sz="28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/>
            </a:rPr>
            <a:t>970</a:t>
          </a:fld>
          <a:endParaRPr lang="en-US" sz="2800" b="1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628842</xdr:colOff>
      <xdr:row>4</xdr:row>
      <xdr:rowOff>114115</xdr:rowOff>
    </xdr:from>
    <xdr:ext cx="1142621" cy="598690"/>
    <xdr:sp macro="" textlink="Stock_Details!F2">
      <xdr:nvSpPr>
        <xdr:cNvPr id="37" name="Rectangle 36">
          <a:extLst>
            <a:ext uri="{FF2B5EF4-FFF2-40B4-BE49-F238E27FC236}">
              <a16:creationId xmlns:a16="http://schemas.microsoft.com/office/drawing/2014/main" id="{545F7386-4DA5-4669-A9F7-B014E592F4A2}"/>
            </a:ext>
          </a:extLst>
        </xdr:cNvPr>
        <xdr:cNvSpPr/>
      </xdr:nvSpPr>
      <xdr:spPr>
        <a:xfrm>
          <a:off x="5520882" y="1043755"/>
          <a:ext cx="1142621" cy="5986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59E6CC68-CE50-45D6-AB86-4B42795310D9}" type="TxLink">
            <a:rPr lang="en-US" sz="28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/>
            </a:rPr>
            <a:t>1260</a:t>
          </a:fld>
          <a:endParaRPr lang="en-US" sz="2800" b="1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469553</xdr:colOff>
      <xdr:row>4</xdr:row>
      <xdr:rowOff>91255</xdr:rowOff>
    </xdr:from>
    <xdr:ext cx="912558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46FE776-0F18-4AB1-B0A9-B46AD85C1A2A}"/>
            </a:ext>
          </a:extLst>
        </xdr:cNvPr>
        <xdr:cNvSpPr/>
      </xdr:nvSpPr>
      <xdr:spPr>
        <a:xfrm>
          <a:off x="8043833" y="1020895"/>
          <a:ext cx="91255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5012</a:t>
          </a:r>
        </a:p>
      </xdr:txBody>
    </xdr:sp>
    <xdr:clientData/>
  </xdr:oneCellAnchor>
  <xdr:oneCellAnchor>
    <xdr:from>
      <xdr:col>14</xdr:col>
      <xdr:colOff>195233</xdr:colOff>
      <xdr:row>4</xdr:row>
      <xdr:rowOff>45535</xdr:rowOff>
    </xdr:from>
    <xdr:ext cx="912558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B43D0F5-90AF-459C-8A33-B3319D563A9F}"/>
            </a:ext>
          </a:extLst>
        </xdr:cNvPr>
        <xdr:cNvSpPr/>
      </xdr:nvSpPr>
      <xdr:spPr>
        <a:xfrm>
          <a:off x="10451753" y="975175"/>
          <a:ext cx="91255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5012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2</xdr:row>
      <xdr:rowOff>167640</xdr:rowOff>
    </xdr:from>
    <xdr:to>
      <xdr:col>2</xdr:col>
      <xdr:colOff>541020</xdr:colOff>
      <xdr:row>4</xdr:row>
      <xdr:rowOff>15240</xdr:rowOff>
    </xdr:to>
    <xdr:pic>
      <xdr:nvPicPr>
        <xdr:cNvPr id="2" name="Graphic 1" descr="Hou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4B4AA-F4B6-469D-82FD-3DA8D6700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70660" y="342900"/>
          <a:ext cx="411480" cy="449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1</xdr:row>
      <xdr:rowOff>167640</xdr:rowOff>
    </xdr:from>
    <xdr:to>
      <xdr:col>2</xdr:col>
      <xdr:colOff>541020</xdr:colOff>
      <xdr:row>2</xdr:row>
      <xdr:rowOff>403860</xdr:rowOff>
    </xdr:to>
    <xdr:pic>
      <xdr:nvPicPr>
        <xdr:cNvPr id="3" name="Graphic 2" descr="Hou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85D10-AA19-4375-93D5-D2B1BDA1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70660" y="342900"/>
          <a:ext cx="411480" cy="4114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</xdr:row>
      <xdr:rowOff>164676</xdr:rowOff>
    </xdr:from>
    <xdr:to>
      <xdr:col>2</xdr:col>
      <xdr:colOff>525780</xdr:colOff>
      <xdr:row>3</xdr:row>
      <xdr:rowOff>7620</xdr:rowOff>
    </xdr:to>
    <xdr:pic>
      <xdr:nvPicPr>
        <xdr:cNvPr id="3" name="Graphic 2" descr="Hou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6EAB0-7F43-47C3-A62F-EAAC9085F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55420" y="339936"/>
          <a:ext cx="411480" cy="444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16</xdr:row>
      <xdr:rowOff>60960</xdr:rowOff>
    </xdr:from>
    <xdr:to>
      <xdr:col>6</xdr:col>
      <xdr:colOff>1539240</xdr:colOff>
      <xdr:row>18</xdr:row>
      <xdr:rowOff>99060</xdr:rowOff>
    </xdr:to>
    <xdr:sp macro="[0]!Sales_entry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F5E53B-EF6D-4D61-B9A1-608D24E9519B}"/>
            </a:ext>
          </a:extLst>
        </xdr:cNvPr>
        <xdr:cNvSpPr/>
      </xdr:nvSpPr>
      <xdr:spPr>
        <a:xfrm>
          <a:off x="2689860" y="3535680"/>
          <a:ext cx="1546860" cy="38862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SAVE</a:t>
          </a:r>
        </a:p>
      </xdr:txBody>
    </xdr:sp>
    <xdr:clientData/>
  </xdr:twoCellAnchor>
  <xdr:twoCellAnchor>
    <xdr:from>
      <xdr:col>7</xdr:col>
      <xdr:colOff>15240</xdr:colOff>
      <xdr:row>7</xdr:row>
      <xdr:rowOff>7620</xdr:rowOff>
    </xdr:from>
    <xdr:to>
      <xdr:col>7</xdr:col>
      <xdr:colOff>655320</xdr:colOff>
      <xdr:row>8</xdr:row>
      <xdr:rowOff>15240</xdr:rowOff>
    </xdr:to>
    <xdr:sp macro="[0]!Current_Dat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1BA924E-64E1-44EC-9AEB-D5F4444140A6}"/>
            </a:ext>
          </a:extLst>
        </xdr:cNvPr>
        <xdr:cNvSpPr/>
      </xdr:nvSpPr>
      <xdr:spPr>
        <a:xfrm>
          <a:off x="4259580" y="1493520"/>
          <a:ext cx="640080" cy="228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Date</a:t>
          </a:r>
        </a:p>
      </xdr:txBody>
    </xdr:sp>
    <xdr:clientData/>
  </xdr:twoCellAnchor>
  <xdr:twoCellAnchor editAs="oneCell">
    <xdr:from>
      <xdr:col>3</xdr:col>
      <xdr:colOff>76200</xdr:colOff>
      <xdr:row>2</xdr:row>
      <xdr:rowOff>141394</xdr:rowOff>
    </xdr:from>
    <xdr:to>
      <xdr:col>3</xdr:col>
      <xdr:colOff>441960</xdr:colOff>
      <xdr:row>4</xdr:row>
      <xdr:rowOff>22860</xdr:rowOff>
    </xdr:to>
    <xdr:pic>
      <xdr:nvPicPr>
        <xdr:cNvPr id="4" name="Graphic 3" descr="Hou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EA785-0618-4D6D-9459-D9D9FEB17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87880" y="491914"/>
          <a:ext cx="365760" cy="39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16</xdr:row>
      <xdr:rowOff>60960</xdr:rowOff>
    </xdr:from>
    <xdr:to>
      <xdr:col>6</xdr:col>
      <xdr:colOff>1539240</xdr:colOff>
      <xdr:row>18</xdr:row>
      <xdr:rowOff>99060</xdr:rowOff>
    </xdr:to>
    <xdr:sp macro="[0]!purchase_entry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B7FCEA1-67FF-403D-8E3A-97891E72AD24}"/>
            </a:ext>
          </a:extLst>
        </xdr:cNvPr>
        <xdr:cNvSpPr/>
      </xdr:nvSpPr>
      <xdr:spPr>
        <a:xfrm>
          <a:off x="2926080" y="3535680"/>
          <a:ext cx="1546860" cy="38862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SAVE</a:t>
          </a:r>
        </a:p>
      </xdr:txBody>
    </xdr:sp>
    <xdr:clientData/>
  </xdr:twoCellAnchor>
  <xdr:twoCellAnchor>
    <xdr:from>
      <xdr:col>7</xdr:col>
      <xdr:colOff>15240</xdr:colOff>
      <xdr:row>7</xdr:row>
      <xdr:rowOff>7620</xdr:rowOff>
    </xdr:from>
    <xdr:to>
      <xdr:col>7</xdr:col>
      <xdr:colOff>655320</xdr:colOff>
      <xdr:row>8</xdr:row>
      <xdr:rowOff>15240</xdr:rowOff>
    </xdr:to>
    <xdr:sp macro="[0]!Current_Dat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52CAFC0-33BC-423E-8A83-BF01547726A1}"/>
            </a:ext>
          </a:extLst>
        </xdr:cNvPr>
        <xdr:cNvSpPr/>
      </xdr:nvSpPr>
      <xdr:spPr>
        <a:xfrm>
          <a:off x="4495800" y="1493520"/>
          <a:ext cx="640080" cy="2286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Date</a:t>
          </a:r>
        </a:p>
      </xdr:txBody>
    </xdr:sp>
    <xdr:clientData/>
  </xdr:twoCellAnchor>
  <xdr:twoCellAnchor editAs="oneCell">
    <xdr:from>
      <xdr:col>3</xdr:col>
      <xdr:colOff>60960</xdr:colOff>
      <xdr:row>2</xdr:row>
      <xdr:rowOff>129540</xdr:rowOff>
    </xdr:from>
    <xdr:to>
      <xdr:col>3</xdr:col>
      <xdr:colOff>426720</xdr:colOff>
      <xdr:row>4</xdr:row>
      <xdr:rowOff>11006</xdr:rowOff>
    </xdr:to>
    <xdr:pic>
      <xdr:nvPicPr>
        <xdr:cNvPr id="4" name="Graphic 3" descr="Hou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8587C-3727-42C1-85D6-9177B2953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49780" y="480060"/>
          <a:ext cx="365760" cy="3996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72BD4-F0EE-4B94-B195-3D9E3227A5BA}" name="Table1" displayName="Table1" ref="C5:H10" totalsRowShown="0" headerRowDxfId="9" headerRowBorderDxfId="13" tableBorderDxfId="14" totalsRowBorderDxfId="12">
  <autoFilter ref="C5:H10" xr:uid="{89A72BD4-F0EE-4B94-B195-3D9E3227A5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AFB2C80-441B-4BD6-A8AD-36B7DAF8094A}" name="SN" dataDxfId="11"/>
    <tableColumn id="2" xr3:uid="{5ED06D9C-ACF4-469C-A81B-D770A4117657}" name="ITEMS" dataDxfId="10"/>
    <tableColumn id="3" xr3:uid="{06A16AB5-47B5-48F8-8449-0939B1404FE1}" name="OPENING BAL" dataDxfId="8"/>
    <tableColumn id="4" xr3:uid="{AAB17B43-D250-4940-BC6C-3F3D98FBE191}" name="PURCHASE BAL" dataDxfId="0">
      <calculatedColumnFormula>SUMIF(Table3[[#All],[Items]],Table1[[#This Row],[ITEMS]],Table3[[#All],[Qty]])</calculatedColumnFormula>
    </tableColumn>
    <tableColumn id="5" xr3:uid="{0BD14ACA-0EA4-4745-AE3B-299366C827E8}" name="SALES BALANCE" dataDxfId="7"/>
    <tableColumn id="6" xr3:uid="{0F32F765-FFC8-41DB-8EC2-FA49FF619767}" name="BALANCE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040DF-88F1-48C6-A35C-6744F039D6A2}" name="Table2" displayName="Table2" ref="C4:H8" totalsRowShown="0" headerRowDxfId="4" tableBorderDxfId="5">
  <autoFilter ref="C4:H8" xr:uid="{6CB040DF-88F1-48C6-A35C-6744F039D6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5AE28A4-1A42-4682-9F61-C126CDACAF22}" name="Bill No"/>
    <tableColumn id="2" xr3:uid="{C7F4B0C4-9927-427E-AC81-1BCD09FB2D25}" name="Date"/>
    <tableColumn id="3" xr3:uid="{A59B5A27-5B1C-412A-88C8-82311F3CF6FA}" name="Items"/>
    <tableColumn id="4" xr3:uid="{25E52904-C135-4AB3-8691-616DA7648A94}" name="Qty"/>
    <tableColumn id="5" xr3:uid="{2458A5A7-FD56-4459-994E-9FF7857F16AE}" name="Rate"/>
    <tableColumn id="6" xr3:uid="{7C979B62-87FB-4906-A76A-F7DF810BCD38}" name="Amount">
      <calculatedColumnFormula>F5*G5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1ACA8F-32E5-4ADF-B696-A5753B5FF9EC}" name="Table3" displayName="Table3" ref="C4:H14" totalsRowShown="0" headerRowDxfId="1" headerRowBorderDxfId="2" tableBorderDxfId="3">
  <tableColumns count="6">
    <tableColumn id="1" xr3:uid="{7EB1AD78-8BCC-43BF-96DB-78B6A73EAA80}" name="Bill No"/>
    <tableColumn id="2" xr3:uid="{5454741B-6611-413A-9C10-C390706A3704}" name="Date"/>
    <tableColumn id="3" xr3:uid="{F35A8305-1223-45A0-821B-8C77D7338C37}" name="Items"/>
    <tableColumn id="4" xr3:uid="{3571BD71-5C7D-42BC-87C5-3B329EBB22B3}" name="Qty"/>
    <tableColumn id="5" xr3:uid="{E48E5F48-02CD-46C6-86A1-230DF02B8E7A}" name="Rate"/>
    <tableColumn id="6" xr3:uid="{557A1078-DF8E-40EC-9359-8DF769F5AA01}" name="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4938-1076-4695-8FE2-3147A48DA9C9}">
  <dimension ref="A1:U31"/>
  <sheetViews>
    <sheetView showGridLines="0" tabSelected="1" workbookViewId="0"/>
  </sheetViews>
  <sheetFormatPr defaultRowHeight="13.8"/>
  <cols>
    <col min="2" max="2" width="20.19921875" customWidth="1"/>
  </cols>
  <sheetData>
    <row r="1" spans="1:21" ht="31.8" customHeight="1">
      <c r="A1" s="1"/>
      <c r="B1" s="3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</row>
    <row r="2" spans="1:2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</sheetData>
  <mergeCells count="1">
    <mergeCell ref="C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821F-8117-49CF-8D15-00CEE6F64F99}">
  <dimension ref="C2:H10"/>
  <sheetViews>
    <sheetView showGridLines="0" workbookViewId="0">
      <selection activeCell="F2" sqref="F2"/>
    </sheetView>
  </sheetViews>
  <sheetFormatPr defaultRowHeight="13.8"/>
  <cols>
    <col min="3" max="3" width="12.3984375" customWidth="1"/>
    <col min="4" max="4" width="25.5" customWidth="1"/>
    <col min="5" max="5" width="20.69921875" style="8" customWidth="1"/>
    <col min="6" max="6" width="16.8984375" style="8" customWidth="1"/>
    <col min="7" max="7" width="19.296875" style="8" customWidth="1"/>
    <col min="8" max="8" width="16" style="8" customWidth="1"/>
  </cols>
  <sheetData>
    <row r="2" spans="3:8" ht="17.399999999999999">
      <c r="C2" s="44"/>
      <c r="D2" s="45" t="s">
        <v>24</v>
      </c>
      <c r="E2" s="46">
        <f>SUM(Table1[[#All],[OPENING BAL]])</f>
        <v>970</v>
      </c>
      <c r="F2" s="46">
        <f>SUM(Table1[[#All],[PURCHASE BAL]])</f>
        <v>1260</v>
      </c>
      <c r="G2" s="46">
        <f>SUM(Table1[[#All],[SALES BALANCE]])</f>
        <v>0</v>
      </c>
      <c r="H2" s="46">
        <f>SUM(Table1[[#All],[BALANCE]])</f>
        <v>0</v>
      </c>
    </row>
    <row r="4" spans="3:8" ht="33.6" customHeight="1">
      <c r="C4" s="7" t="s">
        <v>10</v>
      </c>
      <c r="D4" s="7"/>
      <c r="E4" s="7"/>
      <c r="F4" s="7"/>
      <c r="G4" s="7"/>
      <c r="H4" s="7"/>
    </row>
    <row r="5" spans="3:8">
      <c r="C5" s="13" t="s">
        <v>11</v>
      </c>
      <c r="D5" s="14" t="s">
        <v>12</v>
      </c>
      <c r="E5" s="14" t="s">
        <v>15</v>
      </c>
      <c r="F5" s="14" t="s">
        <v>16</v>
      </c>
      <c r="G5" s="14" t="s">
        <v>13</v>
      </c>
      <c r="H5" s="15" t="s">
        <v>14</v>
      </c>
    </row>
    <row r="6" spans="3:8">
      <c r="C6" s="16">
        <v>1</v>
      </c>
      <c r="D6" s="17" t="s">
        <v>19</v>
      </c>
      <c r="E6" s="22">
        <v>150</v>
      </c>
      <c r="F6" s="22">
        <f>SUMIF(Table3[[#All],[Items]],Table1[[#This Row],[ITEMS]],Table3[[#All],[Qty]])</f>
        <v>680</v>
      </c>
      <c r="G6" s="22"/>
      <c r="H6" s="23"/>
    </row>
    <row r="7" spans="3:8">
      <c r="C7" s="16">
        <v>2</v>
      </c>
      <c r="D7" s="17" t="s">
        <v>20</v>
      </c>
      <c r="E7" s="22">
        <v>200</v>
      </c>
      <c r="F7" s="22">
        <f>SUMIF(Table3[[#All],[Items]],Table1[[#This Row],[ITEMS]],Table3[[#All],[Qty]])</f>
        <v>300</v>
      </c>
      <c r="G7" s="22"/>
      <c r="H7" s="23"/>
    </row>
    <row r="8" spans="3:8">
      <c r="C8" s="16">
        <v>3</v>
      </c>
      <c r="D8" s="17" t="s">
        <v>21</v>
      </c>
      <c r="E8" s="22">
        <v>120</v>
      </c>
      <c r="F8" s="22">
        <f>SUMIF(Table3[[#All],[Items]],Table1[[#This Row],[ITEMS]],Table3[[#All],[Qty]])</f>
        <v>140</v>
      </c>
      <c r="G8" s="22"/>
      <c r="H8" s="23"/>
    </row>
    <row r="9" spans="3:8">
      <c r="C9" s="16">
        <v>4</v>
      </c>
      <c r="D9" s="17" t="s">
        <v>22</v>
      </c>
      <c r="E9" s="22">
        <v>500</v>
      </c>
      <c r="F9" s="22">
        <f>SUMIF(Table3[[#All],[Items]],Table1[[#This Row],[ITEMS]],Table3[[#All],[Qty]])</f>
        <v>140</v>
      </c>
      <c r="G9" s="22"/>
      <c r="H9" s="23"/>
    </row>
    <row r="10" spans="3:8">
      <c r="C10" s="16">
        <v>5</v>
      </c>
      <c r="D10" s="17" t="s">
        <v>23</v>
      </c>
      <c r="E10" s="22"/>
      <c r="F10" s="22">
        <f>SUMIF(Table3[[#All],[Items]],Table1[[#This Row],[ITEMS]],Table3[[#All],[Qty]])</f>
        <v>0</v>
      </c>
      <c r="G10" s="22"/>
      <c r="H10" s="23"/>
    </row>
  </sheetData>
  <mergeCells count="1">
    <mergeCell ref="C4:H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B940-C387-4246-A240-52F08B8CD535}">
  <dimension ref="C3:K11"/>
  <sheetViews>
    <sheetView showGridLines="0" workbookViewId="0">
      <selection activeCell="E29" sqref="E29"/>
    </sheetView>
  </sheetViews>
  <sheetFormatPr defaultRowHeight="13.8"/>
  <cols>
    <col min="3" max="3" width="12.296875" customWidth="1"/>
    <col min="4" max="4" width="11.8984375" customWidth="1"/>
    <col min="5" max="5" width="20.69921875" customWidth="1"/>
    <col min="6" max="6" width="12.3984375" customWidth="1"/>
    <col min="8" max="8" width="12" customWidth="1"/>
  </cols>
  <sheetData>
    <row r="3" spans="3:11" ht="33.6" customHeight="1">
      <c r="C3" s="7" t="s">
        <v>17</v>
      </c>
      <c r="D3" s="7"/>
      <c r="E3" s="7"/>
      <c r="F3" s="7"/>
      <c r="G3" s="7"/>
      <c r="H3" s="7"/>
    </row>
    <row r="4" spans="3:11">
      <c r="C4" s="33" t="s">
        <v>2</v>
      </c>
      <c r="D4" s="34" t="s">
        <v>3</v>
      </c>
      <c r="E4" s="34" t="s">
        <v>4</v>
      </c>
      <c r="F4" s="34" t="s">
        <v>5</v>
      </c>
      <c r="G4" s="34" t="s">
        <v>6</v>
      </c>
      <c r="H4" s="35" t="s">
        <v>7</v>
      </c>
      <c r="K4">
        <v>3</v>
      </c>
    </row>
    <row r="5" spans="3:11" s="26" customFormat="1">
      <c r="C5" s="25"/>
      <c r="D5" s="25"/>
      <c r="E5" s="25"/>
      <c r="F5" s="25"/>
      <c r="G5" s="25"/>
      <c r="H5" s="25">
        <f>F5*G5</f>
        <v>0</v>
      </c>
    </row>
    <row r="6" spans="3:11" s="26" customFormat="1">
      <c r="C6" s="5">
        <v>3</v>
      </c>
      <c r="D6" s="27">
        <v>45438.429927546298</v>
      </c>
      <c r="E6" s="31" t="s">
        <v>21</v>
      </c>
      <c r="F6" s="31">
        <v>85</v>
      </c>
      <c r="G6" s="5">
        <v>250</v>
      </c>
      <c r="H6" s="25">
        <f>F6*G6</f>
        <v>21250</v>
      </c>
      <c r="K6" s="26">
        <v>45438.429927546298</v>
      </c>
    </row>
    <row r="7" spans="3:11" s="26" customFormat="1">
      <c r="C7" s="19">
        <v>2</v>
      </c>
      <c r="D7" s="29">
        <v>45438.428559722219</v>
      </c>
      <c r="E7" s="30" t="s">
        <v>21</v>
      </c>
      <c r="F7" s="28">
        <v>41</v>
      </c>
      <c r="G7" s="28">
        <v>210</v>
      </c>
      <c r="H7" s="32">
        <f>F7*G7</f>
        <v>8610</v>
      </c>
      <c r="K7" s="26" t="s">
        <v>21</v>
      </c>
    </row>
    <row r="8" spans="3:11" s="26" customFormat="1">
      <c r="C8" s="21">
        <v>1</v>
      </c>
      <c r="D8" s="36">
        <v>45438.427078356479</v>
      </c>
      <c r="E8" s="37" t="s">
        <v>19</v>
      </c>
      <c r="F8" s="37">
        <v>25</v>
      </c>
      <c r="G8" s="37">
        <v>150</v>
      </c>
      <c r="H8" s="38">
        <f>F8*G8</f>
        <v>3750</v>
      </c>
      <c r="K8" s="26">
        <v>85</v>
      </c>
    </row>
    <row r="9" spans="3:11">
      <c r="K9">
        <v>250</v>
      </c>
    </row>
    <row r="10" spans="3:11">
      <c r="K10">
        <v>210</v>
      </c>
    </row>
    <row r="11" spans="3:11">
      <c r="K11">
        <v>150</v>
      </c>
    </row>
  </sheetData>
  <mergeCells count="1">
    <mergeCell ref="C3:H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94B-FD4E-4D78-A2E4-6564B2955D7C}">
  <dimension ref="C3:H14"/>
  <sheetViews>
    <sheetView showGridLines="0" workbookViewId="0">
      <selection activeCell="C5" sqref="C5"/>
    </sheetView>
  </sheetViews>
  <sheetFormatPr defaultRowHeight="13.8"/>
  <cols>
    <col min="3" max="3" width="14.09765625" customWidth="1"/>
    <col min="4" max="4" width="16.69921875" customWidth="1"/>
    <col min="5" max="5" width="20.69921875" customWidth="1"/>
    <col min="6" max="6" width="12.3984375" customWidth="1"/>
    <col min="8" max="8" width="12" customWidth="1"/>
  </cols>
  <sheetData>
    <row r="3" spans="3:8" ht="33.6" customHeight="1">
      <c r="C3" s="42" t="s">
        <v>18</v>
      </c>
      <c r="D3" s="42"/>
      <c r="E3" s="42"/>
      <c r="F3" s="42"/>
      <c r="G3" s="42"/>
      <c r="H3" s="42"/>
    </row>
    <row r="4" spans="3:8"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</row>
    <row r="5" spans="3:8" s="26" customFormat="1">
      <c r="C5" s="25"/>
      <c r="D5" s="25"/>
      <c r="E5" s="25"/>
      <c r="F5" s="25"/>
      <c r="G5" s="25"/>
      <c r="H5" s="25"/>
    </row>
    <row r="6" spans="3:8" s="26" customFormat="1">
      <c r="C6" s="5">
        <v>9</v>
      </c>
      <c r="D6" s="31">
        <v>45438.439828472219</v>
      </c>
      <c r="E6" s="31" t="s">
        <v>21</v>
      </c>
      <c r="F6" s="31">
        <v>140</v>
      </c>
      <c r="G6" s="31">
        <v>320</v>
      </c>
      <c r="H6" s="31">
        <v>44800</v>
      </c>
    </row>
    <row r="7" spans="3:8" s="26" customFormat="1">
      <c r="C7" s="28">
        <v>8</v>
      </c>
      <c r="D7" s="43">
        <v>45438.436908912037</v>
      </c>
      <c r="E7" s="30" t="s">
        <v>19</v>
      </c>
      <c r="F7" s="30">
        <v>100</v>
      </c>
      <c r="G7" s="30">
        <v>150</v>
      </c>
      <c r="H7" s="30">
        <v>15000</v>
      </c>
    </row>
    <row r="8" spans="3:8" s="26" customFormat="1">
      <c r="C8" s="28">
        <v>7</v>
      </c>
      <c r="D8" s="24">
        <v>45438.436795949077</v>
      </c>
      <c r="E8" s="30" t="s">
        <v>22</v>
      </c>
      <c r="F8" s="30">
        <v>140</v>
      </c>
      <c r="G8" s="30">
        <v>150</v>
      </c>
      <c r="H8" s="30">
        <v>21000</v>
      </c>
    </row>
    <row r="9" spans="3:8" s="26" customFormat="1">
      <c r="C9" s="28">
        <v>6</v>
      </c>
      <c r="D9" s="24">
        <v>45438.436690509261</v>
      </c>
      <c r="E9" s="30" t="s">
        <v>19</v>
      </c>
      <c r="F9" s="30">
        <v>140</v>
      </c>
      <c r="G9" s="30">
        <v>302</v>
      </c>
      <c r="H9" s="30">
        <v>42280</v>
      </c>
    </row>
    <row r="10" spans="3:8" s="26" customFormat="1">
      <c r="C10" s="28">
        <v>5</v>
      </c>
      <c r="D10" s="24">
        <v>45438.43657662037</v>
      </c>
      <c r="E10" s="30" t="s">
        <v>20</v>
      </c>
      <c r="F10" s="30">
        <v>140</v>
      </c>
      <c r="G10" s="30">
        <v>230</v>
      </c>
      <c r="H10" s="28">
        <v>32200</v>
      </c>
    </row>
    <row r="11" spans="3:8" s="26" customFormat="1">
      <c r="C11" s="28">
        <v>4</v>
      </c>
      <c r="D11" s="24">
        <v>45438.436470601853</v>
      </c>
      <c r="E11" s="30" t="s">
        <v>19</v>
      </c>
      <c r="F11" s="30">
        <v>320</v>
      </c>
      <c r="G11" s="28">
        <v>140</v>
      </c>
      <c r="H11" s="28">
        <v>44800</v>
      </c>
    </row>
    <row r="12" spans="3:8" s="26" customFormat="1">
      <c r="C12" s="28">
        <v>3</v>
      </c>
      <c r="D12" s="24">
        <v>45438.433873842594</v>
      </c>
      <c r="E12" s="30" t="s">
        <v>19</v>
      </c>
      <c r="F12" s="28">
        <v>120</v>
      </c>
      <c r="G12" s="28">
        <v>100</v>
      </c>
      <c r="H12" s="28">
        <v>12000</v>
      </c>
    </row>
    <row r="13" spans="3:8" s="26" customFormat="1">
      <c r="C13" s="19">
        <v>2</v>
      </c>
      <c r="D13" s="24">
        <v>45438.432661226849</v>
      </c>
      <c r="E13" s="28" t="s">
        <v>20</v>
      </c>
      <c r="F13" s="28">
        <v>140</v>
      </c>
      <c r="G13" s="28">
        <v>320</v>
      </c>
      <c r="H13" s="18">
        <v>44800</v>
      </c>
    </row>
    <row r="14" spans="3:8">
      <c r="C14" s="21">
        <v>1</v>
      </c>
      <c r="D14" s="24">
        <v>45438.431045717596</v>
      </c>
      <c r="E14" s="37" t="s">
        <v>20</v>
      </c>
      <c r="F14" s="37">
        <v>20</v>
      </c>
      <c r="G14" s="37">
        <v>150</v>
      </c>
      <c r="H14" s="20">
        <v>3000</v>
      </c>
    </row>
  </sheetData>
  <mergeCells count="1">
    <mergeCell ref="C3:H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015F-D446-43B3-B501-F81413D8EC65}">
  <dimension ref="C2:I20"/>
  <sheetViews>
    <sheetView showGridLines="0" workbookViewId="0">
      <selection activeCell="G12" sqref="G12"/>
    </sheetView>
  </sheetViews>
  <sheetFormatPr defaultRowHeight="13.8"/>
  <cols>
    <col min="4" max="4" width="8.5" customWidth="1"/>
    <col min="5" max="5" width="16" customWidth="1"/>
    <col min="6" max="6" width="2.796875" customWidth="1"/>
    <col min="7" max="7" width="20.296875" customWidth="1"/>
    <col min="8" max="8" width="11.3984375" customWidth="1"/>
    <col min="9" max="9" width="13.296875" customWidth="1"/>
  </cols>
  <sheetData>
    <row r="2" spans="3:9">
      <c r="C2" s="2"/>
      <c r="D2" s="2"/>
      <c r="E2" s="2"/>
      <c r="F2" s="2"/>
      <c r="G2" s="2"/>
      <c r="H2" s="2"/>
      <c r="I2" s="2"/>
    </row>
    <row r="3" spans="3:9">
      <c r="C3" s="2"/>
      <c r="D3" s="2"/>
      <c r="E3" s="2"/>
      <c r="F3" s="2"/>
      <c r="G3" s="2"/>
      <c r="H3" s="2"/>
      <c r="I3" s="2"/>
    </row>
    <row r="4" spans="3:9" ht="27" customHeight="1">
      <c r="C4" s="2"/>
      <c r="D4" s="9" t="s">
        <v>8</v>
      </c>
      <c r="E4" s="9"/>
      <c r="F4" s="9"/>
      <c r="G4" s="9"/>
      <c r="H4" s="9"/>
      <c r="I4" s="2"/>
    </row>
    <row r="5" spans="3:9">
      <c r="C5" s="2"/>
      <c r="D5" s="2"/>
      <c r="E5" s="2"/>
      <c r="F5" s="2"/>
      <c r="G5" s="2"/>
      <c r="H5" s="2"/>
      <c r="I5" s="2"/>
    </row>
    <row r="6" spans="3:9" ht="17.399999999999999">
      <c r="C6" s="2"/>
      <c r="D6" s="2"/>
      <c r="E6" s="11" t="s">
        <v>2</v>
      </c>
      <c r="F6" s="2"/>
      <c r="G6" s="39">
        <f>MAX(Table2[[#All],[Bill No]])+1</f>
        <v>4</v>
      </c>
      <c r="H6" s="2"/>
      <c r="I6" s="2"/>
    </row>
    <row r="7" spans="3:9" ht="17.399999999999999">
      <c r="C7" s="2"/>
      <c r="D7" s="2"/>
      <c r="E7" s="11"/>
      <c r="F7" s="2"/>
      <c r="G7" s="2"/>
      <c r="H7" s="2"/>
      <c r="I7" s="2"/>
    </row>
    <row r="8" spans="3:9" ht="17.399999999999999">
      <c r="C8" s="2"/>
      <c r="D8" s="2"/>
      <c r="E8" s="11" t="s">
        <v>3</v>
      </c>
      <c r="F8" s="2"/>
      <c r="G8" s="40"/>
      <c r="H8" s="2"/>
      <c r="I8" s="2"/>
    </row>
    <row r="9" spans="3:9" ht="17.399999999999999">
      <c r="C9" s="2"/>
      <c r="D9" s="2"/>
      <c r="E9" s="11"/>
      <c r="F9" s="2"/>
      <c r="G9" s="2"/>
      <c r="H9" s="2"/>
      <c r="I9" s="2"/>
    </row>
    <row r="10" spans="3:9" ht="17.399999999999999">
      <c r="C10" s="2"/>
      <c r="D10" s="2"/>
      <c r="E10" s="11" t="s">
        <v>4</v>
      </c>
      <c r="F10" s="2"/>
      <c r="G10" s="41"/>
      <c r="H10" s="2"/>
      <c r="I10" s="2"/>
    </row>
    <row r="11" spans="3:9" ht="17.399999999999999">
      <c r="C11" s="2"/>
      <c r="D11" s="2"/>
      <c r="E11" s="11"/>
      <c r="F11" s="2"/>
      <c r="G11" s="2"/>
      <c r="H11" s="2"/>
      <c r="I11" s="2"/>
    </row>
    <row r="12" spans="3:9" ht="17.399999999999999">
      <c r="C12" s="2"/>
      <c r="D12" s="2"/>
      <c r="E12" s="11" t="s">
        <v>5</v>
      </c>
      <c r="F12" s="2"/>
      <c r="G12" s="41">
        <v>500</v>
      </c>
      <c r="H12" s="2"/>
      <c r="I12" s="2"/>
    </row>
    <row r="13" spans="3:9" ht="17.399999999999999">
      <c r="C13" s="2"/>
      <c r="D13" s="2"/>
      <c r="E13" s="11"/>
      <c r="F13" s="2"/>
      <c r="G13" s="2"/>
      <c r="H13" s="2"/>
      <c r="I13" s="2"/>
    </row>
    <row r="14" spans="3:9" ht="17.399999999999999">
      <c r="C14" s="2"/>
      <c r="D14" s="2"/>
      <c r="E14" s="11" t="s">
        <v>6</v>
      </c>
      <c r="F14" s="2"/>
      <c r="G14" s="41"/>
      <c r="H14" s="2"/>
      <c r="I14" s="2"/>
    </row>
    <row r="15" spans="3:9" ht="17.399999999999999">
      <c r="C15" s="2"/>
      <c r="D15" s="2"/>
      <c r="E15" s="11"/>
      <c r="F15" s="2"/>
      <c r="G15" s="2"/>
      <c r="H15" s="2"/>
      <c r="I15" s="2"/>
    </row>
    <row r="16" spans="3:9" ht="17.399999999999999">
      <c r="C16" s="2"/>
      <c r="D16" s="2"/>
      <c r="E16" s="11" t="s">
        <v>7</v>
      </c>
      <c r="F16" s="2"/>
      <c r="G16" s="10">
        <f>G12*G14</f>
        <v>0</v>
      </c>
      <c r="H16" s="2"/>
      <c r="I16" s="2"/>
    </row>
    <row r="17" spans="3:9">
      <c r="C17" s="2"/>
      <c r="D17" s="2"/>
      <c r="E17" s="2"/>
      <c r="F17" s="2"/>
      <c r="G17" s="2"/>
      <c r="H17" s="2"/>
      <c r="I17" s="2"/>
    </row>
    <row r="18" spans="3:9">
      <c r="C18" s="2"/>
      <c r="D18" s="2"/>
      <c r="E18" s="2"/>
      <c r="F18" s="2"/>
      <c r="G18" s="2"/>
      <c r="H18" s="2"/>
      <c r="I18" s="2"/>
    </row>
    <row r="19" spans="3:9">
      <c r="C19" s="2"/>
      <c r="D19" s="2"/>
      <c r="E19" s="2"/>
      <c r="F19" s="2"/>
      <c r="G19" s="2"/>
      <c r="H19" s="2"/>
      <c r="I19" s="2"/>
    </row>
    <row r="20" spans="3:9">
      <c r="C20" s="2"/>
      <c r="D20" s="2"/>
      <c r="E20" s="2"/>
      <c r="F20" s="2"/>
      <c r="G20" s="2"/>
      <c r="H20" s="2"/>
      <c r="I20" s="2"/>
    </row>
  </sheetData>
  <sheetProtection algorithmName="SHA-512" hashValue="WkHkFtXdrgVegzSaOVcxLygqfpaU6AOHpDSM/UrLalSUteyNhTmdK/OM3NB8BRNXAeIbl03hK2FFKwLar3attw==" saltValue="iQmEmIDeSdh2YMTnK/xA+Q==" spinCount="100000" sheet="1" objects="1" scenarios="1" selectLockedCells="1"/>
  <mergeCells count="1">
    <mergeCell ref="D4:H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6807B8-9069-4391-9331-CA1AAAFF0470}">
          <x14:formula1>
            <xm:f>Stock_Details!$D$5:$D$9</xm:f>
          </x14:formula1>
          <xm:sqref>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8000-C0DC-4560-A4E4-A01721299B04}">
  <dimension ref="C2:I20"/>
  <sheetViews>
    <sheetView showGridLines="0" workbookViewId="0">
      <selection activeCell="G8" sqref="G8"/>
    </sheetView>
  </sheetViews>
  <sheetFormatPr defaultRowHeight="13.8"/>
  <cols>
    <col min="3" max="4" width="8.5" customWidth="1"/>
    <col min="5" max="5" width="9.59765625" customWidth="1"/>
    <col min="6" max="6" width="2.796875" customWidth="1"/>
    <col min="7" max="7" width="20.296875" customWidth="1"/>
    <col min="8" max="8" width="11.3984375" customWidth="1"/>
    <col min="9" max="9" width="13.296875" customWidth="1"/>
  </cols>
  <sheetData>
    <row r="2" spans="3:9">
      <c r="C2" s="2"/>
      <c r="D2" s="2"/>
      <c r="E2" s="2"/>
      <c r="F2" s="2"/>
      <c r="G2" s="2"/>
      <c r="H2" s="2"/>
      <c r="I2" s="2"/>
    </row>
    <row r="3" spans="3:9">
      <c r="C3" s="2"/>
      <c r="D3" s="2"/>
      <c r="E3" s="2"/>
      <c r="F3" s="2"/>
      <c r="G3" s="2"/>
      <c r="H3" s="2"/>
      <c r="I3" s="2"/>
    </row>
    <row r="4" spans="3:9" ht="27" customHeight="1">
      <c r="C4" s="2"/>
      <c r="D4" s="12" t="s">
        <v>9</v>
      </c>
      <c r="E4" s="12"/>
      <c r="F4" s="12"/>
      <c r="G4" s="12"/>
      <c r="H4" s="12"/>
      <c r="I4" s="2"/>
    </row>
    <row r="5" spans="3:9">
      <c r="C5" s="2"/>
      <c r="D5" s="2"/>
      <c r="E5" s="2"/>
      <c r="F5" s="2"/>
      <c r="G5" s="2"/>
      <c r="H5" s="2"/>
      <c r="I5" s="2"/>
    </row>
    <row r="6" spans="3:9" ht="17.399999999999999">
      <c r="C6" s="2"/>
      <c r="D6" s="2"/>
      <c r="E6" s="11" t="s">
        <v>2</v>
      </c>
      <c r="F6" s="2"/>
      <c r="G6" s="39">
        <f>MAX(Table3[[#All],[Bill No]])+1</f>
        <v>10</v>
      </c>
      <c r="H6" s="2"/>
      <c r="I6" s="2"/>
    </row>
    <row r="7" spans="3:9" ht="17.399999999999999">
      <c r="C7" s="2"/>
      <c r="D7" s="2"/>
      <c r="E7" s="11"/>
      <c r="F7" s="2"/>
      <c r="G7" s="2"/>
      <c r="H7" s="2"/>
      <c r="I7" s="2"/>
    </row>
    <row r="8" spans="3:9" ht="17.399999999999999">
      <c r="C8" s="2"/>
      <c r="D8" s="2"/>
      <c r="E8" s="11" t="s">
        <v>3</v>
      </c>
      <c r="F8" s="2"/>
      <c r="G8" s="40"/>
      <c r="H8" s="2"/>
      <c r="I8" s="2"/>
    </row>
    <row r="9" spans="3:9" ht="17.399999999999999">
      <c r="C9" s="2"/>
      <c r="D9" s="2"/>
      <c r="E9" s="11"/>
      <c r="F9" s="2"/>
      <c r="G9" s="2"/>
      <c r="H9" s="2"/>
      <c r="I9" s="2"/>
    </row>
    <row r="10" spans="3:9" ht="17.399999999999999">
      <c r="C10" s="2"/>
      <c r="D10" s="2"/>
      <c r="E10" s="11" t="s">
        <v>4</v>
      </c>
      <c r="F10" s="2"/>
      <c r="G10" s="41"/>
      <c r="H10" s="2"/>
      <c r="I10" s="2"/>
    </row>
    <row r="11" spans="3:9" ht="17.399999999999999">
      <c r="C11" s="2"/>
      <c r="D11" s="2"/>
      <c r="E11" s="11"/>
      <c r="F11" s="2"/>
      <c r="G11" s="2"/>
      <c r="H11" s="2"/>
      <c r="I11" s="2"/>
    </row>
    <row r="12" spans="3:9" ht="17.399999999999999">
      <c r="C12" s="2"/>
      <c r="D12" s="2"/>
      <c r="E12" s="11" t="s">
        <v>5</v>
      </c>
      <c r="F12" s="2"/>
      <c r="G12" s="41"/>
      <c r="H12" s="2"/>
      <c r="I12" s="2"/>
    </row>
    <row r="13" spans="3:9" ht="17.399999999999999">
      <c r="C13" s="2"/>
      <c r="D13" s="2"/>
      <c r="E13" s="11"/>
      <c r="F13" s="2"/>
      <c r="G13" s="2"/>
      <c r="H13" s="2"/>
      <c r="I13" s="2"/>
    </row>
    <row r="14" spans="3:9" ht="17.399999999999999">
      <c r="C14" s="2"/>
      <c r="D14" s="2"/>
      <c r="E14" s="11" t="s">
        <v>6</v>
      </c>
      <c r="F14" s="2"/>
      <c r="G14" s="41"/>
      <c r="H14" s="2"/>
      <c r="I14" s="2"/>
    </row>
    <row r="15" spans="3:9" ht="17.399999999999999">
      <c r="C15" s="2"/>
      <c r="D15" s="2"/>
      <c r="E15" s="11"/>
      <c r="F15" s="2"/>
      <c r="G15" s="2"/>
      <c r="H15" s="2"/>
      <c r="I15" s="2"/>
    </row>
    <row r="16" spans="3:9" ht="17.399999999999999">
      <c r="C16" s="2"/>
      <c r="D16" s="2"/>
      <c r="E16" s="11" t="s">
        <v>7</v>
      </c>
      <c r="F16" s="2"/>
      <c r="G16" s="10">
        <f>G12*G14</f>
        <v>0</v>
      </c>
      <c r="H16" s="2"/>
      <c r="I16" s="2"/>
    </row>
    <row r="17" spans="3:9">
      <c r="C17" s="2"/>
      <c r="D17" s="2"/>
      <c r="E17" s="2"/>
      <c r="F17" s="2"/>
      <c r="G17" s="2"/>
      <c r="H17" s="2"/>
      <c r="I17" s="2"/>
    </row>
    <row r="18" spans="3:9">
      <c r="C18" s="2"/>
      <c r="D18" s="2"/>
      <c r="E18" s="2"/>
      <c r="F18" s="2"/>
      <c r="G18" s="2"/>
      <c r="H18" s="2"/>
      <c r="I18" s="2"/>
    </row>
    <row r="19" spans="3:9">
      <c r="C19" s="2"/>
      <c r="D19" s="2"/>
      <c r="E19" s="2"/>
      <c r="F19" s="2"/>
      <c r="G19" s="2"/>
      <c r="H19" s="2"/>
      <c r="I19" s="2"/>
    </row>
    <row r="20" spans="3:9">
      <c r="C20" s="2"/>
      <c r="D20" s="2"/>
      <c r="E20" s="2"/>
      <c r="F20" s="2"/>
      <c r="G20" s="2"/>
      <c r="H20" s="2"/>
      <c r="I20" s="2"/>
    </row>
  </sheetData>
  <sheetProtection algorithmName="SHA-512" hashValue="ui3O5VVklb6TtWn/a00jz6sK4TLfUMNQB5WMT8d4FBZYPlVxYiM0VmomL+gsZhpCcAucPOEjX/zW25UcJZYZdQ==" saltValue="nKyBIsx/vUIJ+wxsIGKjkA==" spinCount="100000" sheet="1" objects="1" scenarios="1" selectLockedCells="1"/>
  <mergeCells count="1">
    <mergeCell ref="D4:H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709F05-9F01-477D-B470-4083D7BD7E64}">
          <x14:formula1>
            <xm:f>Stock_Details!$D$5:$D$9</xm:f>
          </x14:formula1>
          <xm:sqref>G10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Dashbaord</vt:lpstr>
      <vt:lpstr>Stock_Details</vt:lpstr>
      <vt:lpstr>Sales_Details</vt:lpstr>
      <vt:lpstr>Purchase_Details</vt:lpstr>
      <vt:lpstr>Sales_entry</vt:lpstr>
      <vt:lpstr>Purchase_Entry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2024-05-26T03:48:34Z</dcterms:created>
  <dcterms:modified xsi:type="dcterms:W3CDTF">2024-05-26T04:49:30Z</dcterms:modified>
</cp:coreProperties>
</file>