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845ED2F4-6488-45CA-88F3-7C633984174F}" xr6:coauthVersionLast="47" xr6:coauthVersionMax="47" xr10:uidLastSave="{00000000-0000-0000-0000-000000000000}"/>
  <bookViews>
    <workbookView xWindow="-108" yWindow="-108" windowWidth="23256" windowHeight="12576" activeTab="1" xr2:uid="{ABB1E227-5F42-4DEF-96B7-5402E08E40D2}"/>
  </bookViews>
  <sheets>
    <sheet name="1. Total subs Analysis" sheetId="1" r:id="rId1"/>
    <sheet name="2. Total Video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3" l="1"/>
  <c r="O13" i="3"/>
  <c r="O11" i="3"/>
  <c r="N12" i="3"/>
  <c r="N13" i="3"/>
  <c r="N11" i="3"/>
  <c r="M12" i="3"/>
  <c r="M13" i="3"/>
  <c r="M11" i="3"/>
  <c r="L12" i="3"/>
  <c r="L13" i="3"/>
  <c r="L11" i="3"/>
  <c r="H11" i="3"/>
  <c r="H12" i="3"/>
  <c r="H10" i="3"/>
  <c r="F11" i="3"/>
  <c r="F12" i="3"/>
  <c r="F10" i="3"/>
  <c r="D11" i="3"/>
  <c r="D12" i="3"/>
  <c r="D10" i="3"/>
  <c r="H18" i="2"/>
  <c r="H19" i="2"/>
  <c r="H17" i="2"/>
  <c r="F18" i="2"/>
  <c r="F19" i="2"/>
  <c r="F17" i="2"/>
  <c r="D18" i="2"/>
  <c r="D19" i="2"/>
  <c r="D17" i="2"/>
  <c r="M17" i="2"/>
  <c r="M18" i="2"/>
  <c r="M19" i="2"/>
  <c r="P19" i="2" l="1"/>
  <c r="O18" i="2"/>
  <c r="P18" i="2"/>
  <c r="N17" i="2"/>
  <c r="N18" i="2"/>
  <c r="P17" i="2"/>
  <c r="O17" i="2"/>
  <c r="N19" i="2"/>
  <c r="O19" i="2"/>
  <c r="N10" i="1" l="1"/>
  <c r="O10" i="1"/>
  <c r="N11" i="1"/>
  <c r="N12" i="1"/>
  <c r="D11" i="1"/>
  <c r="O11" i="1" s="1"/>
  <c r="D12" i="1"/>
  <c r="F12" i="1" s="1"/>
  <c r="D10" i="1"/>
  <c r="F10" i="1" s="1"/>
  <c r="H10" i="1" s="1"/>
  <c r="F11" i="1" l="1"/>
  <c r="P11" i="1" s="1"/>
  <c r="P10" i="1"/>
  <c r="Q10" i="1"/>
  <c r="J10" i="1"/>
  <c r="P12" i="1"/>
  <c r="H12" i="1"/>
  <c r="O12" i="1"/>
  <c r="H11" i="1" l="1"/>
  <c r="Q11" i="1" s="1"/>
  <c r="J12" i="1"/>
  <c r="Q12" i="1"/>
  <c r="J11" i="1"/>
</calcChain>
</file>

<file path=xl/sharedStrings.xml><?xml version="1.0" encoding="utf-8"?>
<sst xmlns="http://schemas.openxmlformats.org/spreadsheetml/2006/main" count="77" uniqueCount="48">
  <si>
    <t>Total Subscribers Analysis</t>
  </si>
  <si>
    <t>Reconciliations (Excel vs SQL)</t>
  </si>
  <si>
    <t>Channel Name</t>
  </si>
  <si>
    <t>Avg Views per Vid (Excel)</t>
  </si>
  <si>
    <t>Avg Views per Vid (SQL)</t>
  </si>
  <si>
    <t>Potential Product Sales per video</t>
  </si>
  <si>
    <t>Potential Product Sales per video (Excel)</t>
  </si>
  <si>
    <t>Potential Product Sales per video (SQL)</t>
  </si>
  <si>
    <t>Net Profit (Excel)</t>
  </si>
  <si>
    <t>Net Profit (SQL)</t>
  </si>
  <si>
    <t>Difference</t>
  </si>
  <si>
    <t>Conversion Rate</t>
  </si>
  <si>
    <t>Product Cost</t>
  </si>
  <si>
    <t>Campaign Cost</t>
  </si>
  <si>
    <t>NoCopyrightSounds</t>
  </si>
  <si>
    <t>Dan Rhodes</t>
  </si>
  <si>
    <t>DanTDM</t>
  </si>
  <si>
    <t>Potential Revenue per video ($USD) (Excel)</t>
  </si>
  <si>
    <t>Potential Revenue per video ($USD) (SQL)</t>
  </si>
  <si>
    <t xml:space="preserve">Avg Views per Vid </t>
  </si>
  <si>
    <t xml:space="preserve">Potential Revenue per video ($USD) </t>
  </si>
  <si>
    <t xml:space="preserve">Net Profit </t>
  </si>
  <si>
    <t>Difference 
(Excel vs SQL)</t>
  </si>
  <si>
    <r>
      <rPr>
        <b/>
        <sz val="11"/>
        <color theme="1"/>
        <rFont val="Calibri"/>
        <family val="2"/>
        <scheme val="minor"/>
      </rPr>
      <t>Recommendations</t>
    </r>
    <r>
      <rPr>
        <sz val="11"/>
        <color theme="1"/>
        <rFont val="Calibri"/>
        <family val="2"/>
        <scheme val="minor"/>
      </rPr>
      <t xml:space="preserve"> </t>
    </r>
  </si>
  <si>
    <t>Based on the viewership and views per subscriber, Dan Rhodes appear to be the best option to advance with because there's a higher return on investment with Dan Rhodess compared to the other channels</t>
  </si>
  <si>
    <t>Campaign cost</t>
  </si>
  <si>
    <t>Campaign type</t>
  </si>
  <si>
    <t>Influencer marketing</t>
  </si>
  <si>
    <t xml:space="preserve">Potential Product Sales per video (Excel) </t>
  </si>
  <si>
    <t xml:space="preserve">Potential Product Sales per video (SQL) </t>
  </si>
  <si>
    <t>Potential revenue per video ($USD) (Excel)</t>
  </si>
  <si>
    <t>Potential revenue per video ($USD) (SQL)</t>
  </si>
  <si>
    <t>Net profit (Excel)</t>
  </si>
  <si>
    <t>Net profit (SQL)</t>
  </si>
  <si>
    <t>Potential revenue per video ($USD)</t>
  </si>
  <si>
    <t xml:space="preserve">Net profit </t>
  </si>
  <si>
    <t>Mister Max</t>
  </si>
  <si>
    <t>Recommendations</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</si>
  <si>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</si>
  <si>
    <t>Conversion rate</t>
  </si>
  <si>
    <t>Product cost</t>
  </si>
  <si>
    <t>Total Views Analysis</t>
  </si>
  <si>
    <t>Total Videos Analysis</t>
  </si>
  <si>
    <t>11-video series sponsorship ($5k per vid)</t>
  </si>
  <si>
    <t>GRM Daily</t>
  </si>
  <si>
    <t>Man City</t>
  </si>
  <si>
    <t>Yogscast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</si>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</sst>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8"/>
      <color theme="1"/>
      <name val="Calibri"/>
      <family val="2"/>
      <scheme val="minor"/>
    </font>
    <font>
      <b/>
      <sz val="16"/>
      <color theme="1"/>
      <name val="Aptos Narrow"/>
      <family val="2"/>
    </font>
    <font>
      <b/>
      <sz val="16"/>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8" tint="0.59999389629810485"/>
        <bgColor indexed="65"/>
      </patternFill>
    </fill>
    <fill>
      <patternFill patternType="solid">
        <fgColor theme="5" tint="0.59999389629810485"/>
        <bgColor indexed="64"/>
      </patternFill>
    </fill>
    <fill>
      <patternFill patternType="solid">
        <fgColor rgb="FFFFCCFF"/>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2">
    <xf numFmtId="0" fontId="0" fillId="0" borderId="0" xfId="0"/>
    <xf numFmtId="0" fontId="0" fillId="0" borderId="0" xfId="0" applyAlignment="1"/>
    <xf numFmtId="0" fontId="7" fillId="7" borderId="0" xfId="0" applyFont="1" applyFill="1" applyAlignment="1">
      <alignment horizontal="center"/>
    </xf>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6" borderId="1" xfId="6" applyBorder="1" applyAlignment="1">
      <alignment horizontal="center" wrapText="1"/>
    </xf>
    <xf numFmtId="0" fontId="1" fillId="6" borderId="1" xfId="6" applyBorder="1"/>
    <xf numFmtId="165" fontId="0" fillId="0" borderId="1" xfId="1" applyNumberFormat="1" applyFont="1" applyBorder="1"/>
    <xf numFmtId="165" fontId="0" fillId="0" borderId="1" xfId="1" applyNumberFormat="1" applyFont="1" applyBorder="1" applyAlignment="1">
      <alignment horizontal="center" wrapText="1"/>
    </xf>
    <xf numFmtId="0" fontId="0" fillId="6" borderId="1" xfId="6" applyFont="1" applyBorder="1" applyAlignment="1">
      <alignment horizontal="center" wrapText="1"/>
    </xf>
    <xf numFmtId="165" fontId="0" fillId="0" borderId="0" xfId="0" applyNumberFormat="1"/>
    <xf numFmtId="0" fontId="7" fillId="8" borderId="1" xfId="0" applyFont="1" applyFill="1" applyBorder="1" applyAlignment="1">
      <alignment horizontal="center"/>
    </xf>
    <xf numFmtId="0" fontId="7" fillId="8" borderId="1" xfId="0" applyFont="1" applyFill="1" applyBorder="1" applyAlignment="1">
      <alignment horizontal="center" wrapText="1"/>
    </xf>
    <xf numFmtId="0" fontId="0" fillId="0" borderId="0" xfId="0" applyAlignment="1">
      <alignment vertical="top"/>
    </xf>
    <xf numFmtId="0" fontId="0" fillId="0" borderId="0" xfId="0" applyAlignment="1">
      <alignment horizontal="center" wrapText="1"/>
    </xf>
    <xf numFmtId="0" fontId="1" fillId="5" borderId="1" xfId="5" applyBorder="1"/>
    <xf numFmtId="0" fontId="0" fillId="5" borderId="1" xfId="5" applyFont="1" applyBorder="1"/>
    <xf numFmtId="0" fontId="0" fillId="0" borderId="1" xfId="0" applyBorder="1" applyAlignment="1">
      <alignment horizontal="right"/>
    </xf>
    <xf numFmtId="0" fontId="8" fillId="9" borderId="1" xfId="0" applyFont="1" applyFill="1" applyBorder="1" applyAlignment="1">
      <alignment horizontal="center" wrapText="1"/>
    </xf>
    <xf numFmtId="0" fontId="8" fillId="9" borderId="1" xfId="0" applyFont="1" applyFill="1" applyBorder="1" applyAlignment="1">
      <alignment horizontal="center"/>
    </xf>
    <xf numFmtId="165" fontId="4" fillId="4" borderId="1" xfId="1" applyNumberFormat="1" applyFont="1" applyFill="1" applyBorder="1" applyAlignment="1">
      <alignment horizontal="center" wrapText="1"/>
    </xf>
    <xf numFmtId="0" fontId="1" fillId="5" borderId="1" xfId="5" applyBorder="1" applyAlignment="1">
      <alignment horizontal="center" wrapText="1"/>
    </xf>
    <xf numFmtId="0" fontId="0" fillId="5" borderId="1" xfId="5" applyFont="1" applyBorder="1" applyAlignment="1">
      <alignment horizontal="center" wrapText="1"/>
    </xf>
    <xf numFmtId="165" fontId="0" fillId="0" borderId="0" xfId="1" applyNumberFormat="1" applyFont="1"/>
    <xf numFmtId="0" fontId="8" fillId="9" borderId="2" xfId="0" applyFont="1" applyFill="1" applyBorder="1" applyAlignment="1">
      <alignment horizontal="center" wrapText="1"/>
    </xf>
    <xf numFmtId="0" fontId="8" fillId="9" borderId="3" xfId="0" applyFont="1" applyFill="1" applyBorder="1" applyAlignment="1">
      <alignment horizontal="center" wrapText="1"/>
    </xf>
    <xf numFmtId="0" fontId="8" fillId="9" borderId="4" xfId="0" applyFont="1" applyFill="1" applyBorder="1" applyAlignment="1">
      <alignment horizontal="center" wrapText="1"/>
    </xf>
    <xf numFmtId="0" fontId="6" fillId="7" borderId="0" xfId="0" applyFont="1" applyFill="1" applyAlignment="1">
      <alignment horizontal="center"/>
    </xf>
  </cellXfs>
  <cellStyles count="7">
    <cellStyle name="20% - Accent4" xfId="5" builtinId="42"/>
    <cellStyle name="40% - Accent5" xfId="6" builtinId="47"/>
    <cellStyle name="Bad" xfId="3" builtinId="27"/>
    <cellStyle name="Comma" xfId="1" builtinId="3"/>
    <cellStyle name="Good" xfId="2" builtinId="26"/>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0000"/>
        </patternFill>
      </fill>
    </dxf>
    <dxf>
      <fill>
        <patternFill>
          <bgColor rgb="FFFF0000"/>
        </patternFill>
      </fill>
    </dxf>
  </dxfs>
  <tableStyles count="0" defaultTableStyle="TableStyleMedium2" defaultPivotStyle="PivotStyleLight16"/>
  <colors>
    <mruColors>
      <color rgb="FFFFCCFF"/>
      <color rgb="FFCC99FF"/>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00E3D-B6B1-428E-AE24-D9ED80DE02F5}">
  <dimension ref="A1:Q22"/>
  <sheetViews>
    <sheetView workbookViewId="0">
      <selection activeCell="B26" sqref="B26"/>
    </sheetView>
  </sheetViews>
  <sheetFormatPr defaultRowHeight="14.4" x14ac:dyDescent="0.3"/>
  <cols>
    <col min="1" max="1" width="33.77734375" customWidth="1"/>
    <col min="2" max="2" width="15.5546875" customWidth="1"/>
    <col min="3" max="3" width="19.44140625" customWidth="1"/>
    <col min="4" max="4" width="21.6640625" customWidth="1"/>
    <col min="5" max="5" width="23.33203125" customWidth="1"/>
    <col min="6" max="6" width="19" customWidth="1"/>
    <col min="7" max="7" width="21.44140625" customWidth="1"/>
    <col min="8" max="8" width="11" customWidth="1"/>
    <col min="9" max="9" width="11.21875" customWidth="1"/>
    <col min="10" max="10" width="10.44140625" customWidth="1"/>
    <col min="14" max="14" width="16" customWidth="1"/>
    <col min="15" max="16" width="16.33203125" customWidth="1"/>
    <col min="17" max="17" width="13" customWidth="1"/>
  </cols>
  <sheetData>
    <row r="1" spans="1:17" ht="21" x14ac:dyDescent="0.4">
      <c r="A1" s="2" t="s">
        <v>0</v>
      </c>
      <c r="B1" s="2"/>
      <c r="C1" s="2"/>
      <c r="D1" s="2"/>
    </row>
    <row r="4" spans="1:17" x14ac:dyDescent="0.3">
      <c r="A4" s="3" t="s">
        <v>1</v>
      </c>
      <c r="C4" s="10" t="s">
        <v>11</v>
      </c>
      <c r="D4" s="4">
        <v>0.02</v>
      </c>
    </row>
    <row r="5" spans="1:17" x14ac:dyDescent="0.3">
      <c r="C5" s="10" t="s">
        <v>12</v>
      </c>
      <c r="D5" s="4">
        <v>5</v>
      </c>
    </row>
    <row r="6" spans="1:17" x14ac:dyDescent="0.3">
      <c r="C6" s="10" t="s">
        <v>13</v>
      </c>
      <c r="D6" s="11">
        <v>50000</v>
      </c>
    </row>
    <row r="7" spans="1:17" ht="19.8" customHeight="1" x14ac:dyDescent="0.3"/>
    <row r="8" spans="1:17" ht="48.6" customHeight="1" x14ac:dyDescent="0.4">
      <c r="N8" s="16" t="s">
        <v>22</v>
      </c>
      <c r="O8" s="15"/>
      <c r="P8" s="15"/>
      <c r="Q8" s="15"/>
    </row>
    <row r="9" spans="1:17" ht="43.2" x14ac:dyDescent="0.3">
      <c r="A9" s="5" t="s">
        <v>2</v>
      </c>
      <c r="B9" s="6" t="s">
        <v>3</v>
      </c>
      <c r="C9" s="6" t="s">
        <v>4</v>
      </c>
      <c r="D9" s="7" t="s">
        <v>6</v>
      </c>
      <c r="E9" s="7" t="s">
        <v>7</v>
      </c>
      <c r="F9" s="8" t="s">
        <v>17</v>
      </c>
      <c r="G9" s="8" t="s">
        <v>18</v>
      </c>
      <c r="H9" s="9" t="s">
        <v>8</v>
      </c>
      <c r="I9" s="9" t="s">
        <v>9</v>
      </c>
      <c r="J9" s="5" t="s">
        <v>10</v>
      </c>
      <c r="N9" s="6" t="s">
        <v>19</v>
      </c>
      <c r="O9" s="7" t="s">
        <v>5</v>
      </c>
      <c r="P9" s="8" t="s">
        <v>20</v>
      </c>
      <c r="Q9" s="13" t="s">
        <v>21</v>
      </c>
    </row>
    <row r="10" spans="1:17" x14ac:dyDescent="0.3">
      <c r="A10" s="4" t="s">
        <v>14</v>
      </c>
      <c r="B10" s="11">
        <v>6920000</v>
      </c>
      <c r="C10" s="11">
        <v>6920000</v>
      </c>
      <c r="D10" s="11">
        <f>B10*$D$4</f>
        <v>138400</v>
      </c>
      <c r="E10" s="11">
        <v>138400</v>
      </c>
      <c r="F10" s="11">
        <f>D10*$D$5</f>
        <v>692000</v>
      </c>
      <c r="G10" s="11">
        <v>692000</v>
      </c>
      <c r="H10" s="11">
        <f>F10-$D$6</f>
        <v>642000</v>
      </c>
      <c r="I10" s="11">
        <v>642000</v>
      </c>
      <c r="J10" s="12">
        <f>H10-I10</f>
        <v>0</v>
      </c>
      <c r="N10" s="14">
        <f>B10-C10</f>
        <v>0</v>
      </c>
      <c r="O10" s="14">
        <f>D10-E10</f>
        <v>0</v>
      </c>
      <c r="P10" s="14">
        <f>F10-G10</f>
        <v>0</v>
      </c>
      <c r="Q10" s="14">
        <f>H10-I10</f>
        <v>0</v>
      </c>
    </row>
    <row r="11" spans="1:17" x14ac:dyDescent="0.3">
      <c r="A11" s="4" t="s">
        <v>16</v>
      </c>
      <c r="B11" s="11">
        <v>5340000</v>
      </c>
      <c r="C11" s="11">
        <v>5340000</v>
      </c>
      <c r="D11" s="11">
        <f t="shared" ref="D11:D12" si="0">B11*$D$4</f>
        <v>106800</v>
      </c>
      <c r="E11" s="11">
        <v>106800</v>
      </c>
      <c r="F11" s="11">
        <f t="shared" ref="F11:F12" si="1">D11*$D$5</f>
        <v>534000</v>
      </c>
      <c r="G11" s="11">
        <v>534000</v>
      </c>
      <c r="H11" s="11">
        <f t="shared" ref="H11:H12" si="2">F11-$D$6</f>
        <v>484000</v>
      </c>
      <c r="I11" s="11">
        <v>484000</v>
      </c>
      <c r="J11" s="12">
        <f t="shared" ref="J11:J12" si="3">H11-I11</f>
        <v>0</v>
      </c>
      <c r="N11" s="14">
        <f t="shared" ref="N11:N12" si="4">B11-C11</f>
        <v>0</v>
      </c>
      <c r="O11" s="14">
        <f t="shared" ref="O11:O12" si="5">D11-E11</f>
        <v>0</v>
      </c>
      <c r="P11" s="14">
        <f t="shared" ref="P11:P12" si="6">F11-G11</f>
        <v>0</v>
      </c>
      <c r="Q11" s="14">
        <f t="shared" ref="Q11:Q12" si="7">H11-I11</f>
        <v>0</v>
      </c>
    </row>
    <row r="12" spans="1:17" x14ac:dyDescent="0.3">
      <c r="A12" s="4" t="s">
        <v>15</v>
      </c>
      <c r="B12" s="11">
        <v>11150000</v>
      </c>
      <c r="C12" s="11">
        <v>11150000</v>
      </c>
      <c r="D12" s="11">
        <f t="shared" si="0"/>
        <v>223000</v>
      </c>
      <c r="E12" s="11">
        <v>223000</v>
      </c>
      <c r="F12" s="11">
        <f t="shared" si="1"/>
        <v>1115000</v>
      </c>
      <c r="G12" s="11">
        <v>1115000</v>
      </c>
      <c r="H12" s="11">
        <f t="shared" si="2"/>
        <v>1065000</v>
      </c>
      <c r="I12" s="11">
        <v>1065000</v>
      </c>
      <c r="J12" s="12">
        <f t="shared" si="3"/>
        <v>0</v>
      </c>
      <c r="N12" s="14">
        <f t="shared" si="4"/>
        <v>0</v>
      </c>
      <c r="O12" s="14">
        <f t="shared" si="5"/>
        <v>0</v>
      </c>
      <c r="P12" s="14">
        <f t="shared" si="6"/>
        <v>0</v>
      </c>
      <c r="Q12" s="14">
        <f t="shared" si="7"/>
        <v>0</v>
      </c>
    </row>
    <row r="17" spans="1:9" x14ac:dyDescent="0.3">
      <c r="A17" t="s">
        <v>23</v>
      </c>
    </row>
    <row r="19" spans="1:9" s="1" customFormat="1" ht="64.8" customHeight="1" x14ac:dyDescent="0.3">
      <c r="A19" s="18" t="s">
        <v>24</v>
      </c>
      <c r="B19" s="18"/>
      <c r="C19" s="18"/>
      <c r="D19" s="17"/>
      <c r="E19" s="17"/>
      <c r="F19" s="17"/>
      <c r="G19" s="17"/>
      <c r="H19" s="17"/>
      <c r="I19" s="17"/>
    </row>
    <row r="20" spans="1:9" x14ac:dyDescent="0.3">
      <c r="A20" s="1"/>
    </row>
    <row r="21" spans="1:9" x14ac:dyDescent="0.3">
      <c r="A21" s="1"/>
    </row>
    <row r="22" spans="1:9" x14ac:dyDescent="0.3">
      <c r="A22" s="1"/>
    </row>
  </sheetData>
  <mergeCells count="3">
    <mergeCell ref="A1:D1"/>
    <mergeCell ref="N8:Q8"/>
    <mergeCell ref="A19:C19"/>
  </mergeCells>
  <conditionalFormatting sqref="J10:J12">
    <cfRule type="expression" dxfId="7" priority="2">
      <formula>$J$10&lt;&gt;0</formula>
    </cfRule>
  </conditionalFormatting>
  <conditionalFormatting sqref="N10:Q12">
    <cfRule type="cellIs" dxfId="6" priority="1" operator="not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3EA1-FA09-4525-AA32-0875F331DF6A}">
  <dimension ref="A1:O19"/>
  <sheetViews>
    <sheetView tabSelected="1" topLeftCell="C1" workbookViewId="0">
      <selection activeCell="O11" sqref="O11:O13"/>
    </sheetView>
  </sheetViews>
  <sheetFormatPr defaultRowHeight="14.4" x14ac:dyDescent="0.3"/>
  <cols>
    <col min="1" max="2" width="18.88671875" customWidth="1"/>
    <col min="3" max="3" width="23.109375" customWidth="1"/>
    <col min="4" max="4" width="17.44140625" customWidth="1"/>
    <col min="5" max="6" width="18.77734375" customWidth="1"/>
    <col min="7" max="7" width="18.44140625" customWidth="1"/>
    <col min="8" max="8" width="12.109375" customWidth="1"/>
    <col min="9" max="9" width="12.21875" customWidth="1"/>
    <col min="12" max="12" width="12.33203125" customWidth="1"/>
    <col min="13" max="13" width="17" customWidth="1"/>
    <col min="14" max="14" width="16.33203125" customWidth="1"/>
    <col min="15" max="15" width="12.5546875" customWidth="1"/>
  </cols>
  <sheetData>
    <row r="1" spans="1:15" ht="23.4" x14ac:dyDescent="0.45">
      <c r="A1" s="31" t="s">
        <v>42</v>
      </c>
      <c r="B1" s="31"/>
      <c r="C1" s="31"/>
      <c r="D1" s="31"/>
    </row>
    <row r="4" spans="1:15" x14ac:dyDescent="0.3">
      <c r="A4" s="3" t="s">
        <v>1</v>
      </c>
      <c r="C4" s="19" t="s">
        <v>39</v>
      </c>
      <c r="D4" s="4">
        <v>0.02</v>
      </c>
    </row>
    <row r="5" spans="1:15" x14ac:dyDescent="0.3">
      <c r="C5" s="19" t="s">
        <v>40</v>
      </c>
      <c r="D5" s="4">
        <v>5</v>
      </c>
    </row>
    <row r="6" spans="1:15" x14ac:dyDescent="0.3">
      <c r="C6" s="19" t="s">
        <v>25</v>
      </c>
      <c r="D6" s="11">
        <v>55000</v>
      </c>
    </row>
    <row r="7" spans="1:15" x14ac:dyDescent="0.3">
      <c r="C7" s="20" t="s">
        <v>26</v>
      </c>
      <c r="D7" s="21" t="s">
        <v>43</v>
      </c>
    </row>
    <row r="9" spans="1:15" ht="44.4" x14ac:dyDescent="0.4">
      <c r="A9" s="5" t="s">
        <v>2</v>
      </c>
      <c r="B9" s="24" t="s">
        <v>3</v>
      </c>
      <c r="C9" s="6" t="s">
        <v>4</v>
      </c>
      <c r="D9" s="7" t="s">
        <v>28</v>
      </c>
      <c r="E9" s="7" t="s">
        <v>29</v>
      </c>
      <c r="F9" s="8" t="s">
        <v>30</v>
      </c>
      <c r="G9" s="8" t="s">
        <v>31</v>
      </c>
      <c r="H9" s="25" t="s">
        <v>32</v>
      </c>
      <c r="I9" s="25" t="s">
        <v>33</v>
      </c>
      <c r="L9" s="22" t="s">
        <v>22</v>
      </c>
      <c r="M9" s="23"/>
      <c r="N9" s="23"/>
      <c r="O9" s="23"/>
    </row>
    <row r="10" spans="1:15" ht="57.6" x14ac:dyDescent="0.3">
      <c r="A10" s="4" t="s">
        <v>44</v>
      </c>
      <c r="B10" s="11">
        <v>510000</v>
      </c>
      <c r="C10" s="11">
        <v>510000</v>
      </c>
      <c r="D10" s="11">
        <f>B10*$D$4</f>
        <v>10200</v>
      </c>
      <c r="E10" s="11">
        <v>10200</v>
      </c>
      <c r="F10" s="11">
        <f>D10*$D$5</f>
        <v>51000</v>
      </c>
      <c r="G10" s="11">
        <v>51000</v>
      </c>
      <c r="H10" s="11">
        <f>F10-$D$6</f>
        <v>-4000</v>
      </c>
      <c r="I10" s="11">
        <v>-4000</v>
      </c>
      <c r="L10" s="24" t="s">
        <v>19</v>
      </c>
      <c r="M10" s="7" t="s">
        <v>5</v>
      </c>
      <c r="N10" s="8" t="s">
        <v>34</v>
      </c>
      <c r="O10" s="26" t="s">
        <v>35</v>
      </c>
    </row>
    <row r="11" spans="1:15" x14ac:dyDescent="0.3">
      <c r="A11" s="4" t="s">
        <v>45</v>
      </c>
      <c r="B11" s="11">
        <v>240000</v>
      </c>
      <c r="C11" s="11">
        <v>240000</v>
      </c>
      <c r="D11" s="11">
        <f t="shared" ref="D11:D12" si="0">B11*$D$4</f>
        <v>4800</v>
      </c>
      <c r="E11" s="11">
        <v>4800</v>
      </c>
      <c r="F11" s="11">
        <f t="shared" ref="F11:F12" si="1">D11*$D$5</f>
        <v>24000</v>
      </c>
      <c r="G11" s="11">
        <v>24000</v>
      </c>
      <c r="H11" s="11">
        <f t="shared" ref="H11:H12" si="2">F11-$D$6</f>
        <v>-31000</v>
      </c>
      <c r="I11" s="11">
        <v>-31000</v>
      </c>
      <c r="L11" s="14">
        <f>B10-C10</f>
        <v>0</v>
      </c>
      <c r="M11" s="14">
        <f>D10-E10</f>
        <v>0</v>
      </c>
      <c r="N11" s="14">
        <f>F10-G10</f>
        <v>0</v>
      </c>
      <c r="O11" s="14">
        <f>H10-I10</f>
        <v>0</v>
      </c>
    </row>
    <row r="12" spans="1:15" x14ac:dyDescent="0.3">
      <c r="A12" s="4" t="s">
        <v>46</v>
      </c>
      <c r="B12" s="11">
        <v>710000</v>
      </c>
      <c r="C12" s="11">
        <v>710000</v>
      </c>
      <c r="D12" s="11">
        <f t="shared" si="0"/>
        <v>14200</v>
      </c>
      <c r="E12" s="11">
        <v>14200</v>
      </c>
      <c r="F12" s="11">
        <f t="shared" si="1"/>
        <v>71000</v>
      </c>
      <c r="G12" s="4">
        <v>71000</v>
      </c>
      <c r="H12" s="11">
        <f t="shared" si="2"/>
        <v>16000</v>
      </c>
      <c r="I12" s="11">
        <v>16000</v>
      </c>
      <c r="L12" s="14">
        <f t="shared" ref="L12:L13" si="3">B11-C11</f>
        <v>0</v>
      </c>
      <c r="M12" s="14">
        <f t="shared" ref="M12:M13" si="4">D11-E11</f>
        <v>0</v>
      </c>
      <c r="N12" s="14">
        <f t="shared" ref="N12:N13" si="5">F11-G11</f>
        <v>0</v>
      </c>
      <c r="O12" s="14">
        <f t="shared" ref="O12:O13" si="6">H11-I11</f>
        <v>0</v>
      </c>
    </row>
    <row r="13" spans="1:15" x14ac:dyDescent="0.3">
      <c r="B13" s="27"/>
      <c r="C13" s="27"/>
      <c r="L13" s="14">
        <f t="shared" si="3"/>
        <v>0</v>
      </c>
      <c r="M13" s="14">
        <f t="shared" si="4"/>
        <v>0</v>
      </c>
      <c r="N13" s="14">
        <f t="shared" si="5"/>
        <v>0</v>
      </c>
      <c r="O13" s="14">
        <f t="shared" si="6"/>
        <v>0</v>
      </c>
    </row>
    <row r="14" spans="1:15" x14ac:dyDescent="0.3">
      <c r="C14" s="14"/>
    </row>
    <row r="15" spans="1:15" x14ac:dyDescent="0.3">
      <c r="C15" s="14"/>
    </row>
    <row r="16" spans="1:15" x14ac:dyDescent="0.3">
      <c r="C16" s="14"/>
    </row>
    <row r="17" spans="1:4" x14ac:dyDescent="0.3">
      <c r="A17" s="3" t="s">
        <v>37</v>
      </c>
    </row>
    <row r="19" spans="1:4" ht="163.80000000000001" customHeight="1" x14ac:dyDescent="0.3">
      <c r="A19" s="18" t="s">
        <v>47</v>
      </c>
      <c r="B19" s="18"/>
      <c r="C19" s="18"/>
      <c r="D19" s="18"/>
    </row>
  </sheetData>
  <mergeCells count="3">
    <mergeCell ref="A1:D1"/>
    <mergeCell ref="A19:D19"/>
    <mergeCell ref="L9:O9"/>
  </mergeCells>
  <conditionalFormatting sqref="L11:O13">
    <cfRule type="cellIs" dxfId="2" priority="1" operator="notEqual">
      <formula>0</formula>
    </cfRule>
    <cfRule type="expression" dxfId="1" priority="3">
      <formula>$M$10&lt;&gt;0</formula>
    </cfRule>
  </conditionalFormatting>
  <conditionalFormatting sqref="M11:M13">
    <cfRule type="expression" dxfId="0"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F700B-116F-4D92-A3B7-BF6C4C4614B9}">
  <dimension ref="A1:P26"/>
  <sheetViews>
    <sheetView workbookViewId="0">
      <selection activeCell="E26" sqref="E26"/>
    </sheetView>
  </sheetViews>
  <sheetFormatPr defaultRowHeight="14.4" x14ac:dyDescent="0.3"/>
  <cols>
    <col min="1" max="1" width="26.109375" customWidth="1"/>
    <col min="2" max="2" width="17" customWidth="1"/>
    <col min="3" max="3" width="16.109375" customWidth="1"/>
    <col min="4" max="4" width="25.33203125" customWidth="1"/>
    <col min="5" max="5" width="15.88671875" customWidth="1"/>
    <col min="6" max="6" width="16.21875" customWidth="1"/>
    <col min="7" max="7" width="17" customWidth="1"/>
    <col min="8" max="8" width="14.88671875" customWidth="1"/>
    <col min="9" max="9" width="17.109375" customWidth="1"/>
    <col min="13" max="13" width="13.88671875" customWidth="1"/>
    <col min="14" max="14" width="18.77734375" customWidth="1"/>
    <col min="15" max="15" width="21.5546875" customWidth="1"/>
    <col min="16" max="16" width="12.6640625" customWidth="1"/>
  </cols>
  <sheetData>
    <row r="1" spans="1:16" ht="23.4" x14ac:dyDescent="0.45">
      <c r="A1" s="31" t="s">
        <v>41</v>
      </c>
      <c r="B1" s="31"/>
      <c r="C1" s="31"/>
      <c r="D1" s="31"/>
    </row>
    <row r="4" spans="1:16" x14ac:dyDescent="0.3">
      <c r="A4" s="3" t="s">
        <v>1</v>
      </c>
      <c r="D4" s="19" t="s">
        <v>39</v>
      </c>
      <c r="E4" s="4">
        <v>0.02</v>
      </c>
    </row>
    <row r="5" spans="1:16" x14ac:dyDescent="0.3">
      <c r="D5" s="19" t="s">
        <v>40</v>
      </c>
      <c r="E5" s="4">
        <v>5</v>
      </c>
    </row>
    <row r="6" spans="1:16" x14ac:dyDescent="0.3">
      <c r="D6" s="19" t="s">
        <v>25</v>
      </c>
      <c r="E6" s="11">
        <v>130000</v>
      </c>
    </row>
    <row r="7" spans="1:16" x14ac:dyDescent="0.3">
      <c r="D7" s="20" t="s">
        <v>26</v>
      </c>
      <c r="E7" s="21" t="s">
        <v>27</v>
      </c>
    </row>
    <row r="15" spans="1:16" ht="21" customHeight="1" x14ac:dyDescent="0.4">
      <c r="M15" s="28" t="s">
        <v>22</v>
      </c>
      <c r="N15" s="29"/>
      <c r="O15" s="29"/>
      <c r="P15" s="30"/>
    </row>
    <row r="16" spans="1:16" ht="72" customHeight="1" x14ac:dyDescent="0.3">
      <c r="A16" s="5" t="s">
        <v>2</v>
      </c>
      <c r="B16" s="24" t="s">
        <v>3</v>
      </c>
      <c r="C16" s="6" t="s">
        <v>4</v>
      </c>
      <c r="D16" s="7" t="s">
        <v>28</v>
      </c>
      <c r="E16" s="7" t="s">
        <v>29</v>
      </c>
      <c r="F16" s="8" t="s">
        <v>30</v>
      </c>
      <c r="G16" s="8" t="s">
        <v>31</v>
      </c>
      <c r="H16" s="25" t="s">
        <v>32</v>
      </c>
      <c r="I16" s="25" t="s">
        <v>33</v>
      </c>
      <c r="M16" s="24" t="s">
        <v>19</v>
      </c>
      <c r="N16" s="7" t="s">
        <v>5</v>
      </c>
      <c r="O16" s="8" t="s">
        <v>34</v>
      </c>
      <c r="P16" s="26" t="s">
        <v>35</v>
      </c>
    </row>
    <row r="17" spans="1:16" x14ac:dyDescent="0.3">
      <c r="A17" s="4" t="s">
        <v>15</v>
      </c>
      <c r="B17" s="11">
        <v>11150000</v>
      </c>
      <c r="C17" s="11">
        <v>11150000</v>
      </c>
      <c r="D17" s="11">
        <f>B17*$E$4</f>
        <v>223000</v>
      </c>
      <c r="E17" s="11">
        <v>223000</v>
      </c>
      <c r="F17" s="11">
        <f>D17*$E$5</f>
        <v>1115000</v>
      </c>
      <c r="G17" s="11">
        <v>1115000</v>
      </c>
      <c r="H17" s="11">
        <f>F17-$E$6</f>
        <v>985000</v>
      </c>
      <c r="I17" s="11">
        <v>985000</v>
      </c>
      <c r="M17" s="14">
        <f>B17-C17</f>
        <v>0</v>
      </c>
      <c r="N17" s="14">
        <f>D17-E17</f>
        <v>0</v>
      </c>
      <c r="O17" s="14">
        <f>F17-G17</f>
        <v>0</v>
      </c>
      <c r="P17" s="14">
        <f>H17-I17</f>
        <v>0</v>
      </c>
    </row>
    <row r="18" spans="1:16" x14ac:dyDescent="0.3">
      <c r="A18" s="4" t="s">
        <v>16</v>
      </c>
      <c r="B18" s="11">
        <v>5340000</v>
      </c>
      <c r="C18" s="11">
        <v>5340000</v>
      </c>
      <c r="D18" s="11">
        <f t="shared" ref="D18:D19" si="0">B18*$E$4</f>
        <v>106800</v>
      </c>
      <c r="E18" s="11">
        <v>106800</v>
      </c>
      <c r="F18" s="11">
        <f t="shared" ref="F18:F19" si="1">D18*$E$5</f>
        <v>534000</v>
      </c>
      <c r="G18" s="11">
        <v>534000</v>
      </c>
      <c r="H18" s="11">
        <f t="shared" ref="H18:H19" si="2">F18-$E$6</f>
        <v>404000</v>
      </c>
      <c r="I18" s="11">
        <v>404000</v>
      </c>
      <c r="M18" s="14">
        <f t="shared" ref="M18:M19" si="3">B18-C18</f>
        <v>0</v>
      </c>
      <c r="N18" s="14">
        <f t="shared" ref="N18:N19" si="4">D18-E18</f>
        <v>0</v>
      </c>
      <c r="O18" s="14">
        <f t="shared" ref="O18:O19" si="5">F18-G18</f>
        <v>0</v>
      </c>
      <c r="P18" s="14">
        <f>H18-I18</f>
        <v>0</v>
      </c>
    </row>
    <row r="19" spans="1:16" x14ac:dyDescent="0.3">
      <c r="A19" s="4" t="s">
        <v>36</v>
      </c>
      <c r="B19" s="11">
        <v>14060000</v>
      </c>
      <c r="C19" s="11">
        <v>14060000</v>
      </c>
      <c r="D19" s="11">
        <f t="shared" si="0"/>
        <v>281200</v>
      </c>
      <c r="E19" s="11">
        <v>281200</v>
      </c>
      <c r="F19" s="11">
        <f t="shared" si="1"/>
        <v>1406000</v>
      </c>
      <c r="G19" s="11">
        <v>1406000</v>
      </c>
      <c r="H19" s="11">
        <f t="shared" si="2"/>
        <v>1276000</v>
      </c>
      <c r="I19" s="11">
        <v>1276000</v>
      </c>
      <c r="M19" s="14">
        <f t="shared" si="3"/>
        <v>0</v>
      </c>
      <c r="N19" s="14">
        <f t="shared" si="4"/>
        <v>0</v>
      </c>
      <c r="O19" s="14">
        <f t="shared" si="5"/>
        <v>0</v>
      </c>
      <c r="P19" s="14">
        <f t="shared" ref="P19" si="6">H19-I19</f>
        <v>0</v>
      </c>
    </row>
    <row r="20" spans="1:16" x14ac:dyDescent="0.3">
      <c r="B20" s="27"/>
      <c r="C20" s="27"/>
    </row>
    <row r="21" spans="1:16" x14ac:dyDescent="0.3">
      <c r="C21" s="14"/>
    </row>
    <row r="22" spans="1:16" x14ac:dyDescent="0.3">
      <c r="C22" s="14"/>
    </row>
    <row r="23" spans="1:16" x14ac:dyDescent="0.3">
      <c r="C23" s="14"/>
    </row>
    <row r="24" spans="1:16" x14ac:dyDescent="0.3">
      <c r="A24" s="3" t="s">
        <v>37</v>
      </c>
    </row>
    <row r="26" spans="1:16" ht="77.400000000000006" customHeight="1" x14ac:dyDescent="0.3">
      <c r="A26" s="18" t="s">
        <v>38</v>
      </c>
      <c r="B26" s="18"/>
      <c r="C26" s="18"/>
      <c r="D26" s="18"/>
    </row>
  </sheetData>
  <mergeCells count="3">
    <mergeCell ref="M15:P15"/>
    <mergeCell ref="A26:D26"/>
    <mergeCell ref="A1:D1"/>
  </mergeCells>
  <conditionalFormatting sqref="M17:P19">
    <cfRule type="cellIs" dxfId="5" priority="1" operator="notEqual">
      <formula>0</formula>
    </cfRule>
    <cfRule type="expression" dxfId="4" priority="3">
      <formula>$M$22&lt;&gt;0</formula>
    </cfRule>
  </conditionalFormatting>
  <conditionalFormatting sqref="N17:N19">
    <cfRule type="expression" dxfId="3" priority="2">
      <formula>$M$22:$P$24&lt;&gt;0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Videos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monsurat oseni</dc:creator>
  <cp:lastModifiedBy>monsurat oseni</cp:lastModifiedBy>
  <dcterms:created xsi:type="dcterms:W3CDTF">2024-09-11T09:47:32Z</dcterms:created>
  <dcterms:modified xsi:type="dcterms:W3CDTF">2024-09-11T14:34:27Z</dcterms:modified>
</cp:coreProperties>
</file>