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e\Notes\Confe-Info\"/>
    </mc:Choice>
  </mc:AlternateContent>
  <xr:revisionPtr revIDLastSave="0" documentId="13_ncr:1_{10F4CE4E-D00C-488C-A9CF-370A97607C9A}" xr6:coauthVersionLast="47" xr6:coauthVersionMax="47" xr10:uidLastSave="{00000000-0000-0000-0000-000000000000}"/>
  <bookViews>
    <workbookView xWindow="1620" yWindow="8100" windowWidth="27165" windowHeight="8100" xr2:uid="{50845E0F-A99E-4E61-A87F-2BB56C5D63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P3" i="1"/>
  <c r="T3" i="1"/>
  <c r="L4" i="1"/>
  <c r="P4" i="1"/>
  <c r="T4" i="1"/>
  <c r="L5" i="1"/>
  <c r="P5" i="1"/>
  <c r="T5" i="1"/>
  <c r="L6" i="1"/>
  <c r="P6" i="1"/>
  <c r="T6" i="1"/>
  <c r="L7" i="1"/>
  <c r="P7" i="1"/>
  <c r="T7" i="1"/>
  <c r="L8" i="1"/>
  <c r="P8" i="1"/>
  <c r="L9" i="1"/>
  <c r="P9" i="1"/>
  <c r="T9" i="1"/>
  <c r="L10" i="1"/>
  <c r="L11" i="1"/>
  <c r="P11" i="1"/>
  <c r="T11" i="1"/>
  <c r="L12" i="1"/>
  <c r="P12" i="1"/>
  <c r="T12" i="1"/>
  <c r="L13" i="1"/>
  <c r="P13" i="1"/>
  <c r="T13" i="1"/>
  <c r="L14" i="1"/>
  <c r="P14" i="1"/>
  <c r="R14" i="1"/>
  <c r="L15" i="1"/>
  <c r="L16" i="1"/>
  <c r="P16" i="1"/>
  <c r="T16" i="1"/>
  <c r="L17" i="1"/>
  <c r="P17" i="1"/>
  <c r="T17" i="1"/>
  <c r="L18" i="1"/>
  <c r="P18" i="1"/>
  <c r="T18" i="1"/>
  <c r="L19" i="1"/>
  <c r="L20" i="1"/>
  <c r="P20" i="1"/>
  <c r="L21" i="1"/>
  <c r="L22" i="1"/>
  <c r="N22" i="1"/>
  <c r="P22" i="1"/>
  <c r="T22" i="1"/>
  <c r="L23" i="1"/>
  <c r="P23" i="1"/>
  <c r="T23" i="1"/>
  <c r="L24" i="1"/>
  <c r="P24" i="1"/>
  <c r="T24" i="1"/>
  <c r="L25" i="1"/>
  <c r="P25" i="1"/>
  <c r="R25" i="1"/>
  <c r="B25" i="1" s="1"/>
  <c r="F25" i="1" s="1"/>
  <c r="L26" i="1"/>
  <c r="P26" i="1"/>
  <c r="R26" i="1"/>
  <c r="T26" i="1"/>
  <c r="L27" i="1"/>
  <c r="P27" i="1"/>
  <c r="T27" i="1"/>
  <c r="L28" i="1"/>
  <c r="P28" i="1"/>
  <c r="T28" i="1"/>
  <c r="L29" i="1"/>
  <c r="P29" i="1"/>
  <c r="T29" i="1"/>
  <c r="L30" i="1"/>
  <c r="P30" i="1"/>
  <c r="T30" i="1"/>
  <c r="V30" i="1"/>
  <c r="L31" i="1"/>
  <c r="P31" i="1"/>
  <c r="T31" i="1"/>
  <c r="L32" i="1"/>
  <c r="P32" i="1"/>
  <c r="T32" i="1"/>
  <c r="L33" i="1"/>
  <c r="P33" i="1"/>
  <c r="T33" i="1"/>
  <c r="V33" i="1"/>
  <c r="B33" i="1" s="1"/>
  <c r="F33" i="1" s="1"/>
  <c r="L37" i="1"/>
  <c r="P37" i="1"/>
  <c r="T37" i="1"/>
  <c r="L38" i="1"/>
  <c r="P38" i="1"/>
  <c r="T38" i="1"/>
  <c r="L39" i="1"/>
  <c r="P39" i="1"/>
  <c r="T39" i="1"/>
  <c r="L40" i="1"/>
  <c r="P40" i="1"/>
  <c r="T40" i="1"/>
  <c r="L41" i="1"/>
  <c r="P41" i="1"/>
  <c r="T41" i="1"/>
  <c r="L42" i="1"/>
  <c r="P42" i="1"/>
  <c r="T42" i="1"/>
  <c r="L43" i="1"/>
  <c r="P43" i="1"/>
  <c r="T43" i="1"/>
  <c r="L44" i="1"/>
  <c r="P44" i="1"/>
  <c r="T44" i="1"/>
  <c r="L45" i="1"/>
  <c r="P45" i="1"/>
  <c r="T45" i="1"/>
  <c r="L46" i="1"/>
  <c r="P46" i="1"/>
  <c r="T46" i="1"/>
  <c r="L47" i="1"/>
  <c r="P47" i="1"/>
  <c r="T47" i="1"/>
  <c r="L48" i="1"/>
  <c r="P48" i="1"/>
  <c r="T48" i="1"/>
  <c r="L49" i="1"/>
  <c r="P49" i="1"/>
  <c r="T49" i="1"/>
  <c r="L50" i="1"/>
  <c r="P50" i="1"/>
  <c r="T50" i="1"/>
  <c r="L51" i="1"/>
  <c r="P51" i="1"/>
  <c r="T51" i="1"/>
  <c r="L52" i="1"/>
  <c r="P52" i="1"/>
  <c r="T52" i="1"/>
  <c r="L53" i="1"/>
  <c r="P53" i="1"/>
  <c r="T53" i="1"/>
  <c r="L54" i="1"/>
  <c r="P54" i="1"/>
  <c r="T54" i="1"/>
  <c r="L55" i="1"/>
  <c r="P55" i="1"/>
  <c r="T55" i="1"/>
  <c r="L56" i="1"/>
  <c r="P56" i="1"/>
  <c r="T56" i="1"/>
  <c r="L57" i="1"/>
  <c r="P57" i="1"/>
  <c r="T57" i="1"/>
  <c r="L58" i="1"/>
  <c r="P58" i="1"/>
  <c r="T58" i="1"/>
  <c r="L59" i="1"/>
  <c r="P59" i="1"/>
  <c r="T59" i="1"/>
  <c r="L60" i="1"/>
  <c r="P60" i="1"/>
  <c r="T60" i="1"/>
  <c r="L61" i="1"/>
  <c r="P61" i="1"/>
  <c r="T61" i="1"/>
  <c r="L62" i="1"/>
  <c r="P62" i="1"/>
  <c r="T62" i="1"/>
  <c r="L63" i="1"/>
  <c r="P63" i="1"/>
  <c r="T63" i="1"/>
  <c r="L64" i="1"/>
  <c r="P64" i="1"/>
  <c r="T64" i="1"/>
  <c r="L65" i="1"/>
  <c r="P65" i="1"/>
  <c r="T65" i="1"/>
  <c r="L66" i="1"/>
  <c r="P66" i="1"/>
  <c r="T66" i="1"/>
  <c r="L67" i="1"/>
  <c r="P67" i="1"/>
  <c r="T67" i="1"/>
  <c r="L68" i="1"/>
  <c r="P68" i="1"/>
  <c r="T68" i="1"/>
  <c r="L69" i="1"/>
  <c r="P69" i="1"/>
  <c r="T69" i="1"/>
  <c r="L70" i="1"/>
  <c r="P70" i="1"/>
  <c r="T70" i="1"/>
  <c r="L71" i="1"/>
  <c r="P71" i="1"/>
  <c r="T71" i="1"/>
  <c r="L72" i="1"/>
  <c r="P72" i="1"/>
  <c r="T72" i="1"/>
  <c r="L73" i="1"/>
  <c r="P73" i="1"/>
  <c r="T73" i="1"/>
  <c r="L74" i="1"/>
  <c r="P74" i="1"/>
  <c r="T74" i="1"/>
  <c r="L75" i="1"/>
  <c r="P75" i="1"/>
  <c r="T75" i="1"/>
  <c r="L76" i="1"/>
  <c r="P76" i="1"/>
  <c r="T76" i="1"/>
  <c r="L77" i="1"/>
  <c r="P77" i="1"/>
  <c r="T77" i="1"/>
  <c r="L78" i="1"/>
  <c r="P78" i="1"/>
  <c r="T78" i="1"/>
  <c r="L79" i="1"/>
  <c r="P79" i="1"/>
  <c r="T79" i="1"/>
  <c r="L80" i="1"/>
  <c r="P80" i="1"/>
  <c r="T80" i="1"/>
  <c r="L81" i="1"/>
  <c r="P81" i="1"/>
  <c r="T81" i="1"/>
  <c r="L82" i="1"/>
  <c r="P82" i="1"/>
  <c r="T82" i="1"/>
  <c r="L83" i="1"/>
  <c r="P83" i="1"/>
  <c r="T83" i="1"/>
  <c r="L84" i="1"/>
  <c r="P84" i="1"/>
  <c r="T84" i="1"/>
  <c r="L85" i="1"/>
  <c r="P85" i="1"/>
  <c r="T85" i="1"/>
  <c r="L86" i="1"/>
  <c r="P86" i="1"/>
  <c r="T86" i="1"/>
  <c r="L87" i="1"/>
  <c r="P87" i="1"/>
  <c r="T87" i="1"/>
  <c r="L88" i="1"/>
  <c r="P88" i="1"/>
  <c r="T88" i="1"/>
  <c r="L89" i="1"/>
  <c r="P89" i="1"/>
  <c r="T89" i="1"/>
  <c r="L90" i="1"/>
  <c r="P90" i="1"/>
  <c r="T90" i="1"/>
  <c r="L91" i="1"/>
  <c r="P91" i="1"/>
  <c r="T91" i="1"/>
  <c r="L92" i="1"/>
  <c r="P92" i="1"/>
  <c r="T92" i="1"/>
  <c r="L93" i="1"/>
  <c r="P93" i="1"/>
  <c r="T93" i="1"/>
  <c r="L94" i="1"/>
  <c r="P94" i="1"/>
  <c r="T94" i="1"/>
  <c r="L95" i="1"/>
  <c r="P95" i="1"/>
  <c r="T95" i="1"/>
  <c r="L96" i="1"/>
  <c r="P96" i="1"/>
  <c r="T96" i="1"/>
  <c r="L97" i="1"/>
  <c r="P97" i="1"/>
  <c r="T97" i="1"/>
  <c r="L98" i="1"/>
  <c r="P98" i="1"/>
  <c r="T98" i="1"/>
  <c r="L99" i="1"/>
  <c r="P99" i="1"/>
  <c r="T99" i="1"/>
  <c r="L100" i="1"/>
  <c r="P100" i="1"/>
  <c r="T100" i="1"/>
  <c r="L101" i="1"/>
  <c r="P101" i="1"/>
  <c r="T101" i="1"/>
  <c r="L102" i="1"/>
  <c r="P102" i="1"/>
  <c r="T102" i="1"/>
  <c r="L103" i="1"/>
  <c r="P103" i="1"/>
  <c r="T103" i="1"/>
  <c r="L104" i="1"/>
  <c r="P104" i="1"/>
  <c r="T104" i="1"/>
  <c r="L105" i="1"/>
  <c r="P105" i="1"/>
  <c r="T105" i="1"/>
  <c r="L106" i="1"/>
  <c r="P106" i="1"/>
  <c r="T106" i="1"/>
  <c r="L2" i="1"/>
  <c r="N2" i="1"/>
  <c r="G2" i="1" s="1"/>
  <c r="P2" i="1"/>
  <c r="R2" i="1"/>
  <c r="B2" i="1" s="1"/>
  <c r="F2" i="1" s="1"/>
  <c r="T2" i="1"/>
  <c r="V2" i="1"/>
  <c r="B3" i="1"/>
  <c r="G29" i="1"/>
  <c r="G20" i="1"/>
  <c r="G32" i="1"/>
  <c r="G31" i="1"/>
  <c r="G10" i="1"/>
  <c r="G15" i="1"/>
  <c r="G23" i="1"/>
  <c r="G9" i="1"/>
  <c r="G27" i="1"/>
  <c r="G16" i="1"/>
  <c r="G28" i="1"/>
  <c r="G14" i="1"/>
  <c r="G17" i="1"/>
  <c r="G3" i="1"/>
  <c r="G11" i="1"/>
  <c r="G24" i="1"/>
  <c r="G8" i="1"/>
  <c r="G21" i="1"/>
  <c r="G12" i="1"/>
  <c r="G4" i="1"/>
  <c r="G18" i="1"/>
  <c r="G13" i="1"/>
  <c r="G7" i="1"/>
  <c r="G5" i="1"/>
  <c r="G6" i="1"/>
  <c r="G19" i="1"/>
  <c r="B28" i="1"/>
  <c r="F28" i="1" s="1"/>
  <c r="B22" i="1"/>
  <c r="F22" i="1" s="1"/>
  <c r="B15" i="1"/>
  <c r="F15" i="1" s="1"/>
  <c r="B27" i="1"/>
  <c r="F27" i="1" s="1"/>
  <c r="B20" i="1"/>
  <c r="F20" i="1" s="1"/>
  <c r="B8" i="1"/>
  <c r="F8" i="1" s="1"/>
  <c r="B12" i="1"/>
  <c r="F12" i="1" s="1"/>
  <c r="B24" i="1"/>
  <c r="F24" i="1" s="1"/>
  <c r="B18" i="1"/>
  <c r="F18" i="1" s="1"/>
  <c r="B19" i="1"/>
  <c r="F19" i="1" s="1"/>
  <c r="B29" i="1"/>
  <c r="F29" i="1" s="1"/>
  <c r="B6" i="1"/>
  <c r="F6" i="1" s="1"/>
  <c r="B13" i="1"/>
  <c r="F13" i="1" s="1"/>
  <c r="B21" i="1"/>
  <c r="F21" i="1" s="1"/>
  <c r="B5" i="1"/>
  <c r="F5" i="1" s="1"/>
  <c r="B26" i="1"/>
  <c r="F26" i="1" s="1"/>
  <c r="B11" i="1"/>
  <c r="F11" i="1" s="1"/>
  <c r="B14" i="1"/>
  <c r="F14" i="1" s="1"/>
  <c r="B30" i="1"/>
  <c r="F30" i="1" s="1"/>
  <c r="B16" i="1"/>
  <c r="F16" i="1" s="1"/>
  <c r="B7" i="1"/>
  <c r="F7" i="1" s="1"/>
  <c r="B10" i="1"/>
  <c r="F10" i="1" s="1"/>
  <c r="B4" i="1"/>
  <c r="F4" i="1" s="1"/>
  <c r="B32" i="1"/>
  <c r="F32" i="1" s="1"/>
  <c r="B9" i="1"/>
  <c r="F9" i="1" s="1"/>
  <c r="B17" i="1"/>
  <c r="F17" i="1" s="1"/>
  <c r="F3" i="1"/>
  <c r="B31" i="1"/>
  <c r="F31" i="1" s="1"/>
  <c r="B23" i="1"/>
  <c r="F23" i="1" s="1"/>
  <c r="G26" i="1" l="1"/>
  <c r="G25" i="1"/>
  <c r="G22" i="1"/>
  <c r="G33" i="1"/>
  <c r="G30" i="1"/>
</calcChain>
</file>

<file path=xl/sharedStrings.xml><?xml version="1.0" encoding="utf-8"?>
<sst xmlns="http://schemas.openxmlformats.org/spreadsheetml/2006/main" count="387" uniqueCount="272">
  <si>
    <t>会议名称</t>
    <phoneticPr fontId="1" type="noConversion"/>
  </si>
  <si>
    <t>论文提交DDL</t>
    <phoneticPr fontId="1" type="noConversion"/>
  </si>
  <si>
    <t>会议时间</t>
    <phoneticPr fontId="1" type="noConversion"/>
  </si>
  <si>
    <t>录用意见通知</t>
    <phoneticPr fontId="1" type="noConversion"/>
  </si>
  <si>
    <t>IMCOM 2024</t>
  </si>
  <si>
    <t>IMCOM 2024</t>
    <phoneticPr fontId="1" type="noConversion"/>
  </si>
  <si>
    <t>COMSNETS 2024</t>
  </si>
  <si>
    <t>网址</t>
    <phoneticPr fontId="1" type="noConversion"/>
  </si>
  <si>
    <t>COMSNETS 2024 | COMSNETS 2024</t>
  </si>
  <si>
    <t>SASI-ITE’24</t>
  </si>
  <si>
    <t>IDCIoT-2024</t>
  </si>
  <si>
    <t>IDCIoT 2024 (icoici.org)</t>
  </si>
  <si>
    <t>ICBD 2024</t>
    <phoneticPr fontId="1" type="noConversion"/>
  </si>
  <si>
    <t>BDPC 2024 | Macau | Jan.10-12, 2024 (icbd.org)</t>
  </si>
  <si>
    <t>ICAECT 2024</t>
  </si>
  <si>
    <t>IEEE ICAECT 2023 | Bhilai, India</t>
  </si>
  <si>
    <t>L&amp;T 2024</t>
  </si>
  <si>
    <t>Learning and Technology Conference | 2024| Conferences (effatuniversity.edu.sa)</t>
  </si>
  <si>
    <t>GECOST 2024</t>
  </si>
  <si>
    <t>Confluence-2024</t>
  </si>
  <si>
    <t>NNICE 2024</t>
  </si>
  <si>
    <t>?</t>
    <phoneticPr fontId="1" type="noConversion"/>
  </si>
  <si>
    <t>2024 4th International Conference on Neural Networks, Information and Communication Engineering (icnnice.com)</t>
  </si>
  <si>
    <t>Confluence-2024 (amity.edu)</t>
  </si>
  <si>
    <t>Green Energy, Computing, &amp; Sustainable Technology - Curtin Malaysia</t>
    <phoneticPr fontId="1" type="noConversion"/>
  </si>
  <si>
    <t>Home (iciitcee.in)</t>
  </si>
  <si>
    <t>SAMI 2024</t>
    <phoneticPr fontId="1" type="noConversion"/>
  </si>
  <si>
    <t>SAMI 2024 (uni-obuda.hu)</t>
  </si>
  <si>
    <t>ASSIC 2024</t>
    <phoneticPr fontId="1" type="noConversion"/>
  </si>
  <si>
    <t>ASSIC</t>
  </si>
  <si>
    <t>Pan Pacific Microelectronics Symposium (smta.org)</t>
  </si>
  <si>
    <t>Pan Pacific 2024</t>
    <phoneticPr fontId="1" type="noConversion"/>
  </si>
  <si>
    <t>ECTI DAMT &amp; NCON 2024</t>
  </si>
  <si>
    <t>ECTI DAMT &amp; NCON 2024 (icdamt.org)</t>
  </si>
  <si>
    <t>ANZCC2024</t>
  </si>
  <si>
    <t>ANZCC 2024 -- Australian and New Zealand Control Conference - ANZCC 2024 -- Home Page</t>
  </si>
  <si>
    <t>ICACT 2024</t>
    <phoneticPr fontId="1" type="noConversion"/>
  </si>
  <si>
    <t>CDKE 2024</t>
    <phoneticPr fontId="1" type="noConversion"/>
  </si>
  <si>
    <t>www.icact.org</t>
  </si>
  <si>
    <t>Conversational Data &amp; Knowledge Engineering (CDKE)</t>
  </si>
  <si>
    <t>AIMHC 2024</t>
    <phoneticPr fontId="1" type="noConversion"/>
  </si>
  <si>
    <t>AIMHC</t>
  </si>
  <si>
    <t>ICSC 2024</t>
    <phoneticPr fontId="1" type="noConversion"/>
  </si>
  <si>
    <t>ICAIC 2024</t>
    <phoneticPr fontId="1" type="noConversion"/>
  </si>
  <si>
    <t>IEEE ICSC (ieee-icsc.org)</t>
  </si>
  <si>
    <t>ICAIC-2024 | 3rd International Conference on AI in Cybersecurity (ICAIC) (gyancity.com)</t>
  </si>
  <si>
    <t>BigComp 2024</t>
    <phoneticPr fontId="1" type="noConversion"/>
  </si>
  <si>
    <t>BigComp (bigcomputing.org)</t>
  </si>
  <si>
    <t>ICIPTM – 2024 (amity.edu)</t>
  </si>
  <si>
    <t>IMFW 2024 | IEEE MTT-S International Microwave Filter Workshop | Home (imfw-ieee.org)</t>
  </si>
  <si>
    <t>IT 2024</t>
    <phoneticPr fontId="1" type="noConversion"/>
  </si>
  <si>
    <t>ICICACS 2024</t>
    <phoneticPr fontId="1" type="noConversion"/>
  </si>
  <si>
    <t>ICISSP 2024</t>
    <phoneticPr fontId="1" type="noConversion"/>
  </si>
  <si>
    <t>BCI 2024</t>
    <phoneticPr fontId="1" type="noConversion"/>
  </si>
  <si>
    <t>EEBDA 2024</t>
  </si>
  <si>
    <t>EEBDA 2024</t>
    <phoneticPr fontId="1" type="noConversion"/>
  </si>
  <si>
    <t>404 Not Found (it.ac.me)</t>
  </si>
  <si>
    <t>ic-ETITE'24</t>
  </si>
  <si>
    <t>ic-ETITE '24 (vit.ac.in)</t>
  </si>
  <si>
    <t>ICICACS 2024 (iciccs.in)</t>
  </si>
  <si>
    <t>ICISSP 2024 - Conference (scitevents.org)</t>
  </si>
  <si>
    <t>BCI 2024 (korea.ac.kr)</t>
  </si>
  <si>
    <t>INDIACom-2024</t>
    <phoneticPr fontId="1" type="noConversion"/>
  </si>
  <si>
    <t>INDIACom - 2024 (bvicam.ac.in)</t>
  </si>
  <si>
    <t>KST-2024</t>
    <phoneticPr fontId="1" type="noConversion"/>
  </si>
  <si>
    <t>IBSSC 2024</t>
    <phoneticPr fontId="1" type="noConversion"/>
  </si>
  <si>
    <t>KST-2024 (buu.ac.th)</t>
  </si>
  <si>
    <t>WAMS-2024</t>
    <phoneticPr fontId="1" type="noConversion"/>
  </si>
  <si>
    <t>WAMS – 2024 (wams2024.com)</t>
  </si>
  <si>
    <t>IBSSC-2024 | IEEE BOMBAY SECTION SIGNATURE CONFERENCE</t>
  </si>
  <si>
    <t>INOCON 2024</t>
  </si>
  <si>
    <t>Home - INTERNATIONAL CONFERENCE ON INNOVATION IN TECHNOLOGY (inoconf.org)</t>
  </si>
  <si>
    <t>CSPA2024</t>
    <phoneticPr fontId="1" type="noConversion"/>
  </si>
  <si>
    <t>CSPA2024 (google.com)</t>
  </si>
  <si>
    <t>ESCI 2024</t>
    <phoneticPr fontId="1" type="noConversion"/>
  </si>
  <si>
    <t>ICIT 2024</t>
    <phoneticPr fontId="1" type="noConversion"/>
  </si>
  <si>
    <t>ICIT 2024 (ieee-ies.org)</t>
  </si>
  <si>
    <t>Important Dates – ESCI 2024 (esciioit.org)</t>
  </si>
  <si>
    <t>ICECE 2024</t>
    <phoneticPr fontId="1" type="noConversion"/>
  </si>
  <si>
    <t>Home - (kics.edu.pk)</t>
  </si>
  <si>
    <t>EAMTA 2024</t>
    <phoneticPr fontId="1" type="noConversion"/>
  </si>
  <si>
    <t>EAMTA – Argentine Conference on Electronics</t>
  </si>
  <si>
    <t>ICTAS2024</t>
  </si>
  <si>
    <t>Home (ictas.org)</t>
  </si>
  <si>
    <t>ICICIP2024</t>
    <phoneticPr fontId="1" type="noConversion"/>
  </si>
  <si>
    <t>International Conference on Information Science and Technology, 2021 (cityu.edu.hk)</t>
  </si>
  <si>
    <t>ICRISST 2024</t>
    <phoneticPr fontId="1" type="noConversion"/>
  </si>
  <si>
    <t>IEEE ICRISST 2024 | Smart Sustainable Technology (icrisst2023.in)</t>
  </si>
  <si>
    <t>PerCom 2024</t>
    <phoneticPr fontId="1" type="noConversion"/>
  </si>
  <si>
    <t>Important Dates – IEEE International Conference on Pervasive Computing and Communication (percom.org)</t>
  </si>
  <si>
    <t>GeMiC 2024</t>
    <phoneticPr fontId="1" type="noConversion"/>
  </si>
  <si>
    <t>GeMiC 2024 – German Microwave Conference, March 2024, Duisburg</t>
  </si>
  <si>
    <t>ICIN 2024</t>
    <phoneticPr fontId="1" type="noConversion"/>
  </si>
  <si>
    <t>Home - ICIN 2024 (icin-conference.org)</t>
  </si>
  <si>
    <t>SANER 2024</t>
    <phoneticPr fontId="1" type="noConversion"/>
  </si>
  <si>
    <t>SANER 2024 (researchr.org)</t>
  </si>
  <si>
    <t>IRIS 2024</t>
    <phoneticPr fontId="1" type="noConversion"/>
  </si>
  <si>
    <t>2024 Systems of signals generating and processing in the field of on board communications (media-publisher.ru)</t>
  </si>
  <si>
    <t>CISS 2024</t>
    <phoneticPr fontId="1" type="noConversion"/>
  </si>
  <si>
    <t>Conference on Information Sciences and Systems (princeton.edu)</t>
  </si>
  <si>
    <t>ICCAE 2024</t>
    <phoneticPr fontId="1" type="noConversion"/>
  </si>
  <si>
    <t>16th-ICCAE 2024 | Computer and Automation Engineering</t>
  </si>
  <si>
    <t>SoutheastCon 2024</t>
    <phoneticPr fontId="1" type="noConversion"/>
  </si>
  <si>
    <t>IEEE SoutheastCon 2024 – Engineering The Future!</t>
  </si>
  <si>
    <t>IAEAC 2024</t>
    <phoneticPr fontId="1" type="noConversion"/>
  </si>
  <si>
    <t>2024 IEEE 7th Advanced Information Technology, Electronic and Automation Control Conference (iaeac.org)</t>
  </si>
  <si>
    <t>InC4 2024</t>
    <phoneticPr fontId="1" type="noConversion"/>
  </si>
  <si>
    <t>IEEE Conference at CHRIST (Deemed to be) University (ic4.co.in)</t>
  </si>
  <si>
    <t>EIIE 2024</t>
    <phoneticPr fontId="1" type="noConversion"/>
  </si>
  <si>
    <t>2024 International Conference on Electronics, Information and Industrial Engineering (eiieconf.com)</t>
  </si>
  <si>
    <t>ICMI 2024</t>
    <phoneticPr fontId="1" type="noConversion"/>
  </si>
  <si>
    <t>ICMI 2024 (icmiconf.com)</t>
    <phoneticPr fontId="1" type="noConversion"/>
  </si>
  <si>
    <t>SSIAI 2024</t>
    <phoneticPr fontId="1" type="noConversion"/>
  </si>
  <si>
    <t>SSIAI 2024 (unm.edu)</t>
  </si>
  <si>
    <t>SICE ISCS 2024</t>
    <phoneticPr fontId="1" type="noConversion"/>
  </si>
  <si>
    <t>Home | SICE ISCS 2024 (sice-ctrl.jp)</t>
  </si>
  <si>
    <t>CWTM 2024</t>
    <phoneticPr fontId="1" type="noConversion"/>
  </si>
  <si>
    <t>Home - Currents, Waves and Turbulence Measurement Workshop (cwtm2024.org)</t>
  </si>
  <si>
    <t>DCC 2024</t>
    <phoneticPr fontId="1" type="noConversion"/>
  </si>
  <si>
    <t>Data Compression Conference - Call for Papers (brandeis.edu)</t>
  </si>
  <si>
    <t>INFOTEH 2024</t>
    <phoneticPr fontId="1" type="noConversion"/>
  </si>
  <si>
    <t>2023 22nd International Symposium INFOTEH-JAHORINA (ues.rs.ba)</t>
  </si>
  <si>
    <t>B-HTC 2024</t>
  </si>
  <si>
    <t>BHTC 2024 – SDG 14 Life Below Water (ieeebangalore.org)</t>
  </si>
  <si>
    <t>ICDECS 2024</t>
    <phoneticPr fontId="1" type="noConversion"/>
  </si>
  <si>
    <t>ICDECS | RNSIT IEEE Conference (icdecs2023.com)</t>
  </si>
  <si>
    <t>OFC 2024</t>
    <phoneticPr fontId="1" type="noConversion"/>
  </si>
  <si>
    <t>Home | OFC (ofcconference.org)</t>
  </si>
  <si>
    <t>PACET 2024</t>
    <phoneticPr fontId="1" type="noConversion"/>
  </si>
  <si>
    <t>PACET 2024 – Panhellenic Conference on Electronics and Telecommunications (auth.gr)</t>
  </si>
  <si>
    <t>SEB4SDG 2024</t>
    <phoneticPr fontId="1" type="noConversion"/>
  </si>
  <si>
    <t>Conferences Search (ieee.org)</t>
  </si>
  <si>
    <t>ISQED'24</t>
  </si>
  <si>
    <t>International Symposium on Quality Electronic Design (ISQED)</t>
  </si>
  <si>
    <t>DDECS 2024</t>
    <phoneticPr fontId="1" type="noConversion"/>
  </si>
  <si>
    <t>27th International Symposium on Design and Diagnostics of Electronic Circuits and Systems (kielce.pl)</t>
  </si>
  <si>
    <t>I2CT 2024</t>
    <phoneticPr fontId="1" type="noConversion"/>
  </si>
  <si>
    <t>Technical Co-Sponsor: IEEE Bombay Section (i2ct.in)</t>
  </si>
  <si>
    <t>CSNT 2024</t>
  </si>
  <si>
    <t>CSNT 2024</t>
    <phoneticPr fontId="1" type="noConversion"/>
  </si>
  <si>
    <t>HAPTICS 2024</t>
    <phoneticPr fontId="1" type="noConversion"/>
  </si>
  <si>
    <t>Home | IEEE Haptics Symposium 2024</t>
  </si>
  <si>
    <t>EuroSimE 2024</t>
  </si>
  <si>
    <t>EuroSimE 2024 in Catania, Sicily, Italy - EuroSimE 2024 EuroSimE - simulation</t>
  </si>
  <si>
    <t>SaTML 2024</t>
  </si>
  <si>
    <t>IEEE SaTML</t>
  </si>
  <si>
    <t>WTS 2024</t>
    <phoneticPr fontId="1" type="noConversion"/>
  </si>
  <si>
    <t>WTS 2024 - Wireless Telecommunications Symposium (wtsconference.org)</t>
  </si>
  <si>
    <t>2024 IEEE Life Member Conference</t>
  </si>
  <si>
    <t>ACPEE 2024</t>
    <phoneticPr fontId="1" type="noConversion"/>
  </si>
  <si>
    <t>ACPEE 2024 | 2024年第九届电力与电气工程亚洲会议</t>
  </si>
  <si>
    <t>SuSTech 2024</t>
    <phoneticPr fontId="1" type="noConversion"/>
  </si>
  <si>
    <t>ICSE 2024</t>
    <phoneticPr fontId="1" type="noConversion"/>
  </si>
  <si>
    <t>Call for Papers - IEEE SusTech (ieee-sustech.org)</t>
  </si>
  <si>
    <t>ICSE 2024 (researchr.org)</t>
  </si>
  <si>
    <t>ICDE 2024</t>
    <phoneticPr fontId="1" type="noConversion"/>
  </si>
  <si>
    <t>ICDE 2024 Important Dates</t>
  </si>
  <si>
    <t>WFCS24</t>
  </si>
  <si>
    <t>Welcome | WFCS 2024 - April 17-19, 2024 (inviteo.fr)</t>
  </si>
  <si>
    <t>ICCCE 2024</t>
    <phoneticPr fontId="1" type="noConversion"/>
  </si>
  <si>
    <t>ISPA 2024</t>
    <phoneticPr fontId="1" type="noConversion"/>
  </si>
  <si>
    <t>Home - Conference on Image and Signal Processing and their Applications (univ-biskra.dz)</t>
  </si>
  <si>
    <t>RT 2024</t>
    <phoneticPr fontId="1" type="noConversion"/>
  </si>
  <si>
    <t>24th IEEE Real Time Conference - ICISE, Quy Nhon, Vietnam (22-2024年4月26日): 概览 · Indico (cern.ch)</t>
  </si>
  <si>
    <t>EUSAR 2024</t>
  </si>
  <si>
    <t>PacificVis 2024</t>
  </si>
  <si>
    <t>PacificVis 2024 - Welcome to the Pacific Visualization 2024</t>
  </si>
  <si>
    <t>ICNS 2024</t>
    <phoneticPr fontId="1" type="noConversion"/>
  </si>
  <si>
    <t>ICNS 2024 | Navigating the Info-Centric AAM/ATM Landscape (i-cns.org)</t>
  </si>
  <si>
    <t>IVEC 2024</t>
    <phoneticPr fontId="1" type="noConversion"/>
  </si>
  <si>
    <t>IVEC 2024 (ieeeivec.org)</t>
  </si>
  <si>
    <t>ICWR2024</t>
  </si>
  <si>
    <r>
      <t>Home - کنفرانس</t>
    </r>
    <r>
      <rPr>
        <u/>
        <sz val="11"/>
        <color theme="10"/>
        <rFont val="等线"/>
        <family val="3"/>
        <charset val="134"/>
        <scheme val="minor"/>
      </rPr>
      <t xml:space="preserve"> </t>
    </r>
    <r>
      <rPr>
        <u/>
        <sz val="11"/>
        <color theme="10"/>
        <rFont val="等线"/>
        <family val="2"/>
        <charset val="134"/>
        <scheme val="minor"/>
      </rPr>
      <t>ب</t>
    </r>
    <r>
      <rPr>
        <u/>
        <sz val="11"/>
        <color theme="10"/>
        <rFont val="等线"/>
        <family val="3"/>
        <charset val="134"/>
        <scheme val="minor"/>
      </rPr>
      <t>ی</t>
    </r>
    <r>
      <rPr>
        <u/>
        <sz val="11"/>
        <color theme="10"/>
        <rFont val="等线"/>
        <family val="2"/>
        <charset val="134"/>
        <scheme val="minor"/>
      </rPr>
      <t>ن</t>
    </r>
    <r>
      <rPr>
        <u/>
        <sz val="11"/>
        <color theme="10"/>
        <rFont val="等线"/>
        <family val="3"/>
        <charset val="134"/>
        <scheme val="minor"/>
      </rPr>
      <t xml:space="preserve"> </t>
    </r>
    <r>
      <rPr>
        <u/>
        <sz val="11"/>
        <color theme="10"/>
        <rFont val="等线"/>
        <family val="2"/>
        <charset val="134"/>
        <scheme val="minor"/>
      </rPr>
      <t>الملل</t>
    </r>
    <r>
      <rPr>
        <u/>
        <sz val="11"/>
        <color theme="10"/>
        <rFont val="等线"/>
        <family val="3"/>
        <charset val="134"/>
        <scheme val="minor"/>
      </rPr>
      <t xml:space="preserve">ی </t>
    </r>
    <r>
      <rPr>
        <u/>
        <sz val="11"/>
        <color theme="10"/>
        <rFont val="等线"/>
        <family val="2"/>
        <charset val="134"/>
        <scheme val="minor"/>
      </rPr>
      <t>وب</t>
    </r>
    <r>
      <rPr>
        <u/>
        <sz val="11"/>
        <color theme="10"/>
        <rFont val="等线"/>
        <family val="3"/>
        <charset val="134"/>
        <scheme val="minor"/>
      </rPr>
      <t xml:space="preserve"> </t>
    </r>
    <r>
      <rPr>
        <u/>
        <sz val="11"/>
        <color theme="10"/>
        <rFont val="等线"/>
        <family val="2"/>
        <charset val="134"/>
        <scheme val="minor"/>
      </rPr>
      <t>پژوه</t>
    </r>
    <r>
      <rPr>
        <u/>
        <sz val="11"/>
        <color theme="10"/>
        <rFont val="等线"/>
        <family val="3"/>
        <charset val="134"/>
        <scheme val="minor"/>
      </rPr>
      <t>ی (iranwebconf.ir)</t>
    </r>
  </si>
  <si>
    <t>5NANO2024</t>
  </si>
  <si>
    <t>5NANO 2024</t>
    <phoneticPr fontId="1" type="noConversion"/>
  </si>
  <si>
    <t>NTCA 2024</t>
    <phoneticPr fontId="1" type="noConversion"/>
  </si>
  <si>
    <t>New Trends in Civil Aviation 2024 – 25.–26. 4. 2024; CIIRC CTU in Prague (cvut.cz)</t>
  </si>
  <si>
    <t>ICCECT 2024</t>
  </si>
  <si>
    <t>ICCECT 2024</t>
    <phoneticPr fontId="1" type="noConversion"/>
  </si>
  <si>
    <t>ISDFS 2024</t>
    <phoneticPr fontId="1" type="noConversion"/>
  </si>
  <si>
    <t>isdfs.org</t>
  </si>
  <si>
    <t>DCOSS-IoT 2024</t>
  </si>
  <si>
    <t>DCOSS-IoT 2024 – INTERNATIONAL CONFERENCE ON DISTRIBUTED COMPUTING IN SMART SYSTEMS AND THE INTERNET OF THINGS</t>
  </si>
  <si>
    <t>NEMS 2024</t>
    <phoneticPr fontId="1" type="noConversion"/>
  </si>
  <si>
    <t>Microsoft Word - NEMS-2024-cfp-V03.docx (kyoto-u.ac.jp)</t>
  </si>
  <si>
    <t>PICET 2024</t>
    <phoneticPr fontId="1" type="noConversion"/>
  </si>
  <si>
    <t>IoTDI 2024</t>
    <phoneticPr fontId="1" type="noConversion"/>
  </si>
  <si>
    <t>DCHPC 2024</t>
    <phoneticPr fontId="1" type="noConversion"/>
  </si>
  <si>
    <t>IAHPC | Home</t>
  </si>
  <si>
    <t>ICMLCN 2024</t>
  </si>
  <si>
    <t>2024 IEEE ICMLCN | IEEE International Conference on Machine Learning for Communication and Networking | 5–8 May 2024 // Stockholm, Sweden (ieee-icmlcn.org)</t>
  </si>
  <si>
    <t>NOMS 2024</t>
  </si>
  <si>
    <t>CALL FOR TECHNICAL SESSION PAPERS | IEEE/IFIP Network Operations and Management Symposium- 2024 IEEE NOMS (ieee-noms.org)</t>
  </si>
  <si>
    <t> DySPAN 2024</t>
  </si>
  <si>
    <t>2024 IEEE DySPAN | IEEE International Symposium on Dynamic Spectrum Access Networks | 13–16 May 2024 // Washington, DC (ieee-dyspan.org)</t>
  </si>
  <si>
    <t>CCGrid 2024</t>
  </si>
  <si>
    <t>RTAS'24</t>
    <phoneticPr fontId="1" type="noConversion"/>
  </si>
  <si>
    <t>RTAS 2024 – 30th IEEE Real-Time and Embedded Technology and Applications Symposium, May. 13 – 16, 2024. Hong Kong, China.</t>
  </si>
  <si>
    <t>ICCAD’24</t>
  </si>
  <si>
    <t>IRASET'2024</t>
    <phoneticPr fontId="1" type="noConversion"/>
  </si>
  <si>
    <t>IRASET 2024</t>
  </si>
  <si>
    <t>ISCAS 2024</t>
    <phoneticPr fontId="1" type="noConversion"/>
  </si>
  <si>
    <t>IEEE ISCAS 2024 | Home (ieee-iscas.org)</t>
  </si>
  <si>
    <t>2nd IEEE ICMICA-2023 (icmica2023.com)</t>
  </si>
  <si>
    <t>是</t>
    <phoneticPr fontId="1" type="noConversion"/>
  </si>
  <si>
    <t>？</t>
    <phoneticPr fontId="1" type="noConversion"/>
  </si>
  <si>
    <t>否</t>
    <phoneticPr fontId="1" type="noConversion"/>
  </si>
  <si>
    <t>是，强关联</t>
    <phoneticPr fontId="1" type="noConversion"/>
  </si>
  <si>
    <t>IMFW 2024</t>
    <phoneticPr fontId="1" type="noConversion"/>
  </si>
  <si>
    <t>选定的Topics</t>
    <phoneticPr fontId="1" type="noConversion"/>
  </si>
  <si>
    <t>Topics可考虑</t>
    <phoneticPr fontId="1" type="noConversion"/>
  </si>
  <si>
    <t>Mathematical models and methods, Statistical models and methods</t>
    <phoneticPr fontId="1" type="noConversion"/>
  </si>
  <si>
    <t>Big Data, Industrial Information</t>
    <phoneticPr fontId="1" type="noConversion"/>
  </si>
  <si>
    <t>Data Science and big data</t>
  </si>
  <si>
    <t>Signal Processing Theory and Methods</t>
  </si>
  <si>
    <t>time series analysis, multimedia signal processing,</t>
  </si>
  <si>
    <t>iccce2024 INTERNATIONAL CONFERENCE ON CIRCUITS, CONTROL AND E-MOBILITY | conference in India</t>
    <phoneticPr fontId="1" type="noConversion"/>
  </si>
  <si>
    <t>Big Data Analytics, Data Management and Visualization</t>
    <phoneticPr fontId="1" type="noConversion"/>
  </si>
  <si>
    <t>Modeling, System Identification and Estimation</t>
  </si>
  <si>
    <t>Big Data, Algorithms</t>
    <phoneticPr fontId="1" type="noConversion"/>
  </si>
  <si>
    <t>Digital Signal Processing</t>
  </si>
  <si>
    <t>Special signal processing</t>
  </si>
  <si>
    <t>Big Data Analytics and Metrics</t>
    <phoneticPr fontId="1" type="noConversion"/>
  </si>
  <si>
    <t>Visualization Techniques for a Broad Range of Data Types: Visualization Techniques for a Broad Range of Data Types, Graphs and Networks</t>
    <phoneticPr fontId="1" type="noConversion"/>
  </si>
  <si>
    <t>Big Data Processing, Digital Signal Processing, Modelling, Simulation, Verification &amp; Prototyping</t>
    <phoneticPr fontId="1" type="noConversion"/>
  </si>
  <si>
    <t>Algorithm design and optimization, Algorithms and Programming Techniques for Big Data Processing</t>
    <phoneticPr fontId="1" type="noConversion"/>
  </si>
  <si>
    <t>Algorithm Design, Big Data</t>
    <phoneticPr fontId="1" type="noConversion"/>
  </si>
  <si>
    <t>ICCAD 2024 – 8th International Conference on Control, Automation and Diagnosis (iccad-conf.com)</t>
    <phoneticPr fontId="1" type="noConversion"/>
  </si>
  <si>
    <t>Modeling and Simulation</t>
    <phoneticPr fontId="1" type="noConversion"/>
  </si>
  <si>
    <t>Big Data, Data Science and  Analytics</t>
  </si>
  <si>
    <t>ICMICA-2023</t>
    <phoneticPr fontId="1" type="noConversion"/>
  </si>
  <si>
    <t>Signal and Image Processing</t>
  </si>
  <si>
    <t>ICIPTM 2024</t>
    <phoneticPr fontId="1" type="noConversion"/>
  </si>
  <si>
    <t>Modelling, Algorithms, Data Structures and Simulations</t>
  </si>
  <si>
    <t>Big Data Analytics, Signal Processing, Optimization, Satistical Inference</t>
    <phoneticPr fontId="1" type="noConversion"/>
  </si>
  <si>
    <t>Call for Papers - CCGRID 2024 (temple.edu)</t>
    <phoneticPr fontId="1" type="noConversion"/>
  </si>
  <si>
    <t>Graphs, Networks, and Semistructured Data</t>
  </si>
  <si>
    <t>Big Data, Data Science, Graph Theory and Routing</t>
    <phoneticPr fontId="1" type="noConversion"/>
  </si>
  <si>
    <t>spatio-temporal modeling</t>
  </si>
  <si>
    <t>Big Data Algorithms, Foundational Models for Big Data</t>
    <phoneticPr fontId="1" type="noConversion"/>
  </si>
  <si>
    <t>Data Visualization Tools</t>
  </si>
  <si>
    <t>Data Modeling &amp; Semantic Engineering, Big Data Analytics</t>
    <phoneticPr fontId="1" type="noConversion"/>
  </si>
  <si>
    <t>SITE-IEEE (sasi.ac.in)</t>
    <phoneticPr fontId="1" type="noConversion"/>
  </si>
  <si>
    <t>Data Modelling &amp; Semantic Engineering, Big Data Analytics, Data, Text, Web Mining, &amp; Visualization</t>
    <phoneticPr fontId="1" type="noConversion"/>
  </si>
  <si>
    <t>Signal Processing Techniques</t>
    <phoneticPr fontId="1" type="noConversion"/>
  </si>
  <si>
    <t>Big data analytics and social media, Data mining and data science</t>
    <phoneticPr fontId="1" type="noConversion"/>
  </si>
  <si>
    <t>Content Analysis: Structured Data, Big Data</t>
    <phoneticPr fontId="1" type="noConversion"/>
  </si>
  <si>
    <t>Big Data, Data Engineering</t>
    <phoneticPr fontId="1" type="noConversion"/>
  </si>
  <si>
    <t>Knowledge Discovery and Data Mining</t>
  </si>
  <si>
    <t>Data Science and Technology</t>
  </si>
  <si>
    <t>Signal processing</t>
  </si>
  <si>
    <t>Data Analysis, Prediction and Model Identification</t>
    <phoneticPr fontId="1" type="noConversion"/>
  </si>
  <si>
    <t>平均EI检索耗时</t>
    <phoneticPr fontId="1" type="noConversion"/>
  </si>
  <si>
    <t>无数据</t>
    <phoneticPr fontId="1" type="noConversion"/>
  </si>
  <si>
    <t>ICIITCEE 2024</t>
    <phoneticPr fontId="1" type="noConversion"/>
  </si>
  <si>
    <t>估计检索时间(平均)</t>
    <phoneticPr fontId="1" type="noConversion"/>
  </si>
  <si>
    <t>估计检索时间(最差)</t>
    <phoneticPr fontId="1" type="noConversion"/>
  </si>
  <si>
    <t>CISP-BMEI 2024</t>
    <phoneticPr fontId="1" type="noConversion"/>
  </si>
  <si>
    <t>会议时间1</t>
  </si>
  <si>
    <t>会议周数1</t>
  </si>
  <si>
    <t>检索周数1</t>
  </si>
  <si>
    <t>检索耗时1</t>
  </si>
  <si>
    <t>会议时间2</t>
  </si>
  <si>
    <t>会议周数2</t>
  </si>
  <si>
    <t>检索周数2</t>
  </si>
  <si>
    <t>检索耗时2</t>
  </si>
  <si>
    <t>会议时间3</t>
  </si>
  <si>
    <t>会议周数3</t>
  </si>
  <si>
    <t>检索周数3</t>
  </si>
  <si>
    <t>检索耗时3</t>
  </si>
  <si>
    <t>Multi-dimensional signal processing; Signal representation and transforms; Signal modeling, identification &amp; prediction; System identification;</t>
    <phoneticPr fontId="1" type="noConversion"/>
  </si>
  <si>
    <t>http://www.cisp-bmei.cn/topics.html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</si>
</sst>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4" fillId="2" borderId="0" xfId="2" applyAlignment="1">
      <alignment horizontal="center" vertical="center"/>
    </xf>
    <xf numFmtId="14" fontId="4" fillId="2" borderId="0" xfId="2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2" borderId="0" xfId="2" applyAlignment="1">
      <alignment horizontal="left" vertical="center"/>
    </xf>
    <xf numFmtId="0" fontId="0" fillId="0" borderId="0" xfId="0" applyAlignment="1">
      <alignment horizontal="fill" vertical="center"/>
    </xf>
    <xf numFmtId="0" fontId="2" fillId="0" borderId="0" xfId="1" applyAlignment="1">
      <alignment horizontal="fill" vertical="center"/>
    </xf>
    <xf numFmtId="0" fontId="4" fillId="2" borderId="0" xfId="2" applyAlignment="1">
      <alignment horizontal="fill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 vertical="center"/>
    </xf>
    <xf numFmtId="176" fontId="4" fillId="2" borderId="0" xfId="2" applyNumberFormat="1" applyAlignment="1">
      <alignment horizontal="center" vertical="center"/>
    </xf>
    <xf numFmtId="176" fontId="0" fillId="0" borderId="0" xfId="0" applyNumberFormat="1">
      <alignment vertical="center"/>
    </xf>
    <xf numFmtId="14" fontId="5" fillId="3" borderId="0" xfId="3" applyNumberFormat="1" applyAlignment="1">
      <alignment horizontal="center" vertical="center"/>
    </xf>
  </cellXfs>
  <cellStyles count="4">
    <cellStyle name="差" xfId="2" builtinId="27"/>
    <cellStyle name="常规" xfId="0" builtinId="0"/>
    <cellStyle name="超链接" xfId="1" builtinId="8"/>
    <cellStyle name="适中" xfId="3" builtinId="28"/>
  </cellStyles>
  <dxfs count="4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fil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76" formatCode="0.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4D7521-D4A8-4831-8029-24F9CE557960}" name="表1" displayName="表1" ref="A1:V107" totalsRowShown="0" headerRowDxfId="28" dataDxfId="27">
  <autoFilter ref="A1:V107" xr:uid="{AF4D7521-D4A8-4831-8029-24F9CE557960}">
    <filterColumn colId="7">
      <filters>
        <filter val="是"/>
        <filter val="是，强关联"/>
      </filters>
    </filterColumn>
  </autoFilter>
  <sortState xmlns:xlrd2="http://schemas.microsoft.com/office/spreadsheetml/2017/richdata2" ref="A2:V107">
    <sortCondition ref="G1:G107"/>
  </sortState>
  <tableColumns count="22">
    <tableColumn id="1" xr3:uid="{979D0E49-8A0C-4FE6-A902-CA62D428BB67}" name="会议名称" dataDxfId="26"/>
    <tableColumn id="2" xr3:uid="{44C4F24E-9CE3-4B54-8E7E-E7A56A827AF7}" name="平均EI检索耗时" dataDxfId="25"/>
    <tableColumn id="3" xr3:uid="{2A6DEFDD-D5E5-4EF7-9AC0-DF502771244C}" name="论文提交DDL" dataDxfId="24"/>
    <tableColumn id="4" xr3:uid="{E4CCFF61-D8E0-40C1-9C3D-BF527F744CC4}" name="录用意见通知" dataDxfId="23"/>
    <tableColumn id="5" xr3:uid="{31175127-770D-452D-A4F0-EF292D7F16A8}" name="会议时间" dataDxfId="22"/>
    <tableColumn id="21" xr3:uid="{3B0F7DB6-2C03-4A5D-ABEE-D95157D912BE}" name="估计检索时间(平均)" dataDxfId="21" dataCellStyle="差"/>
    <tableColumn id="22" xr3:uid="{C0D2B837-3B76-449D-9D77-8863EEC2B4AE}" name="估计检索时间(最差)" dataDxfId="20" dataCellStyle="差"/>
    <tableColumn id="7" xr3:uid="{9E6E32D2-9118-49FF-A2E0-7C7B63A6C9C7}" name="Topics可考虑" dataDxfId="19"/>
    <tableColumn id="8" xr3:uid="{16EB2A5C-F6F9-4BD4-B8EC-534C8FD36D45}" name="选定的Topics" dataDxfId="18"/>
    <tableColumn id="6" xr3:uid="{AECFF6C3-FD54-4FDE-B1DB-DC6953A685CE}" name="网址" dataDxfId="17" dataCellStyle="超链接"/>
    <tableColumn id="9" xr3:uid="{24A8A7FB-7E9D-4DB2-92FD-017A3756079A}" name="会议时间1" dataDxfId="16"/>
    <tableColumn id="10" xr3:uid="{3AF99D2E-2D19-4906-BA10-E36DD55DA462}" name="会议周数1" dataDxfId="15">
      <calculatedColumnFormula>_xlfn.ISOWEEKNUM(K2)</calculatedColumnFormula>
    </tableColumn>
    <tableColumn id="11" xr3:uid="{4755B861-C17F-4360-AE56-B7670826EC42}" name="检索周数1" dataDxfId="14"/>
    <tableColumn id="12" xr3:uid="{A7E366A3-BFAF-45D8-86B4-6C25596C35B1}" name="检索耗时1" dataDxfId="13"/>
    <tableColumn id="13" xr3:uid="{A437E2F1-0DE3-4DF9-8A2A-37F75815D8C3}" name="会议时间2" dataDxfId="12"/>
    <tableColumn id="14" xr3:uid="{856F6F07-B47B-48CD-9238-168C0B6A2855}" name="会议周数2" dataDxfId="11">
      <calculatedColumnFormula>_xlfn.ISOWEEKNUM(O2)</calculatedColumnFormula>
    </tableColumn>
    <tableColumn id="15" xr3:uid="{A7CC2027-8FDF-49C6-B43B-5290BF6CE398}" name="检索周数2" dataDxfId="10"/>
    <tableColumn id="16" xr3:uid="{FB918A9B-E853-491A-B70B-6E09DBD2A1FD}" name="检索耗时2" dataDxfId="9"/>
    <tableColumn id="17" xr3:uid="{2CDFCB6A-C091-4764-8439-6646DF405890}" name="会议时间3" dataDxfId="8"/>
    <tableColumn id="18" xr3:uid="{138EE081-6D75-4AD6-AEB9-9C55AFA2106F}" name="会议周数3" dataDxfId="7">
      <calculatedColumnFormula>_xlfn.ISOWEEKNUM(S2)</calculatedColumnFormula>
    </tableColumn>
    <tableColumn id="19" xr3:uid="{62AB89D2-AB3E-462B-AF39-21250BBA55F7}" name="检索周数3" dataDxfId="6"/>
    <tableColumn id="20" xr3:uid="{B10C5C7C-6D20-4BF5-89D5-EA1BF523CC24}" name="检索耗时3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cetite.vit.ac.in/" TargetMode="External"/><Relationship Id="rId21" Type="http://schemas.openxmlformats.org/officeDocument/2006/relationships/hyperlink" Target="https://icaic.gyancity.com/index.html" TargetMode="External"/><Relationship Id="rId42" Type="http://schemas.openxmlformats.org/officeDocument/2006/relationships/hyperlink" Target="https://conference.cs.cityu.edu.hk/icicip/" TargetMode="External"/><Relationship Id="rId47" Type="http://schemas.openxmlformats.org/officeDocument/2006/relationships/hyperlink" Target="https://conf.researchr.org/home/saner-2024" TargetMode="External"/><Relationship Id="rId63" Type="http://schemas.openxmlformats.org/officeDocument/2006/relationships/hyperlink" Target="https://www.ofcconference.org/en-us/home/" TargetMode="External"/><Relationship Id="rId68" Type="http://schemas.openxmlformats.org/officeDocument/2006/relationships/hyperlink" Target="https://ieeepune.i2ct.in/" TargetMode="External"/><Relationship Id="rId84" Type="http://schemas.openxmlformats.org/officeDocument/2006/relationships/hyperlink" Target="https://pacificvis.github.io/pvis2024/" TargetMode="External"/><Relationship Id="rId89" Type="http://schemas.openxmlformats.org/officeDocument/2006/relationships/hyperlink" Target="https://ntca.fd.cvut.cz/" TargetMode="External"/><Relationship Id="rId16" Type="http://schemas.openxmlformats.org/officeDocument/2006/relationships/hyperlink" Target="https://anzcc.org.au/ANZCC2024/" TargetMode="External"/><Relationship Id="rId107" Type="http://schemas.openxmlformats.org/officeDocument/2006/relationships/printerSettings" Target="../printerSettings/printerSettings1.bin"/><Relationship Id="rId11" Type="http://schemas.openxmlformats.org/officeDocument/2006/relationships/hyperlink" Target="https://iciitcee.in/" TargetMode="External"/><Relationship Id="rId32" Type="http://schemas.openxmlformats.org/officeDocument/2006/relationships/hyperlink" Target="http://kst.buu.ac.th/2024/index.php" TargetMode="External"/><Relationship Id="rId37" Type="http://schemas.openxmlformats.org/officeDocument/2006/relationships/hyperlink" Target="https://icit2024.ieee-ies.org/index.html" TargetMode="External"/><Relationship Id="rId53" Type="http://schemas.openxmlformats.org/officeDocument/2006/relationships/hyperlink" Target="https://ic4.co.in/" TargetMode="External"/><Relationship Id="rId58" Type="http://schemas.openxmlformats.org/officeDocument/2006/relationships/hyperlink" Target="https://cwtm2024.org/" TargetMode="External"/><Relationship Id="rId74" Type="http://schemas.openxmlformats.org/officeDocument/2006/relationships/hyperlink" Target="https://conferences.ieee.org/conferences_events/conferences/conferencedetails/60885" TargetMode="External"/><Relationship Id="rId79" Type="http://schemas.openxmlformats.org/officeDocument/2006/relationships/hyperlink" Target="https://wfcs24.inviteo.fr/" TargetMode="External"/><Relationship Id="rId102" Type="http://schemas.openxmlformats.org/officeDocument/2006/relationships/hyperlink" Target="http://www.iraset.org/2024/" TargetMode="External"/><Relationship Id="rId5" Type="http://schemas.openxmlformats.org/officeDocument/2006/relationships/hyperlink" Target="http://www.icbd.org/" TargetMode="External"/><Relationship Id="rId90" Type="http://schemas.openxmlformats.org/officeDocument/2006/relationships/hyperlink" Target="http://www.iccect.com/" TargetMode="External"/><Relationship Id="rId95" Type="http://schemas.openxmlformats.org/officeDocument/2006/relationships/hyperlink" Target="https://conferences.ieee.org/conferences_events/conferences/conferencedetails/61053" TargetMode="External"/><Relationship Id="rId22" Type="http://schemas.openxmlformats.org/officeDocument/2006/relationships/hyperlink" Target="https://www.bigcomputing.org/conf2024/" TargetMode="External"/><Relationship Id="rId27" Type="http://schemas.openxmlformats.org/officeDocument/2006/relationships/hyperlink" Target="https://iciccs.in/index.php" TargetMode="External"/><Relationship Id="rId43" Type="http://schemas.openxmlformats.org/officeDocument/2006/relationships/hyperlink" Target="https://www.icrisst2023.in/" TargetMode="External"/><Relationship Id="rId48" Type="http://schemas.openxmlformats.org/officeDocument/2006/relationships/hyperlink" Target="http://media-publisher.ru/en/2024-on-board/" TargetMode="External"/><Relationship Id="rId64" Type="http://schemas.openxmlformats.org/officeDocument/2006/relationships/hyperlink" Target="https://pacet2024.web.auth.gr/" TargetMode="External"/><Relationship Id="rId69" Type="http://schemas.openxmlformats.org/officeDocument/2006/relationships/hyperlink" Target="http://csnt.in/index.html" TargetMode="External"/><Relationship Id="rId80" Type="http://schemas.openxmlformats.org/officeDocument/2006/relationships/hyperlink" Target="https://www.iccce2024.com/" TargetMode="External"/><Relationship Id="rId85" Type="http://schemas.openxmlformats.org/officeDocument/2006/relationships/hyperlink" Target="https://i-cns.org/" TargetMode="External"/><Relationship Id="rId12" Type="http://schemas.openxmlformats.org/officeDocument/2006/relationships/hyperlink" Target="http://conf.uni-obuda.hu/sami2024/" TargetMode="External"/><Relationship Id="rId17" Type="http://schemas.openxmlformats.org/officeDocument/2006/relationships/hyperlink" Target="https://www.icact.org/" TargetMode="External"/><Relationship Id="rId33" Type="http://schemas.openxmlformats.org/officeDocument/2006/relationships/hyperlink" Target="https://wams2024.com/" TargetMode="External"/><Relationship Id="rId38" Type="http://schemas.openxmlformats.org/officeDocument/2006/relationships/hyperlink" Target="https://esciioit.org/important-dates-2/" TargetMode="External"/><Relationship Id="rId59" Type="http://schemas.openxmlformats.org/officeDocument/2006/relationships/hyperlink" Target="https://www.cs.brandeis.edu/~dcc/Call.html" TargetMode="External"/><Relationship Id="rId103" Type="http://schemas.openxmlformats.org/officeDocument/2006/relationships/hyperlink" Target="https://2024.ieee-iscas.org/" TargetMode="External"/><Relationship Id="rId108" Type="http://schemas.openxmlformats.org/officeDocument/2006/relationships/table" Target="../tables/table1.xml"/><Relationship Id="rId20" Type="http://schemas.openxmlformats.org/officeDocument/2006/relationships/hyperlink" Target="https://www.ieee-icsc.org/" TargetMode="External"/><Relationship Id="rId41" Type="http://schemas.openxmlformats.org/officeDocument/2006/relationships/hyperlink" Target="http://www.ictas.org/" TargetMode="External"/><Relationship Id="rId54" Type="http://schemas.openxmlformats.org/officeDocument/2006/relationships/hyperlink" Target="http://www.eiieconf.com/" TargetMode="External"/><Relationship Id="rId62" Type="http://schemas.openxmlformats.org/officeDocument/2006/relationships/hyperlink" Target="https://www.icdecs2023.com/" TargetMode="External"/><Relationship Id="rId70" Type="http://schemas.openxmlformats.org/officeDocument/2006/relationships/hyperlink" Target="https://2024.hapticssymposium.org/" TargetMode="External"/><Relationship Id="rId75" Type="http://schemas.openxmlformats.org/officeDocument/2006/relationships/hyperlink" Target="https://acpee.net/" TargetMode="External"/><Relationship Id="rId83" Type="http://schemas.openxmlformats.org/officeDocument/2006/relationships/hyperlink" Target="https://www.eusar.de/en" TargetMode="External"/><Relationship Id="rId88" Type="http://schemas.openxmlformats.org/officeDocument/2006/relationships/hyperlink" Target="https://www.5nano2024.com/" TargetMode="External"/><Relationship Id="rId91" Type="http://schemas.openxmlformats.org/officeDocument/2006/relationships/hyperlink" Target="https://isdfs.org/" TargetMode="External"/><Relationship Id="rId96" Type="http://schemas.openxmlformats.org/officeDocument/2006/relationships/hyperlink" Target="http://iahpc.ir/" TargetMode="External"/><Relationship Id="rId1" Type="http://schemas.openxmlformats.org/officeDocument/2006/relationships/hyperlink" Target="https://www.comsnets.org/" TargetMode="External"/><Relationship Id="rId6" Type="http://schemas.openxmlformats.org/officeDocument/2006/relationships/hyperlink" Target="http://icaect.com/" TargetMode="External"/><Relationship Id="rId15" Type="http://schemas.openxmlformats.org/officeDocument/2006/relationships/hyperlink" Target="http://www.icdamt.org/2024/" TargetMode="External"/><Relationship Id="rId23" Type="http://schemas.openxmlformats.org/officeDocument/2006/relationships/hyperlink" Target="https://amity.edu/iciptm2024/" TargetMode="External"/><Relationship Id="rId28" Type="http://schemas.openxmlformats.org/officeDocument/2006/relationships/hyperlink" Target="https://icissp.scitevents.org/" TargetMode="External"/><Relationship Id="rId36" Type="http://schemas.openxmlformats.org/officeDocument/2006/relationships/hyperlink" Target="https://sites.google.com/view/asprg-cspa/home" TargetMode="External"/><Relationship Id="rId49" Type="http://schemas.openxmlformats.org/officeDocument/2006/relationships/hyperlink" Target="https://ee-ciss.princeton.edu/" TargetMode="External"/><Relationship Id="rId57" Type="http://schemas.openxmlformats.org/officeDocument/2006/relationships/hyperlink" Target="https://iscs2024.sice-ctrl.jp/" TargetMode="External"/><Relationship Id="rId106" Type="http://schemas.openxmlformats.org/officeDocument/2006/relationships/hyperlink" Target="http://www.cisp-bmei.cn/topics.html" TargetMode="External"/><Relationship Id="rId10" Type="http://schemas.openxmlformats.org/officeDocument/2006/relationships/hyperlink" Target="https://gecost.curtin.edu.my/" TargetMode="External"/><Relationship Id="rId31" Type="http://schemas.openxmlformats.org/officeDocument/2006/relationships/hyperlink" Target="http://bvicam.ac.in/indiacom/" TargetMode="External"/><Relationship Id="rId44" Type="http://schemas.openxmlformats.org/officeDocument/2006/relationships/hyperlink" Target="https://www.percom.org/important-dates/" TargetMode="External"/><Relationship Id="rId52" Type="http://schemas.openxmlformats.org/officeDocument/2006/relationships/hyperlink" Target="http://www.iaeac.org/" TargetMode="External"/><Relationship Id="rId60" Type="http://schemas.openxmlformats.org/officeDocument/2006/relationships/hyperlink" Target="https://infoteh.etf.ues.rs.ba/indexe.php" TargetMode="External"/><Relationship Id="rId65" Type="http://schemas.openxmlformats.org/officeDocument/2006/relationships/hyperlink" Target="https://conferences.ieee.org/conferences_events/conferences/conferencedetails/60871" TargetMode="External"/><Relationship Id="rId73" Type="http://schemas.openxmlformats.org/officeDocument/2006/relationships/hyperlink" Target="http://www.wtsconference.org/index.html" TargetMode="External"/><Relationship Id="rId78" Type="http://schemas.openxmlformats.org/officeDocument/2006/relationships/hyperlink" Target="https://icde2024.github.io/important_dates.html" TargetMode="External"/><Relationship Id="rId81" Type="http://schemas.openxmlformats.org/officeDocument/2006/relationships/hyperlink" Target="http://www.univ-biskra.dz/ispaconf/index.html" TargetMode="External"/><Relationship Id="rId86" Type="http://schemas.openxmlformats.org/officeDocument/2006/relationships/hyperlink" Target="http://www.ieeeivec.org/index.html" TargetMode="External"/><Relationship Id="rId94" Type="http://schemas.openxmlformats.org/officeDocument/2006/relationships/hyperlink" Target="https://conferences.ieee.org/conferences_events/conferences/conferencedetails/60765" TargetMode="External"/><Relationship Id="rId99" Type="http://schemas.openxmlformats.org/officeDocument/2006/relationships/hyperlink" Target="https://dyspan2024.ieee-dyspan.org/" TargetMode="External"/><Relationship Id="rId101" Type="http://schemas.openxmlformats.org/officeDocument/2006/relationships/hyperlink" Target="https://www.iccad-conf.com/" TargetMode="External"/><Relationship Id="rId4" Type="http://schemas.openxmlformats.org/officeDocument/2006/relationships/hyperlink" Target="http://icoici.org/2024/" TargetMode="External"/><Relationship Id="rId9" Type="http://schemas.openxmlformats.org/officeDocument/2006/relationships/hyperlink" Target="https://www.amity.edu/aset/confluence2024/" TargetMode="External"/><Relationship Id="rId13" Type="http://schemas.openxmlformats.org/officeDocument/2006/relationships/hyperlink" Target="https://assic.info/index.php" TargetMode="External"/><Relationship Id="rId18" Type="http://schemas.openxmlformats.org/officeDocument/2006/relationships/hyperlink" Target="https://www.cdke.org/" TargetMode="External"/><Relationship Id="rId39" Type="http://schemas.openxmlformats.org/officeDocument/2006/relationships/hyperlink" Target="https://icece.kics.edu.pk/2024/" TargetMode="External"/><Relationship Id="rId34" Type="http://schemas.openxmlformats.org/officeDocument/2006/relationships/hyperlink" Target="https://ieeebombay.org/ibssc2024/" TargetMode="External"/><Relationship Id="rId50" Type="http://schemas.openxmlformats.org/officeDocument/2006/relationships/hyperlink" Target="http://www.iccae.org/index.html" TargetMode="External"/><Relationship Id="rId55" Type="http://schemas.openxmlformats.org/officeDocument/2006/relationships/hyperlink" Target="https://www.icmiconf.com/" TargetMode="External"/><Relationship Id="rId76" Type="http://schemas.openxmlformats.org/officeDocument/2006/relationships/hyperlink" Target="https://ieee-sustech.org/call-for-papers/" TargetMode="External"/><Relationship Id="rId97" Type="http://schemas.openxmlformats.org/officeDocument/2006/relationships/hyperlink" Target="https://icmlcn2024.ieee-icmlcn.org/" TargetMode="External"/><Relationship Id="rId104" Type="http://schemas.openxmlformats.org/officeDocument/2006/relationships/hyperlink" Target="https://www.icmica2023.com/home" TargetMode="External"/><Relationship Id="rId7" Type="http://schemas.openxmlformats.org/officeDocument/2006/relationships/hyperlink" Target="https://www.effatuniversity.edu.sa/english/conferences/lt/pages/default.aspx" TargetMode="External"/><Relationship Id="rId71" Type="http://schemas.openxmlformats.org/officeDocument/2006/relationships/hyperlink" Target="https://www.eurosime.org/" TargetMode="External"/><Relationship Id="rId92" Type="http://schemas.openxmlformats.org/officeDocument/2006/relationships/hyperlink" Target="https://dcoss.org/" TargetMode="External"/><Relationship Id="rId2" Type="http://schemas.openxmlformats.org/officeDocument/2006/relationships/hyperlink" Target="http://imcom.org/" TargetMode="External"/><Relationship Id="rId29" Type="http://schemas.openxmlformats.org/officeDocument/2006/relationships/hyperlink" Target="https://brain.korea.ac.kr/bci2024/index.php" TargetMode="External"/><Relationship Id="rId24" Type="http://schemas.openxmlformats.org/officeDocument/2006/relationships/hyperlink" Target="http://www.imfw-ieee.org/" TargetMode="External"/><Relationship Id="rId40" Type="http://schemas.openxmlformats.org/officeDocument/2006/relationships/hyperlink" Target="http://eamta.ar/" TargetMode="External"/><Relationship Id="rId45" Type="http://schemas.openxmlformats.org/officeDocument/2006/relationships/hyperlink" Target="https://gemic2024.org/" TargetMode="External"/><Relationship Id="rId66" Type="http://schemas.openxmlformats.org/officeDocument/2006/relationships/hyperlink" Target="https://www.isqed.org/" TargetMode="External"/><Relationship Id="rId87" Type="http://schemas.openxmlformats.org/officeDocument/2006/relationships/hyperlink" Target="https://iranwebconf.ir/" TargetMode="External"/><Relationship Id="rId61" Type="http://schemas.openxmlformats.org/officeDocument/2006/relationships/hyperlink" Target="https://bhtc-2024.ieeebangalore.org/" TargetMode="External"/><Relationship Id="rId82" Type="http://schemas.openxmlformats.org/officeDocument/2006/relationships/hyperlink" Target="https://indico.cern.ch/event/940112/" TargetMode="External"/><Relationship Id="rId19" Type="http://schemas.openxmlformats.org/officeDocument/2006/relationships/hyperlink" Target="https://www.aimhc.org/" TargetMode="External"/><Relationship Id="rId14" Type="http://schemas.openxmlformats.org/officeDocument/2006/relationships/hyperlink" Target="https://smta.org/mpage/panpac" TargetMode="External"/><Relationship Id="rId30" Type="http://schemas.openxmlformats.org/officeDocument/2006/relationships/hyperlink" Target="http://www.eebda.org/" TargetMode="External"/><Relationship Id="rId35" Type="http://schemas.openxmlformats.org/officeDocument/2006/relationships/hyperlink" Target="http://inoconf.org/" TargetMode="External"/><Relationship Id="rId56" Type="http://schemas.openxmlformats.org/officeDocument/2006/relationships/hyperlink" Target="http://ivpcl.unm.edu/SSIAI2024/index.html" TargetMode="External"/><Relationship Id="rId77" Type="http://schemas.openxmlformats.org/officeDocument/2006/relationships/hyperlink" Target="https://conf.researchr.org/home/icse-2024" TargetMode="External"/><Relationship Id="rId100" Type="http://schemas.openxmlformats.org/officeDocument/2006/relationships/hyperlink" Target="https://2024.rtas.org/" TargetMode="External"/><Relationship Id="rId105" Type="http://schemas.openxmlformats.org/officeDocument/2006/relationships/hyperlink" Target="https://cis.temple.edu/ccgrid2024/call-for-papers/" TargetMode="External"/><Relationship Id="rId8" Type="http://schemas.openxmlformats.org/officeDocument/2006/relationships/hyperlink" Target="http://www.icnnice.com/" TargetMode="External"/><Relationship Id="rId51" Type="http://schemas.openxmlformats.org/officeDocument/2006/relationships/hyperlink" Target="https://ieeesoutheastcon.org/" TargetMode="External"/><Relationship Id="rId72" Type="http://schemas.openxmlformats.org/officeDocument/2006/relationships/hyperlink" Target="https://satml.org/" TargetMode="External"/><Relationship Id="rId93" Type="http://schemas.openxmlformats.org/officeDocument/2006/relationships/hyperlink" Target="http://www.ksys.me.kyoto-u.ac.jp/wp-content/uploads/2023/05/NEMS-2024-cfp-V03.pdf" TargetMode="External"/><Relationship Id="rId98" Type="http://schemas.openxmlformats.org/officeDocument/2006/relationships/hyperlink" Target="https://noms2024.ieee-noms.org/authors/call-technical-session-papers" TargetMode="External"/><Relationship Id="rId3" Type="http://schemas.openxmlformats.org/officeDocument/2006/relationships/hyperlink" Target="http://ite.sasi.ac.in/" TargetMode="External"/><Relationship Id="rId25" Type="http://schemas.openxmlformats.org/officeDocument/2006/relationships/hyperlink" Target="http://www.it.ac.me/eng/" TargetMode="External"/><Relationship Id="rId46" Type="http://schemas.openxmlformats.org/officeDocument/2006/relationships/hyperlink" Target="https://www.icin-conference.org/" TargetMode="External"/><Relationship Id="rId67" Type="http://schemas.openxmlformats.org/officeDocument/2006/relationships/hyperlink" Target="https://ddecs2024.tu.kielce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6D5AF-DF43-47D0-90D5-2A1E35D1D4C9}">
  <dimension ref="A1:V108"/>
  <sheetViews>
    <sheetView tabSelected="1" zoomScale="85" zoomScaleNormal="85" workbookViewId="0">
      <selection activeCell="I11" sqref="I11"/>
    </sheetView>
  </sheetViews>
  <sheetFormatPr defaultRowHeight="20" customHeight="1" x14ac:dyDescent="0.4"/>
  <cols>
    <col min="1" max="1" width="25.53125" customWidth="1"/>
    <col min="2" max="2" width="19.46484375" style="15" customWidth="1"/>
    <col min="3" max="3" width="15.53125" style="1" customWidth="1"/>
    <col min="4" max="4" width="16.06640625" customWidth="1"/>
    <col min="5" max="5" width="12.86328125" customWidth="1"/>
    <col min="6" max="6" width="22.06640625" customWidth="1"/>
    <col min="7" max="7" width="24.86328125" customWidth="1"/>
    <col min="8" max="8" width="16.06640625" customWidth="1"/>
    <col min="9" max="9" width="86" style="7" customWidth="1"/>
    <col min="10" max="10" width="27.06640625" style="9" customWidth="1"/>
    <col min="11" max="11" width="14.33203125" customWidth="1"/>
    <col min="12" max="12" width="14" customWidth="1"/>
    <col min="13" max="14" width="14.86328125" customWidth="1"/>
    <col min="15" max="15" width="14.1328125" customWidth="1"/>
    <col min="16" max="16" width="15.19921875" customWidth="1"/>
    <col min="17" max="17" width="13.46484375" customWidth="1"/>
    <col min="18" max="18" width="12.86328125" customWidth="1"/>
    <col min="19" max="19" width="15.265625" customWidth="1"/>
    <col min="20" max="20" width="13.6640625" customWidth="1"/>
    <col min="21" max="21" width="13.265625" customWidth="1"/>
    <col min="22" max="22" width="14.3984375" customWidth="1"/>
  </cols>
  <sheetData>
    <row r="1" spans="1:22" ht="20" customHeight="1" x14ac:dyDescent="0.4">
      <c r="A1" s="2" t="s">
        <v>0</v>
      </c>
      <c r="B1" s="13" t="s">
        <v>252</v>
      </c>
      <c r="C1" s="3" t="s">
        <v>1</v>
      </c>
      <c r="D1" s="2" t="s">
        <v>3</v>
      </c>
      <c r="E1" s="2" t="s">
        <v>2</v>
      </c>
      <c r="F1" s="2" t="s">
        <v>255</v>
      </c>
      <c r="G1" s="2" t="s">
        <v>256</v>
      </c>
      <c r="H1" s="2" t="s">
        <v>210</v>
      </c>
      <c r="I1" s="7" t="s">
        <v>209</v>
      </c>
      <c r="J1" s="12" t="s">
        <v>7</v>
      </c>
      <c r="K1" s="2" t="s">
        <v>258</v>
      </c>
      <c r="L1" s="2" t="s">
        <v>259</v>
      </c>
      <c r="M1" s="2" t="s">
        <v>260</v>
      </c>
      <c r="N1" s="2" t="s">
        <v>261</v>
      </c>
      <c r="O1" s="2" t="s">
        <v>262</v>
      </c>
      <c r="P1" s="2" t="s">
        <v>263</v>
      </c>
      <c r="Q1" s="2" t="s">
        <v>264</v>
      </c>
      <c r="R1" s="2" t="s">
        <v>265</v>
      </c>
      <c r="S1" s="2" t="s">
        <v>266</v>
      </c>
      <c r="T1" s="2" t="s">
        <v>267</v>
      </c>
      <c r="U1" s="2" t="s">
        <v>268</v>
      </c>
      <c r="V1" s="2" t="s">
        <v>269</v>
      </c>
    </row>
    <row r="2" spans="1:22" ht="20" customHeight="1" x14ac:dyDescent="0.4">
      <c r="A2" s="2" t="s">
        <v>257</v>
      </c>
      <c r="B2" s="13">
        <f>AVERAGE(N2,R2,V2)</f>
        <v>13.333333333333334</v>
      </c>
      <c r="C2" s="3">
        <v>45214</v>
      </c>
      <c r="D2" s="3"/>
      <c r="E2" s="3">
        <v>45227</v>
      </c>
      <c r="F2" s="6">
        <f>表1[[#This Row],[会议时间]]+表1[[#This Row],[平均EI检索耗时]]*7</f>
        <v>45320.333333333336</v>
      </c>
      <c r="G2" s="6">
        <f>表1[[#This Row],[会议时间]]+MAX(N2,R2,V2)*7</f>
        <v>45332</v>
      </c>
      <c r="H2" s="3" t="s">
        <v>204</v>
      </c>
      <c r="I2" s="7" t="s">
        <v>270</v>
      </c>
      <c r="J2" s="10" t="s">
        <v>271</v>
      </c>
      <c r="K2" s="3">
        <v>44870</v>
      </c>
      <c r="L2" s="2">
        <f>_xlfn.ISOWEEKNUM(K2)</f>
        <v>44</v>
      </c>
      <c r="M2" s="2">
        <v>3</v>
      </c>
      <c r="N2" s="2">
        <f>3+52-44</f>
        <v>11</v>
      </c>
      <c r="O2" s="3">
        <v>44492</v>
      </c>
      <c r="P2" s="2">
        <f>_xlfn.ISOWEEKNUM(O2)</f>
        <v>42</v>
      </c>
      <c r="Q2" s="2">
        <v>5</v>
      </c>
      <c r="R2" s="2">
        <f>5+52-42</f>
        <v>15</v>
      </c>
      <c r="S2" s="3">
        <v>44121</v>
      </c>
      <c r="T2" s="2">
        <f>_xlfn.ISOWEEKNUM(S2)</f>
        <v>42</v>
      </c>
      <c r="U2" s="2">
        <v>4</v>
      </c>
      <c r="V2" s="2">
        <f>4+52-42</f>
        <v>14</v>
      </c>
    </row>
    <row r="3" spans="1:22" ht="20" customHeight="1" x14ac:dyDescent="0.4">
      <c r="A3" s="2" t="s">
        <v>19</v>
      </c>
      <c r="B3" s="13">
        <f>AVERAGE(N3,R3,V3)</f>
        <v>10</v>
      </c>
      <c r="C3" s="3">
        <v>45229</v>
      </c>
      <c r="D3" s="3">
        <v>45280</v>
      </c>
      <c r="E3" s="3">
        <v>45309</v>
      </c>
      <c r="F3" s="3">
        <f>表1[[#This Row],[会议时间]]+表1[[#This Row],[平均EI检索耗时]]*7</f>
        <v>45379</v>
      </c>
      <c r="G3" s="3">
        <f>表1[[#This Row],[会议时间]]+MAX(N3,R3,V3)*7</f>
        <v>45386</v>
      </c>
      <c r="H3" s="2" t="s">
        <v>204</v>
      </c>
      <c r="I3" s="7" t="s">
        <v>248</v>
      </c>
      <c r="J3" s="10" t="s">
        <v>23</v>
      </c>
      <c r="K3" s="3">
        <v>44945</v>
      </c>
      <c r="L3" s="2">
        <f>_xlfn.ISOWEEKNUM(K3)</f>
        <v>3</v>
      </c>
      <c r="M3" s="2">
        <v>11</v>
      </c>
      <c r="N3" s="2">
        <v>8</v>
      </c>
      <c r="O3" s="3">
        <v>44588</v>
      </c>
      <c r="P3" s="2">
        <f>_xlfn.ISOWEEKNUM(O3)</f>
        <v>4</v>
      </c>
      <c r="Q3" s="2">
        <v>15</v>
      </c>
      <c r="R3" s="2">
        <v>11</v>
      </c>
      <c r="S3" s="3">
        <v>44224</v>
      </c>
      <c r="T3" s="2">
        <f>_xlfn.ISOWEEKNUM(S3)</f>
        <v>4</v>
      </c>
      <c r="U3" s="2">
        <v>15</v>
      </c>
      <c r="V3" s="2">
        <v>11</v>
      </c>
    </row>
    <row r="4" spans="1:22" ht="20" customHeight="1" x14ac:dyDescent="0.4">
      <c r="A4" s="2" t="s">
        <v>42</v>
      </c>
      <c r="B4" s="13">
        <f>AVERAGE(N4,R4,V4)</f>
        <v>9</v>
      </c>
      <c r="C4" s="3">
        <v>45214</v>
      </c>
      <c r="D4" s="3">
        <v>45245</v>
      </c>
      <c r="E4" s="3">
        <v>45327</v>
      </c>
      <c r="F4" s="3">
        <f>表1[[#This Row],[会议时间]]+表1[[#This Row],[平均EI检索耗时]]*7</f>
        <v>45390</v>
      </c>
      <c r="G4" s="3">
        <f>表1[[#This Row],[会议时间]]+MAX(N4,R4,V4)*7</f>
        <v>45397</v>
      </c>
      <c r="H4" s="2" t="s">
        <v>204</v>
      </c>
      <c r="I4" s="7" t="s">
        <v>246</v>
      </c>
      <c r="J4" s="10" t="s">
        <v>44</v>
      </c>
      <c r="K4" s="3">
        <v>44958</v>
      </c>
      <c r="L4" s="2">
        <f>_xlfn.ISOWEEKNUM(K4)</f>
        <v>5</v>
      </c>
      <c r="M4" s="2">
        <v>14</v>
      </c>
      <c r="N4" s="2">
        <v>9</v>
      </c>
      <c r="O4" s="3">
        <v>44587</v>
      </c>
      <c r="P4" s="2">
        <f>_xlfn.ISOWEEKNUM(O4)</f>
        <v>4</v>
      </c>
      <c r="Q4" s="2">
        <v>14</v>
      </c>
      <c r="R4" s="2">
        <v>10</v>
      </c>
      <c r="S4" s="3">
        <v>44223</v>
      </c>
      <c r="T4" s="2">
        <f>_xlfn.ISOWEEKNUM(S4)</f>
        <v>4</v>
      </c>
      <c r="U4" s="2">
        <v>12</v>
      </c>
      <c r="V4" s="2">
        <v>8</v>
      </c>
    </row>
    <row r="5" spans="1:22" ht="20" customHeight="1" x14ac:dyDescent="0.4">
      <c r="A5" s="2" t="s">
        <v>82</v>
      </c>
      <c r="B5" s="13">
        <f>AVERAGE(N5,R5,V5)</f>
        <v>7</v>
      </c>
      <c r="C5" s="3">
        <v>45230</v>
      </c>
      <c r="D5" s="2"/>
      <c r="E5" s="3">
        <v>45358</v>
      </c>
      <c r="F5" s="3">
        <f>表1[[#This Row],[会议时间]]+表1[[#This Row],[平均EI检索耗时]]*7</f>
        <v>45407</v>
      </c>
      <c r="G5" s="3">
        <f>表1[[#This Row],[会议时间]]+MAX(N5,R5,V5)*7</f>
        <v>45407</v>
      </c>
      <c r="H5" s="2" t="s">
        <v>204</v>
      </c>
      <c r="I5" s="7" t="s">
        <v>213</v>
      </c>
      <c r="J5" s="10" t="s">
        <v>83</v>
      </c>
      <c r="K5" s="3">
        <v>44993</v>
      </c>
      <c r="L5" s="2">
        <f>_xlfn.ISOWEEKNUM(K5)</f>
        <v>10</v>
      </c>
      <c r="M5" s="2">
        <v>17</v>
      </c>
      <c r="N5" s="2">
        <v>7</v>
      </c>
      <c r="O5" s="3">
        <v>44629</v>
      </c>
      <c r="P5" s="2">
        <f>_xlfn.ISOWEEKNUM(O5)</f>
        <v>10</v>
      </c>
      <c r="Q5" s="2">
        <v>17</v>
      </c>
      <c r="R5" s="13">
        <v>7</v>
      </c>
      <c r="S5" s="3">
        <v>44265</v>
      </c>
      <c r="T5" s="2">
        <f>_xlfn.ISOWEEKNUM(S5)</f>
        <v>10</v>
      </c>
      <c r="U5" s="2">
        <v>17</v>
      </c>
      <c r="V5" s="2">
        <v>7</v>
      </c>
    </row>
    <row r="6" spans="1:22" ht="20" customHeight="1" x14ac:dyDescent="0.4">
      <c r="A6" s="2" t="s">
        <v>98</v>
      </c>
      <c r="B6" s="13">
        <f>AVERAGE(N6,R6,V6)</f>
        <v>6.333333333333333</v>
      </c>
      <c r="C6" s="3">
        <v>45261</v>
      </c>
      <c r="D6" s="3">
        <v>45306</v>
      </c>
      <c r="E6" s="3">
        <v>45364</v>
      </c>
      <c r="F6" s="3">
        <f>表1[[#This Row],[会议时间]]+表1[[#This Row],[平均EI检索耗时]]*7</f>
        <v>45408.333333333336</v>
      </c>
      <c r="G6" s="3">
        <f>表1[[#This Row],[会议时间]]+MAX(N6,R6,V6)*7</f>
        <v>45413</v>
      </c>
      <c r="H6" s="2" t="s">
        <v>204</v>
      </c>
      <c r="I6" s="7" t="s">
        <v>234</v>
      </c>
      <c r="J6" s="10" t="s">
        <v>99</v>
      </c>
      <c r="K6" s="3">
        <v>45007</v>
      </c>
      <c r="L6" s="2">
        <f>_xlfn.ISOWEEKNUM(K6)</f>
        <v>12</v>
      </c>
      <c r="M6" s="2">
        <v>18</v>
      </c>
      <c r="N6" s="2">
        <v>6</v>
      </c>
      <c r="O6" s="3">
        <v>44629</v>
      </c>
      <c r="P6" s="2">
        <f>_xlfn.ISOWEEKNUM(O6)</f>
        <v>10</v>
      </c>
      <c r="Q6" s="2">
        <v>17</v>
      </c>
      <c r="R6" s="2">
        <v>7</v>
      </c>
      <c r="S6" s="3">
        <v>44279</v>
      </c>
      <c r="T6" s="2">
        <f>_xlfn.ISOWEEKNUM(S6)</f>
        <v>12</v>
      </c>
      <c r="U6" s="2">
        <v>18</v>
      </c>
      <c r="V6" s="2">
        <v>6</v>
      </c>
    </row>
    <row r="7" spans="1:22" ht="20" customHeight="1" x14ac:dyDescent="0.4">
      <c r="A7" s="2" t="s">
        <v>72</v>
      </c>
      <c r="B7" s="13">
        <f>AVERAGE(N7,R7,V7)</f>
        <v>7.333333333333333</v>
      </c>
      <c r="C7" s="3">
        <v>45200</v>
      </c>
      <c r="D7" s="3">
        <v>45260</v>
      </c>
      <c r="E7" s="3">
        <v>45352</v>
      </c>
      <c r="F7" s="3">
        <f>表1[[#This Row],[会议时间]]+表1[[#This Row],[平均EI检索耗时]]*7</f>
        <v>45403.333333333336</v>
      </c>
      <c r="G7" s="3">
        <f>表1[[#This Row],[会议时间]]+MAX(N7,R7,V7)*7</f>
        <v>45415</v>
      </c>
      <c r="H7" s="2" t="s">
        <v>204</v>
      </c>
      <c r="I7" s="7" t="s">
        <v>244</v>
      </c>
      <c r="J7" s="10" t="s">
        <v>73</v>
      </c>
      <c r="K7" s="3">
        <v>44988</v>
      </c>
      <c r="L7" s="2">
        <f>_xlfn.ISOWEEKNUM(K7)</f>
        <v>9</v>
      </c>
      <c r="M7" s="2">
        <v>18</v>
      </c>
      <c r="N7" s="2">
        <v>9</v>
      </c>
      <c r="O7" s="3">
        <v>44693</v>
      </c>
      <c r="P7" s="2">
        <f>_xlfn.ISOWEEKNUM(O7)</f>
        <v>19</v>
      </c>
      <c r="Q7" s="2">
        <v>26</v>
      </c>
      <c r="R7" s="2">
        <v>7</v>
      </c>
      <c r="S7" s="3">
        <v>44260</v>
      </c>
      <c r="T7" s="2">
        <f>_xlfn.ISOWEEKNUM(S7)</f>
        <v>9</v>
      </c>
      <c r="U7" s="2">
        <v>15</v>
      </c>
      <c r="V7" s="2">
        <v>6</v>
      </c>
    </row>
    <row r="8" spans="1:22" ht="20" customHeight="1" x14ac:dyDescent="0.4">
      <c r="A8" s="2" t="s">
        <v>55</v>
      </c>
      <c r="B8" s="13">
        <f>AVERAGE(N8,R8,V8)</f>
        <v>9.5</v>
      </c>
      <c r="C8" s="3">
        <v>45244</v>
      </c>
      <c r="D8" s="3">
        <v>44941</v>
      </c>
      <c r="E8" s="3">
        <v>45349</v>
      </c>
      <c r="F8" s="3">
        <f>表1[[#This Row],[会议时间]]+表1[[#This Row],[平均EI检索耗时]]*7</f>
        <v>45415.5</v>
      </c>
      <c r="G8" s="3">
        <f>表1[[#This Row],[会议时间]]+MAX(N8,R8,V8)*7</f>
        <v>45419</v>
      </c>
      <c r="H8" s="2" t="s">
        <v>204</v>
      </c>
      <c r="I8" s="7" t="s">
        <v>219</v>
      </c>
      <c r="J8" s="10" t="s">
        <v>54</v>
      </c>
      <c r="K8" s="3">
        <v>44981</v>
      </c>
      <c r="L8" s="2">
        <f>_xlfn.ISOWEEKNUM(K8)</f>
        <v>8</v>
      </c>
      <c r="M8" s="2">
        <v>18</v>
      </c>
      <c r="N8" s="2">
        <v>10</v>
      </c>
      <c r="O8" s="3">
        <v>44617</v>
      </c>
      <c r="P8" s="2">
        <f>_xlfn.ISOWEEKNUM(O8)</f>
        <v>8</v>
      </c>
      <c r="Q8" s="2">
        <v>17</v>
      </c>
      <c r="R8" s="2">
        <v>9</v>
      </c>
      <c r="S8" s="2"/>
      <c r="T8" s="2"/>
      <c r="U8" s="2"/>
      <c r="V8" s="2"/>
    </row>
    <row r="9" spans="1:22" ht="20" customHeight="1" x14ac:dyDescent="0.4">
      <c r="A9" s="2" t="s">
        <v>32</v>
      </c>
      <c r="B9" s="13">
        <f>AVERAGE(N9,R9,V9)</f>
        <v>12.666666666666666</v>
      </c>
      <c r="C9" s="3">
        <v>45217</v>
      </c>
      <c r="D9" s="3">
        <v>45245</v>
      </c>
      <c r="E9" s="3">
        <v>45322</v>
      </c>
      <c r="F9" s="3">
        <f>表1[[#This Row],[会议时间]]+表1[[#This Row],[平均EI检索耗时]]*7</f>
        <v>45410.666666666664</v>
      </c>
      <c r="G9" s="3">
        <f>表1[[#This Row],[会议时间]]+MAX(N9,R9,V9)*7</f>
        <v>45420</v>
      </c>
      <c r="H9" s="2" t="s">
        <v>204</v>
      </c>
      <c r="I9" s="7" t="s">
        <v>249</v>
      </c>
      <c r="J9" s="10" t="s">
        <v>33</v>
      </c>
      <c r="K9" s="3">
        <v>45007</v>
      </c>
      <c r="L9" s="2">
        <f>_xlfn.ISOWEEKNUM(K9)</f>
        <v>12</v>
      </c>
      <c r="M9" s="2">
        <v>26</v>
      </c>
      <c r="N9" s="2">
        <v>14</v>
      </c>
      <c r="O9" s="3">
        <v>44587</v>
      </c>
      <c r="P9" s="2">
        <f>_xlfn.ISOWEEKNUM(O9)</f>
        <v>4</v>
      </c>
      <c r="Q9" s="2">
        <v>15</v>
      </c>
      <c r="R9" s="2">
        <v>11</v>
      </c>
      <c r="S9" s="3">
        <v>44258</v>
      </c>
      <c r="T9" s="2">
        <f>_xlfn.ISOWEEKNUM(S9)</f>
        <v>9</v>
      </c>
      <c r="U9" s="2">
        <v>22</v>
      </c>
      <c r="V9" s="2">
        <v>13</v>
      </c>
    </row>
    <row r="10" spans="1:22" ht="20" customHeight="1" x14ac:dyDescent="0.4">
      <c r="A10" s="2" t="s">
        <v>254</v>
      </c>
      <c r="B10" s="13">
        <f>AVERAGE(N10,R10,V10)</f>
        <v>15</v>
      </c>
      <c r="C10" s="3">
        <v>45214</v>
      </c>
      <c r="D10" s="3">
        <v>45285</v>
      </c>
      <c r="E10" s="3">
        <v>45315</v>
      </c>
      <c r="F10" s="3">
        <f>表1[[#This Row],[会议时间]]+表1[[#This Row],[平均EI检索耗时]]*7</f>
        <v>45420</v>
      </c>
      <c r="G10" s="3">
        <f>表1[[#This Row],[会议时间]]+MAX(N10,R10,V10)*7</f>
        <v>45420</v>
      </c>
      <c r="H10" s="2" t="s">
        <v>204</v>
      </c>
      <c r="I10" s="7" t="s">
        <v>247</v>
      </c>
      <c r="J10" s="10" t="s">
        <v>25</v>
      </c>
      <c r="K10" s="3">
        <v>44953</v>
      </c>
      <c r="L10" s="2">
        <f>_xlfn.ISOWEEKNUM(K10)</f>
        <v>4</v>
      </c>
      <c r="M10" s="2">
        <v>19</v>
      </c>
      <c r="N10" s="2">
        <v>15</v>
      </c>
      <c r="O10" s="2"/>
      <c r="P10" s="2"/>
      <c r="Q10" s="2"/>
      <c r="R10" s="2"/>
      <c r="S10" s="2"/>
      <c r="T10" s="2"/>
      <c r="U10" s="2"/>
      <c r="V10" s="2"/>
    </row>
    <row r="11" spans="1:22" ht="20" customHeight="1" x14ac:dyDescent="0.4">
      <c r="A11" s="2" t="s">
        <v>46</v>
      </c>
      <c r="B11" s="13">
        <f>AVERAGE(N11,R11,V11)</f>
        <v>10</v>
      </c>
      <c r="C11" s="3">
        <v>45213</v>
      </c>
      <c r="D11" s="3">
        <v>45260</v>
      </c>
      <c r="E11" s="3">
        <v>45340</v>
      </c>
      <c r="F11" s="3">
        <f>表1[[#This Row],[会议时间]]+表1[[#This Row],[平均EI检索耗时]]*7</f>
        <v>45410</v>
      </c>
      <c r="G11" s="3">
        <f>表1[[#This Row],[会议时间]]+MAX(N11,R11,V11)*7</f>
        <v>45424</v>
      </c>
      <c r="H11" s="2" t="s">
        <v>204</v>
      </c>
      <c r="I11" s="7" t="s">
        <v>245</v>
      </c>
      <c r="J11" s="10" t="s">
        <v>47</v>
      </c>
      <c r="K11" s="3">
        <v>44970</v>
      </c>
      <c r="L11" s="2">
        <f>_xlfn.ISOWEEKNUM(K11)</f>
        <v>7</v>
      </c>
      <c r="M11" s="2">
        <v>14</v>
      </c>
      <c r="N11" s="2">
        <v>7</v>
      </c>
      <c r="O11" s="3">
        <v>44578</v>
      </c>
      <c r="P11" s="2">
        <f>_xlfn.ISOWEEKNUM(O11)</f>
        <v>3</v>
      </c>
      <c r="Q11" s="2">
        <v>15</v>
      </c>
      <c r="R11" s="2">
        <v>12</v>
      </c>
      <c r="S11" s="3">
        <v>44213</v>
      </c>
      <c r="T11" s="2">
        <f>_xlfn.ISOWEEKNUM(S11)</f>
        <v>2</v>
      </c>
      <c r="U11" s="2">
        <v>13</v>
      </c>
      <c r="V11" s="2">
        <v>11</v>
      </c>
    </row>
    <row r="12" spans="1:22" ht="20" customHeight="1" x14ac:dyDescent="0.4">
      <c r="A12" s="2" t="s">
        <v>74</v>
      </c>
      <c r="B12" s="13">
        <f>AVERAGE(N12,R12,V12)</f>
        <v>9</v>
      </c>
      <c r="C12" s="3">
        <v>45245</v>
      </c>
      <c r="D12" s="3">
        <v>45260</v>
      </c>
      <c r="E12" s="3">
        <v>45356</v>
      </c>
      <c r="F12" s="3">
        <f>表1[[#This Row],[会议时间]]+表1[[#This Row],[平均EI检索耗时]]*7</f>
        <v>45419</v>
      </c>
      <c r="G12" s="3">
        <f>表1[[#This Row],[会议时间]]+MAX(N12,R12,V12)*7</f>
        <v>45426</v>
      </c>
      <c r="H12" s="2" t="s">
        <v>204</v>
      </c>
      <c r="I12" s="7" t="s">
        <v>222</v>
      </c>
      <c r="J12" s="10" t="s">
        <v>77</v>
      </c>
      <c r="K12" s="3">
        <v>44986</v>
      </c>
      <c r="L12" s="2">
        <f>_xlfn.ISOWEEKNUM(K12)</f>
        <v>9</v>
      </c>
      <c r="M12" s="2">
        <v>19</v>
      </c>
      <c r="N12" s="2">
        <v>10</v>
      </c>
      <c r="O12" s="3">
        <v>44629</v>
      </c>
      <c r="P12" s="2">
        <f>_xlfn.ISOWEEKNUM(O12)</f>
        <v>10</v>
      </c>
      <c r="Q12" s="2">
        <v>19</v>
      </c>
      <c r="R12" s="2">
        <v>9</v>
      </c>
      <c r="S12" s="3">
        <v>44260</v>
      </c>
      <c r="T12" s="2">
        <f>_xlfn.ISOWEEKNUM(S12)</f>
        <v>9</v>
      </c>
      <c r="U12" s="2">
        <v>17</v>
      </c>
      <c r="V12" s="2">
        <v>8</v>
      </c>
    </row>
    <row r="13" spans="1:22" ht="20" customHeight="1" x14ac:dyDescent="0.4">
      <c r="A13" s="2" t="s">
        <v>102</v>
      </c>
      <c r="B13" s="13">
        <f>AVERAGE(N13,R13,V13)</f>
        <v>8</v>
      </c>
      <c r="C13" s="3">
        <v>45275</v>
      </c>
      <c r="D13" s="3">
        <v>45332</v>
      </c>
      <c r="E13" s="3">
        <v>45371</v>
      </c>
      <c r="F13" s="3">
        <f>表1[[#This Row],[会议时间]]+表1[[#This Row],[平均EI检索耗时]]*7</f>
        <v>45427</v>
      </c>
      <c r="G13" s="3">
        <f>表1[[#This Row],[会议时间]]+MAX(N13,R13,V13)*7</f>
        <v>45427</v>
      </c>
      <c r="H13" s="2" t="s">
        <v>204</v>
      </c>
      <c r="I13" s="7" t="s">
        <v>231</v>
      </c>
      <c r="J13" s="10" t="s">
        <v>103</v>
      </c>
      <c r="K13" s="3">
        <v>45017</v>
      </c>
      <c r="L13" s="2">
        <f>_xlfn.ISOWEEKNUM(K13)</f>
        <v>13</v>
      </c>
      <c r="M13" s="2">
        <v>21</v>
      </c>
      <c r="N13" s="2">
        <v>8</v>
      </c>
      <c r="O13" s="3">
        <v>44646</v>
      </c>
      <c r="P13" s="2">
        <f>_xlfn.ISOWEEKNUM(O13)</f>
        <v>12</v>
      </c>
      <c r="Q13" s="2">
        <v>20</v>
      </c>
      <c r="R13" s="2">
        <v>8</v>
      </c>
      <c r="S13" s="3">
        <v>44265</v>
      </c>
      <c r="T13" s="2">
        <f>_xlfn.ISOWEEKNUM(S13)</f>
        <v>10</v>
      </c>
      <c r="U13" s="2">
        <v>18</v>
      </c>
      <c r="V13" s="2">
        <v>8</v>
      </c>
    </row>
    <row r="14" spans="1:22" ht="20" customHeight="1" x14ac:dyDescent="0.4">
      <c r="A14" s="2" t="s">
        <v>70</v>
      </c>
      <c r="B14" s="13">
        <f>AVERAGE(N14,R14,V14)</f>
        <v>10.5</v>
      </c>
      <c r="C14" s="3">
        <v>45199</v>
      </c>
      <c r="D14" s="3">
        <v>45230</v>
      </c>
      <c r="E14" s="3">
        <v>45352</v>
      </c>
      <c r="F14" s="3">
        <f>表1[[#This Row],[会议时间]]+表1[[#This Row],[平均EI检索耗时]]*7</f>
        <v>45425.5</v>
      </c>
      <c r="G14" s="3">
        <f>表1[[#This Row],[会议时间]]+MAX(N14,R14,V14)*7</f>
        <v>45429</v>
      </c>
      <c r="H14" s="2" t="s">
        <v>204</v>
      </c>
      <c r="I14" s="7" t="s">
        <v>241</v>
      </c>
      <c r="J14" s="10" t="s">
        <v>71</v>
      </c>
      <c r="K14" s="3">
        <v>44988</v>
      </c>
      <c r="L14" s="2">
        <f>_xlfn.ISOWEEKNUM(K14)</f>
        <v>9</v>
      </c>
      <c r="M14" s="2">
        <v>19</v>
      </c>
      <c r="N14" s="2">
        <v>10</v>
      </c>
      <c r="O14" s="3">
        <v>44141</v>
      </c>
      <c r="P14" s="2">
        <f>_xlfn.ISOWEEKNUM(O14)</f>
        <v>45</v>
      </c>
      <c r="Q14" s="2">
        <v>4</v>
      </c>
      <c r="R14" s="2">
        <f>4+(52-45)</f>
        <v>11</v>
      </c>
      <c r="S14" s="2"/>
      <c r="T14" s="2"/>
      <c r="U14" s="2"/>
      <c r="V14" s="2"/>
    </row>
    <row r="15" spans="1:22" ht="20" customHeight="1" x14ac:dyDescent="0.4">
      <c r="A15" s="2" t="s">
        <v>57</v>
      </c>
      <c r="B15" s="13">
        <f>AVERAGE(N15,R15,V15)</f>
        <v>13</v>
      </c>
      <c r="C15" s="3">
        <v>45235</v>
      </c>
      <c r="D15" s="3">
        <v>45264</v>
      </c>
      <c r="E15" s="3">
        <v>45344</v>
      </c>
      <c r="F15" s="3">
        <f>表1[[#This Row],[会议时间]]+表1[[#This Row],[平均EI检索耗时]]*7</f>
        <v>45435</v>
      </c>
      <c r="G15" s="3">
        <f>表1[[#This Row],[会议时间]]+MAX(N15,R15,V15)*7</f>
        <v>45435</v>
      </c>
      <c r="H15" s="2" t="s">
        <v>204</v>
      </c>
      <c r="I15" s="7" t="s">
        <v>217</v>
      </c>
      <c r="J15" s="10" t="s">
        <v>58</v>
      </c>
      <c r="K15" s="3">
        <v>43885</v>
      </c>
      <c r="L15" s="2">
        <f>_xlfn.ISOWEEKNUM(K15)</f>
        <v>9</v>
      </c>
      <c r="M15" s="2">
        <v>22</v>
      </c>
      <c r="N15" s="2">
        <v>13</v>
      </c>
      <c r="O15" s="2"/>
      <c r="P15" s="2"/>
      <c r="Q15" s="2"/>
      <c r="R15" s="2"/>
      <c r="S15" s="2"/>
      <c r="T15" s="2"/>
      <c r="U15" s="2"/>
      <c r="V15" s="2"/>
    </row>
    <row r="16" spans="1:22" ht="20" customHeight="1" x14ac:dyDescent="0.4">
      <c r="A16" s="2" t="s">
        <v>232</v>
      </c>
      <c r="B16" s="13">
        <f>AVERAGE(N16,R16,V16)</f>
        <v>11.666666666666666</v>
      </c>
      <c r="C16" s="3">
        <v>45275</v>
      </c>
      <c r="D16" s="3">
        <v>45306</v>
      </c>
      <c r="E16" s="3">
        <v>45343</v>
      </c>
      <c r="F16" s="3">
        <f>表1[[#This Row],[会议时间]]+表1[[#This Row],[平均EI检索耗时]]*7</f>
        <v>45424.666666666664</v>
      </c>
      <c r="G16" s="3">
        <f>表1[[#This Row],[会议时间]]+MAX(N16,R16,V16)*7</f>
        <v>45441</v>
      </c>
      <c r="H16" s="2" t="s">
        <v>207</v>
      </c>
      <c r="I16" s="7" t="s">
        <v>233</v>
      </c>
      <c r="J16" s="10" t="s">
        <v>48</v>
      </c>
      <c r="K16" s="3">
        <v>44979</v>
      </c>
      <c r="L16" s="2">
        <f>_xlfn.ISOWEEKNUM(K16)</f>
        <v>8</v>
      </c>
      <c r="M16" s="2">
        <v>22</v>
      </c>
      <c r="N16" s="2">
        <v>14</v>
      </c>
      <c r="O16" s="3">
        <v>44615</v>
      </c>
      <c r="P16" s="2">
        <f>_xlfn.ISOWEEKNUM(O16)</f>
        <v>8</v>
      </c>
      <c r="Q16" s="2">
        <v>19</v>
      </c>
      <c r="R16" s="2">
        <v>11</v>
      </c>
      <c r="S16" s="3">
        <v>44244</v>
      </c>
      <c r="T16" s="2">
        <f>_xlfn.ISOWEEKNUM(S16)</f>
        <v>7</v>
      </c>
      <c r="U16" s="2">
        <v>17</v>
      </c>
      <c r="V16" s="2">
        <v>10</v>
      </c>
    </row>
    <row r="17" spans="1:22" ht="20" customHeight="1" x14ac:dyDescent="0.4">
      <c r="A17" s="2" t="s">
        <v>100</v>
      </c>
      <c r="B17" s="13">
        <f>AVERAGE(N17,R17,V17)</f>
        <v>10.333333333333334</v>
      </c>
      <c r="C17" s="3">
        <v>45224</v>
      </c>
      <c r="D17" s="3">
        <v>45255</v>
      </c>
      <c r="E17" s="3">
        <v>45365</v>
      </c>
      <c r="F17" s="3">
        <f>表1[[#This Row],[会议时间]]+表1[[#This Row],[平均EI检索耗时]]*7</f>
        <v>45437.333333333336</v>
      </c>
      <c r="G17" s="16">
        <f>表1[[#This Row],[会议时间]]+MAX(N17,R17,V17)*7</f>
        <v>45449</v>
      </c>
      <c r="H17" s="2" t="s">
        <v>204</v>
      </c>
      <c r="I17" s="7" t="s">
        <v>251</v>
      </c>
      <c r="J17" s="10" t="s">
        <v>101</v>
      </c>
      <c r="K17" s="3">
        <v>44988</v>
      </c>
      <c r="L17" s="2">
        <f>_xlfn.ISOWEEKNUM(K17)</f>
        <v>9</v>
      </c>
      <c r="M17" s="2">
        <v>21</v>
      </c>
      <c r="N17" s="2">
        <v>12</v>
      </c>
      <c r="O17" s="3">
        <v>44645</v>
      </c>
      <c r="P17" s="2">
        <f>_xlfn.ISOWEEKNUM(O17)</f>
        <v>12</v>
      </c>
      <c r="Q17" s="2">
        <v>20</v>
      </c>
      <c r="R17" s="2">
        <v>8</v>
      </c>
      <c r="S17" s="3">
        <v>44275</v>
      </c>
      <c r="T17" s="2">
        <f>_xlfn.ISOWEEKNUM(S17)</f>
        <v>11</v>
      </c>
      <c r="U17" s="2">
        <v>22</v>
      </c>
      <c r="V17" s="2">
        <v>11</v>
      </c>
    </row>
    <row r="18" spans="1:22" ht="20" customHeight="1" x14ac:dyDescent="0.4">
      <c r="A18" s="2" t="s">
        <v>104</v>
      </c>
      <c r="B18" s="13">
        <f>AVERAGE(N18,R18,V18)</f>
        <v>8.6666666666666661</v>
      </c>
      <c r="C18" s="3">
        <v>45250</v>
      </c>
      <c r="D18" s="3">
        <v>45260</v>
      </c>
      <c r="E18" s="3">
        <v>45366</v>
      </c>
      <c r="F18" s="3">
        <f>表1[[#This Row],[会议时间]]+表1[[#This Row],[平均EI检索耗时]]*7</f>
        <v>45426.666666666664</v>
      </c>
      <c r="G18" s="16">
        <f>表1[[#This Row],[会议时间]]+MAX(N18,R18,V18)*7</f>
        <v>45450</v>
      </c>
      <c r="H18" s="2" t="s">
        <v>204</v>
      </c>
      <c r="I18" s="7" t="s">
        <v>225</v>
      </c>
      <c r="J18" s="10" t="s">
        <v>105</v>
      </c>
      <c r="K18" s="3">
        <v>44837</v>
      </c>
      <c r="L18" s="2">
        <f>_xlfn.ISOWEEKNUM(K18)</f>
        <v>40</v>
      </c>
      <c r="M18" s="2">
        <v>47</v>
      </c>
      <c r="N18" s="2">
        <v>7</v>
      </c>
      <c r="O18" s="3">
        <v>44267</v>
      </c>
      <c r="P18" s="2">
        <f>_xlfn.ISOWEEKNUM(O18)</f>
        <v>10</v>
      </c>
      <c r="Q18" s="2">
        <v>17</v>
      </c>
      <c r="R18" s="2">
        <v>7</v>
      </c>
      <c r="S18" s="3">
        <v>43819</v>
      </c>
      <c r="T18" s="2">
        <f>_xlfn.ISOWEEKNUM(S18)</f>
        <v>51</v>
      </c>
      <c r="U18" s="2">
        <v>11</v>
      </c>
      <c r="V18" s="2">
        <v>12</v>
      </c>
    </row>
    <row r="19" spans="1:22" ht="20" customHeight="1" x14ac:dyDescent="0.4">
      <c r="A19" s="2" t="s">
        <v>187</v>
      </c>
      <c r="B19" s="13">
        <f>AVERAGE(N19,R19,V19)</f>
        <v>5</v>
      </c>
      <c r="C19" s="3">
        <v>45252</v>
      </c>
      <c r="D19" s="3">
        <v>45306</v>
      </c>
      <c r="E19" s="3">
        <v>45426</v>
      </c>
      <c r="F19" s="3">
        <f>表1[[#This Row],[会议时间]]+表1[[#This Row],[平均EI检索耗时]]*7</f>
        <v>45461</v>
      </c>
      <c r="G19" s="16">
        <f>表1[[#This Row],[会议时间]]+MAX(N19,R19,V19)*7</f>
        <v>45461</v>
      </c>
      <c r="H19" s="2" t="s">
        <v>204</v>
      </c>
      <c r="I19" s="7" t="s">
        <v>237</v>
      </c>
      <c r="J19" s="10" t="s">
        <v>188</v>
      </c>
      <c r="K19" s="3">
        <v>44622</v>
      </c>
      <c r="L19" s="2">
        <f>_xlfn.ISOWEEKNUM(K19)</f>
        <v>9</v>
      </c>
      <c r="M19" s="2">
        <v>14</v>
      </c>
      <c r="N19" s="2">
        <v>5</v>
      </c>
      <c r="O19" s="2"/>
      <c r="P19" s="2"/>
      <c r="Q19" s="2"/>
      <c r="R19" s="2"/>
      <c r="S19" s="2"/>
      <c r="T19" s="2"/>
      <c r="U19" s="2"/>
      <c r="V19" s="2"/>
    </row>
    <row r="20" spans="1:22" ht="20" customHeight="1" x14ac:dyDescent="0.4">
      <c r="A20" s="2" t="s">
        <v>20</v>
      </c>
      <c r="B20" s="13">
        <f>AVERAGE(N20,R20,V20)</f>
        <v>17.5</v>
      </c>
      <c r="C20" s="3">
        <v>45242</v>
      </c>
      <c r="D20" s="2"/>
      <c r="E20" s="3">
        <v>45310</v>
      </c>
      <c r="F20" s="3">
        <f>表1[[#This Row],[会议时间]]+表1[[#This Row],[平均EI检索耗时]]*7</f>
        <v>45432.5</v>
      </c>
      <c r="G20" s="16">
        <f>表1[[#This Row],[会议时间]]+MAX(N20,R20,V20)*7</f>
        <v>45471</v>
      </c>
      <c r="H20" s="2" t="s">
        <v>204</v>
      </c>
      <c r="I20" s="7" t="s">
        <v>221</v>
      </c>
      <c r="J20" s="10" t="s">
        <v>22</v>
      </c>
      <c r="K20" s="3">
        <v>44981</v>
      </c>
      <c r="L20" s="2">
        <f>_xlfn.ISOWEEKNUM(K20)</f>
        <v>8</v>
      </c>
      <c r="M20" s="2">
        <v>20</v>
      </c>
      <c r="N20" s="2">
        <v>12</v>
      </c>
      <c r="O20" s="3">
        <v>44645</v>
      </c>
      <c r="P20" s="2">
        <f>_xlfn.ISOWEEKNUM(O20)</f>
        <v>12</v>
      </c>
      <c r="Q20" s="2">
        <v>35</v>
      </c>
      <c r="R20" s="2">
        <v>23</v>
      </c>
      <c r="S20" s="2"/>
      <c r="T20" s="2"/>
      <c r="U20" s="2"/>
      <c r="V20" s="2"/>
    </row>
    <row r="21" spans="1:22" ht="20" customHeight="1" x14ac:dyDescent="0.4">
      <c r="A21" s="2" t="s">
        <v>178</v>
      </c>
      <c r="B21" s="13">
        <f>AVERAGE(N21,R21,V21)</f>
        <v>9</v>
      </c>
      <c r="C21" s="3">
        <v>45322</v>
      </c>
      <c r="D21" s="3">
        <v>45382</v>
      </c>
      <c r="E21" s="3">
        <v>45408</v>
      </c>
      <c r="F21" s="3">
        <f>表1[[#This Row],[会议时间]]+表1[[#This Row],[平均EI检索耗时]]*7</f>
        <v>45471</v>
      </c>
      <c r="G21" s="16">
        <f>表1[[#This Row],[会议时间]]+MAX(N21,R21,V21)*7</f>
        <v>45471</v>
      </c>
      <c r="H21" s="2" t="s">
        <v>204</v>
      </c>
      <c r="I21" s="7" t="s">
        <v>226</v>
      </c>
      <c r="J21" s="10" t="s">
        <v>177</v>
      </c>
      <c r="K21" s="3">
        <v>45044</v>
      </c>
      <c r="L21" s="2">
        <f>_xlfn.ISOWEEKNUM(K21)</f>
        <v>17</v>
      </c>
      <c r="M21" s="2">
        <v>26</v>
      </c>
      <c r="N21" s="2">
        <v>9</v>
      </c>
      <c r="O21" s="2"/>
      <c r="P21" s="2"/>
      <c r="Q21" s="2"/>
      <c r="R21" s="2"/>
      <c r="S21" s="2"/>
      <c r="T21" s="2"/>
      <c r="U21" s="2"/>
      <c r="V21" s="2"/>
    </row>
    <row r="22" spans="1:22" ht="20" customHeight="1" x14ac:dyDescent="0.4">
      <c r="A22" s="2" t="s">
        <v>84</v>
      </c>
      <c r="B22" s="13">
        <f>AVERAGE(N22,R22,V22)</f>
        <v>13.666666666666666</v>
      </c>
      <c r="C22" s="3">
        <v>45231</v>
      </c>
      <c r="D22" s="3">
        <v>45261</v>
      </c>
      <c r="E22" s="3">
        <v>45359</v>
      </c>
      <c r="F22" s="3">
        <f>表1[[#This Row],[会议时间]]+表1[[#This Row],[平均EI检索耗时]]*7</f>
        <v>45454.666666666664</v>
      </c>
      <c r="G22" s="6">
        <f>表1[[#This Row],[会议时间]]+MAX(N22,R22,V22)*7</f>
        <v>45478</v>
      </c>
      <c r="H22" s="2" t="s">
        <v>204</v>
      </c>
      <c r="I22" s="7" t="s">
        <v>215</v>
      </c>
      <c r="J22" s="10" t="s">
        <v>85</v>
      </c>
      <c r="K22" s="3">
        <v>44533</v>
      </c>
      <c r="L22" s="2">
        <f>_xlfn.ISOWEEKNUM(K22)</f>
        <v>48</v>
      </c>
      <c r="M22" s="2">
        <v>5</v>
      </c>
      <c r="N22" s="2">
        <f>5+52-48</f>
        <v>9</v>
      </c>
      <c r="O22" s="3">
        <v>43813</v>
      </c>
      <c r="P22" s="2">
        <f>_xlfn.ISOWEEKNUM(O22)</f>
        <v>50</v>
      </c>
      <c r="Q22" s="2">
        <v>13</v>
      </c>
      <c r="R22" s="2">
        <v>15</v>
      </c>
      <c r="S22" s="3">
        <v>43413</v>
      </c>
      <c r="T22" s="2">
        <f>_xlfn.ISOWEEKNUM(S22)</f>
        <v>45</v>
      </c>
      <c r="U22" s="2">
        <v>10</v>
      </c>
      <c r="V22" s="2">
        <v>17</v>
      </c>
    </row>
    <row r="23" spans="1:22" ht="20" customHeight="1" x14ac:dyDescent="0.4">
      <c r="A23" s="2" t="s">
        <v>88</v>
      </c>
      <c r="B23" s="13">
        <f>AVERAGE(N23,R23,V23)</f>
        <v>13</v>
      </c>
      <c r="C23" s="3">
        <v>45201</v>
      </c>
      <c r="D23" s="3">
        <v>45281</v>
      </c>
      <c r="E23" s="3">
        <v>45362</v>
      </c>
      <c r="F23" s="3">
        <f>表1[[#This Row],[会议时间]]+表1[[#This Row],[平均EI检索耗时]]*7</f>
        <v>45453</v>
      </c>
      <c r="G23" s="6">
        <f>表1[[#This Row],[会议时间]]+MAX(N23,R23,V23)*7</f>
        <v>45481</v>
      </c>
      <c r="H23" s="2" t="s">
        <v>207</v>
      </c>
      <c r="I23" s="7" t="s">
        <v>238</v>
      </c>
      <c r="J23" s="10" t="s">
        <v>89</v>
      </c>
      <c r="K23" s="3">
        <v>45002</v>
      </c>
      <c r="L23" s="2">
        <f>_xlfn.ISOWEEKNUM(K23)</f>
        <v>11</v>
      </c>
      <c r="M23" s="2">
        <v>28</v>
      </c>
      <c r="N23" s="2">
        <v>17</v>
      </c>
      <c r="O23" s="3">
        <v>44641</v>
      </c>
      <c r="P23" s="2">
        <f>_xlfn.ISOWEEKNUM(O23)</f>
        <v>12</v>
      </c>
      <c r="Q23" s="2">
        <v>22</v>
      </c>
      <c r="R23" s="2">
        <v>10</v>
      </c>
      <c r="S23" s="3">
        <v>44277</v>
      </c>
      <c r="T23" s="2">
        <f>_xlfn.ISOWEEKNUM(S23)</f>
        <v>12</v>
      </c>
      <c r="U23" s="2">
        <v>24</v>
      </c>
      <c r="V23" s="2">
        <v>12</v>
      </c>
    </row>
    <row r="24" spans="1:22" ht="20" customHeight="1" x14ac:dyDescent="0.4">
      <c r="A24" s="2" t="s">
        <v>165</v>
      </c>
      <c r="B24" s="13">
        <f>AVERAGE(N24,R24,V24)</f>
        <v>9.6666666666666661</v>
      </c>
      <c r="C24" s="3">
        <v>45246</v>
      </c>
      <c r="D24" s="3">
        <v>45282</v>
      </c>
      <c r="E24" s="3">
        <v>45405</v>
      </c>
      <c r="F24" s="3">
        <f>表1[[#This Row],[会议时间]]+表1[[#This Row],[平均EI检索耗时]]*7</f>
        <v>45472.666666666664</v>
      </c>
      <c r="G24" s="6">
        <f>表1[[#This Row],[会议时间]]+MAX(N24,R24,V24)*7</f>
        <v>45482</v>
      </c>
      <c r="H24" s="2" t="s">
        <v>204</v>
      </c>
      <c r="I24" s="7" t="s">
        <v>223</v>
      </c>
      <c r="J24" s="10" t="s">
        <v>166</v>
      </c>
      <c r="K24" s="3">
        <v>45034</v>
      </c>
      <c r="L24" s="2">
        <f>_xlfn.ISOWEEKNUM(K24)</f>
        <v>16</v>
      </c>
      <c r="M24" s="2">
        <v>26</v>
      </c>
      <c r="N24" s="2">
        <v>10</v>
      </c>
      <c r="O24" s="3">
        <v>44662</v>
      </c>
      <c r="P24" s="2">
        <f>_xlfn.ISOWEEKNUM(O24)</f>
        <v>15</v>
      </c>
      <c r="Q24" s="2">
        <v>26</v>
      </c>
      <c r="R24" s="2">
        <v>11</v>
      </c>
      <c r="S24" s="3">
        <v>44305</v>
      </c>
      <c r="T24" s="2">
        <f>_xlfn.ISOWEEKNUM(S24)</f>
        <v>16</v>
      </c>
      <c r="U24" s="2">
        <v>24</v>
      </c>
      <c r="V24" s="2">
        <v>8</v>
      </c>
    </row>
    <row r="25" spans="1:22" ht="20" customHeight="1" x14ac:dyDescent="0.4">
      <c r="A25" s="2" t="s">
        <v>160</v>
      </c>
      <c r="B25" s="13">
        <f>AVERAGE(N25,R25,V25)</f>
        <v>10.5</v>
      </c>
      <c r="C25" s="3">
        <v>45214</v>
      </c>
      <c r="D25" s="3">
        <v>44972</v>
      </c>
      <c r="E25" s="3">
        <v>45403</v>
      </c>
      <c r="F25" s="6">
        <f>表1[[#This Row],[会议时间]]+表1[[#This Row],[平均EI检索耗时]]*7</f>
        <v>45476.5</v>
      </c>
      <c r="G25" s="6">
        <f>表1[[#This Row],[会议时间]]+MAX(N25,R25,V25)*7</f>
        <v>45487</v>
      </c>
      <c r="H25" s="2" t="s">
        <v>204</v>
      </c>
      <c r="I25" s="7" t="s">
        <v>250</v>
      </c>
      <c r="J25" s="10" t="s">
        <v>161</v>
      </c>
      <c r="K25" s="3">
        <v>44689</v>
      </c>
      <c r="L25" s="2">
        <f>_xlfn.ISOWEEKNUM(K25)</f>
        <v>18</v>
      </c>
      <c r="M25" s="2">
        <v>27</v>
      </c>
      <c r="N25" s="2">
        <v>9</v>
      </c>
      <c r="O25" s="3">
        <v>43793</v>
      </c>
      <c r="P25" s="2">
        <f>_xlfn.ISOWEEKNUM(O25)</f>
        <v>47</v>
      </c>
      <c r="Q25" s="2">
        <v>7</v>
      </c>
      <c r="R25" s="2">
        <f>7+(52-47)</f>
        <v>12</v>
      </c>
      <c r="S25" s="2"/>
      <c r="T25" s="2"/>
      <c r="U25" s="2"/>
      <c r="V25" s="2"/>
    </row>
    <row r="26" spans="1:22" ht="20" customHeight="1" x14ac:dyDescent="0.4">
      <c r="A26" s="2" t="s">
        <v>75</v>
      </c>
      <c r="B26" s="13">
        <f>AVERAGE(N26,R26,V26)</f>
        <v>12.666666666666666</v>
      </c>
      <c r="C26" s="3">
        <v>45229</v>
      </c>
      <c r="D26" s="3">
        <v>45290</v>
      </c>
      <c r="E26" s="3">
        <v>45357</v>
      </c>
      <c r="F26" s="3">
        <f>表1[[#This Row],[会议时间]]+表1[[#This Row],[平均EI检索耗时]]*7</f>
        <v>45445.666666666664</v>
      </c>
      <c r="G26" s="6">
        <f>表1[[#This Row],[会议时间]]+MAX(N26,R26,V26)*7</f>
        <v>45504</v>
      </c>
      <c r="H26" s="2" t="s">
        <v>204</v>
      </c>
      <c r="I26" s="7" t="s">
        <v>212</v>
      </c>
      <c r="J26" s="10" t="s">
        <v>76</v>
      </c>
      <c r="K26" s="3">
        <v>45020</v>
      </c>
      <c r="L26" s="2">
        <f>_xlfn.ISOWEEKNUM(K26)</f>
        <v>14</v>
      </c>
      <c r="M26" s="2">
        <v>26</v>
      </c>
      <c r="N26" s="2">
        <v>12</v>
      </c>
      <c r="O26" s="3">
        <v>44795</v>
      </c>
      <c r="P26" s="2">
        <f>_xlfn.ISOWEEKNUM(O26)</f>
        <v>34</v>
      </c>
      <c r="Q26" s="2">
        <v>3</v>
      </c>
      <c r="R26" s="2">
        <f>3+52-34</f>
        <v>21</v>
      </c>
      <c r="S26" s="3">
        <v>44391</v>
      </c>
      <c r="T26" s="2">
        <f>_xlfn.ISOWEEKNUM(S26)</f>
        <v>28</v>
      </c>
      <c r="U26" s="2">
        <v>33</v>
      </c>
      <c r="V26" s="2">
        <v>5</v>
      </c>
    </row>
    <row r="27" spans="1:22" ht="20" customHeight="1" x14ac:dyDescent="0.4">
      <c r="A27" s="2" t="s">
        <v>114</v>
      </c>
      <c r="B27" s="13">
        <f>AVERAGE(N27,R27,V27)</f>
        <v>12.333333333333334</v>
      </c>
      <c r="C27" s="3">
        <v>45236</v>
      </c>
      <c r="D27" s="3">
        <v>45264</v>
      </c>
      <c r="E27" s="3">
        <v>45369</v>
      </c>
      <c r="F27" s="3">
        <f>表1[[#This Row],[会议时间]]+表1[[#This Row],[平均EI检索耗时]]*7</f>
        <v>45455.333333333336</v>
      </c>
      <c r="G27" s="6">
        <f>表1[[#This Row],[会议时间]]+MAX(N27,R27,V27)*7</f>
        <v>45537</v>
      </c>
      <c r="H27" s="2" t="s">
        <v>204</v>
      </c>
      <c r="I27" s="7" t="s">
        <v>218</v>
      </c>
      <c r="J27" s="10" t="s">
        <v>115</v>
      </c>
      <c r="K27" s="3">
        <v>44994</v>
      </c>
      <c r="L27" s="2">
        <f>_xlfn.ISOWEEKNUM(K27)</f>
        <v>10</v>
      </c>
      <c r="M27" s="2">
        <v>16</v>
      </c>
      <c r="N27" s="2">
        <v>6</v>
      </c>
      <c r="O27" s="3">
        <v>44628</v>
      </c>
      <c r="P27" s="2">
        <f>_xlfn.ISOWEEKNUM(O27)</f>
        <v>10</v>
      </c>
      <c r="Q27" s="2">
        <v>17</v>
      </c>
      <c r="R27" s="2">
        <v>7</v>
      </c>
      <c r="S27" s="3">
        <v>44257</v>
      </c>
      <c r="T27" s="2">
        <f>_xlfn.ISOWEEKNUM(S27)</f>
        <v>9</v>
      </c>
      <c r="U27" s="2">
        <v>33</v>
      </c>
      <c r="V27" s="2">
        <v>24</v>
      </c>
    </row>
    <row r="28" spans="1:22" ht="20" customHeight="1" x14ac:dyDescent="0.4">
      <c r="A28" s="2" t="s">
        <v>199</v>
      </c>
      <c r="B28" s="13">
        <f>AVERAGE(N28,R28,V28)</f>
        <v>10.666666666666666</v>
      </c>
      <c r="C28" s="3">
        <v>45296</v>
      </c>
      <c r="D28" s="3">
        <v>45371</v>
      </c>
      <c r="E28" s="3">
        <v>45428</v>
      </c>
      <c r="F28" s="6">
        <f>表1[[#This Row],[会议时间]]+表1[[#This Row],[平均EI检索耗时]]*7</f>
        <v>45502.666666666664</v>
      </c>
      <c r="G28" s="6">
        <f>表1[[#This Row],[会议时间]]+MAX(N28,R28,V28)*7</f>
        <v>45547</v>
      </c>
      <c r="H28" s="2" t="s">
        <v>204</v>
      </c>
      <c r="I28" s="7" t="s">
        <v>228</v>
      </c>
      <c r="J28" s="10" t="s">
        <v>200</v>
      </c>
      <c r="K28" s="3">
        <v>45003</v>
      </c>
      <c r="L28" s="2">
        <f>_xlfn.ISOWEEKNUM(K28)</f>
        <v>11</v>
      </c>
      <c r="M28" s="2">
        <v>28</v>
      </c>
      <c r="N28" s="2">
        <v>17</v>
      </c>
      <c r="O28" s="3">
        <v>44623</v>
      </c>
      <c r="P28" s="2">
        <f>_xlfn.ISOWEEKNUM(O28)</f>
        <v>9</v>
      </c>
      <c r="Q28" s="2">
        <v>16</v>
      </c>
      <c r="R28" s="2">
        <v>7</v>
      </c>
      <c r="S28" s="3">
        <v>43937</v>
      </c>
      <c r="T28" s="2">
        <f>_xlfn.ISOWEEKNUM(S28)</f>
        <v>16</v>
      </c>
      <c r="U28" s="2">
        <v>22</v>
      </c>
      <c r="V28" s="2">
        <v>8</v>
      </c>
    </row>
    <row r="29" spans="1:22" ht="20" customHeight="1" x14ac:dyDescent="0.4">
      <c r="A29" s="2" t="s">
        <v>155</v>
      </c>
      <c r="B29" s="13">
        <f>AVERAGE(N29,R29,V29)</f>
        <v>17.666666666666668</v>
      </c>
      <c r="C29" s="3">
        <v>45254</v>
      </c>
      <c r="D29" s="3">
        <v>45282</v>
      </c>
      <c r="E29" s="3">
        <v>45425</v>
      </c>
      <c r="F29" s="6">
        <f>表1[[#This Row],[会议时间]]+表1[[#This Row],[平均EI检索耗时]]*7</f>
        <v>45548.666666666664</v>
      </c>
      <c r="G29" s="6">
        <f>表1[[#This Row],[会议时间]]+MAX(N29,R29,V29)*7</f>
        <v>45558</v>
      </c>
      <c r="H29" s="2" t="s">
        <v>204</v>
      </c>
      <c r="I29" s="7" t="s">
        <v>236</v>
      </c>
      <c r="J29" s="10" t="s">
        <v>156</v>
      </c>
      <c r="K29" s="3">
        <v>45019</v>
      </c>
      <c r="L29" s="2">
        <f>_xlfn.ISOWEEKNUM(K29)</f>
        <v>14</v>
      </c>
      <c r="M29" s="2">
        <v>33</v>
      </c>
      <c r="N29" s="2">
        <v>19</v>
      </c>
      <c r="O29" s="3">
        <v>44690</v>
      </c>
      <c r="P29" s="2">
        <f>_xlfn.ISOWEEKNUM(O29)</f>
        <v>19</v>
      </c>
      <c r="Q29" s="2">
        <v>35</v>
      </c>
      <c r="R29" s="2">
        <v>16</v>
      </c>
      <c r="S29" s="3">
        <v>44305</v>
      </c>
      <c r="T29" s="2">
        <f>_xlfn.ISOWEEKNUM(S29)</f>
        <v>16</v>
      </c>
      <c r="U29" s="2">
        <v>34</v>
      </c>
      <c r="V29" s="2">
        <v>18</v>
      </c>
    </row>
    <row r="30" spans="1:22" ht="20" customHeight="1" x14ac:dyDescent="0.4">
      <c r="A30" s="2" t="s">
        <v>65</v>
      </c>
      <c r="B30" s="13">
        <f>AVERAGE(N30,R30,V30)</f>
        <v>19.333333333333332</v>
      </c>
      <c r="C30" s="3">
        <v>45199</v>
      </c>
      <c r="D30" s="3">
        <v>45291</v>
      </c>
      <c r="E30" s="3">
        <v>45351</v>
      </c>
      <c r="F30" s="6">
        <f>表1[[#This Row],[会议时间]]+表1[[#This Row],[平均EI检索耗时]]*7</f>
        <v>45486.333333333336</v>
      </c>
      <c r="G30" s="6">
        <f>表1[[#This Row],[会议时间]]+MAX(N30,R30,V30)*7</f>
        <v>45561</v>
      </c>
      <c r="H30" s="2" t="s">
        <v>204</v>
      </c>
      <c r="I30" s="7" t="s">
        <v>240</v>
      </c>
      <c r="J30" s="10" t="s">
        <v>69</v>
      </c>
      <c r="K30" s="3">
        <v>44903</v>
      </c>
      <c r="L30" s="2">
        <f>_xlfn.ISOWEEKNUM(K30)</f>
        <v>49</v>
      </c>
      <c r="M30" s="2">
        <v>10</v>
      </c>
      <c r="N30" s="2">
        <v>13</v>
      </c>
      <c r="O30" s="3">
        <v>44934</v>
      </c>
      <c r="P30" s="2">
        <f>_xlfn.ISOWEEKNUM(O30)</f>
        <v>1</v>
      </c>
      <c r="Q30" s="2">
        <v>31</v>
      </c>
      <c r="R30" s="2">
        <v>30</v>
      </c>
      <c r="S30" s="3">
        <v>44518</v>
      </c>
      <c r="T30" s="2">
        <f>_xlfn.ISOWEEKNUM(S30)</f>
        <v>46</v>
      </c>
      <c r="U30" s="2">
        <v>9</v>
      </c>
      <c r="V30" s="2">
        <f>9+(52-46)</f>
        <v>15</v>
      </c>
    </row>
    <row r="31" spans="1:22" ht="20" customHeight="1" x14ac:dyDescent="0.4">
      <c r="A31" s="2" t="s">
        <v>112</v>
      </c>
      <c r="B31" s="13">
        <f>AVERAGE(N31,R31,V31)</f>
        <v>15</v>
      </c>
      <c r="C31" s="3">
        <v>45229</v>
      </c>
      <c r="D31" s="2"/>
      <c r="E31" s="3">
        <v>45368</v>
      </c>
      <c r="F31" s="3">
        <f>表1[[#This Row],[会议时间]]+表1[[#This Row],[平均EI检索耗时]]*7</f>
        <v>45473</v>
      </c>
      <c r="G31" s="6">
        <f>表1[[#This Row],[会议时间]]+MAX(N31,R31,V31)*7</f>
        <v>45578</v>
      </c>
      <c r="H31" s="2" t="s">
        <v>204</v>
      </c>
      <c r="I31" s="7" t="s">
        <v>211</v>
      </c>
      <c r="J31" s="10" t="s">
        <v>113</v>
      </c>
      <c r="K31" s="3">
        <v>43919</v>
      </c>
      <c r="L31" s="2">
        <f>_xlfn.ISOWEEKNUM(K31)</f>
        <v>13</v>
      </c>
      <c r="M31" s="2">
        <v>22</v>
      </c>
      <c r="N31" s="2">
        <v>9</v>
      </c>
      <c r="O31" s="3">
        <v>43198</v>
      </c>
      <c r="P31" s="2">
        <f>_xlfn.ISOWEEKNUM(O31)</f>
        <v>14</v>
      </c>
      <c r="Q31" s="2">
        <v>44</v>
      </c>
      <c r="R31" s="2">
        <v>30</v>
      </c>
      <c r="S31" s="3">
        <v>42485</v>
      </c>
      <c r="T31" s="2">
        <f>_xlfn.ISOWEEKNUM(S31)</f>
        <v>17</v>
      </c>
      <c r="U31" s="2">
        <v>23</v>
      </c>
      <c r="V31" s="2">
        <v>6</v>
      </c>
    </row>
    <row r="32" spans="1:22" ht="20" customHeight="1" x14ac:dyDescent="0.4">
      <c r="A32" s="2" t="s">
        <v>201</v>
      </c>
      <c r="B32" s="13">
        <f>AVERAGE(N32,R32,V32)</f>
        <v>15.666666666666666</v>
      </c>
      <c r="C32" s="3">
        <v>45214</v>
      </c>
      <c r="D32" s="3">
        <v>45306</v>
      </c>
      <c r="E32" s="3">
        <v>45429</v>
      </c>
      <c r="F32" s="6">
        <f>表1[[#This Row],[会议时间]]+表1[[#This Row],[平均EI检索耗时]]*7</f>
        <v>45538.666666666664</v>
      </c>
      <c r="G32" s="6">
        <f>表1[[#This Row],[会议时间]]+MAX(N32,R32,V32)*7</f>
        <v>45618</v>
      </c>
      <c r="H32" s="2" t="s">
        <v>204</v>
      </c>
      <c r="I32" s="7" t="s">
        <v>220</v>
      </c>
      <c r="J32" s="10" t="s">
        <v>202</v>
      </c>
      <c r="K32" s="3">
        <v>45067</v>
      </c>
      <c r="L32" s="2">
        <f>_xlfn.ISOWEEKNUM(K32)</f>
        <v>20</v>
      </c>
      <c r="M32" s="2">
        <v>33</v>
      </c>
      <c r="N32" s="2">
        <v>13</v>
      </c>
      <c r="O32" s="3">
        <v>44708</v>
      </c>
      <c r="P32" s="2">
        <f>_xlfn.ISOWEEKNUM(O32)</f>
        <v>21</v>
      </c>
      <c r="Q32" s="2">
        <v>48</v>
      </c>
      <c r="R32" s="2">
        <v>27</v>
      </c>
      <c r="S32" s="3">
        <v>44338</v>
      </c>
      <c r="T32" s="2">
        <f>_xlfn.ISOWEEKNUM(S32)</f>
        <v>20</v>
      </c>
      <c r="U32" s="2">
        <v>27</v>
      </c>
      <c r="V32" s="2">
        <v>7</v>
      </c>
    </row>
    <row r="33" spans="1:22" ht="20" customHeight="1" x14ac:dyDescent="0.4">
      <c r="A33" s="2" t="s">
        <v>128</v>
      </c>
      <c r="B33" s="13">
        <f>AVERAGE(N33,R33,V33)</f>
        <v>18.666666666666668</v>
      </c>
      <c r="C33" s="3">
        <v>45247</v>
      </c>
      <c r="D33" s="3">
        <v>45307</v>
      </c>
      <c r="E33" s="3">
        <v>45379</v>
      </c>
      <c r="F33" s="6">
        <f>表1[[#This Row],[会议时间]]+表1[[#This Row],[平均EI检索耗时]]*7</f>
        <v>45509.666666666664</v>
      </c>
      <c r="G33" s="6">
        <f>表1[[#This Row],[会议时间]]+MAX(N33,R33,V33)*7</f>
        <v>45638</v>
      </c>
      <c r="H33" s="2" t="s">
        <v>204</v>
      </c>
      <c r="I33" s="7" t="s">
        <v>224</v>
      </c>
      <c r="J33" s="10" t="s">
        <v>129</v>
      </c>
      <c r="K33" s="3">
        <v>44897</v>
      </c>
      <c r="L33" s="2">
        <f>_xlfn.ISOWEEKNUM(K33)</f>
        <v>48</v>
      </c>
      <c r="M33" s="2">
        <v>2</v>
      </c>
      <c r="N33" s="2">
        <v>6</v>
      </c>
      <c r="O33" s="3">
        <v>43777</v>
      </c>
      <c r="P33" s="2">
        <f>_xlfn.ISOWEEKNUM(O33)</f>
        <v>45</v>
      </c>
      <c r="Q33" s="2">
        <v>6</v>
      </c>
      <c r="R33" s="2">
        <v>13</v>
      </c>
      <c r="S33" s="3">
        <v>43056</v>
      </c>
      <c r="T33" s="2">
        <f>_xlfn.ISOWEEKNUM(S33)</f>
        <v>46</v>
      </c>
      <c r="U33" s="2">
        <v>31</v>
      </c>
      <c r="V33" s="2">
        <f>31+52-46</f>
        <v>37</v>
      </c>
    </row>
    <row r="34" spans="1:22" ht="20" customHeight="1" x14ac:dyDescent="0.4">
      <c r="A34" s="2" t="s">
        <v>12</v>
      </c>
      <c r="B34" s="13" t="s">
        <v>253</v>
      </c>
      <c r="C34" s="3">
        <v>45199</v>
      </c>
      <c r="D34" s="3">
        <v>45224</v>
      </c>
      <c r="E34" s="3">
        <v>45301</v>
      </c>
      <c r="H34" s="2" t="s">
        <v>204</v>
      </c>
      <c r="I34" s="7" t="s">
        <v>239</v>
      </c>
      <c r="J34" s="10" t="s">
        <v>13</v>
      </c>
      <c r="K34" s="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20" customHeight="1" x14ac:dyDescent="0.4">
      <c r="A35" s="2" t="s">
        <v>9</v>
      </c>
      <c r="B35" s="13" t="s">
        <v>253</v>
      </c>
      <c r="C35" s="3">
        <v>45201</v>
      </c>
      <c r="D35" s="3">
        <v>45229</v>
      </c>
      <c r="E35" s="3">
        <v>45295</v>
      </c>
      <c r="H35" s="2" t="s">
        <v>204</v>
      </c>
      <c r="I35" s="7" t="s">
        <v>243</v>
      </c>
      <c r="J35" s="10" t="s">
        <v>242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20" customHeight="1" x14ac:dyDescent="0.4">
      <c r="A36" s="2" t="s">
        <v>86</v>
      </c>
      <c r="B36" s="13" t="s">
        <v>253</v>
      </c>
      <c r="C36" s="3">
        <v>45231</v>
      </c>
      <c r="D36" s="3">
        <v>45292</v>
      </c>
      <c r="E36" s="3">
        <v>45359</v>
      </c>
      <c r="H36" s="2" t="s">
        <v>204</v>
      </c>
      <c r="I36" s="7" t="s">
        <v>214</v>
      </c>
      <c r="J36" s="10" t="s">
        <v>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20" hidden="1" customHeight="1" x14ac:dyDescent="0.4">
      <c r="A37" s="2" t="s">
        <v>14</v>
      </c>
      <c r="B37" s="13"/>
      <c r="C37" s="3">
        <v>45204</v>
      </c>
      <c r="D37" s="3">
        <v>45255</v>
      </c>
      <c r="E37" s="3">
        <v>45302</v>
      </c>
      <c r="F37" s="3"/>
      <c r="G37" s="3"/>
      <c r="H37" s="2" t="s">
        <v>206</v>
      </c>
      <c r="J37" s="10" t="s">
        <v>15</v>
      </c>
      <c r="K37" s="3"/>
      <c r="L37" s="2">
        <f>_xlfn.ISOWEEKNUM(K37)</f>
        <v>52</v>
      </c>
      <c r="M37" s="2"/>
      <c r="N37" s="2"/>
      <c r="O37" s="3"/>
      <c r="P37" s="2">
        <f>_xlfn.ISOWEEKNUM(O37)</f>
        <v>52</v>
      </c>
      <c r="Q37" s="2"/>
      <c r="R37" s="2"/>
      <c r="S37" s="3"/>
      <c r="T37" s="2">
        <f>_xlfn.ISOWEEKNUM(S37)</f>
        <v>52</v>
      </c>
      <c r="U37" s="2"/>
      <c r="V37" s="2"/>
    </row>
    <row r="38" spans="1:22" ht="20" hidden="1" customHeight="1" x14ac:dyDescent="0.4">
      <c r="A38" s="2" t="s">
        <v>92</v>
      </c>
      <c r="B38" s="13"/>
      <c r="C38" s="3">
        <v>45207</v>
      </c>
      <c r="D38" s="3">
        <v>45274</v>
      </c>
      <c r="E38" s="3">
        <v>45362</v>
      </c>
      <c r="F38" s="3"/>
      <c r="G38" s="3"/>
      <c r="H38" s="2" t="s">
        <v>206</v>
      </c>
      <c r="J38" s="10" t="s">
        <v>93</v>
      </c>
      <c r="K38" s="3"/>
      <c r="L38" s="2">
        <f>_xlfn.ISOWEEKNUM(K38)</f>
        <v>52</v>
      </c>
      <c r="M38" s="2"/>
      <c r="N38" s="2"/>
      <c r="O38" s="3"/>
      <c r="P38" s="2">
        <f>_xlfn.ISOWEEKNUM(O38)</f>
        <v>52</v>
      </c>
      <c r="Q38" s="2"/>
      <c r="R38" s="2"/>
      <c r="S38" s="3"/>
      <c r="T38" s="2">
        <f>_xlfn.ISOWEEKNUM(S38)</f>
        <v>52</v>
      </c>
      <c r="U38" s="2"/>
      <c r="V38" s="2"/>
    </row>
    <row r="39" spans="1:22" ht="20" hidden="1" customHeight="1" x14ac:dyDescent="0.4">
      <c r="A39" s="2" t="s">
        <v>40</v>
      </c>
      <c r="B39" s="13"/>
      <c r="C39" s="3">
        <v>45214</v>
      </c>
      <c r="D39" s="3">
        <v>45245</v>
      </c>
      <c r="E39" s="3">
        <v>45327</v>
      </c>
      <c r="F39" s="3"/>
      <c r="G39" s="3"/>
      <c r="H39" s="2" t="s">
        <v>206</v>
      </c>
      <c r="J39" s="10" t="s">
        <v>41</v>
      </c>
      <c r="K39" s="3"/>
      <c r="L39" s="2">
        <f>_xlfn.ISOWEEKNUM(K39)</f>
        <v>52</v>
      </c>
      <c r="M39" s="2"/>
      <c r="N39" s="2"/>
      <c r="O39" s="3"/>
      <c r="P39" s="2">
        <f>_xlfn.ISOWEEKNUM(O39)</f>
        <v>52</v>
      </c>
      <c r="Q39" s="2"/>
      <c r="R39" s="2"/>
      <c r="S39" s="3"/>
      <c r="T39" s="2">
        <f>_xlfn.ISOWEEKNUM(S39)</f>
        <v>52</v>
      </c>
      <c r="U39" s="2"/>
      <c r="V39" s="2"/>
    </row>
    <row r="40" spans="1:22" ht="20" hidden="1" customHeight="1" x14ac:dyDescent="0.4">
      <c r="A40" s="2" t="s">
        <v>164</v>
      </c>
      <c r="B40" s="13"/>
      <c r="C40" s="3">
        <v>45199</v>
      </c>
      <c r="D40" s="3">
        <v>45275</v>
      </c>
      <c r="E40" s="3">
        <v>45405</v>
      </c>
      <c r="F40" s="3"/>
      <c r="G40" s="3"/>
      <c r="H40" s="2" t="s">
        <v>206</v>
      </c>
      <c r="J40" s="10" t="s">
        <v>164</v>
      </c>
      <c r="K40" s="3"/>
      <c r="L40" s="2">
        <f>_xlfn.ISOWEEKNUM(K40)</f>
        <v>52</v>
      </c>
      <c r="M40" s="2"/>
      <c r="N40" s="2"/>
      <c r="O40" s="3"/>
      <c r="P40" s="2">
        <f>_xlfn.ISOWEEKNUM(O40)</f>
        <v>52</v>
      </c>
      <c r="Q40" s="2"/>
      <c r="R40" s="2"/>
      <c r="S40" s="3"/>
      <c r="T40" s="2">
        <f>_xlfn.ISOWEEKNUM(S40)</f>
        <v>52</v>
      </c>
      <c r="U40" s="2"/>
      <c r="V40" s="2"/>
    </row>
    <row r="41" spans="1:22" ht="20" hidden="1" customHeight="1" x14ac:dyDescent="0.4">
      <c r="A41" s="2" t="s">
        <v>16</v>
      </c>
      <c r="B41" s="13"/>
      <c r="C41" s="3">
        <v>45206</v>
      </c>
      <c r="D41" s="3">
        <v>45220</v>
      </c>
      <c r="E41" s="3">
        <v>45306</v>
      </c>
      <c r="F41" s="3"/>
      <c r="G41" s="3"/>
      <c r="H41" s="2" t="s">
        <v>206</v>
      </c>
      <c r="J41" s="10" t="s">
        <v>17</v>
      </c>
      <c r="K41" s="3"/>
      <c r="L41" s="2">
        <f>_xlfn.ISOWEEKNUM(K41)</f>
        <v>52</v>
      </c>
      <c r="M41" s="2"/>
      <c r="N41" s="2"/>
      <c r="O41" s="3"/>
      <c r="P41" s="2">
        <f>_xlfn.ISOWEEKNUM(O41)</f>
        <v>52</v>
      </c>
      <c r="Q41" s="2"/>
      <c r="R41" s="2"/>
      <c r="S41" s="3"/>
      <c r="T41" s="2">
        <f>_xlfn.ISOWEEKNUM(S41)</f>
        <v>52</v>
      </c>
      <c r="U41" s="2"/>
      <c r="V41" s="2"/>
    </row>
    <row r="42" spans="1:22" ht="20" hidden="1" customHeight="1" x14ac:dyDescent="0.4">
      <c r="A42" s="2" t="s">
        <v>80</v>
      </c>
      <c r="B42" s="13"/>
      <c r="C42" s="3">
        <v>45207</v>
      </c>
      <c r="D42" s="3">
        <v>45268</v>
      </c>
      <c r="E42" s="3">
        <v>45355</v>
      </c>
      <c r="F42" s="3"/>
      <c r="G42" s="3"/>
      <c r="H42" s="2" t="s">
        <v>206</v>
      </c>
      <c r="J42" s="10" t="s">
        <v>81</v>
      </c>
      <c r="K42" s="3"/>
      <c r="L42" s="2">
        <f>_xlfn.ISOWEEKNUM(K42)</f>
        <v>52</v>
      </c>
      <c r="M42" s="2"/>
      <c r="N42" s="2"/>
      <c r="O42" s="3"/>
      <c r="P42" s="2">
        <f>_xlfn.ISOWEEKNUM(O42)</f>
        <v>52</v>
      </c>
      <c r="Q42" s="2"/>
      <c r="R42" s="2"/>
      <c r="S42" s="3"/>
      <c r="T42" s="2">
        <f>_xlfn.ISOWEEKNUM(S42)</f>
        <v>52</v>
      </c>
      <c r="U42" s="2"/>
      <c r="V42" s="2"/>
    </row>
    <row r="43" spans="1:22" ht="20" hidden="1" customHeight="1" x14ac:dyDescent="0.4">
      <c r="A43" s="2" t="s">
        <v>208</v>
      </c>
      <c r="B43" s="13"/>
      <c r="C43" s="3">
        <v>45208</v>
      </c>
      <c r="D43" s="3">
        <v>45230</v>
      </c>
      <c r="E43" s="3">
        <v>45343</v>
      </c>
      <c r="F43" s="3"/>
      <c r="G43" s="3"/>
      <c r="H43" s="2" t="s">
        <v>206</v>
      </c>
      <c r="J43" s="10" t="s">
        <v>49</v>
      </c>
      <c r="K43" s="3"/>
      <c r="L43" s="2">
        <f>_xlfn.ISOWEEKNUM(K43)</f>
        <v>52</v>
      </c>
      <c r="M43" s="2"/>
      <c r="N43" s="2"/>
      <c r="O43" s="3"/>
      <c r="P43" s="2">
        <f>_xlfn.ISOWEEKNUM(O43)</f>
        <v>52</v>
      </c>
      <c r="Q43" s="2"/>
      <c r="R43" s="2"/>
      <c r="S43" s="3"/>
      <c r="T43" s="2">
        <f>_xlfn.ISOWEEKNUM(S43)</f>
        <v>52</v>
      </c>
      <c r="U43" s="2"/>
      <c r="V43" s="2"/>
    </row>
    <row r="44" spans="1:22" ht="20" hidden="1" customHeight="1" x14ac:dyDescent="0.4">
      <c r="A44" s="2" t="s">
        <v>52</v>
      </c>
      <c r="B44" s="13"/>
      <c r="C44" s="3">
        <v>45208</v>
      </c>
      <c r="D44" s="2" t="s">
        <v>21</v>
      </c>
      <c r="E44" s="3">
        <v>45348</v>
      </c>
      <c r="F44" s="3"/>
      <c r="G44" s="3"/>
      <c r="H44" s="2" t="s">
        <v>206</v>
      </c>
      <c r="J44" s="10" t="s">
        <v>60</v>
      </c>
      <c r="K44" s="3"/>
      <c r="L44" s="2">
        <f>_xlfn.ISOWEEKNUM(K44)</f>
        <v>52</v>
      </c>
      <c r="M44" s="2"/>
      <c r="N44" s="2"/>
      <c r="O44" s="3"/>
      <c r="P44" s="2">
        <f>_xlfn.ISOWEEKNUM(O44)</f>
        <v>52</v>
      </c>
      <c r="Q44" s="2"/>
      <c r="R44" s="2"/>
      <c r="S44" s="3"/>
      <c r="T44" s="2">
        <f>_xlfn.ISOWEEKNUM(S44)</f>
        <v>52</v>
      </c>
      <c r="U44" s="2"/>
      <c r="V44" s="2"/>
    </row>
    <row r="45" spans="1:22" ht="20" hidden="1" customHeight="1" x14ac:dyDescent="0.4">
      <c r="A45" s="2" t="s">
        <v>144</v>
      </c>
      <c r="B45" s="13"/>
      <c r="C45" s="3">
        <v>45203</v>
      </c>
      <c r="D45" s="3">
        <v>45279</v>
      </c>
      <c r="E45" s="3">
        <v>45392</v>
      </c>
      <c r="F45" s="3"/>
      <c r="G45" s="3"/>
      <c r="H45" s="2" t="s">
        <v>206</v>
      </c>
      <c r="J45" s="10" t="s">
        <v>145</v>
      </c>
      <c r="K45" s="3"/>
      <c r="L45" s="2">
        <f>_xlfn.ISOWEEKNUM(K45)</f>
        <v>52</v>
      </c>
      <c r="M45" s="2"/>
      <c r="N45" s="2"/>
      <c r="O45" s="3"/>
      <c r="P45" s="2">
        <f>_xlfn.ISOWEEKNUM(O45)</f>
        <v>52</v>
      </c>
      <c r="Q45" s="2"/>
      <c r="R45" s="2"/>
      <c r="S45" s="3"/>
      <c r="T45" s="2">
        <f>_xlfn.ISOWEEKNUM(S45)</f>
        <v>52</v>
      </c>
      <c r="U45" s="2"/>
      <c r="V45" s="2"/>
    </row>
    <row r="46" spans="1:22" ht="20" hidden="1" customHeight="1" x14ac:dyDescent="0.4">
      <c r="A46" s="2" t="s">
        <v>140</v>
      </c>
      <c r="B46" s="13"/>
      <c r="C46" s="3">
        <v>45211</v>
      </c>
      <c r="D46" s="2" t="s">
        <v>21</v>
      </c>
      <c r="E46" s="3">
        <v>45389</v>
      </c>
      <c r="F46" s="3"/>
      <c r="G46" s="3"/>
      <c r="H46" s="2" t="s">
        <v>206</v>
      </c>
      <c r="J46" s="10" t="s">
        <v>141</v>
      </c>
      <c r="K46" s="3"/>
      <c r="L46" s="2">
        <f>_xlfn.ISOWEEKNUM(K46)</f>
        <v>52</v>
      </c>
      <c r="M46" s="2"/>
      <c r="N46" s="2"/>
      <c r="O46" s="3"/>
      <c r="P46" s="2">
        <f>_xlfn.ISOWEEKNUM(O46)</f>
        <v>52</v>
      </c>
      <c r="Q46" s="2"/>
      <c r="R46" s="2"/>
      <c r="S46" s="3"/>
      <c r="T46" s="2">
        <f>_xlfn.ISOWEEKNUM(S46)</f>
        <v>52</v>
      </c>
      <c r="U46" s="2"/>
      <c r="V46" s="2"/>
    </row>
    <row r="47" spans="1:22" ht="20" hidden="1" customHeight="1" x14ac:dyDescent="0.4">
      <c r="A47" s="2" t="s">
        <v>90</v>
      </c>
      <c r="B47" s="13"/>
      <c r="C47" s="3">
        <v>45212</v>
      </c>
      <c r="D47" s="3">
        <v>45275</v>
      </c>
      <c r="E47" s="3">
        <v>45362</v>
      </c>
      <c r="F47" s="3"/>
      <c r="G47" s="3"/>
      <c r="H47" s="2" t="s">
        <v>206</v>
      </c>
      <c r="J47" s="10" t="s">
        <v>91</v>
      </c>
      <c r="K47" s="3"/>
      <c r="L47" s="2">
        <f>_xlfn.ISOWEEKNUM(K47)</f>
        <v>52</v>
      </c>
      <c r="M47" s="2"/>
      <c r="N47" s="2"/>
      <c r="O47" s="3"/>
      <c r="P47" s="2">
        <f>_xlfn.ISOWEEKNUM(O47)</f>
        <v>52</v>
      </c>
      <c r="Q47" s="2"/>
      <c r="R47" s="2"/>
      <c r="S47" s="3"/>
      <c r="T47" s="2">
        <f>_xlfn.ISOWEEKNUM(S47)</f>
        <v>52</v>
      </c>
      <c r="U47" s="2"/>
      <c r="V47" s="2"/>
    </row>
    <row r="48" spans="1:22" ht="20" hidden="1" customHeight="1" x14ac:dyDescent="0.4">
      <c r="A48" s="2" t="s">
        <v>94</v>
      </c>
      <c r="B48" s="13"/>
      <c r="C48" s="3">
        <v>45212</v>
      </c>
      <c r="D48" s="3">
        <v>45275</v>
      </c>
      <c r="E48" s="3">
        <v>45363</v>
      </c>
      <c r="F48" s="3"/>
      <c r="G48" s="3"/>
      <c r="H48" s="2" t="s">
        <v>206</v>
      </c>
      <c r="J48" s="10" t="s">
        <v>95</v>
      </c>
      <c r="K48" s="3"/>
      <c r="L48" s="2">
        <f>_xlfn.ISOWEEKNUM(K48)</f>
        <v>52</v>
      </c>
      <c r="M48" s="2"/>
      <c r="N48" s="2"/>
      <c r="O48" s="3"/>
      <c r="P48" s="2">
        <f>_xlfn.ISOWEEKNUM(O48)</f>
        <v>52</v>
      </c>
      <c r="Q48" s="2"/>
      <c r="R48" s="2"/>
      <c r="S48" s="3"/>
      <c r="T48" s="2">
        <f>_xlfn.ISOWEEKNUM(S48)</f>
        <v>52</v>
      </c>
      <c r="U48" s="2"/>
      <c r="V48" s="2"/>
    </row>
    <row r="49" spans="1:22" ht="20" hidden="1" customHeight="1" x14ac:dyDescent="0.4">
      <c r="A49" s="2" t="s">
        <v>28</v>
      </c>
      <c r="B49" s="13"/>
      <c r="C49" s="3">
        <v>45214</v>
      </c>
      <c r="D49" s="3">
        <v>45229</v>
      </c>
      <c r="E49" s="3">
        <v>45318</v>
      </c>
      <c r="F49" s="3"/>
      <c r="G49" s="3"/>
      <c r="H49" s="2" t="s">
        <v>206</v>
      </c>
      <c r="J49" s="10" t="s">
        <v>29</v>
      </c>
      <c r="K49" s="3"/>
      <c r="L49" s="2">
        <f>_xlfn.ISOWEEKNUM(K49)</f>
        <v>52</v>
      </c>
      <c r="M49" s="2"/>
      <c r="N49" s="2"/>
      <c r="O49" s="3"/>
      <c r="P49" s="2">
        <f>_xlfn.ISOWEEKNUM(O49)</f>
        <v>52</v>
      </c>
      <c r="Q49" s="2"/>
      <c r="R49" s="2"/>
      <c r="S49" s="3"/>
      <c r="T49" s="2">
        <f>_xlfn.ISOWEEKNUM(S49)</f>
        <v>52</v>
      </c>
      <c r="U49" s="2"/>
      <c r="V49" s="2"/>
    </row>
    <row r="50" spans="1:22" ht="20" hidden="1" customHeight="1" x14ac:dyDescent="0.4">
      <c r="A50" s="2" t="s">
        <v>37</v>
      </c>
      <c r="B50" s="13"/>
      <c r="C50" s="3">
        <v>45214</v>
      </c>
      <c r="D50" s="3">
        <v>45245</v>
      </c>
      <c r="E50" s="3">
        <v>45327</v>
      </c>
      <c r="F50" s="3"/>
      <c r="G50" s="3"/>
      <c r="H50" s="2" t="s">
        <v>206</v>
      </c>
      <c r="J50" s="10" t="s">
        <v>39</v>
      </c>
      <c r="K50" s="3"/>
      <c r="L50" s="2">
        <f>_xlfn.ISOWEEKNUM(K50)</f>
        <v>52</v>
      </c>
      <c r="M50" s="2"/>
      <c r="N50" s="2"/>
      <c r="O50" s="3"/>
      <c r="P50" s="2">
        <f>_xlfn.ISOWEEKNUM(O50)</f>
        <v>52</v>
      </c>
      <c r="Q50" s="2"/>
      <c r="R50" s="2"/>
      <c r="S50" s="3"/>
      <c r="T50" s="2">
        <f>_xlfn.ISOWEEKNUM(S50)</f>
        <v>52</v>
      </c>
      <c r="U50" s="2"/>
      <c r="V50" s="2"/>
    </row>
    <row r="51" spans="1:22" ht="20" hidden="1" customHeight="1" x14ac:dyDescent="0.4">
      <c r="A51" s="2" t="s">
        <v>31</v>
      </c>
      <c r="B51" s="13"/>
      <c r="C51" s="3">
        <v>45219</v>
      </c>
      <c r="D51" s="4">
        <v>45231</v>
      </c>
      <c r="E51" s="3">
        <v>45320</v>
      </c>
      <c r="F51" s="3"/>
      <c r="G51" s="3"/>
      <c r="H51" s="2" t="s">
        <v>206</v>
      </c>
      <c r="J51" s="10" t="s">
        <v>30</v>
      </c>
      <c r="K51" s="3"/>
      <c r="L51" s="2">
        <f>_xlfn.ISOWEEKNUM(K51)</f>
        <v>52</v>
      </c>
      <c r="M51" s="2"/>
      <c r="N51" s="2"/>
      <c r="O51" s="3"/>
      <c r="P51" s="2">
        <f>_xlfn.ISOWEEKNUM(O51)</f>
        <v>52</v>
      </c>
      <c r="Q51" s="2"/>
      <c r="R51" s="2"/>
      <c r="S51" s="3"/>
      <c r="T51" s="2">
        <f>_xlfn.ISOWEEKNUM(S51)</f>
        <v>52</v>
      </c>
      <c r="U51" s="2"/>
      <c r="V51" s="2"/>
    </row>
    <row r="52" spans="1:22" ht="20" hidden="1" customHeight="1" x14ac:dyDescent="0.4">
      <c r="A52" s="2" t="s">
        <v>142</v>
      </c>
      <c r="B52" s="13"/>
      <c r="C52" s="3">
        <v>45229</v>
      </c>
      <c r="D52" s="3">
        <v>45275</v>
      </c>
      <c r="E52" s="3">
        <v>45389</v>
      </c>
      <c r="F52" s="3"/>
      <c r="G52" s="3"/>
      <c r="H52" s="2" t="s">
        <v>206</v>
      </c>
      <c r="J52" s="10" t="s">
        <v>143</v>
      </c>
      <c r="K52" s="3"/>
      <c r="L52" s="2">
        <f>_xlfn.ISOWEEKNUM(K52)</f>
        <v>52</v>
      </c>
      <c r="M52" s="2"/>
      <c r="N52" s="2"/>
      <c r="O52" s="3"/>
      <c r="P52" s="2">
        <f>_xlfn.ISOWEEKNUM(O52)</f>
        <v>52</v>
      </c>
      <c r="Q52" s="2"/>
      <c r="R52" s="2"/>
      <c r="S52" s="3"/>
      <c r="T52" s="2">
        <f>_xlfn.ISOWEEKNUM(S52)</f>
        <v>52</v>
      </c>
      <c r="U52" s="2"/>
      <c r="V52" s="2"/>
    </row>
    <row r="53" spans="1:22" ht="20" hidden="1" customHeight="1" x14ac:dyDescent="0.4">
      <c r="A53" s="2" t="s">
        <v>149</v>
      </c>
      <c r="B53" s="13"/>
      <c r="C53" s="3">
        <v>45229</v>
      </c>
      <c r="D53" s="3">
        <v>45260</v>
      </c>
      <c r="E53" s="3">
        <v>45393</v>
      </c>
      <c r="F53" s="3"/>
      <c r="G53" s="3"/>
      <c r="H53" s="2" t="s">
        <v>206</v>
      </c>
      <c r="J53" s="10" t="s">
        <v>150</v>
      </c>
      <c r="K53" s="3"/>
      <c r="L53" s="2">
        <f>_xlfn.ISOWEEKNUM(K53)</f>
        <v>52</v>
      </c>
      <c r="M53" s="2"/>
      <c r="N53" s="2"/>
      <c r="O53" s="3"/>
      <c r="P53" s="2">
        <f>_xlfn.ISOWEEKNUM(O53)</f>
        <v>52</v>
      </c>
      <c r="Q53" s="2"/>
      <c r="R53" s="2"/>
      <c r="S53" s="3"/>
      <c r="T53" s="2">
        <f>_xlfn.ISOWEEKNUM(S53)</f>
        <v>52</v>
      </c>
      <c r="U53" s="2"/>
      <c r="V53" s="2"/>
    </row>
    <row r="54" spans="1:22" ht="20" hidden="1" customHeight="1" x14ac:dyDescent="0.4">
      <c r="A54" s="2" t="s">
        <v>186</v>
      </c>
      <c r="B54" s="13"/>
      <c r="C54" s="3">
        <v>45230</v>
      </c>
      <c r="D54" s="2" t="s">
        <v>21</v>
      </c>
      <c r="E54" s="3">
        <v>45425</v>
      </c>
      <c r="F54" s="3"/>
      <c r="G54" s="3"/>
      <c r="H54" s="2" t="s">
        <v>206</v>
      </c>
      <c r="J54" s="10" t="s">
        <v>131</v>
      </c>
      <c r="K54" s="3"/>
      <c r="L54" s="2">
        <f>_xlfn.ISOWEEKNUM(K54)</f>
        <v>52</v>
      </c>
      <c r="M54" s="2"/>
      <c r="N54" s="2"/>
      <c r="O54" s="3"/>
      <c r="P54" s="2">
        <f>_xlfn.ISOWEEKNUM(O54)</f>
        <v>52</v>
      </c>
      <c r="Q54" s="2"/>
      <c r="R54" s="2"/>
      <c r="S54" s="3"/>
      <c r="T54" s="2">
        <f>_xlfn.ISOWEEKNUM(S54)</f>
        <v>52</v>
      </c>
      <c r="U54" s="2"/>
      <c r="V54" s="2"/>
    </row>
    <row r="55" spans="1:22" ht="20" hidden="1" customHeight="1" x14ac:dyDescent="0.4">
      <c r="A55" s="2" t="s">
        <v>196</v>
      </c>
      <c r="B55" s="13"/>
      <c r="C55" s="3">
        <v>45230</v>
      </c>
      <c r="D55" s="3">
        <v>45302</v>
      </c>
      <c r="E55" s="3">
        <v>45425</v>
      </c>
      <c r="F55" s="3"/>
      <c r="G55" s="3"/>
      <c r="H55" s="2" t="s">
        <v>206</v>
      </c>
      <c r="J55" s="10" t="s">
        <v>197</v>
      </c>
      <c r="K55" s="3"/>
      <c r="L55" s="2">
        <f>_xlfn.ISOWEEKNUM(K55)</f>
        <v>52</v>
      </c>
      <c r="M55" s="2"/>
      <c r="N55" s="2"/>
      <c r="O55" s="3"/>
      <c r="P55" s="2">
        <f>_xlfn.ISOWEEKNUM(O55)</f>
        <v>52</v>
      </c>
      <c r="Q55" s="2"/>
      <c r="R55" s="2"/>
      <c r="S55" s="3"/>
      <c r="T55" s="2">
        <f>_xlfn.ISOWEEKNUM(S55)</f>
        <v>52</v>
      </c>
      <c r="U55" s="2"/>
      <c r="V55" s="2"/>
    </row>
    <row r="56" spans="1:22" ht="20" hidden="1" customHeight="1" x14ac:dyDescent="0.4">
      <c r="A56" s="2" t="s">
        <v>67</v>
      </c>
      <c r="B56" s="13"/>
      <c r="C56" s="3">
        <v>45231</v>
      </c>
      <c r="D56" s="3">
        <v>45267</v>
      </c>
      <c r="E56" s="3">
        <v>45351</v>
      </c>
      <c r="F56" s="3"/>
      <c r="G56" s="3"/>
      <c r="H56" s="2" t="s">
        <v>206</v>
      </c>
      <c r="J56" s="10" t="s">
        <v>68</v>
      </c>
      <c r="K56" s="3"/>
      <c r="L56" s="2">
        <f>_xlfn.ISOWEEKNUM(K56)</f>
        <v>52</v>
      </c>
      <c r="M56" s="2"/>
      <c r="N56" s="2"/>
      <c r="O56" s="3"/>
      <c r="P56" s="2">
        <f>_xlfn.ISOWEEKNUM(O56)</f>
        <v>52</v>
      </c>
      <c r="Q56" s="2"/>
      <c r="R56" s="2"/>
      <c r="S56" s="3"/>
      <c r="T56" s="2">
        <f>_xlfn.ISOWEEKNUM(S56)</f>
        <v>52</v>
      </c>
      <c r="U56" s="2"/>
      <c r="V56" s="2"/>
    </row>
    <row r="57" spans="1:22" ht="20" hidden="1" customHeight="1" x14ac:dyDescent="0.4">
      <c r="A57" s="2" t="s">
        <v>118</v>
      </c>
      <c r="B57" s="13"/>
      <c r="C57" s="3">
        <v>45231</v>
      </c>
      <c r="D57" s="2" t="s">
        <v>21</v>
      </c>
      <c r="E57" s="3">
        <v>45373</v>
      </c>
      <c r="F57" s="3"/>
      <c r="G57" s="3"/>
      <c r="H57" s="2" t="s">
        <v>206</v>
      </c>
      <c r="J57" s="10" t="s">
        <v>119</v>
      </c>
      <c r="K57" s="3"/>
      <c r="L57" s="2">
        <f>_xlfn.ISOWEEKNUM(K57)</f>
        <v>52</v>
      </c>
      <c r="M57" s="2"/>
      <c r="N57" s="2"/>
      <c r="O57" s="3"/>
      <c r="P57" s="2">
        <f>_xlfn.ISOWEEKNUM(O57)</f>
        <v>52</v>
      </c>
      <c r="Q57" s="2"/>
      <c r="R57" s="2"/>
      <c r="S57" s="3"/>
      <c r="T57" s="2">
        <f>_xlfn.ISOWEEKNUM(S57)</f>
        <v>52</v>
      </c>
      <c r="U57" s="2"/>
      <c r="V57" s="2"/>
    </row>
    <row r="58" spans="1:22" ht="20" hidden="1" customHeight="1" x14ac:dyDescent="0.4">
      <c r="A58" s="2" t="s">
        <v>151</v>
      </c>
      <c r="B58" s="13"/>
      <c r="C58" s="3">
        <v>45231</v>
      </c>
      <c r="D58" s="3">
        <v>45275</v>
      </c>
      <c r="E58" s="3">
        <v>45396</v>
      </c>
      <c r="F58" s="3"/>
      <c r="G58" s="3"/>
      <c r="H58" s="2" t="s">
        <v>206</v>
      </c>
      <c r="J58" s="10" t="s">
        <v>153</v>
      </c>
      <c r="K58" s="3"/>
      <c r="L58" s="2">
        <f>_xlfn.ISOWEEKNUM(K58)</f>
        <v>52</v>
      </c>
      <c r="M58" s="2"/>
      <c r="N58" s="2"/>
      <c r="O58" s="3"/>
      <c r="P58" s="2">
        <f>_xlfn.ISOWEEKNUM(O58)</f>
        <v>52</v>
      </c>
      <c r="Q58" s="2"/>
      <c r="R58" s="2"/>
      <c r="S58" s="3"/>
      <c r="T58" s="2">
        <f>_xlfn.ISOWEEKNUM(S58)</f>
        <v>52</v>
      </c>
      <c r="U58" s="2"/>
      <c r="V58" s="2"/>
    </row>
    <row r="59" spans="1:22" ht="20" hidden="1" customHeight="1" x14ac:dyDescent="0.4">
      <c r="A59" s="2" t="s">
        <v>159</v>
      </c>
      <c r="B59" s="13"/>
      <c r="C59" s="3">
        <v>45231</v>
      </c>
      <c r="D59" s="3">
        <v>45261</v>
      </c>
      <c r="E59" s="3">
        <v>45400</v>
      </c>
      <c r="F59" s="3"/>
      <c r="G59" s="3"/>
      <c r="H59" s="2" t="s">
        <v>206</v>
      </c>
      <c r="J59" s="10" t="s">
        <v>216</v>
      </c>
      <c r="K59" s="3"/>
      <c r="L59" s="2">
        <f>_xlfn.ISOWEEKNUM(K59)</f>
        <v>52</v>
      </c>
      <c r="M59" s="2"/>
      <c r="N59" s="2"/>
      <c r="O59" s="3"/>
      <c r="P59" s="2">
        <f>_xlfn.ISOWEEKNUM(O59)</f>
        <v>52</v>
      </c>
      <c r="Q59" s="2"/>
      <c r="R59" s="2"/>
      <c r="S59" s="3"/>
      <c r="T59" s="2">
        <f>_xlfn.ISOWEEKNUM(S59)</f>
        <v>52</v>
      </c>
      <c r="U59" s="2"/>
      <c r="V59" s="2"/>
    </row>
    <row r="60" spans="1:22" ht="20" hidden="1" customHeight="1" x14ac:dyDescent="0.4">
      <c r="A60" s="2" t="s">
        <v>167</v>
      </c>
      <c r="B60" s="13"/>
      <c r="C60" s="3">
        <v>45231</v>
      </c>
      <c r="D60" s="3">
        <v>45275</v>
      </c>
      <c r="E60" s="3">
        <v>45405</v>
      </c>
      <c r="F60" s="3"/>
      <c r="G60" s="3"/>
      <c r="H60" s="2" t="s">
        <v>206</v>
      </c>
      <c r="J60" s="10" t="s">
        <v>168</v>
      </c>
      <c r="K60" s="3"/>
      <c r="L60" s="2">
        <f>_xlfn.ISOWEEKNUM(K60)</f>
        <v>52</v>
      </c>
      <c r="M60" s="2"/>
      <c r="N60" s="2"/>
      <c r="O60" s="3"/>
      <c r="P60" s="2">
        <f>_xlfn.ISOWEEKNUM(O60)</f>
        <v>52</v>
      </c>
      <c r="Q60" s="2"/>
      <c r="R60" s="2"/>
      <c r="S60" s="3"/>
      <c r="T60" s="2">
        <f>_xlfn.ISOWEEKNUM(S60)</f>
        <v>52</v>
      </c>
      <c r="U60" s="2"/>
      <c r="V60" s="2"/>
    </row>
    <row r="61" spans="1:22" ht="20" hidden="1" customHeight="1" x14ac:dyDescent="0.4">
      <c r="A61" s="2" t="s">
        <v>116</v>
      </c>
      <c r="B61" s="13"/>
      <c r="C61" s="3">
        <v>45234</v>
      </c>
      <c r="D61" s="3">
        <v>45278</v>
      </c>
      <c r="E61" s="3">
        <v>45369</v>
      </c>
      <c r="F61" s="3"/>
      <c r="G61" s="3"/>
      <c r="H61" s="2" t="s">
        <v>206</v>
      </c>
      <c r="J61" s="10" t="s">
        <v>117</v>
      </c>
      <c r="K61" s="3"/>
      <c r="L61" s="2">
        <f>_xlfn.ISOWEEKNUM(K61)</f>
        <v>52</v>
      </c>
      <c r="M61" s="2"/>
      <c r="N61" s="2"/>
      <c r="O61" s="3"/>
      <c r="P61" s="2">
        <f>_xlfn.ISOWEEKNUM(O61)</f>
        <v>52</v>
      </c>
      <c r="Q61" s="2"/>
      <c r="R61" s="2"/>
      <c r="S61" s="3"/>
      <c r="T61" s="2">
        <f>_xlfn.ISOWEEKNUM(S61)</f>
        <v>52</v>
      </c>
      <c r="U61" s="2"/>
      <c r="V61" s="2"/>
    </row>
    <row r="62" spans="1:22" ht="20" hidden="1" customHeight="1" x14ac:dyDescent="0.4">
      <c r="A62" s="2" t="s">
        <v>139</v>
      </c>
      <c r="B62" s="13"/>
      <c r="C62" s="3">
        <v>45235</v>
      </c>
      <c r="D62" s="3">
        <v>45270</v>
      </c>
      <c r="E62" s="3">
        <v>45388</v>
      </c>
      <c r="F62" s="3"/>
      <c r="G62" s="3"/>
      <c r="H62" s="2" t="s">
        <v>206</v>
      </c>
      <c r="J62" s="10" t="s">
        <v>138</v>
      </c>
      <c r="K62" s="3"/>
      <c r="L62" s="2">
        <f>_xlfn.ISOWEEKNUM(K62)</f>
        <v>52</v>
      </c>
      <c r="M62" s="2"/>
      <c r="N62" s="2"/>
      <c r="O62" s="3"/>
      <c r="P62" s="2">
        <f>_xlfn.ISOWEEKNUM(O62)</f>
        <v>52</v>
      </c>
      <c r="Q62" s="2"/>
      <c r="R62" s="2"/>
      <c r="S62" s="3"/>
      <c r="T62" s="2">
        <f>_xlfn.ISOWEEKNUM(S62)</f>
        <v>52</v>
      </c>
      <c r="U62" s="2"/>
      <c r="V62" s="2"/>
    </row>
    <row r="63" spans="1:22" ht="20" hidden="1" customHeight="1" x14ac:dyDescent="0.4">
      <c r="A63" s="2" t="s">
        <v>62</v>
      </c>
      <c r="B63" s="13"/>
      <c r="C63" s="3">
        <v>45236</v>
      </c>
      <c r="D63" s="3">
        <v>45307</v>
      </c>
      <c r="E63" s="3">
        <v>45350</v>
      </c>
      <c r="F63" s="3"/>
      <c r="G63" s="3"/>
      <c r="H63" s="2" t="s">
        <v>206</v>
      </c>
      <c r="J63" s="10" t="s">
        <v>63</v>
      </c>
      <c r="K63" s="3"/>
      <c r="L63" s="2">
        <f>_xlfn.ISOWEEKNUM(K63)</f>
        <v>52</v>
      </c>
      <c r="M63" s="2"/>
      <c r="N63" s="2"/>
      <c r="O63" s="3"/>
      <c r="P63" s="2">
        <f>_xlfn.ISOWEEKNUM(O63)</f>
        <v>52</v>
      </c>
      <c r="Q63" s="2"/>
      <c r="R63" s="2"/>
      <c r="S63" s="3"/>
      <c r="T63" s="2">
        <f>_xlfn.ISOWEEKNUM(S63)</f>
        <v>52</v>
      </c>
      <c r="U63" s="2"/>
      <c r="V63" s="2"/>
    </row>
    <row r="64" spans="1:22" ht="20" hidden="1" customHeight="1" x14ac:dyDescent="0.4">
      <c r="A64" s="2" t="s">
        <v>148</v>
      </c>
      <c r="B64" s="13"/>
      <c r="C64" s="3">
        <v>45240</v>
      </c>
      <c r="D64" s="2" t="s">
        <v>21</v>
      </c>
      <c r="E64" s="3">
        <v>45396</v>
      </c>
      <c r="F64" s="3"/>
      <c r="G64" s="3"/>
      <c r="H64" s="2" t="s">
        <v>206</v>
      </c>
      <c r="J64" s="10" t="s">
        <v>131</v>
      </c>
      <c r="K64" s="3"/>
      <c r="L64" s="2">
        <f>_xlfn.ISOWEEKNUM(K64)</f>
        <v>52</v>
      </c>
      <c r="M64" s="2"/>
      <c r="N64" s="2"/>
      <c r="O64" s="3"/>
      <c r="P64" s="2">
        <f>_xlfn.ISOWEEKNUM(O64)</f>
        <v>52</v>
      </c>
      <c r="Q64" s="2"/>
      <c r="R64" s="2"/>
      <c r="S64" s="3"/>
      <c r="T64" s="2">
        <f>_xlfn.ISOWEEKNUM(S64)</f>
        <v>52</v>
      </c>
      <c r="U64" s="2"/>
      <c r="V64" s="2"/>
    </row>
    <row r="65" spans="1:22" ht="20" hidden="1" customHeight="1" x14ac:dyDescent="0.4">
      <c r="A65" s="2" t="s">
        <v>43</v>
      </c>
      <c r="B65" s="13"/>
      <c r="C65" s="3">
        <v>45245</v>
      </c>
      <c r="D65" s="2" t="s">
        <v>21</v>
      </c>
      <c r="E65" s="3">
        <v>45329</v>
      </c>
      <c r="F65" s="3"/>
      <c r="G65" s="3"/>
      <c r="H65" s="2" t="s">
        <v>206</v>
      </c>
      <c r="J65" s="10" t="s">
        <v>45</v>
      </c>
      <c r="K65" s="3"/>
      <c r="L65" s="2">
        <f>_xlfn.ISOWEEKNUM(K65)</f>
        <v>52</v>
      </c>
      <c r="M65" s="2"/>
      <c r="N65" s="2"/>
      <c r="O65" s="3"/>
      <c r="P65" s="2">
        <f>_xlfn.ISOWEEKNUM(O65)</f>
        <v>52</v>
      </c>
      <c r="Q65" s="2"/>
      <c r="R65" s="2"/>
      <c r="S65" s="3"/>
      <c r="T65" s="2">
        <f>_xlfn.ISOWEEKNUM(S65)</f>
        <v>52</v>
      </c>
      <c r="U65" s="2"/>
      <c r="V65" s="2"/>
    </row>
    <row r="66" spans="1:22" ht="20" hidden="1" customHeight="1" x14ac:dyDescent="0.4">
      <c r="A66" s="2" t="s">
        <v>122</v>
      </c>
      <c r="B66" s="13"/>
      <c r="C66" s="3">
        <v>45245</v>
      </c>
      <c r="D66" s="3">
        <v>45306</v>
      </c>
      <c r="E66" s="3">
        <v>45373</v>
      </c>
      <c r="F66" s="3"/>
      <c r="G66" s="3"/>
      <c r="H66" s="2" t="s">
        <v>206</v>
      </c>
      <c r="J66" s="10" t="s">
        <v>123</v>
      </c>
      <c r="K66" s="3"/>
      <c r="L66" s="2">
        <f>_xlfn.ISOWEEKNUM(K66)</f>
        <v>52</v>
      </c>
      <c r="M66" s="2"/>
      <c r="N66" s="2"/>
      <c r="O66" s="3"/>
      <c r="P66" s="2">
        <f>_xlfn.ISOWEEKNUM(O66)</f>
        <v>52</v>
      </c>
      <c r="Q66" s="2"/>
      <c r="R66" s="2"/>
      <c r="S66" s="3"/>
      <c r="T66" s="2">
        <f>_xlfn.ISOWEEKNUM(S66)</f>
        <v>52</v>
      </c>
      <c r="U66" s="2"/>
      <c r="V66" s="2"/>
    </row>
    <row r="67" spans="1:22" ht="20" hidden="1" customHeight="1" x14ac:dyDescent="0.4">
      <c r="A67" s="2" t="s">
        <v>193</v>
      </c>
      <c r="B67" s="13"/>
      <c r="C67" s="3">
        <v>45246</v>
      </c>
      <c r="D67" s="3">
        <v>45323</v>
      </c>
      <c r="E67" s="3">
        <v>45425</v>
      </c>
      <c r="F67" s="3"/>
      <c r="G67" s="3"/>
      <c r="H67" s="2" t="s">
        <v>206</v>
      </c>
      <c r="J67" s="10" t="s">
        <v>194</v>
      </c>
      <c r="K67" s="3"/>
      <c r="L67" s="2">
        <f>_xlfn.ISOWEEKNUM(K67)</f>
        <v>52</v>
      </c>
      <c r="M67" s="2"/>
      <c r="N67" s="2"/>
      <c r="O67" s="3"/>
      <c r="P67" s="2">
        <f>_xlfn.ISOWEEKNUM(O67)</f>
        <v>52</v>
      </c>
      <c r="Q67" s="2"/>
      <c r="R67" s="2"/>
      <c r="S67" s="3"/>
      <c r="T67" s="2">
        <f>_xlfn.ISOWEEKNUM(S67)</f>
        <v>52</v>
      </c>
      <c r="U67" s="2"/>
      <c r="V67" s="2"/>
    </row>
    <row r="68" spans="1:22" ht="20" hidden="1" customHeight="1" x14ac:dyDescent="0.4">
      <c r="A68" s="2" t="s">
        <v>53</v>
      </c>
      <c r="B68" s="13"/>
      <c r="C68" s="3">
        <v>45260</v>
      </c>
      <c r="D68" s="3">
        <v>45291</v>
      </c>
      <c r="E68" s="3">
        <v>45322</v>
      </c>
      <c r="F68" s="3"/>
      <c r="G68" s="3"/>
      <c r="H68" s="2" t="s">
        <v>206</v>
      </c>
      <c r="J68" s="10" t="s">
        <v>61</v>
      </c>
      <c r="K68" s="3"/>
      <c r="L68" s="2">
        <f>_xlfn.ISOWEEKNUM(K68)</f>
        <v>52</v>
      </c>
      <c r="M68" s="2"/>
      <c r="N68" s="2"/>
      <c r="O68" s="3"/>
      <c r="P68" s="2">
        <f>_xlfn.ISOWEEKNUM(O68)</f>
        <v>52</v>
      </c>
      <c r="Q68" s="2"/>
      <c r="R68" s="2"/>
      <c r="S68" s="3"/>
      <c r="T68" s="2">
        <f>_xlfn.ISOWEEKNUM(S68)</f>
        <v>52</v>
      </c>
      <c r="U68" s="2"/>
      <c r="V68" s="2"/>
    </row>
    <row r="69" spans="1:22" ht="20" hidden="1" customHeight="1" x14ac:dyDescent="0.4">
      <c r="A69" s="2" t="s">
        <v>78</v>
      </c>
      <c r="B69" s="13"/>
      <c r="C69" s="3">
        <v>45260</v>
      </c>
      <c r="D69" s="3">
        <v>45332</v>
      </c>
      <c r="E69" s="3">
        <v>45357</v>
      </c>
      <c r="F69" s="3"/>
      <c r="G69" s="3"/>
      <c r="H69" s="2" t="s">
        <v>206</v>
      </c>
      <c r="J69" s="10" t="s">
        <v>79</v>
      </c>
      <c r="K69" s="3"/>
      <c r="L69" s="2">
        <f>_xlfn.ISOWEEKNUM(K69)</f>
        <v>52</v>
      </c>
      <c r="M69" s="2"/>
      <c r="N69" s="2"/>
      <c r="O69" s="3"/>
      <c r="P69" s="2">
        <f>_xlfn.ISOWEEKNUM(O69)</f>
        <v>52</v>
      </c>
      <c r="Q69" s="2"/>
      <c r="R69" s="2"/>
      <c r="S69" s="3"/>
      <c r="T69" s="2">
        <f>_xlfn.ISOWEEKNUM(S69)</f>
        <v>52</v>
      </c>
      <c r="U69" s="2"/>
      <c r="V69" s="2"/>
    </row>
    <row r="70" spans="1:22" ht="20" hidden="1" customHeight="1" x14ac:dyDescent="0.4">
      <c r="A70" s="2" t="s">
        <v>110</v>
      </c>
      <c r="B70" s="13"/>
      <c r="C70" s="3">
        <v>45260</v>
      </c>
      <c r="D70" s="3">
        <v>45306</v>
      </c>
      <c r="E70" s="3">
        <v>45367</v>
      </c>
      <c r="F70" s="3"/>
      <c r="G70" s="3"/>
      <c r="H70" s="2" t="s">
        <v>206</v>
      </c>
      <c r="J70" s="10" t="s">
        <v>111</v>
      </c>
      <c r="K70" s="3"/>
      <c r="L70" s="2">
        <f>_xlfn.ISOWEEKNUM(K70)</f>
        <v>52</v>
      </c>
      <c r="M70" s="2"/>
      <c r="N70" s="2"/>
      <c r="O70" s="3"/>
      <c r="P70" s="2">
        <f>_xlfn.ISOWEEKNUM(O70)</f>
        <v>52</v>
      </c>
      <c r="Q70" s="2"/>
      <c r="R70" s="2"/>
      <c r="S70" s="3"/>
      <c r="T70" s="2">
        <f>_xlfn.ISOWEEKNUM(S70)</f>
        <v>52</v>
      </c>
      <c r="U70" s="2"/>
      <c r="V70" s="2"/>
    </row>
    <row r="71" spans="1:22" ht="20" hidden="1" customHeight="1" x14ac:dyDescent="0.4">
      <c r="A71" s="2" t="s">
        <v>51</v>
      </c>
      <c r="B71" s="13"/>
      <c r="C71" s="3">
        <v>45261</v>
      </c>
      <c r="D71" s="3">
        <v>45292</v>
      </c>
      <c r="E71" s="3">
        <v>45345</v>
      </c>
      <c r="F71" s="3"/>
      <c r="G71" s="3"/>
      <c r="H71" s="2" t="s">
        <v>206</v>
      </c>
      <c r="J71" s="10" t="s">
        <v>59</v>
      </c>
      <c r="K71" s="3"/>
      <c r="L71" s="2">
        <f>_xlfn.ISOWEEKNUM(K71)</f>
        <v>52</v>
      </c>
      <c r="M71" s="2"/>
      <c r="N71" s="2"/>
      <c r="O71" s="3"/>
      <c r="P71" s="2">
        <f>_xlfn.ISOWEEKNUM(O71)</f>
        <v>52</v>
      </c>
      <c r="Q71" s="2"/>
      <c r="R71" s="2"/>
      <c r="S71" s="3"/>
      <c r="T71" s="2">
        <f>_xlfn.ISOWEEKNUM(S71)</f>
        <v>52</v>
      </c>
      <c r="U71" s="2"/>
      <c r="V71" s="2"/>
    </row>
    <row r="72" spans="1:22" ht="20" hidden="1" customHeight="1" x14ac:dyDescent="0.4">
      <c r="A72" s="2" t="s">
        <v>64</v>
      </c>
      <c r="B72" s="13"/>
      <c r="C72" s="3">
        <v>45261</v>
      </c>
      <c r="D72" s="3">
        <v>45306</v>
      </c>
      <c r="E72" s="3">
        <v>45350</v>
      </c>
      <c r="F72" s="3"/>
      <c r="G72" s="3"/>
      <c r="H72" s="2" t="s">
        <v>206</v>
      </c>
      <c r="J72" s="10" t="s">
        <v>66</v>
      </c>
      <c r="K72" s="3"/>
      <c r="L72" s="2">
        <f>_xlfn.ISOWEEKNUM(K72)</f>
        <v>52</v>
      </c>
      <c r="M72" s="2"/>
      <c r="N72" s="2"/>
      <c r="O72" s="3"/>
      <c r="P72" s="2">
        <f>_xlfn.ISOWEEKNUM(O72)</f>
        <v>52</v>
      </c>
      <c r="Q72" s="2"/>
      <c r="R72" s="2"/>
      <c r="S72" s="3"/>
      <c r="T72" s="2">
        <f>_xlfn.ISOWEEKNUM(S72)</f>
        <v>52</v>
      </c>
      <c r="U72" s="2"/>
      <c r="V72" s="2"/>
    </row>
    <row r="73" spans="1:22" ht="20" hidden="1" customHeight="1" x14ac:dyDescent="0.4">
      <c r="A73" s="2" t="s">
        <v>162</v>
      </c>
      <c r="B73" s="13"/>
      <c r="C73" s="3">
        <v>45261</v>
      </c>
      <c r="D73" s="3">
        <v>45310</v>
      </c>
      <c r="E73" s="3">
        <v>45404</v>
      </c>
      <c r="F73" s="3"/>
      <c r="G73" s="3"/>
      <c r="H73" s="2" t="s">
        <v>206</v>
      </c>
      <c r="J73" s="10" t="s">
        <v>163</v>
      </c>
      <c r="K73" s="3"/>
      <c r="L73" s="2">
        <f>_xlfn.ISOWEEKNUM(K73)</f>
        <v>52</v>
      </c>
      <c r="M73" s="2"/>
      <c r="N73" s="2"/>
      <c r="O73" s="3"/>
      <c r="P73" s="2">
        <f>_xlfn.ISOWEEKNUM(O73)</f>
        <v>52</v>
      </c>
      <c r="Q73" s="2"/>
      <c r="R73" s="2"/>
      <c r="S73" s="3"/>
      <c r="T73" s="2">
        <f>_xlfn.ISOWEEKNUM(S73)</f>
        <v>52</v>
      </c>
      <c r="U73" s="2"/>
      <c r="V73" s="2"/>
    </row>
    <row r="74" spans="1:22" ht="20" hidden="1" customHeight="1" x14ac:dyDescent="0.4">
      <c r="A74" s="2" t="s">
        <v>130</v>
      </c>
      <c r="B74" s="13"/>
      <c r="C74" s="3">
        <v>45268</v>
      </c>
      <c r="D74" s="2" t="s">
        <v>21</v>
      </c>
      <c r="E74" s="3">
        <v>45384</v>
      </c>
      <c r="F74" s="3"/>
      <c r="G74" s="3"/>
      <c r="H74" s="2" t="s">
        <v>206</v>
      </c>
      <c r="J74" s="10" t="s">
        <v>131</v>
      </c>
      <c r="K74" s="3"/>
      <c r="L74" s="2">
        <f>_xlfn.ISOWEEKNUM(K74)</f>
        <v>52</v>
      </c>
      <c r="M74" s="2"/>
      <c r="N74" s="2"/>
      <c r="O74" s="3"/>
      <c r="P74" s="2">
        <f>_xlfn.ISOWEEKNUM(O74)</f>
        <v>52</v>
      </c>
      <c r="Q74" s="2"/>
      <c r="R74" s="2"/>
      <c r="S74" s="3"/>
      <c r="T74" s="2">
        <f>_xlfn.ISOWEEKNUM(S74)</f>
        <v>52</v>
      </c>
      <c r="U74" s="2"/>
      <c r="V74" s="2"/>
    </row>
    <row r="75" spans="1:22" ht="20" hidden="1" customHeight="1" x14ac:dyDescent="0.4">
      <c r="A75" s="2" t="s">
        <v>146</v>
      </c>
      <c r="B75" s="13"/>
      <c r="C75" s="3">
        <v>45271</v>
      </c>
      <c r="D75" s="3">
        <v>45320</v>
      </c>
      <c r="E75" s="3">
        <v>45392</v>
      </c>
      <c r="F75" s="3"/>
      <c r="G75" s="3"/>
      <c r="H75" s="2" t="s">
        <v>206</v>
      </c>
      <c r="J75" s="10" t="s">
        <v>147</v>
      </c>
      <c r="K75" s="3"/>
      <c r="L75" s="2">
        <f>_xlfn.ISOWEEKNUM(K75)</f>
        <v>52</v>
      </c>
      <c r="M75" s="2"/>
      <c r="N75" s="2"/>
      <c r="O75" s="3"/>
      <c r="P75" s="2">
        <f>_xlfn.ISOWEEKNUM(O75)</f>
        <v>52</v>
      </c>
      <c r="Q75" s="2"/>
      <c r="R75" s="2"/>
      <c r="S75" s="3"/>
      <c r="T75" s="2">
        <f>_xlfn.ISOWEEKNUM(S75)</f>
        <v>52</v>
      </c>
      <c r="U75" s="2"/>
      <c r="V75" s="2"/>
    </row>
    <row r="76" spans="1:22" ht="20" hidden="1" customHeight="1" x14ac:dyDescent="0.4">
      <c r="A76" s="2" t="s">
        <v>134</v>
      </c>
      <c r="B76" s="13"/>
      <c r="C76" s="3">
        <v>45273</v>
      </c>
      <c r="D76" s="3">
        <v>45341</v>
      </c>
      <c r="E76" s="3">
        <v>45385</v>
      </c>
      <c r="F76" s="3"/>
      <c r="G76" s="3"/>
      <c r="H76" s="2" t="s">
        <v>206</v>
      </c>
      <c r="J76" s="10" t="s">
        <v>135</v>
      </c>
      <c r="K76" s="3"/>
      <c r="L76" s="2">
        <f>_xlfn.ISOWEEKNUM(K76)</f>
        <v>52</v>
      </c>
      <c r="M76" s="2"/>
      <c r="N76" s="2"/>
      <c r="O76" s="3"/>
      <c r="P76" s="2">
        <f>_xlfn.ISOWEEKNUM(O76)</f>
        <v>52</v>
      </c>
      <c r="Q76" s="2"/>
      <c r="R76" s="2"/>
      <c r="S76" s="3"/>
      <c r="T76" s="2">
        <f>_xlfn.ISOWEEKNUM(S76)</f>
        <v>52</v>
      </c>
      <c r="U76" s="2"/>
      <c r="V76" s="2"/>
    </row>
    <row r="77" spans="1:22" ht="20" hidden="1" customHeight="1" x14ac:dyDescent="0.4">
      <c r="A77" s="2" t="s">
        <v>120</v>
      </c>
      <c r="B77" s="13"/>
      <c r="C77" s="3">
        <v>45275</v>
      </c>
      <c r="D77" s="3">
        <v>45337</v>
      </c>
      <c r="E77" s="3">
        <v>45371</v>
      </c>
      <c r="F77" s="3"/>
      <c r="G77" s="3"/>
      <c r="H77" s="2" t="s">
        <v>206</v>
      </c>
      <c r="J77" s="10" t="s">
        <v>121</v>
      </c>
      <c r="K77" s="3"/>
      <c r="L77" s="2">
        <f>_xlfn.ISOWEEKNUM(K77)</f>
        <v>52</v>
      </c>
      <c r="M77" s="2"/>
      <c r="N77" s="2"/>
      <c r="O77" s="3"/>
      <c r="P77" s="2">
        <f>_xlfn.ISOWEEKNUM(O77)</f>
        <v>52</v>
      </c>
      <c r="Q77" s="2"/>
      <c r="R77" s="2"/>
      <c r="S77" s="3"/>
      <c r="T77" s="2">
        <f>_xlfn.ISOWEEKNUM(S77)</f>
        <v>52</v>
      </c>
      <c r="U77" s="2"/>
      <c r="V77" s="2"/>
    </row>
    <row r="78" spans="1:22" ht="20" hidden="1" customHeight="1" x14ac:dyDescent="0.4">
      <c r="A78" s="2" t="s">
        <v>198</v>
      </c>
      <c r="B78" s="13"/>
      <c r="C78" s="3">
        <v>45275</v>
      </c>
      <c r="D78" s="3">
        <v>45317</v>
      </c>
      <c r="E78" s="3">
        <v>45427</v>
      </c>
      <c r="F78" s="3"/>
      <c r="G78" s="3"/>
      <c r="H78" s="2" t="s">
        <v>206</v>
      </c>
      <c r="J78" s="10" t="s">
        <v>227</v>
      </c>
      <c r="K78" s="3"/>
      <c r="L78" s="2">
        <f>_xlfn.ISOWEEKNUM(K78)</f>
        <v>52</v>
      </c>
      <c r="M78" s="2"/>
      <c r="N78" s="2"/>
      <c r="O78" s="3"/>
      <c r="P78" s="2">
        <f>_xlfn.ISOWEEKNUM(O78)</f>
        <v>52</v>
      </c>
      <c r="Q78" s="2"/>
      <c r="R78" s="2"/>
      <c r="S78" s="3"/>
      <c r="T78" s="2">
        <f>_xlfn.ISOWEEKNUM(S78)</f>
        <v>52</v>
      </c>
      <c r="U78" s="2"/>
      <c r="V78" s="2"/>
    </row>
    <row r="79" spans="1:22" ht="20" hidden="1" customHeight="1" x14ac:dyDescent="0.4">
      <c r="A79" s="2" t="s">
        <v>183</v>
      </c>
      <c r="B79" s="13"/>
      <c r="C79" s="3">
        <v>45278</v>
      </c>
      <c r="D79" s="3">
        <v>45320</v>
      </c>
      <c r="E79" s="3">
        <v>45414</v>
      </c>
      <c r="F79" s="3"/>
      <c r="G79" s="3"/>
      <c r="H79" s="2" t="s">
        <v>206</v>
      </c>
      <c r="J79" s="10" t="s">
        <v>184</v>
      </c>
      <c r="K79" s="3"/>
      <c r="L79" s="2">
        <f>_xlfn.ISOWEEKNUM(K79)</f>
        <v>52</v>
      </c>
      <c r="M79" s="2"/>
      <c r="N79" s="2"/>
      <c r="O79" s="3"/>
      <c r="P79" s="2">
        <f>_xlfn.ISOWEEKNUM(O79)</f>
        <v>52</v>
      </c>
      <c r="Q79" s="2"/>
      <c r="R79" s="2"/>
      <c r="S79" s="3"/>
      <c r="T79" s="2">
        <f>_xlfn.ISOWEEKNUM(S79)</f>
        <v>52</v>
      </c>
      <c r="U79" s="2"/>
      <c r="V79" s="2"/>
    </row>
    <row r="80" spans="1:22" ht="20" hidden="1" customHeight="1" x14ac:dyDescent="0.4">
      <c r="A80" s="2" t="s">
        <v>175</v>
      </c>
      <c r="B80" s="13"/>
      <c r="C80" s="3">
        <v>45280</v>
      </c>
      <c r="D80" s="3">
        <v>45352</v>
      </c>
      <c r="E80" s="3">
        <v>45407</v>
      </c>
      <c r="F80" s="3"/>
      <c r="G80" s="3"/>
      <c r="H80" s="2" t="s">
        <v>206</v>
      </c>
      <c r="J80" s="10" t="s">
        <v>176</v>
      </c>
      <c r="K80" s="3"/>
      <c r="L80" s="2">
        <f>_xlfn.ISOWEEKNUM(K80)</f>
        <v>52</v>
      </c>
      <c r="M80" s="2"/>
      <c r="N80" s="2"/>
      <c r="O80" s="3"/>
      <c r="P80" s="2">
        <f>_xlfn.ISOWEEKNUM(O80)</f>
        <v>52</v>
      </c>
      <c r="Q80" s="2"/>
      <c r="R80" s="2"/>
      <c r="S80" s="3"/>
      <c r="T80" s="2">
        <f>_xlfn.ISOWEEKNUM(S80)</f>
        <v>52</v>
      </c>
      <c r="U80" s="2"/>
      <c r="V80" s="2"/>
    </row>
    <row r="81" spans="1:22" ht="20" hidden="1" customHeight="1" x14ac:dyDescent="0.4">
      <c r="A81" s="2" t="s">
        <v>96</v>
      </c>
      <c r="B81" s="13"/>
      <c r="C81" s="3">
        <v>45282</v>
      </c>
      <c r="D81" s="3">
        <v>45351</v>
      </c>
      <c r="E81" s="3">
        <v>45363</v>
      </c>
      <c r="F81" s="3"/>
      <c r="G81" s="3"/>
      <c r="H81" s="2" t="s">
        <v>206</v>
      </c>
      <c r="J81" s="10" t="s">
        <v>97</v>
      </c>
      <c r="K81" s="3"/>
      <c r="L81" s="2">
        <f>_xlfn.ISOWEEKNUM(K81)</f>
        <v>52</v>
      </c>
      <c r="M81" s="2"/>
      <c r="N81" s="2"/>
      <c r="O81" s="3"/>
      <c r="P81" s="2">
        <f>_xlfn.ISOWEEKNUM(O81)</f>
        <v>52</v>
      </c>
      <c r="Q81" s="2"/>
      <c r="R81" s="2"/>
      <c r="S81" s="3"/>
      <c r="T81" s="2">
        <f>_xlfn.ISOWEEKNUM(S81)</f>
        <v>52</v>
      </c>
      <c r="U81" s="2"/>
      <c r="V81" s="2"/>
    </row>
    <row r="82" spans="1:22" ht="20" hidden="1" customHeight="1" x14ac:dyDescent="0.4">
      <c r="A82" s="2" t="s">
        <v>169</v>
      </c>
      <c r="B82" s="13"/>
      <c r="C82" s="3">
        <v>45282</v>
      </c>
      <c r="D82" s="2" t="s">
        <v>21</v>
      </c>
      <c r="E82" s="3">
        <v>45404</v>
      </c>
      <c r="F82" s="3"/>
      <c r="G82" s="3"/>
      <c r="H82" s="2" t="s">
        <v>206</v>
      </c>
      <c r="J82" s="10" t="s">
        <v>170</v>
      </c>
      <c r="K82" s="3"/>
      <c r="L82" s="2">
        <f>_xlfn.ISOWEEKNUM(K82)</f>
        <v>52</v>
      </c>
      <c r="M82" s="2"/>
      <c r="N82" s="2"/>
      <c r="O82" s="3"/>
      <c r="P82" s="2">
        <f>_xlfn.ISOWEEKNUM(O82)</f>
        <v>52</v>
      </c>
      <c r="Q82" s="2"/>
      <c r="R82" s="2"/>
      <c r="S82" s="3"/>
      <c r="T82" s="2">
        <f>_xlfn.ISOWEEKNUM(S82)</f>
        <v>52</v>
      </c>
      <c r="U82" s="2"/>
      <c r="V82" s="2"/>
    </row>
    <row r="83" spans="1:22" ht="20" hidden="1" customHeight="1" x14ac:dyDescent="0.4">
      <c r="A83" s="2" t="s">
        <v>174</v>
      </c>
      <c r="B83" s="13"/>
      <c r="C83" s="3">
        <v>45290</v>
      </c>
      <c r="D83" s="3">
        <v>45321</v>
      </c>
      <c r="E83" s="3">
        <v>45407</v>
      </c>
      <c r="F83" s="3"/>
      <c r="G83" s="3"/>
      <c r="H83" s="2" t="s">
        <v>206</v>
      </c>
      <c r="J83" s="10" t="s">
        <v>173</v>
      </c>
      <c r="K83" s="3"/>
      <c r="L83" s="2">
        <f>_xlfn.ISOWEEKNUM(K83)</f>
        <v>52</v>
      </c>
      <c r="M83" s="2"/>
      <c r="N83" s="2"/>
      <c r="O83" s="3"/>
      <c r="P83" s="2">
        <f>_xlfn.ISOWEEKNUM(O83)</f>
        <v>52</v>
      </c>
      <c r="Q83" s="2"/>
      <c r="R83" s="2"/>
      <c r="S83" s="3"/>
      <c r="T83" s="2">
        <f>_xlfn.ISOWEEKNUM(S83)</f>
        <v>52</v>
      </c>
      <c r="U83" s="2"/>
      <c r="V83" s="2"/>
    </row>
    <row r="84" spans="1:22" ht="20" hidden="1" customHeight="1" x14ac:dyDescent="0.4">
      <c r="A84" s="2" t="s">
        <v>230</v>
      </c>
      <c r="B84" s="13"/>
      <c r="C84" s="3">
        <v>45291</v>
      </c>
      <c r="D84" s="3">
        <v>45337</v>
      </c>
      <c r="E84" s="3">
        <v>45415</v>
      </c>
      <c r="F84" s="3"/>
      <c r="G84" s="3"/>
      <c r="H84" s="2" t="s">
        <v>206</v>
      </c>
      <c r="J84" s="10" t="s">
        <v>203</v>
      </c>
      <c r="K84" s="3"/>
      <c r="L84" s="2">
        <f>_xlfn.ISOWEEKNUM(K84)</f>
        <v>52</v>
      </c>
      <c r="M84" s="2"/>
      <c r="N84" s="2"/>
      <c r="O84" s="3"/>
      <c r="P84" s="2">
        <f>_xlfn.ISOWEEKNUM(O84)</f>
        <v>52</v>
      </c>
      <c r="Q84" s="2"/>
      <c r="R84" s="2"/>
      <c r="S84" s="3"/>
      <c r="T84" s="2">
        <f>_xlfn.ISOWEEKNUM(S84)</f>
        <v>52</v>
      </c>
      <c r="U84" s="2"/>
      <c r="V84" s="2"/>
    </row>
    <row r="85" spans="1:22" ht="20" hidden="1" customHeight="1" x14ac:dyDescent="0.4">
      <c r="A85" s="2" t="s">
        <v>181</v>
      </c>
      <c r="B85" s="13"/>
      <c r="C85" s="3">
        <v>45299</v>
      </c>
      <c r="D85" s="3">
        <v>45359</v>
      </c>
      <c r="E85" s="3">
        <v>45411</v>
      </c>
      <c r="F85" s="3"/>
      <c r="G85" s="3"/>
      <c r="H85" s="2" t="s">
        <v>206</v>
      </c>
      <c r="J85" s="10" t="s">
        <v>182</v>
      </c>
      <c r="K85" s="3"/>
      <c r="L85" s="2">
        <f>_xlfn.ISOWEEKNUM(K85)</f>
        <v>52</v>
      </c>
      <c r="M85" s="2"/>
      <c r="N85" s="2"/>
      <c r="O85" s="3"/>
      <c r="P85" s="2">
        <f>_xlfn.ISOWEEKNUM(O85)</f>
        <v>52</v>
      </c>
      <c r="Q85" s="2"/>
      <c r="R85" s="2"/>
      <c r="S85" s="3"/>
      <c r="T85" s="2">
        <f>_xlfn.ISOWEEKNUM(S85)</f>
        <v>52</v>
      </c>
      <c r="U85" s="2"/>
      <c r="V85" s="2"/>
    </row>
    <row r="86" spans="1:22" ht="20" hidden="1" customHeight="1" x14ac:dyDescent="0.4">
      <c r="A86" s="2" t="s">
        <v>157</v>
      </c>
      <c r="B86" s="13"/>
      <c r="C86" s="3">
        <v>45303</v>
      </c>
      <c r="D86" s="3">
        <v>45343</v>
      </c>
      <c r="E86" s="3">
        <v>45399</v>
      </c>
      <c r="F86" s="3"/>
      <c r="G86" s="3"/>
      <c r="H86" s="2" t="s">
        <v>206</v>
      </c>
      <c r="J86" s="10" t="s">
        <v>158</v>
      </c>
      <c r="K86" s="3"/>
      <c r="L86" s="2">
        <f>_xlfn.ISOWEEKNUM(K86)</f>
        <v>52</v>
      </c>
      <c r="M86" s="2"/>
      <c r="N86" s="2"/>
      <c r="O86" s="3"/>
      <c r="P86" s="2">
        <f>_xlfn.ISOWEEKNUM(O86)</f>
        <v>52</v>
      </c>
      <c r="Q86" s="2"/>
      <c r="R86" s="2"/>
      <c r="S86" s="3"/>
      <c r="T86" s="2">
        <f>_xlfn.ISOWEEKNUM(S86)</f>
        <v>52</v>
      </c>
      <c r="U86" s="2"/>
      <c r="V86" s="2"/>
    </row>
    <row r="87" spans="1:22" ht="20" hidden="1" customHeight="1" x14ac:dyDescent="0.4">
      <c r="A87" s="2" t="s">
        <v>50</v>
      </c>
      <c r="B87" s="13"/>
      <c r="C87" s="3">
        <v>45308</v>
      </c>
      <c r="D87" s="2" t="s">
        <v>21</v>
      </c>
      <c r="E87" s="3">
        <v>45343</v>
      </c>
      <c r="F87" s="3"/>
      <c r="G87" s="3"/>
      <c r="H87" s="2" t="s">
        <v>206</v>
      </c>
      <c r="J87" s="10" t="s">
        <v>56</v>
      </c>
      <c r="K87" s="3"/>
      <c r="L87" s="2">
        <f>_xlfn.ISOWEEKNUM(K87)</f>
        <v>52</v>
      </c>
      <c r="M87" s="2"/>
      <c r="N87" s="2"/>
      <c r="O87" s="3"/>
      <c r="P87" s="2">
        <f>_xlfn.ISOWEEKNUM(O87)</f>
        <v>52</v>
      </c>
      <c r="Q87" s="2"/>
      <c r="R87" s="2"/>
      <c r="S87" s="3"/>
      <c r="T87" s="2">
        <f>_xlfn.ISOWEEKNUM(S87)</f>
        <v>52</v>
      </c>
      <c r="U87" s="2"/>
      <c r="V87" s="2"/>
    </row>
    <row r="88" spans="1:22" ht="20" hidden="1" customHeight="1" x14ac:dyDescent="0.4">
      <c r="A88" s="2" t="s">
        <v>179</v>
      </c>
      <c r="B88" s="13"/>
      <c r="C88" s="3">
        <v>45322</v>
      </c>
      <c r="D88" s="2" t="s">
        <v>21</v>
      </c>
      <c r="E88" s="3">
        <v>45411</v>
      </c>
      <c r="F88" s="3"/>
      <c r="G88" s="3"/>
      <c r="H88" s="2" t="s">
        <v>206</v>
      </c>
      <c r="J88" s="10" t="s">
        <v>180</v>
      </c>
      <c r="K88" s="3"/>
      <c r="L88" s="2">
        <f>_xlfn.ISOWEEKNUM(K88)</f>
        <v>52</v>
      </c>
      <c r="M88" s="2"/>
      <c r="N88" s="2"/>
      <c r="O88" s="3"/>
      <c r="P88" s="2">
        <f>_xlfn.ISOWEEKNUM(O88)</f>
        <v>52</v>
      </c>
      <c r="Q88" s="2"/>
      <c r="R88" s="2"/>
      <c r="S88" s="3"/>
      <c r="T88" s="2">
        <f>_xlfn.ISOWEEKNUM(S88)</f>
        <v>52</v>
      </c>
      <c r="U88" s="2"/>
      <c r="V88" s="2"/>
    </row>
    <row r="89" spans="1:22" ht="20" hidden="1" customHeight="1" x14ac:dyDescent="0.4">
      <c r="A89" s="2" t="s">
        <v>108</v>
      </c>
      <c r="B89" s="13"/>
      <c r="C89" s="3">
        <v>45338</v>
      </c>
      <c r="D89" s="2" t="s">
        <v>21</v>
      </c>
      <c r="E89" s="3">
        <v>45367</v>
      </c>
      <c r="F89" s="3"/>
      <c r="G89" s="3"/>
      <c r="H89" s="2" t="s">
        <v>206</v>
      </c>
      <c r="J89" s="10" t="s">
        <v>109</v>
      </c>
      <c r="K89" s="3"/>
      <c r="L89" s="2">
        <f>_xlfn.ISOWEEKNUM(K89)</f>
        <v>52</v>
      </c>
      <c r="M89" s="2"/>
      <c r="N89" s="2"/>
      <c r="O89" s="3"/>
      <c r="P89" s="2">
        <f>_xlfn.ISOWEEKNUM(O89)</f>
        <v>52</v>
      </c>
      <c r="Q89" s="2"/>
      <c r="R89" s="2"/>
      <c r="S89" s="3"/>
      <c r="T89" s="2">
        <f>_xlfn.ISOWEEKNUM(S89)</f>
        <v>52</v>
      </c>
      <c r="U89" s="2"/>
      <c r="V89" s="2"/>
    </row>
    <row r="90" spans="1:22" ht="20" hidden="1" customHeight="1" x14ac:dyDescent="0.4">
      <c r="A90" s="2" t="s">
        <v>171</v>
      </c>
      <c r="B90" s="13"/>
      <c r="C90" s="3">
        <v>45338</v>
      </c>
      <c r="D90" s="3">
        <v>45380</v>
      </c>
      <c r="E90" s="3">
        <v>45406</v>
      </c>
      <c r="F90" s="3"/>
      <c r="G90" s="3"/>
      <c r="H90" s="2" t="s">
        <v>206</v>
      </c>
      <c r="J90" s="10" t="s">
        <v>172</v>
      </c>
      <c r="K90" s="3"/>
      <c r="L90" s="2">
        <f>_xlfn.ISOWEEKNUM(K90)</f>
        <v>52</v>
      </c>
      <c r="M90" s="2"/>
      <c r="N90" s="2"/>
      <c r="O90" s="3"/>
      <c r="P90" s="2">
        <f>_xlfn.ISOWEEKNUM(O90)</f>
        <v>52</v>
      </c>
      <c r="Q90" s="2"/>
      <c r="R90" s="2"/>
      <c r="S90" s="3"/>
      <c r="T90" s="2">
        <f>_xlfn.ISOWEEKNUM(S90)</f>
        <v>52</v>
      </c>
      <c r="U90" s="2"/>
      <c r="V90" s="2"/>
    </row>
    <row r="91" spans="1:22" ht="20" hidden="1" customHeight="1" x14ac:dyDescent="0.4">
      <c r="A91" s="2" t="s">
        <v>18</v>
      </c>
      <c r="B91" s="13"/>
      <c r="C91" s="3">
        <v>45199</v>
      </c>
      <c r="D91" s="3">
        <v>45260</v>
      </c>
      <c r="E91" s="3">
        <v>45308</v>
      </c>
      <c r="F91" s="3"/>
      <c r="G91" s="3"/>
      <c r="H91" s="2" t="s">
        <v>205</v>
      </c>
      <c r="J91" s="10" t="s">
        <v>24</v>
      </c>
      <c r="K91" s="3"/>
      <c r="L91" s="2">
        <f>_xlfn.ISOWEEKNUM(K91)</f>
        <v>52</v>
      </c>
      <c r="M91" s="2"/>
      <c r="N91" s="2"/>
      <c r="O91" s="3"/>
      <c r="P91" s="2">
        <f>_xlfn.ISOWEEKNUM(O91)</f>
        <v>52</v>
      </c>
      <c r="Q91" s="2"/>
      <c r="R91" s="2"/>
      <c r="S91" s="3"/>
      <c r="T91" s="2">
        <f>_xlfn.ISOWEEKNUM(S91)</f>
        <v>52</v>
      </c>
      <c r="U91" s="2"/>
      <c r="V91" s="2"/>
    </row>
    <row r="92" spans="1:22" ht="20" hidden="1" customHeight="1" x14ac:dyDescent="0.4">
      <c r="A92" s="2" t="s">
        <v>36</v>
      </c>
      <c r="B92" s="13"/>
      <c r="C92" s="3">
        <v>45200</v>
      </c>
      <c r="D92" s="3">
        <v>45214</v>
      </c>
      <c r="E92" s="3">
        <v>45326</v>
      </c>
      <c r="F92" s="3"/>
      <c r="G92" s="3"/>
      <c r="H92" s="2" t="s">
        <v>205</v>
      </c>
      <c r="J92" s="10" t="s">
        <v>38</v>
      </c>
      <c r="K92" s="3"/>
      <c r="L92" s="2">
        <f>_xlfn.ISOWEEKNUM(K92)</f>
        <v>52</v>
      </c>
      <c r="M92" s="2"/>
      <c r="N92" s="2"/>
      <c r="O92" s="3"/>
      <c r="P92" s="2">
        <f>_xlfn.ISOWEEKNUM(O92)</f>
        <v>52</v>
      </c>
      <c r="Q92" s="2"/>
      <c r="R92" s="2"/>
      <c r="S92" s="3"/>
      <c r="T92" s="2">
        <f>_xlfn.ISOWEEKNUM(S92)</f>
        <v>52</v>
      </c>
      <c r="U92" s="2"/>
      <c r="V92" s="2"/>
    </row>
    <row r="93" spans="1:22" ht="20" hidden="1" customHeight="1" x14ac:dyDescent="0.4">
      <c r="A93" s="2" t="s">
        <v>5</v>
      </c>
      <c r="B93" s="13"/>
      <c r="C93" s="3">
        <v>45214</v>
      </c>
      <c r="D93" s="3">
        <v>45249</v>
      </c>
      <c r="E93" s="3">
        <v>45294</v>
      </c>
      <c r="F93" s="3"/>
      <c r="G93" s="3"/>
      <c r="H93" s="2" t="s">
        <v>205</v>
      </c>
      <c r="J93" s="10" t="s">
        <v>4</v>
      </c>
      <c r="K93" s="3"/>
      <c r="L93" s="2">
        <f>_xlfn.ISOWEEKNUM(K93)</f>
        <v>52</v>
      </c>
      <c r="M93" s="2"/>
      <c r="N93" s="2"/>
      <c r="O93" s="3"/>
      <c r="P93" s="2">
        <f>_xlfn.ISOWEEKNUM(O93)</f>
        <v>52</v>
      </c>
      <c r="Q93" s="2"/>
      <c r="R93" s="2"/>
      <c r="S93" s="3"/>
      <c r="T93" s="2">
        <f>_xlfn.ISOWEEKNUM(S93)</f>
        <v>52</v>
      </c>
      <c r="U93" s="2"/>
      <c r="V93" s="2"/>
    </row>
    <row r="94" spans="1:22" ht="20" hidden="1" customHeight="1" x14ac:dyDescent="0.4">
      <c r="A94" s="2" t="s">
        <v>126</v>
      </c>
      <c r="B94" s="13"/>
      <c r="C94" s="3">
        <v>45223</v>
      </c>
      <c r="D94" s="2" t="s">
        <v>21</v>
      </c>
      <c r="E94" s="3">
        <v>45377</v>
      </c>
      <c r="F94" s="3"/>
      <c r="G94" s="3"/>
      <c r="H94" s="2" t="s">
        <v>205</v>
      </c>
      <c r="J94" s="10" t="s">
        <v>127</v>
      </c>
      <c r="K94" s="3"/>
      <c r="L94" s="2">
        <f>_xlfn.ISOWEEKNUM(K94)</f>
        <v>52</v>
      </c>
      <c r="M94" s="2"/>
      <c r="N94" s="2"/>
      <c r="O94" s="3"/>
      <c r="P94" s="2">
        <f>_xlfn.ISOWEEKNUM(O94)</f>
        <v>52</v>
      </c>
      <c r="Q94" s="2"/>
      <c r="R94" s="2"/>
      <c r="S94" s="3"/>
      <c r="T94" s="2">
        <f>_xlfn.ISOWEEKNUM(S94)</f>
        <v>52</v>
      </c>
      <c r="U94" s="2"/>
      <c r="V94" s="2"/>
    </row>
    <row r="95" spans="1:22" ht="20" hidden="1" customHeight="1" x14ac:dyDescent="0.4">
      <c r="A95" s="2" t="s">
        <v>136</v>
      </c>
      <c r="B95" s="13"/>
      <c r="C95" s="3">
        <v>45244</v>
      </c>
      <c r="D95" s="2" t="s">
        <v>21</v>
      </c>
      <c r="E95" s="3">
        <v>45387</v>
      </c>
      <c r="F95" s="3"/>
      <c r="G95" s="3"/>
      <c r="H95" s="2" t="s">
        <v>205</v>
      </c>
      <c r="J95" s="10" t="s">
        <v>137</v>
      </c>
      <c r="K95" s="3"/>
      <c r="L95" s="2">
        <f>_xlfn.ISOWEEKNUM(K95)</f>
        <v>52</v>
      </c>
      <c r="M95" s="2"/>
      <c r="N95" s="2"/>
      <c r="O95" s="3"/>
      <c r="P95" s="2">
        <f>_xlfn.ISOWEEKNUM(O95)</f>
        <v>52</v>
      </c>
      <c r="Q95" s="2"/>
      <c r="R95" s="2"/>
      <c r="S95" s="3"/>
      <c r="T95" s="2">
        <f>_xlfn.ISOWEEKNUM(S95)</f>
        <v>52</v>
      </c>
      <c r="U95" s="2"/>
      <c r="V95" s="2"/>
    </row>
    <row r="96" spans="1:22" ht="20" hidden="1" customHeight="1" x14ac:dyDescent="0.4">
      <c r="A96" s="2" t="s">
        <v>185</v>
      </c>
      <c r="B96" s="13"/>
      <c r="C96" s="3">
        <v>45245</v>
      </c>
      <c r="D96" s="2" t="s">
        <v>21</v>
      </c>
      <c r="E96" s="3">
        <v>45415</v>
      </c>
      <c r="F96" s="3"/>
      <c r="G96" s="3"/>
      <c r="H96" s="2" t="s">
        <v>205</v>
      </c>
      <c r="J96" s="10" t="s">
        <v>131</v>
      </c>
      <c r="K96" s="3"/>
      <c r="L96" s="2">
        <f>_xlfn.ISOWEEKNUM(K96)</f>
        <v>52</v>
      </c>
      <c r="M96" s="2"/>
      <c r="N96" s="2"/>
      <c r="O96" s="3"/>
      <c r="P96" s="2">
        <f>_xlfn.ISOWEEKNUM(O96)</f>
        <v>52</v>
      </c>
      <c r="Q96" s="2"/>
      <c r="R96" s="2"/>
      <c r="S96" s="3"/>
      <c r="T96" s="2">
        <f>_xlfn.ISOWEEKNUM(S96)</f>
        <v>52</v>
      </c>
      <c r="U96" s="2"/>
      <c r="V96" s="2"/>
    </row>
    <row r="97" spans="1:22" ht="20" hidden="1" customHeight="1" x14ac:dyDescent="0.4">
      <c r="A97" s="2" t="s">
        <v>195</v>
      </c>
      <c r="B97" s="13"/>
      <c r="C97" s="3">
        <v>45257</v>
      </c>
      <c r="D97" s="3">
        <v>45334</v>
      </c>
      <c r="E97" s="3">
        <v>45418</v>
      </c>
      <c r="F97" s="3"/>
      <c r="G97" s="3"/>
      <c r="H97" s="2" t="s">
        <v>205</v>
      </c>
      <c r="J97" s="10" t="s">
        <v>235</v>
      </c>
      <c r="K97" s="3"/>
      <c r="L97" s="2">
        <f>_xlfn.ISOWEEKNUM(K97)</f>
        <v>52</v>
      </c>
      <c r="M97" s="2"/>
      <c r="N97" s="2"/>
      <c r="O97" s="3"/>
      <c r="P97" s="2">
        <f>_xlfn.ISOWEEKNUM(O97)</f>
        <v>52</v>
      </c>
      <c r="Q97" s="2"/>
      <c r="R97" s="2"/>
      <c r="S97" s="3"/>
      <c r="T97" s="2">
        <f>_xlfn.ISOWEEKNUM(S97)</f>
        <v>52</v>
      </c>
      <c r="U97" s="2"/>
      <c r="V97" s="2"/>
    </row>
    <row r="98" spans="1:22" ht="20" hidden="1" customHeight="1" x14ac:dyDescent="0.4">
      <c r="A98" s="2" t="s">
        <v>106</v>
      </c>
      <c r="B98" s="13"/>
      <c r="C98" s="3">
        <v>45291</v>
      </c>
      <c r="D98" s="3">
        <v>45322</v>
      </c>
      <c r="E98" s="3">
        <v>45366</v>
      </c>
      <c r="F98" s="3"/>
      <c r="G98" s="3"/>
      <c r="H98" s="2" t="s">
        <v>205</v>
      </c>
      <c r="J98" s="10" t="s">
        <v>107</v>
      </c>
      <c r="K98" s="3"/>
      <c r="L98" s="2">
        <f>_xlfn.ISOWEEKNUM(K98)</f>
        <v>52</v>
      </c>
      <c r="M98" s="2"/>
      <c r="N98" s="2"/>
      <c r="O98" s="3"/>
      <c r="P98" s="2">
        <f>_xlfn.ISOWEEKNUM(O98)</f>
        <v>52</v>
      </c>
      <c r="Q98" s="2"/>
      <c r="R98" s="2"/>
      <c r="S98" s="3"/>
      <c r="T98" s="2">
        <f>_xlfn.ISOWEEKNUM(S98)</f>
        <v>52</v>
      </c>
      <c r="U98" s="2"/>
      <c r="V98" s="2"/>
    </row>
    <row r="99" spans="1:22" ht="20" hidden="1" customHeight="1" x14ac:dyDescent="0.4">
      <c r="A99" s="5" t="s">
        <v>26</v>
      </c>
      <c r="B99" s="14"/>
      <c r="C99" s="6">
        <v>45194</v>
      </c>
      <c r="D99" s="6">
        <v>45246</v>
      </c>
      <c r="E99" s="6">
        <v>45316</v>
      </c>
      <c r="F99" s="6"/>
      <c r="G99" s="6"/>
      <c r="H99" s="5"/>
      <c r="I99" s="8"/>
      <c r="J99" s="11" t="s">
        <v>27</v>
      </c>
      <c r="K99" s="6"/>
      <c r="L99" s="5">
        <f>_xlfn.ISOWEEKNUM(K99)</f>
        <v>52</v>
      </c>
      <c r="M99" s="5"/>
      <c r="N99" s="5"/>
      <c r="O99" s="6"/>
      <c r="P99" s="5">
        <f>_xlfn.ISOWEEKNUM(O99)</f>
        <v>52</v>
      </c>
      <c r="Q99" s="5"/>
      <c r="R99" s="5"/>
      <c r="S99" s="6"/>
      <c r="T99" s="5">
        <f>_xlfn.ISOWEEKNUM(S99)</f>
        <v>52</v>
      </c>
      <c r="U99" s="5"/>
      <c r="V99" s="5"/>
    </row>
    <row r="100" spans="1:22" ht="20" hidden="1" customHeight="1" x14ac:dyDescent="0.4">
      <c r="A100" s="5" t="s">
        <v>34</v>
      </c>
      <c r="B100" s="14"/>
      <c r="C100" s="6">
        <v>45194</v>
      </c>
      <c r="D100" s="6">
        <v>45257</v>
      </c>
      <c r="E100" s="6">
        <v>45323</v>
      </c>
      <c r="F100" s="6"/>
      <c r="G100" s="6"/>
      <c r="H100" s="5"/>
      <c r="I100" s="8"/>
      <c r="J100" s="11" t="s">
        <v>35</v>
      </c>
      <c r="K100" s="6"/>
      <c r="L100" s="5">
        <f>_xlfn.ISOWEEKNUM(K100)</f>
        <v>52</v>
      </c>
      <c r="M100" s="5"/>
      <c r="N100" s="5"/>
      <c r="O100" s="6"/>
      <c r="P100" s="5">
        <f>_xlfn.ISOWEEKNUM(O100)</f>
        <v>52</v>
      </c>
      <c r="Q100" s="5"/>
      <c r="R100" s="5"/>
      <c r="S100" s="6"/>
      <c r="T100" s="5">
        <f>_xlfn.ISOWEEKNUM(S100)</f>
        <v>52</v>
      </c>
      <c r="U100" s="5"/>
      <c r="V100" s="5"/>
    </row>
    <row r="101" spans="1:22" ht="20" hidden="1" customHeight="1" x14ac:dyDescent="0.4">
      <c r="A101" s="5" t="s">
        <v>10</v>
      </c>
      <c r="B101" s="14"/>
      <c r="C101" s="6">
        <v>45197</v>
      </c>
      <c r="D101" s="6">
        <v>45232</v>
      </c>
      <c r="E101" s="6">
        <v>45295</v>
      </c>
      <c r="F101" s="6"/>
      <c r="G101" s="6"/>
      <c r="H101" s="5"/>
      <c r="I101" s="8"/>
      <c r="J101" s="11" t="s">
        <v>11</v>
      </c>
      <c r="K101" s="6"/>
      <c r="L101" s="5">
        <f>_xlfn.ISOWEEKNUM(K101)</f>
        <v>52</v>
      </c>
      <c r="M101" s="5"/>
      <c r="N101" s="5"/>
      <c r="O101" s="6"/>
      <c r="P101" s="5">
        <f>_xlfn.ISOWEEKNUM(O101)</f>
        <v>52</v>
      </c>
      <c r="Q101" s="5"/>
      <c r="R101" s="5"/>
      <c r="S101" s="6"/>
      <c r="T101" s="5">
        <f>_xlfn.ISOWEEKNUM(S101)</f>
        <v>52</v>
      </c>
      <c r="U101" s="5"/>
      <c r="V101" s="5"/>
    </row>
    <row r="102" spans="1:22" ht="20" hidden="1" customHeight="1" x14ac:dyDescent="0.4">
      <c r="A102" s="5" t="s">
        <v>189</v>
      </c>
      <c r="B102" s="14"/>
      <c r="C102" s="6">
        <v>45197</v>
      </c>
      <c r="D102" s="6">
        <v>45275</v>
      </c>
      <c r="E102" s="6">
        <v>45417</v>
      </c>
      <c r="F102" s="6"/>
      <c r="G102" s="6"/>
      <c r="H102" s="5"/>
      <c r="I102" s="8"/>
      <c r="J102" s="11" t="s">
        <v>190</v>
      </c>
      <c r="K102" s="6"/>
      <c r="L102" s="5">
        <f>_xlfn.ISOWEEKNUM(K102)</f>
        <v>52</v>
      </c>
      <c r="M102" s="5"/>
      <c r="N102" s="5"/>
      <c r="O102" s="6"/>
      <c r="P102" s="5">
        <f>_xlfn.ISOWEEKNUM(O102)</f>
        <v>52</v>
      </c>
      <c r="Q102" s="5"/>
      <c r="R102" s="5"/>
      <c r="S102" s="6"/>
      <c r="T102" s="5">
        <f>_xlfn.ISOWEEKNUM(S102)</f>
        <v>52</v>
      </c>
      <c r="U102" s="5"/>
      <c r="V102" s="5"/>
    </row>
    <row r="103" spans="1:22" ht="20" hidden="1" customHeight="1" x14ac:dyDescent="0.4">
      <c r="A103" s="5" t="s">
        <v>132</v>
      </c>
      <c r="B103" s="14"/>
      <c r="C103" s="6">
        <v>45198</v>
      </c>
      <c r="D103" s="6">
        <v>45298</v>
      </c>
      <c r="E103" s="6">
        <v>45385</v>
      </c>
      <c r="F103" s="6"/>
      <c r="G103" s="6"/>
      <c r="H103" s="5"/>
      <c r="I103" s="8"/>
      <c r="J103" s="11" t="s">
        <v>133</v>
      </c>
      <c r="K103" s="6"/>
      <c r="L103" s="5">
        <f>_xlfn.ISOWEEKNUM(K103)</f>
        <v>52</v>
      </c>
      <c r="M103" s="5"/>
      <c r="N103" s="5"/>
      <c r="O103" s="6"/>
      <c r="P103" s="5">
        <f>_xlfn.ISOWEEKNUM(O103)</f>
        <v>52</v>
      </c>
      <c r="Q103" s="5"/>
      <c r="R103" s="5"/>
      <c r="S103" s="6"/>
      <c r="T103" s="5">
        <f>_xlfn.ISOWEEKNUM(S103)</f>
        <v>52</v>
      </c>
      <c r="U103" s="5"/>
      <c r="V103" s="5"/>
    </row>
    <row r="104" spans="1:22" ht="20" hidden="1" customHeight="1" x14ac:dyDescent="0.4">
      <c r="A104" s="5" t="s">
        <v>152</v>
      </c>
      <c r="B104" s="14"/>
      <c r="C104" s="6">
        <v>45198</v>
      </c>
      <c r="D104" s="5" t="s">
        <v>21</v>
      </c>
      <c r="E104" s="6">
        <v>45396</v>
      </c>
      <c r="F104" s="6"/>
      <c r="G104" s="6"/>
      <c r="H104" s="5"/>
      <c r="I104" s="8"/>
      <c r="J104" s="11" t="s">
        <v>154</v>
      </c>
      <c r="K104" s="6"/>
      <c r="L104" s="5">
        <f>_xlfn.ISOWEEKNUM(K104)</f>
        <v>52</v>
      </c>
      <c r="M104" s="5"/>
      <c r="N104" s="5"/>
      <c r="O104" s="6"/>
      <c r="P104" s="5">
        <f>_xlfn.ISOWEEKNUM(O104)</f>
        <v>52</v>
      </c>
      <c r="Q104" s="5"/>
      <c r="R104" s="5"/>
      <c r="S104" s="6"/>
      <c r="T104" s="5">
        <f>_xlfn.ISOWEEKNUM(S104)</f>
        <v>52</v>
      </c>
      <c r="U104" s="5"/>
      <c r="V104" s="5"/>
    </row>
    <row r="105" spans="1:22" ht="20" hidden="1" customHeight="1" x14ac:dyDescent="0.4">
      <c r="A105" s="5" t="s">
        <v>191</v>
      </c>
      <c r="B105" s="14"/>
      <c r="C105" s="6">
        <v>45198</v>
      </c>
      <c r="D105" s="6">
        <v>45282</v>
      </c>
      <c r="E105" s="6">
        <v>45418</v>
      </c>
      <c r="F105" s="6"/>
      <c r="G105" s="6"/>
      <c r="H105" s="5"/>
      <c r="I105" s="8"/>
      <c r="J105" s="11" t="s">
        <v>192</v>
      </c>
      <c r="K105" s="6"/>
      <c r="L105" s="5">
        <f>_xlfn.ISOWEEKNUM(K105)</f>
        <v>52</v>
      </c>
      <c r="M105" s="5"/>
      <c r="N105" s="5"/>
      <c r="O105" s="6"/>
      <c r="P105" s="5">
        <f>_xlfn.ISOWEEKNUM(O105)</f>
        <v>52</v>
      </c>
      <c r="Q105" s="5"/>
      <c r="R105" s="5"/>
      <c r="S105" s="6"/>
      <c r="T105" s="5">
        <f>_xlfn.ISOWEEKNUM(S105)</f>
        <v>52</v>
      </c>
      <c r="U105" s="5"/>
      <c r="V105" s="5"/>
    </row>
    <row r="106" spans="1:22" ht="20" hidden="1" customHeight="1" x14ac:dyDescent="0.4">
      <c r="A106" s="5" t="s">
        <v>6</v>
      </c>
      <c r="B106" s="14"/>
      <c r="C106" s="6">
        <v>45199</v>
      </c>
      <c r="D106" s="6">
        <v>45231</v>
      </c>
      <c r="E106" s="6">
        <v>45294</v>
      </c>
      <c r="F106" s="6"/>
      <c r="G106" s="6"/>
      <c r="H106" s="5"/>
      <c r="I106" s="8"/>
      <c r="J106" s="11" t="s">
        <v>8</v>
      </c>
      <c r="K106" s="6"/>
      <c r="L106" s="5">
        <f>_xlfn.ISOWEEKNUM(K106)</f>
        <v>52</v>
      </c>
      <c r="M106" s="5"/>
      <c r="N106" s="5"/>
      <c r="O106" s="6"/>
      <c r="P106" s="5">
        <f>_xlfn.ISOWEEKNUM(O106)</f>
        <v>52</v>
      </c>
      <c r="Q106" s="5"/>
      <c r="R106" s="5"/>
      <c r="S106" s="6"/>
      <c r="T106" s="5">
        <f>_xlfn.ISOWEEKNUM(S106)</f>
        <v>52</v>
      </c>
      <c r="U106" s="5"/>
      <c r="V106" s="5"/>
    </row>
    <row r="107" spans="1:22" ht="20" customHeight="1" x14ac:dyDescent="0.4">
      <c r="A107" s="2" t="s">
        <v>124</v>
      </c>
      <c r="B107" s="13" t="s">
        <v>253</v>
      </c>
      <c r="C107" s="3">
        <v>45293</v>
      </c>
      <c r="D107" s="3">
        <v>45331</v>
      </c>
      <c r="E107" s="3">
        <v>45373</v>
      </c>
      <c r="H107" s="2" t="s">
        <v>204</v>
      </c>
      <c r="I107" s="7" t="s">
        <v>229</v>
      </c>
      <c r="J107" s="10" t="s">
        <v>125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20" customHeight="1" x14ac:dyDescent="0.4">
      <c r="K108" s="3"/>
      <c r="L108" s="2"/>
      <c r="M108" s="2"/>
      <c r="N108" s="2"/>
      <c r="O108" s="3"/>
      <c r="P108" s="2"/>
      <c r="Q108" s="2"/>
      <c r="R108" s="2"/>
      <c r="S108" s="3"/>
      <c r="T108" s="2"/>
      <c r="U108" s="2"/>
      <c r="V108" s="2"/>
    </row>
  </sheetData>
  <phoneticPr fontId="1" type="noConversion"/>
  <conditionalFormatting sqref="G2:G33">
    <cfRule type="cellIs" dxfId="37" priority="5" operator="lessThan">
      <formula>45444</formula>
    </cfRule>
  </conditionalFormatting>
  <conditionalFormatting sqref="F2:F29">
    <cfRule type="cellIs" dxfId="36" priority="4" operator="lessThan">
      <formula>45474</formula>
    </cfRule>
  </conditionalFormatting>
  <conditionalFormatting sqref="F22:F29">
    <cfRule type="cellIs" dxfId="35" priority="3" operator="lessThan">
      <formula>45474</formula>
    </cfRule>
  </conditionalFormatting>
  <hyperlinks>
    <hyperlink ref="J106" r:id="rId1" display="https://www.comsnets.org/" xr:uid="{BA810D2D-F828-455F-B1EC-7C1292141355}"/>
    <hyperlink ref="J93" r:id="rId2" display="http://imcom.org/" xr:uid="{408AAFC1-1315-4E2E-8FAF-3DFDCA110B7D}"/>
    <hyperlink ref="J35" r:id="rId3" display="http://ite.sasi.ac.in/" xr:uid="{E66B65C8-9D86-46B6-9806-B86EE6C2AFF9}"/>
    <hyperlink ref="J101" r:id="rId4" display="http://icoici.org/2024/" xr:uid="{712E7B8A-7072-47FF-810B-02568F90675F}"/>
    <hyperlink ref="J34" r:id="rId5" display="http://www.icbd.org/" xr:uid="{F52620EC-52B2-418C-81C7-92FD0042DD1B}"/>
    <hyperlink ref="J37" r:id="rId6" display="http://icaect.com/" xr:uid="{87403698-EAA3-4C64-A19F-D52F7D91FEFE}"/>
    <hyperlink ref="J41" r:id="rId7" display="https://www.effatuniversity.edu.sa/english/conferences/lt/pages/default.aspx" xr:uid="{47F65F80-B8C4-4C92-B4C2-B88DCEECE555}"/>
    <hyperlink ref="J20" r:id="rId8" display="http://www.icnnice.com/" xr:uid="{106F9165-06A3-4BFE-8D69-D8E38936763B}"/>
    <hyperlink ref="J3" r:id="rId9" display="https://www.amity.edu/aset/confluence2024/" xr:uid="{5976893E-9FC4-4FD1-AC06-410954AB6F9F}"/>
    <hyperlink ref="J91" r:id="rId10" display="https://gecost.curtin.edu.my/" xr:uid="{ABCBAD7E-0FEF-455D-BB9A-D3CC2E00A1A9}"/>
    <hyperlink ref="J10" r:id="rId11" display="https://iciitcee.in/" xr:uid="{52D26C40-FDA7-4F68-8748-D5847D39EE91}"/>
    <hyperlink ref="J99" r:id="rId12" display="http://conf.uni-obuda.hu/sami2024/" xr:uid="{87B1B300-69B6-459E-B33E-9207B8401E46}"/>
    <hyperlink ref="J49" r:id="rId13" display="https://assic.info/index.php" xr:uid="{BF01F0CD-58D2-4415-A77A-EF83F31D2DC7}"/>
    <hyperlink ref="J51" r:id="rId14" display="https://smta.org/mpage/panpac" xr:uid="{7947FC75-9B07-43FF-B662-5C5F0EDE6D0F}"/>
    <hyperlink ref="J9" r:id="rId15" display="http://www.icdamt.org/2024/" xr:uid="{0D0ED7D2-BE65-4BAE-9DED-9AD0A429436E}"/>
    <hyperlink ref="J100" r:id="rId16" display="https://anzcc.org.au/ANZCC2024/" xr:uid="{9D5F1888-1CD3-45B6-A644-23074BE1A0E4}"/>
    <hyperlink ref="J92" r:id="rId17" display="https://www.icact.org/" xr:uid="{5597268A-66EC-4755-8736-7B60D06217AD}"/>
    <hyperlink ref="J50" r:id="rId18" display="https://www.cdke.org/" xr:uid="{375E4C0C-D5F6-4EA4-9603-4CF6E6B462BF}"/>
    <hyperlink ref="J39" r:id="rId19" display="https://www.aimhc.org/" xr:uid="{ED9F7557-F8DA-4221-9888-74AD7DD88DF5}"/>
    <hyperlink ref="J4" r:id="rId20" display="https://www.ieee-icsc.org/" xr:uid="{7E134A7B-7C5F-4E30-BBE5-D18950F85513}"/>
    <hyperlink ref="J65" r:id="rId21" display="https://icaic.gyancity.com/index.html" xr:uid="{3964CAA2-3257-4676-AA6D-4303B6BC1DE5}"/>
    <hyperlink ref="J11" r:id="rId22" display="https://www.bigcomputing.org/conf2024/" xr:uid="{28A2D219-7413-4DA4-A92E-85B0D94BBB21}"/>
    <hyperlink ref="J16" r:id="rId23" display="https://amity.edu/iciptm2024/" xr:uid="{FF86BAAC-ADD6-4B64-AC52-9D4D2C7C6ACB}"/>
    <hyperlink ref="J43" r:id="rId24" display="http://www.imfw-ieee.org/" xr:uid="{6D4C5765-AAF0-4E73-8CAE-9C8E36889072}"/>
    <hyperlink ref="J87" r:id="rId25" display="http://www.it.ac.me/eng/" xr:uid="{F8925645-A9CB-4257-BFEE-224BC6E6BC31}"/>
    <hyperlink ref="J15" r:id="rId26" display="https://icetite.vit.ac.in/" xr:uid="{7CD8F72E-3A5B-4954-B938-0BDF804D7AB0}"/>
    <hyperlink ref="J71" r:id="rId27" display="https://iciccs.in/index.php" xr:uid="{D369780F-E418-4FE9-8AE2-FE925EE26E2B}"/>
    <hyperlink ref="J44" r:id="rId28" display="https://icissp.scitevents.org/" xr:uid="{96055EC9-AA81-4D4F-92B7-36C2BC75EF92}"/>
    <hyperlink ref="J68" r:id="rId29" display="https://brain.korea.ac.kr/bci2024/index.php" xr:uid="{1C7325B9-7AA2-406F-868C-DDE9179A3BD3}"/>
    <hyperlink ref="J8" r:id="rId30" display="http://www.eebda.org/" xr:uid="{76A4E564-60C7-4F9D-8F58-FB55723DA34D}"/>
    <hyperlink ref="J63" r:id="rId31" display="http://bvicam.ac.in/indiacom/" xr:uid="{2BBB0331-A3BD-426F-A25B-BA595D3662CB}"/>
    <hyperlink ref="J72" r:id="rId32" display="http://kst.buu.ac.th/2024/index.php" xr:uid="{9AD3D54D-2783-4353-BC17-2B267723ED8E}"/>
    <hyperlink ref="J56" r:id="rId33" display="https://wams2024.com/" xr:uid="{41E1EFD2-B3B0-4999-A7DA-6E3C042F7CE6}"/>
    <hyperlink ref="J30" r:id="rId34" display="https://ieeebombay.org/ibssc2024/" xr:uid="{3715D869-8D2C-45FD-AD27-2260089E486E}"/>
    <hyperlink ref="J14" r:id="rId35" display="http://inoconf.org/" xr:uid="{5F0CD8AD-9D82-4FB7-B6CC-CA010080C6D0}"/>
    <hyperlink ref="J7" r:id="rId36" display="https://sites.google.com/view/asprg-cspa/home" xr:uid="{027B3565-6300-4633-B6DC-97B23D3460E6}"/>
    <hyperlink ref="J26" r:id="rId37" display="https://icit2024.ieee-ies.org/index.html" xr:uid="{7C1DB3F5-1F46-43FC-8FEA-F8389C9FEF5F}"/>
    <hyperlink ref="J12" r:id="rId38" display="https://esciioit.org/important-dates-2/" xr:uid="{BF3F834E-9FE3-4D71-89BB-0DE25EEB76FB}"/>
    <hyperlink ref="J69" r:id="rId39" display="https://icece.kics.edu.pk/2024/" xr:uid="{19B9461D-C42E-428E-8AF2-8B651FFC93B0}"/>
    <hyperlink ref="J42" r:id="rId40" display="http://eamta.ar/" xr:uid="{6ABDB79F-DD90-468C-9792-521434ED9797}"/>
    <hyperlink ref="J5" r:id="rId41" display="http://www.ictas.org/" xr:uid="{C8DFB546-554E-4693-B4ED-951F4C5BFA8D}"/>
    <hyperlink ref="J22" r:id="rId42" display="https://conference.cs.cityu.edu.hk/icicip/" xr:uid="{D01D676D-EC49-443C-8E1D-56F7D4C74EAC}"/>
    <hyperlink ref="J36" r:id="rId43" display="https://www.icrisst2023.in/" xr:uid="{6C64F39B-2E5E-4879-9E50-23A2B3AE121E}"/>
    <hyperlink ref="J23" r:id="rId44" display="https://www.percom.org/important-dates/" xr:uid="{C2BE73F4-EAE4-4EDA-B1AF-AC8A25E1FBA6}"/>
    <hyperlink ref="J47" r:id="rId45" display="https://gemic2024.org/" xr:uid="{E725ED39-82C5-46CF-99B4-62CC9D97BD95}"/>
    <hyperlink ref="J38" r:id="rId46" display="https://www.icin-conference.org/" xr:uid="{51062343-2F4D-4D80-A1A7-4F7CAB6B566F}"/>
    <hyperlink ref="J48" r:id="rId47" display="https://conf.researchr.org/home/saner-2024" xr:uid="{86B5D57F-0545-4308-BC1E-0CF14F48EEDD}"/>
    <hyperlink ref="J81" r:id="rId48" display="http://media-publisher.ru/en/2024-on-board/" xr:uid="{877720CF-61B3-4108-9A69-A6391832916D}"/>
    <hyperlink ref="J6" r:id="rId49" display="https://ee-ciss.princeton.edu/" xr:uid="{A2EFAC6D-CD85-4CE2-964C-2538204B62FA}"/>
    <hyperlink ref="J17" r:id="rId50" display="http://www.iccae.org/index.html" xr:uid="{2A2CFCF6-70E9-4C3C-8BEB-EBCE917FCF79}"/>
    <hyperlink ref="J13" r:id="rId51" display="https://ieeesoutheastcon.org/" xr:uid="{3C3A31AC-E215-42B4-856B-D1D103B9EF5A}"/>
    <hyperlink ref="J18" r:id="rId52" display="http://www.iaeac.org/" xr:uid="{BBA4CFFD-7E3D-46A5-8867-567E3F75CCF9}"/>
    <hyperlink ref="J98" r:id="rId53" display="https://ic4.co.in/" xr:uid="{43A7CACE-1DA2-4D09-AD39-0DFDC8F2346A}"/>
    <hyperlink ref="J89" r:id="rId54" display="http://www.eiieconf.com/" xr:uid="{F05C7A58-D810-4470-A0BF-BD44B71FAC84}"/>
    <hyperlink ref="J70" r:id="rId55" display="https://www.icmiconf.com/" xr:uid="{E2471C2D-8FE3-42D3-82B5-A6A41EDD297A}"/>
    <hyperlink ref="J31" r:id="rId56" display="http://ivpcl.unm.edu/SSIAI2024/index.html" xr:uid="{FABEF5EF-BA4E-499D-B29F-D5040FADF722}"/>
    <hyperlink ref="J27" r:id="rId57" display="https://iscs2024.sice-ctrl.jp/" xr:uid="{857588ED-08F8-4B1D-906C-220B0EC3BDD9}"/>
    <hyperlink ref="J61" r:id="rId58" display="https://cwtm2024.org/" xr:uid="{8C511033-154B-4CD4-B674-36A9403E2A3F}"/>
    <hyperlink ref="J57" r:id="rId59" display="https://www.cs.brandeis.edu/~dcc/Call.html" xr:uid="{EE5F6BC4-A213-4BA6-90B5-7F16E076628E}"/>
    <hyperlink ref="J77" r:id="rId60" display="https://infoteh.etf.ues.rs.ba/indexe.php" xr:uid="{2B756AC7-DE1E-477E-A57F-984ED1B69ACA}"/>
    <hyperlink ref="J66" r:id="rId61" display="https://bhtc-2024.ieeebangalore.org/" xr:uid="{A88CA141-CEC5-421B-A71F-799346CA3EC7}"/>
    <hyperlink ref="J107" r:id="rId62" display="https://www.icdecs2023.com/" xr:uid="{FF2E4872-10A5-4752-8AD7-72D0CA4BC220}"/>
    <hyperlink ref="J94" r:id="rId63" display="https://www.ofcconference.org/en-us/home/" xr:uid="{F3E4EE8E-B166-4814-83A4-39FF73E9BAE2}"/>
    <hyperlink ref="J33" r:id="rId64" display="https://pacet2024.web.auth.gr/" xr:uid="{591B7724-B1F6-4E99-8798-0431BA67D0FC}"/>
    <hyperlink ref="J74" r:id="rId65" display="https://conferences.ieee.org/conferences_events/conferences/conferencedetails/60871" xr:uid="{C51DAF5E-939F-4C3D-ADD9-D9541B495B2C}"/>
    <hyperlink ref="J103" r:id="rId66" display="https://www.isqed.org/" xr:uid="{32906E8D-547D-4261-8A9D-C3690339A5A9}"/>
    <hyperlink ref="J76" r:id="rId67" display="https://ddecs2024.tu.kielce.pl/" xr:uid="{04887171-6EDE-452E-8AAE-6EF6FEC55797}"/>
    <hyperlink ref="J95" r:id="rId68" display="https://ieeepune.i2ct.in/" xr:uid="{BB6B8965-97C6-414B-B3DB-CFBB69FDF940}"/>
    <hyperlink ref="J62" r:id="rId69" display="http://csnt.in/index.html" xr:uid="{A58E7B40-97D6-4F9E-B7B0-85E0578819AB}"/>
    <hyperlink ref="J46" r:id="rId70" display="https://2024.hapticssymposium.org/" xr:uid="{1224DC14-2958-4B71-BD13-48E15EDBFECA}"/>
    <hyperlink ref="J52" r:id="rId71" display="https://www.eurosime.org/" xr:uid="{0CF933DE-76BD-4251-9668-DC492882B6E0}"/>
    <hyperlink ref="J45" r:id="rId72" display="https://satml.org/" xr:uid="{95837B51-8883-4F53-A650-3E7E3B0B4053}"/>
    <hyperlink ref="J75" r:id="rId73" display="http://www.wtsconference.org/index.html" xr:uid="{CEC979C5-8BFC-478A-A61D-38B41C636B5C}"/>
    <hyperlink ref="J64" r:id="rId74" display="https://conferences.ieee.org/conferences_events/conferences/conferencedetails/60885" xr:uid="{AB706A15-B7CE-4EDA-BB73-E0DD185CFF47}"/>
    <hyperlink ref="J53" r:id="rId75" display="https://acpee.net/" xr:uid="{7FC44879-DED1-46BC-AACF-AC9CD3443CA7}"/>
    <hyperlink ref="J58" r:id="rId76" display="https://ieee-sustech.org/call-for-papers/" xr:uid="{7F4B95ED-FB18-4139-945B-DA8F27C6D6BE}"/>
    <hyperlink ref="J104" r:id="rId77" display="https://conf.researchr.org/home/icse-2024" xr:uid="{F84A7356-5908-4E62-9CAF-BC3CFCA6F7CB}"/>
    <hyperlink ref="J29" r:id="rId78" display="https://icde2024.github.io/important_dates.html" xr:uid="{74B118C0-1557-4F28-AE68-40FE2E161FD6}"/>
    <hyperlink ref="J86" r:id="rId79" display="https://wfcs24.inviteo.fr/" xr:uid="{BFF1D782-DFDA-484E-8EC7-8C841C15B4F2}"/>
    <hyperlink ref="J59" r:id="rId80" display="https://www.iccce2024.com/" xr:uid="{23D66BC9-6820-4BB8-A8F8-E1FFA61D2C8E}"/>
    <hyperlink ref="J25" r:id="rId81" display="http://www.univ-biskra.dz/ispaconf/index.html" xr:uid="{74EEF667-A719-42BB-AC6F-230CAF7491A5}"/>
    <hyperlink ref="J73" r:id="rId82" display="https://indico.cern.ch/event/940112/" xr:uid="{789F3803-696F-496D-A142-FD2C8109F359}"/>
    <hyperlink ref="J40" r:id="rId83" display="https://www.eusar.de/en" xr:uid="{34AD2283-427D-4EC4-9ADB-554DF777FE1A}"/>
    <hyperlink ref="J24" r:id="rId84" display="https://pacificvis.github.io/pvis2024/" xr:uid="{8F2FC7E9-8E72-47CE-908F-D9A516797EED}"/>
    <hyperlink ref="J60" r:id="rId85" display="https://i-cns.org/" xr:uid="{5BBFA189-E2BC-4AE0-AEE4-C2E1C759E1A5}"/>
    <hyperlink ref="J82" r:id="rId86" display="http://www.ieeeivec.org/index.html" xr:uid="{B9AF957C-F564-4E0E-B4F6-E3F8ECBB35AB}"/>
    <hyperlink ref="J90" r:id="rId87" display="https://iranwebconf.ir/" xr:uid="{F0726383-F909-4CD8-BE09-29D9073CCF87}"/>
    <hyperlink ref="J83" r:id="rId88" display="https://www.5nano2024.com/" xr:uid="{D7F18463-C2ED-4929-A1B5-3B672861A275}"/>
    <hyperlink ref="J80" r:id="rId89" display="https://ntca.fd.cvut.cz/" xr:uid="{165CD1A1-0650-4B6C-BCE9-B658814919AC}"/>
    <hyperlink ref="J21" r:id="rId90" display="http://www.iccect.com/" xr:uid="{AA695C2F-F02D-4D09-A6ED-F5EF337618CC}"/>
    <hyperlink ref="J88" r:id="rId91" display="https://isdfs.org/" xr:uid="{A4498B2B-2A61-40E6-97B1-6AEC141C42C5}"/>
    <hyperlink ref="J85" r:id="rId92" display="https://dcoss.org/" xr:uid="{9DADB67C-0742-4D67-8D70-0D2B5DE8BEEE}"/>
    <hyperlink ref="J79" r:id="rId93" display="http://www.ksys.me.kyoto-u.ac.jp/wp-content/uploads/2023/05/NEMS-2024-cfp-V03.pdf" xr:uid="{D84662A2-AC4A-41E5-8609-385441FBF010}"/>
    <hyperlink ref="J96" r:id="rId94" display="https://conferences.ieee.org/conferences_events/conferences/conferencedetails/60765" xr:uid="{98E2B204-EF4E-42ED-96BB-CE3CF5877308}"/>
    <hyperlink ref="J54" r:id="rId95" display="https://conferences.ieee.org/conferences_events/conferences/conferencedetails/61053" xr:uid="{3BD0761C-3F4A-4583-903A-E61D67991792}"/>
    <hyperlink ref="J19" r:id="rId96" location="cfp" display="http://iahpc.ir/ - cfp" xr:uid="{4A7BEB9D-3AF9-465E-AFB0-32EB31D52955}"/>
    <hyperlink ref="J102" r:id="rId97" display="https://icmlcn2024.ieee-icmlcn.org/" xr:uid="{73D61DCB-F2BD-4562-9E9B-DF6D6E561761}"/>
    <hyperlink ref="J105" r:id="rId98" display="https://noms2024.ieee-noms.org/authors/call-technical-session-papers" xr:uid="{D42A98DF-2724-493F-B38A-0316575D88DC}"/>
    <hyperlink ref="J67" r:id="rId99" display="https://dyspan2024.ieee-dyspan.org/" xr:uid="{3B7FB206-0CE0-4440-BE07-EC17FD9620EE}"/>
    <hyperlink ref="J55" r:id="rId100" display="https://2024.rtas.org/" xr:uid="{09CA214D-68DA-4FBF-B62B-0E21D5F0FCD2}"/>
    <hyperlink ref="J78" r:id="rId101" display="https://www.iccad-conf.com/" xr:uid="{E16539ED-BA7B-4A35-8900-1F14AC27AF69}"/>
    <hyperlink ref="J28" r:id="rId102" display="http://www.iraset.org/2024/" xr:uid="{866F91E5-F35A-4C9A-87AA-13236A341F82}"/>
    <hyperlink ref="J32" r:id="rId103" display="https://2024.ieee-iscas.org/" xr:uid="{98486BF4-D6D7-45E6-9E12-CC11CABF192A}"/>
    <hyperlink ref="J84" r:id="rId104" display="https://www.icmica2023.com/home" xr:uid="{F6BD82C4-61AF-4BD0-891D-09932F851F39}"/>
    <hyperlink ref="J97" r:id="rId105" display="https://cis.temple.edu/ccgrid2024/call-for-papers/" xr:uid="{AC9F46EF-AD66-40FC-8C9D-106199395EE5}"/>
    <hyperlink ref="J2" r:id="rId106" xr:uid="{FB3F9F11-9FEB-43D0-97F5-643262959D17}"/>
  </hyperlinks>
  <pageMargins left="0.7" right="0.7" top="0.75" bottom="0.75" header="0.3" footer="0.3"/>
  <pageSetup paperSize="9" orientation="portrait" r:id="rId107"/>
  <tableParts count="1">
    <tablePart r:id="rId10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Zian Rye</dc:creator>
  <cp:lastModifiedBy>Zian Rye</cp:lastModifiedBy>
  <dcterms:created xsi:type="dcterms:W3CDTF">2023-09-22T14:46:42Z</dcterms:created>
  <dcterms:modified xsi:type="dcterms:W3CDTF">2023-09-25T10:46:04Z</dcterms:modified>
</cp:coreProperties>
</file>