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Q3" i="1" l="1"/>
  <c r="H3" i="1"/>
  <c r="R3" i="1"/>
  <c r="V3" i="1"/>
  <c r="K8" i="1" l="1"/>
  <c r="AP8" i="1" l="1"/>
  <c r="AP9" i="1"/>
  <c r="AP10" i="1"/>
  <c r="AP11" i="1"/>
  <c r="AP12" i="1"/>
  <c r="AP13" i="1"/>
  <c r="AP14" i="1"/>
  <c r="AP15" i="1"/>
  <c r="AP16" i="1"/>
  <c r="AP7" i="1"/>
  <c r="AO8" i="1"/>
  <c r="AO9" i="1"/>
  <c r="AO10" i="1"/>
  <c r="AO11" i="1"/>
  <c r="AO12" i="1"/>
  <c r="AO13" i="1"/>
  <c r="AO14" i="1"/>
  <c r="AO15" i="1"/>
  <c r="AO16" i="1"/>
  <c r="AO7" i="1"/>
  <c r="AM16" i="1"/>
  <c r="AM15" i="1"/>
  <c r="AM14" i="1"/>
  <c r="AM13" i="1"/>
  <c r="AM12" i="1"/>
  <c r="AM11" i="1"/>
  <c r="AM8" i="1"/>
  <c r="AM9" i="1"/>
  <c r="AM10" i="1"/>
  <c r="AM7" i="1"/>
  <c r="I23" i="1"/>
  <c r="H63" i="1"/>
  <c r="J63" i="1" s="1"/>
  <c r="I63" i="1"/>
  <c r="Q63" i="1"/>
  <c r="S63" i="1" s="1"/>
  <c r="U63" i="1" s="1"/>
  <c r="R63" i="1"/>
  <c r="Q4" i="1"/>
  <c r="S4" i="1" s="1"/>
  <c r="T4" i="1" s="1"/>
  <c r="V4" i="1" s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S16" i="1" s="1"/>
  <c r="U16" i="1" s="1"/>
  <c r="R16" i="1"/>
  <c r="Q17" i="1"/>
  <c r="R17" i="1"/>
  <c r="Q18" i="1"/>
  <c r="R18" i="1"/>
  <c r="Q19" i="1"/>
  <c r="R19" i="1"/>
  <c r="Q20" i="1"/>
  <c r="S20" i="1" s="1"/>
  <c r="T20" i="1" s="1"/>
  <c r="V20" i="1" s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S60" i="1" s="1"/>
  <c r="Q61" i="1"/>
  <c r="R61" i="1"/>
  <c r="Q62" i="1"/>
  <c r="R62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5" i="1"/>
  <c r="I5" i="1"/>
  <c r="I3" i="1"/>
  <c r="H4" i="1"/>
  <c r="I4" i="1"/>
  <c r="J3" i="1" l="1"/>
  <c r="L3" i="1" s="1"/>
  <c r="S21" i="1"/>
  <c r="U21" i="1" s="1"/>
  <c r="S31" i="1"/>
  <c r="U31" i="1" s="1"/>
  <c r="S27" i="1"/>
  <c r="U27" i="1" s="1"/>
  <c r="S23" i="1"/>
  <c r="U23" i="1" s="1"/>
  <c r="L63" i="1"/>
  <c r="K63" i="1"/>
  <c r="M63" i="1" s="1"/>
  <c r="T63" i="1"/>
  <c r="V63" i="1" s="1"/>
  <c r="J55" i="1"/>
  <c r="L55" i="1" s="1"/>
  <c r="J49" i="1"/>
  <c r="K49" i="1" s="1"/>
  <c r="M49" i="1" s="1"/>
  <c r="J45" i="1"/>
  <c r="J39" i="1"/>
  <c r="L39" i="1" s="1"/>
  <c r="S48" i="1"/>
  <c r="U48" i="1" s="1"/>
  <c r="S40" i="1"/>
  <c r="U40" i="1" s="1"/>
  <c r="S36" i="1"/>
  <c r="U36" i="1" s="1"/>
  <c r="S32" i="1"/>
  <c r="T32" i="1" s="1"/>
  <c r="V32" i="1" s="1"/>
  <c r="J24" i="1"/>
  <c r="J12" i="1"/>
  <c r="K12" i="1" s="1"/>
  <c r="M12" i="1" s="1"/>
  <c r="S59" i="1"/>
  <c r="S51" i="1"/>
  <c r="U51" i="1" s="1"/>
  <c r="S43" i="1"/>
  <c r="S35" i="1"/>
  <c r="T35" i="1" s="1"/>
  <c r="V35" i="1" s="1"/>
  <c r="S19" i="1"/>
  <c r="U19" i="1" s="1"/>
  <c r="J54" i="1"/>
  <c r="L54" i="1" s="1"/>
  <c r="J52" i="1"/>
  <c r="L52" i="1" s="1"/>
  <c r="J42" i="1"/>
  <c r="L42" i="1" s="1"/>
  <c r="J40" i="1"/>
  <c r="K40" i="1" s="1"/>
  <c r="M40" i="1" s="1"/>
  <c r="J59" i="1"/>
  <c r="L59" i="1" s="1"/>
  <c r="S15" i="1"/>
  <c r="U15" i="1" s="1"/>
  <c r="S11" i="1"/>
  <c r="U11" i="1" s="1"/>
  <c r="S7" i="1"/>
  <c r="U7" i="1" s="1"/>
  <c r="S5" i="1"/>
  <c r="T5" i="1" s="1"/>
  <c r="V5" i="1" s="1"/>
  <c r="S52" i="1"/>
  <c r="U52" i="1" s="1"/>
  <c r="S3" i="1"/>
  <c r="U3" i="1" s="1"/>
  <c r="S56" i="1"/>
  <c r="T56" i="1" s="1"/>
  <c r="V56" i="1" s="1"/>
  <c r="S39" i="1"/>
  <c r="U39" i="1" s="1"/>
  <c r="S26" i="1"/>
  <c r="U26" i="1" s="1"/>
  <c r="S44" i="1"/>
  <c r="U44" i="1" s="1"/>
  <c r="S10" i="1"/>
  <c r="U10" i="1" s="1"/>
  <c r="S8" i="1"/>
  <c r="T8" i="1" s="1"/>
  <c r="V8" i="1" s="1"/>
  <c r="S45" i="1"/>
  <c r="U45" i="1" s="1"/>
  <c r="S37" i="1"/>
  <c r="U37" i="1" s="1"/>
  <c r="S30" i="1"/>
  <c r="U30" i="1" s="1"/>
  <c r="S61" i="1"/>
  <c r="U61" i="1" s="1"/>
  <c r="S55" i="1"/>
  <c r="U55" i="1" s="1"/>
  <c r="S53" i="1"/>
  <c r="U53" i="1" s="1"/>
  <c r="S47" i="1"/>
  <c r="U47" i="1" s="1"/>
  <c r="T31" i="1"/>
  <c r="V31" i="1" s="1"/>
  <c r="U43" i="1"/>
  <c r="T43" i="1"/>
  <c r="V43" i="1" s="1"/>
  <c r="U35" i="1"/>
  <c r="U59" i="1"/>
  <c r="T59" i="1"/>
  <c r="V59" i="1" s="1"/>
  <c r="J58" i="1"/>
  <c r="L58" i="1" s="1"/>
  <c r="J56" i="1"/>
  <c r="J33" i="1"/>
  <c r="L33" i="1" s="1"/>
  <c r="J31" i="1"/>
  <c r="L31" i="1" s="1"/>
  <c r="J27" i="1"/>
  <c r="L27" i="1" s="1"/>
  <c r="J25" i="1"/>
  <c r="J23" i="1"/>
  <c r="L23" i="1" s="1"/>
  <c r="J21" i="1"/>
  <c r="L21" i="1" s="1"/>
  <c r="S57" i="1"/>
  <c r="U57" i="1" s="1"/>
  <c r="S41" i="1"/>
  <c r="U41" i="1" s="1"/>
  <c r="S25" i="1"/>
  <c r="U25" i="1" s="1"/>
  <c r="T23" i="1"/>
  <c r="V23" i="1" s="1"/>
  <c r="S18" i="1"/>
  <c r="U18" i="1" s="1"/>
  <c r="S9" i="1"/>
  <c r="U9" i="1" s="1"/>
  <c r="S29" i="1"/>
  <c r="U29" i="1" s="1"/>
  <c r="T27" i="1"/>
  <c r="V27" i="1" s="1"/>
  <c r="S24" i="1"/>
  <c r="U24" i="1" s="1"/>
  <c r="T16" i="1"/>
  <c r="V16" i="1" s="1"/>
  <c r="S13" i="1"/>
  <c r="U13" i="1" s="1"/>
  <c r="J61" i="1"/>
  <c r="L61" i="1" s="1"/>
  <c r="J43" i="1"/>
  <c r="L43" i="1" s="1"/>
  <c r="J38" i="1"/>
  <c r="K38" i="1" s="1"/>
  <c r="M38" i="1" s="1"/>
  <c r="J36" i="1"/>
  <c r="K36" i="1" s="1"/>
  <c r="M36" i="1" s="1"/>
  <c r="J22" i="1"/>
  <c r="L22" i="1" s="1"/>
  <c r="S49" i="1"/>
  <c r="U49" i="1" s="1"/>
  <c r="S33" i="1"/>
  <c r="U33" i="1" s="1"/>
  <c r="S28" i="1"/>
  <c r="U28" i="1" s="1"/>
  <c r="S17" i="1"/>
  <c r="U17" i="1" s="1"/>
  <c r="T15" i="1"/>
  <c r="V15" i="1" s="1"/>
  <c r="S12" i="1"/>
  <c r="U12" i="1" s="1"/>
  <c r="T60" i="1"/>
  <c r="V60" i="1" s="1"/>
  <c r="U60" i="1"/>
  <c r="S62" i="1"/>
  <c r="U62" i="1" s="1"/>
  <c r="S58" i="1"/>
  <c r="U58" i="1" s="1"/>
  <c r="S54" i="1"/>
  <c r="U54" i="1" s="1"/>
  <c r="S50" i="1"/>
  <c r="U50" i="1" s="1"/>
  <c r="S46" i="1"/>
  <c r="U46" i="1" s="1"/>
  <c r="S42" i="1"/>
  <c r="U42" i="1" s="1"/>
  <c r="S38" i="1"/>
  <c r="U38" i="1" s="1"/>
  <c r="T52" i="1"/>
  <c r="V52" i="1" s="1"/>
  <c r="T48" i="1"/>
  <c r="V48" i="1" s="1"/>
  <c r="T36" i="1"/>
  <c r="V36" i="1" s="1"/>
  <c r="T41" i="1"/>
  <c r="V41" i="1" s="1"/>
  <c r="S34" i="1"/>
  <c r="U34" i="1" s="1"/>
  <c r="S22" i="1"/>
  <c r="U22" i="1" s="1"/>
  <c r="T21" i="1"/>
  <c r="V21" i="1" s="1"/>
  <c r="U20" i="1"/>
  <c r="S14" i="1"/>
  <c r="U14" i="1" s="1"/>
  <c r="S6" i="1"/>
  <c r="U6" i="1" s="1"/>
  <c r="U4" i="1"/>
  <c r="J19" i="1"/>
  <c r="L19" i="1" s="1"/>
  <c r="J57" i="1"/>
  <c r="L57" i="1" s="1"/>
  <c r="J51" i="1"/>
  <c r="L51" i="1" s="1"/>
  <c r="J50" i="1"/>
  <c r="J48" i="1"/>
  <c r="K48" i="1" s="1"/>
  <c r="M48" i="1" s="1"/>
  <c r="J41" i="1"/>
  <c r="K41" i="1" s="1"/>
  <c r="M41" i="1" s="1"/>
  <c r="J35" i="1"/>
  <c r="L35" i="1" s="1"/>
  <c r="J34" i="1"/>
  <c r="L34" i="1" s="1"/>
  <c r="J32" i="1"/>
  <c r="K32" i="1" s="1"/>
  <c r="M32" i="1" s="1"/>
  <c r="J62" i="1"/>
  <c r="L62" i="1" s="1"/>
  <c r="J60" i="1"/>
  <c r="L60" i="1" s="1"/>
  <c r="K55" i="1"/>
  <c r="M55" i="1" s="1"/>
  <c r="J47" i="1"/>
  <c r="L47" i="1" s="1"/>
  <c r="J46" i="1"/>
  <c r="L46" i="1" s="1"/>
  <c r="J44" i="1"/>
  <c r="L44" i="1" s="1"/>
  <c r="J30" i="1"/>
  <c r="L30" i="1" s="1"/>
  <c r="J18" i="1"/>
  <c r="L18" i="1" s="1"/>
  <c r="J14" i="1"/>
  <c r="L14" i="1" s="1"/>
  <c r="J6" i="1"/>
  <c r="L6" i="1" s="1"/>
  <c r="J26" i="1"/>
  <c r="L26" i="1" s="1"/>
  <c r="J20" i="1"/>
  <c r="K20" i="1" s="1"/>
  <c r="M20" i="1" s="1"/>
  <c r="J28" i="1"/>
  <c r="K28" i="1" s="1"/>
  <c r="M28" i="1" s="1"/>
  <c r="J16" i="1"/>
  <c r="K16" i="1" s="1"/>
  <c r="M16" i="1" s="1"/>
  <c r="J15" i="1"/>
  <c r="L15" i="1" s="1"/>
  <c r="J11" i="1"/>
  <c r="L11" i="1" s="1"/>
  <c r="J9" i="1"/>
  <c r="L9" i="1" s="1"/>
  <c r="J5" i="1"/>
  <c r="L5" i="1" s="1"/>
  <c r="J10" i="1"/>
  <c r="L10" i="1" s="1"/>
  <c r="J8" i="1"/>
  <c r="M8" i="1" s="1"/>
  <c r="J7" i="1"/>
  <c r="L7" i="1" s="1"/>
  <c r="J4" i="1"/>
  <c r="L4" i="1" s="1"/>
  <c r="K24" i="1"/>
  <c r="M24" i="1" s="1"/>
  <c r="L24" i="1"/>
  <c r="K14" i="1"/>
  <c r="M14" i="1" s="1"/>
  <c r="L50" i="1"/>
  <c r="K50" i="1"/>
  <c r="M50" i="1" s="1"/>
  <c r="L28" i="1"/>
  <c r="L12" i="1"/>
  <c r="K56" i="1"/>
  <c r="M56" i="1" s="1"/>
  <c r="L56" i="1"/>
  <c r="L38" i="1"/>
  <c r="L45" i="1"/>
  <c r="L41" i="1"/>
  <c r="L25" i="1"/>
  <c r="K61" i="1"/>
  <c r="M61" i="1" s="1"/>
  <c r="K57" i="1"/>
  <c r="M57" i="1" s="1"/>
  <c r="K45" i="1"/>
  <c r="M45" i="1" s="1"/>
  <c r="K33" i="1"/>
  <c r="M33" i="1" s="1"/>
  <c r="K25" i="1"/>
  <c r="M25" i="1" s="1"/>
  <c r="J53" i="1"/>
  <c r="L53" i="1" s="1"/>
  <c r="K52" i="1"/>
  <c r="M52" i="1" s="1"/>
  <c r="J37" i="1"/>
  <c r="L37" i="1" s="1"/>
  <c r="J29" i="1"/>
  <c r="L29" i="1" s="1"/>
  <c r="J17" i="1"/>
  <c r="L17" i="1" s="1"/>
  <c r="J13" i="1"/>
  <c r="K13" i="1" s="1"/>
  <c r="M13" i="1" s="1"/>
  <c r="K3" i="1"/>
  <c r="M3" i="1" s="1"/>
  <c r="T11" i="1" l="1"/>
  <c r="V11" i="1" s="1"/>
  <c r="T3" i="1"/>
  <c r="T18" i="1"/>
  <c r="V18" i="1" s="1"/>
  <c r="K22" i="1"/>
  <c r="M22" i="1" s="1"/>
  <c r="K6" i="1"/>
  <c r="M6" i="1" s="1"/>
  <c r="K5" i="1"/>
  <c r="M5" i="1" s="1"/>
  <c r="L16" i="1"/>
  <c r="U5" i="1"/>
  <c r="T19" i="1"/>
  <c r="V19" i="1" s="1"/>
  <c r="L49" i="1"/>
  <c r="T25" i="1"/>
  <c r="V25" i="1" s="1"/>
  <c r="T53" i="1"/>
  <c r="V53" i="1" s="1"/>
  <c r="T40" i="1"/>
  <c r="V40" i="1" s="1"/>
  <c r="K42" i="1"/>
  <c r="M42" i="1" s="1"/>
  <c r="K58" i="1"/>
  <c r="M58" i="1" s="1"/>
  <c r="T44" i="1"/>
  <c r="V44" i="1" s="1"/>
  <c r="K44" i="1"/>
  <c r="M44" i="1" s="1"/>
  <c r="T37" i="1"/>
  <c r="V37" i="1" s="1"/>
  <c r="L36" i="1"/>
  <c r="K54" i="1"/>
  <c r="M54" i="1" s="1"/>
  <c r="K60" i="1"/>
  <c r="M60" i="1" s="1"/>
  <c r="U32" i="1"/>
  <c r="T51" i="1"/>
  <c r="V51" i="1" s="1"/>
  <c r="K59" i="1"/>
  <c r="M59" i="1" s="1"/>
  <c r="T33" i="1"/>
  <c r="V33" i="1" s="1"/>
  <c r="T39" i="1"/>
  <c r="V39" i="1" s="1"/>
  <c r="K21" i="1"/>
  <c r="M21" i="1" s="1"/>
  <c r="K10" i="1"/>
  <c r="M10" i="1" s="1"/>
  <c r="K30" i="1"/>
  <c r="M30" i="1" s="1"/>
  <c r="K27" i="1"/>
  <c r="M27" i="1" s="1"/>
  <c r="K39" i="1"/>
  <c r="M39" i="1" s="1"/>
  <c r="U8" i="1"/>
  <c r="T61" i="1"/>
  <c r="V61" i="1" s="1"/>
  <c r="K26" i="1"/>
  <c r="M26" i="1" s="1"/>
  <c r="L32" i="1"/>
  <c r="T12" i="1"/>
  <c r="V12" i="1" s="1"/>
  <c r="L40" i="1"/>
  <c r="K31" i="1"/>
  <c r="M31" i="1" s="1"/>
  <c r="T49" i="1"/>
  <c r="V49" i="1" s="1"/>
  <c r="T9" i="1"/>
  <c r="V9" i="1" s="1"/>
  <c r="T30" i="1"/>
  <c r="V30" i="1" s="1"/>
  <c r="T26" i="1"/>
  <c r="V26" i="1" s="1"/>
  <c r="T38" i="1"/>
  <c r="V38" i="1" s="1"/>
  <c r="T7" i="1"/>
  <c r="V7" i="1" s="1"/>
  <c r="T47" i="1"/>
  <c r="V47" i="1" s="1"/>
  <c r="T17" i="1"/>
  <c r="V17" i="1" s="1"/>
  <c r="T45" i="1"/>
  <c r="V45" i="1" s="1"/>
  <c r="T46" i="1"/>
  <c r="V46" i="1" s="1"/>
  <c r="U56" i="1"/>
  <c r="T55" i="1"/>
  <c r="V55" i="1" s="1"/>
  <c r="T10" i="1"/>
  <c r="V10" i="1" s="1"/>
  <c r="T50" i="1"/>
  <c r="V50" i="1" s="1"/>
  <c r="L20" i="1"/>
  <c r="K46" i="1"/>
  <c r="M46" i="1" s="1"/>
  <c r="K62" i="1"/>
  <c r="M62" i="1" s="1"/>
  <c r="K18" i="1"/>
  <c r="M18" i="1" s="1"/>
  <c r="T62" i="1"/>
  <c r="V62" i="1" s="1"/>
  <c r="T24" i="1"/>
  <c r="V24" i="1" s="1"/>
  <c r="T28" i="1"/>
  <c r="V28" i="1" s="1"/>
  <c r="K23" i="1"/>
  <c r="M23" i="1" s="1"/>
  <c r="T29" i="1"/>
  <c r="V29" i="1" s="1"/>
  <c r="T14" i="1"/>
  <c r="V14" i="1" s="1"/>
  <c r="K43" i="1"/>
  <c r="M43" i="1" s="1"/>
  <c r="T13" i="1"/>
  <c r="V13" i="1" s="1"/>
  <c r="T57" i="1"/>
  <c r="V57" i="1" s="1"/>
  <c r="T6" i="1"/>
  <c r="V6" i="1" s="1"/>
  <c r="T22" i="1"/>
  <c r="V22" i="1" s="1"/>
  <c r="T42" i="1"/>
  <c r="V42" i="1" s="1"/>
  <c r="T58" i="1"/>
  <c r="V58" i="1" s="1"/>
  <c r="T54" i="1"/>
  <c r="V54" i="1" s="1"/>
  <c r="T34" i="1"/>
  <c r="V34" i="1" s="1"/>
  <c r="K37" i="1"/>
  <c r="M37" i="1" s="1"/>
  <c r="K53" i="1"/>
  <c r="M53" i="1" s="1"/>
  <c r="K34" i="1"/>
  <c r="M34" i="1" s="1"/>
  <c r="L48" i="1"/>
  <c r="K35" i="1"/>
  <c r="M35" i="1" s="1"/>
  <c r="K19" i="1"/>
  <c r="M19" i="1" s="1"/>
  <c r="K51" i="1"/>
  <c r="M51" i="1" s="1"/>
  <c r="K47" i="1"/>
  <c r="M47" i="1" s="1"/>
  <c r="K4" i="1"/>
  <c r="M4" i="1" s="1"/>
  <c r="K15" i="1"/>
  <c r="M15" i="1" s="1"/>
  <c r="K11" i="1"/>
  <c r="M11" i="1" s="1"/>
  <c r="K9" i="1"/>
  <c r="M9" i="1" s="1"/>
  <c r="L8" i="1"/>
  <c r="K7" i="1"/>
  <c r="M7" i="1" s="1"/>
  <c r="L13" i="1"/>
  <c r="K29" i="1"/>
  <c r="M29" i="1" s="1"/>
  <c r="K17" i="1"/>
  <c r="M17" i="1" s="1"/>
</calcChain>
</file>

<file path=xl/sharedStrings.xml><?xml version="1.0" encoding="utf-8"?>
<sst xmlns="http://schemas.openxmlformats.org/spreadsheetml/2006/main" count="29" uniqueCount="23">
  <si>
    <t>Ug</t>
  </si>
  <si>
    <t>Uпор</t>
  </si>
  <si>
    <t>Uжив</t>
  </si>
  <si>
    <t>c</t>
  </si>
  <si>
    <t>x2</t>
  </si>
  <si>
    <t>Icнач</t>
  </si>
  <si>
    <t>a</t>
  </si>
  <si>
    <t>b</t>
  </si>
  <si>
    <t>Determ</t>
  </si>
  <si>
    <t>При R1=2,5K</t>
  </si>
  <si>
    <t>x1 !</t>
  </si>
  <si>
    <t>determ</t>
  </si>
  <si>
    <t>Usd1</t>
  </si>
  <si>
    <t>Usd2</t>
  </si>
  <si>
    <t>При R1 = 3,076k</t>
  </si>
  <si>
    <t>Usd.теор</t>
  </si>
  <si>
    <t>Usd.симуляція</t>
  </si>
  <si>
    <t>При R1P1=2.5K</t>
  </si>
  <si>
    <t>Абсолют.похибка</t>
  </si>
  <si>
    <t>Відносна похибка</t>
  </si>
  <si>
    <t>x1!</t>
  </si>
  <si>
    <t>R1P1</t>
  </si>
  <si>
    <t>R2,3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</si>
</sst>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Usd(Ug) </a:t>
            </a:r>
            <a:r>
              <a:rPr lang="ru-RU"/>
              <a:t>при </a:t>
            </a:r>
            <a:r>
              <a:rPr lang="en-US"/>
              <a:t>R1P1=2.5kOm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9026027365663048E-2"/>
          <c:y val="0.14927682661599762"/>
          <c:w val="0.91503742788188136"/>
          <c:h val="0.78618101005226637"/>
        </c:manualLayout>
      </c:layout>
      <c:lineChart>
        <c:grouping val="stacked"/>
        <c:varyColors val="0"/>
        <c:ser>
          <c:idx val="0"/>
          <c:order val="0"/>
          <c:tx>
            <c:v>Uds(Ug) при R1P1=2.5kOm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Лист1!$B$3:$B$63</c:f>
              <c:numCache>
                <c:formatCode>General</c:formatCode>
                <c:ptCount val="6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</c:numCache>
            </c:numRef>
          </c:cat>
          <c:val>
            <c:numRef>
              <c:f>Лист1!$M$3:$M$63</c:f>
              <c:numCache>
                <c:formatCode>General</c:formatCode>
                <c:ptCount val="61"/>
                <c:pt idx="0">
                  <c:v>1.5546786593877071</c:v>
                </c:pt>
                <c:pt idx="1">
                  <c:v>1.6068730197840648</c:v>
                </c:pt>
                <c:pt idx="2">
                  <c:v>1.6605063370923723</c:v>
                </c:pt>
                <c:pt idx="3">
                  <c:v>1.715488840722837</c:v>
                </c:pt>
                <c:pt idx="4">
                  <c:v>1.7717381433052557</c:v>
                </c:pt>
                <c:pt idx="5">
                  <c:v>1.8291784536664064</c:v>
                </c:pt>
                <c:pt idx="6">
                  <c:v>1.8877398897587452</c:v>
                </c:pt>
                <c:pt idx="7">
                  <c:v>1.9473578767521362</c:v>
                </c:pt>
                <c:pt idx="8">
                  <c:v>2.0079726179724302</c:v>
                </c:pt>
                <c:pt idx="9">
                  <c:v>2.0695286283829946</c:v>
                </c:pt>
                <c:pt idx="10">
                  <c:v>2.1319743219514962</c:v>
                </c:pt>
                <c:pt idx="11">
                  <c:v>2.1952616455973071</c:v>
                </c:pt>
                <c:pt idx="12">
                  <c:v>2.2593457535320556</c:v>
                </c:pt>
                <c:pt idx="13">
                  <c:v>2.3348375362508533</c:v>
                </c:pt>
                <c:pt idx="14">
                  <c:v>2.410430501306855</c:v>
                </c:pt>
                <c:pt idx="15">
                  <c:v>2.4861193349358417</c:v>
                </c:pt>
                <c:pt idx="16">
                  <c:v>2.5618987447927348</c:v>
                </c:pt>
                <c:pt idx="17">
                  <c:v>2.6377634528711251</c:v>
                </c:pt>
                <c:pt idx="18">
                  <c:v>2.7137081882984311</c:v>
                </c:pt>
                <c:pt idx="19">
                  <c:v>2.7897276799771764</c:v>
                </c:pt>
                <c:pt idx="20">
                  <c:v>2.8658166490409931</c:v>
                </c:pt>
                <c:pt idx="21">
                  <c:v>2.9465126792763616</c:v>
                </c:pt>
                <c:pt idx="22">
                  <c:v>3.0271057451320087</c:v>
                </c:pt>
                <c:pt idx="23">
                  <c:v>3.1075926294884293</c:v>
                </c:pt>
                <c:pt idx="24">
                  <c:v>3.1879699845604015</c:v>
                </c:pt>
                <c:pt idx="25">
                  <c:v>3.2682343241103413</c:v>
                </c:pt>
                <c:pt idx="26">
                  <c:v>3.3483820150604746</c:v>
                </c:pt>
                <c:pt idx="27">
                  <c:v>3.4284092684461545</c:v>
                </c:pt>
                <c:pt idx="28">
                  <c:v>3.5083121296459998</c:v>
                </c:pt>
                <c:pt idx="29">
                  <c:v>3.5880864678169879</c:v>
                </c:pt>
                <c:pt idx="30">
                  <c:v>3.6677279644540399</c:v>
                </c:pt>
                <c:pt idx="31">
                  <c:v>3.7472321009838598</c:v>
                </c:pt>
                <c:pt idx="32">
                  <c:v>3.8265941452915686</c:v>
                </c:pt>
                <c:pt idx="33">
                  <c:v>3.9058091370658738</c:v>
                </c:pt>
                <c:pt idx="34">
                  <c:v>3.9848718718337679</c:v>
                </c:pt>
                <c:pt idx="35">
                  <c:v>4.0637768835387726</c:v>
                </c:pt>
                <c:pt idx="36">
                  <c:v>4.1425184254971814</c:v>
                </c:pt>
                <c:pt idx="37">
                  <c:v>4.2210904495440031</c:v>
                </c:pt>
                <c:pt idx="38">
                  <c:v>4.2994865831540148</c:v>
                </c:pt>
                <c:pt idx="39">
                  <c:v>4.3777001042925647</c:v>
                </c:pt>
                <c:pt idx="40">
                  <c:v>4.4557239137149116</c:v>
                </c:pt>
                <c:pt idx="41">
                  <c:v>4.5335505043907878</c:v>
                </c:pt>
                <c:pt idx="42">
                  <c:v>4.6111719276813465</c:v>
                </c:pt>
                <c:pt idx="43">
                  <c:v>4.6885797558371651</c:v>
                </c:pt>
                <c:pt idx="44">
                  <c:v>4.7657650403166745</c:v>
                </c:pt>
                <c:pt idx="45">
                  <c:v>4.8427182653418779</c:v>
                </c:pt>
                <c:pt idx="46">
                  <c:v>4.9194292960095574</c:v>
                </c:pt>
                <c:pt idx="47">
                  <c:v>4.995887320158003</c:v>
                </c:pt>
                <c:pt idx="48">
                  <c:v>5.0720807830463865</c:v>
                </c:pt>
                <c:pt idx="49">
                  <c:v>5.147997313731322</c:v>
                </c:pt>
                <c:pt idx="50">
                  <c:v>5.2236236418144451</c:v>
                </c:pt>
                <c:pt idx="51">
                  <c:v>5.2989455029773964</c:v>
                </c:pt>
                <c:pt idx="52">
                  <c:v>5.373947531403358</c:v>
                </c:pt>
                <c:pt idx="53">
                  <c:v>5.448613136791554</c:v>
                </c:pt>
                <c:pt idx="54">
                  <c:v>5.522924363181791</c:v>
                </c:pt>
                <c:pt idx="55">
                  <c:v>5.5968617261920413</c:v>
                </c:pt>
                <c:pt idx="56">
                  <c:v>5.6704040244964142</c:v>
                </c:pt>
                <c:pt idx="57">
                  <c:v>5.7435281203834689</c:v>
                </c:pt>
                <c:pt idx="58">
                  <c:v>5.8162086829672006</c:v>
                </c:pt>
                <c:pt idx="59">
                  <c:v>5.8884178859830065</c:v>
                </c:pt>
                <c:pt idx="60">
                  <c:v>5.9601250499574592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0202240"/>
        <c:axId val="1470203328"/>
      </c:lineChart>
      <c:catAx>
        <c:axId val="147020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203328"/>
        <c:crosses val="autoZero"/>
        <c:auto val="1"/>
        <c:lblAlgn val="ctr"/>
        <c:lblOffset val="100"/>
        <c:noMultiLvlLbl val="0"/>
      </c:catAx>
      <c:valAx>
        <c:axId val="14702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7020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Usd(Ug) </a:t>
            </a:r>
            <a:r>
              <a:rPr lang="ru-RU"/>
              <a:t>при </a:t>
            </a:r>
            <a:r>
              <a:rPr lang="en-US"/>
              <a:t>R1P1 = 3,2kOm</a:t>
            </a:r>
          </a:p>
        </c:rich>
      </c:tx>
      <c:layout>
        <c:manualLayout>
          <c:xMode val="edge"/>
          <c:yMode val="edge"/>
          <c:x val="0.35993903521139026"/>
          <c:y val="1.77330513917792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6036900102399934E-2"/>
          <c:y val="0.12090394438915085"/>
          <c:w val="0.91503742788188136"/>
          <c:h val="0.78618101005226637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Лист1!$B$3:$B$83</c:f>
              <c:numCache>
                <c:formatCode>General</c:formatCode>
                <c:ptCount val="81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</c:v>
                </c:pt>
                <c:pt idx="24">
                  <c:v>3.4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</c:v>
                </c:pt>
                <c:pt idx="29">
                  <c:v>3.9</c:v>
                </c:pt>
                <c:pt idx="30">
                  <c:v>4</c:v>
                </c:pt>
                <c:pt idx="31">
                  <c:v>4.0999999999999996</c:v>
                </c:pt>
                <c:pt idx="32">
                  <c:v>4.2</c:v>
                </c:pt>
                <c:pt idx="33">
                  <c:v>4.3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4.7</c:v>
                </c:pt>
                <c:pt idx="38">
                  <c:v>4.8</c:v>
                </c:pt>
                <c:pt idx="39">
                  <c:v>4.9000000000000004</c:v>
                </c:pt>
                <c:pt idx="40">
                  <c:v>5</c:v>
                </c:pt>
                <c:pt idx="41">
                  <c:v>5.0999999999999996</c:v>
                </c:pt>
                <c:pt idx="42">
                  <c:v>5.2</c:v>
                </c:pt>
                <c:pt idx="43">
                  <c:v>5.3</c:v>
                </c:pt>
                <c:pt idx="44">
                  <c:v>5.4</c:v>
                </c:pt>
                <c:pt idx="45">
                  <c:v>5.5</c:v>
                </c:pt>
                <c:pt idx="46">
                  <c:v>5.6</c:v>
                </c:pt>
                <c:pt idx="47">
                  <c:v>5.7</c:v>
                </c:pt>
                <c:pt idx="48">
                  <c:v>5.8</c:v>
                </c:pt>
                <c:pt idx="49">
                  <c:v>5.9</c:v>
                </c:pt>
                <c:pt idx="50">
                  <c:v>6</c:v>
                </c:pt>
                <c:pt idx="51">
                  <c:v>6.1</c:v>
                </c:pt>
                <c:pt idx="52">
                  <c:v>6.2</c:v>
                </c:pt>
                <c:pt idx="53">
                  <c:v>6.3</c:v>
                </c:pt>
                <c:pt idx="54">
                  <c:v>6.4</c:v>
                </c:pt>
                <c:pt idx="55">
                  <c:v>6.5000000000000098</c:v>
                </c:pt>
                <c:pt idx="56">
                  <c:v>6.6</c:v>
                </c:pt>
                <c:pt idx="57">
                  <c:v>6.7</c:v>
                </c:pt>
                <c:pt idx="58">
                  <c:v>6.8000000000000096</c:v>
                </c:pt>
                <c:pt idx="59">
                  <c:v>6.9000000000000101</c:v>
                </c:pt>
                <c:pt idx="60">
                  <c:v>7.0000000000000098</c:v>
                </c:pt>
              </c:numCache>
            </c:numRef>
          </c:cat>
          <c:val>
            <c:numRef>
              <c:f>Лист1!$V$3:$V$63</c:f>
              <c:numCache>
                <c:formatCode>General</c:formatCode>
                <c:ptCount val="61"/>
                <c:pt idx="0">
                  <c:v>1.2907551890713442</c:v>
                </c:pt>
                <c:pt idx="1">
                  <c:v>1.3468490131918411</c:v>
                </c:pt>
                <c:pt idx="2">
                  <c:v>1.4042680321109524</c:v>
                </c:pt>
                <c:pt idx="3">
                  <c:v>1.4629285952585558</c:v>
                </c:pt>
                <c:pt idx="4">
                  <c:v>1.5227539654110087</c:v>
                </c:pt>
                <c:pt idx="5">
                  <c:v>1.5836735761751242</c:v>
                </c:pt>
                <c:pt idx="6">
                  <c:v>1.6456223842605984</c:v>
                </c:pt>
                <c:pt idx="7">
                  <c:v>1.7085403024338024</c:v>
                </c:pt>
                <c:pt idx="8">
                  <c:v>1.7723717014156406</c:v>
                </c:pt>
                <c:pt idx="9">
                  <c:v>1.8370649709130289</c:v>
                </c:pt>
                <c:pt idx="10">
                  <c:v>1.9025721315480499</c:v>
                </c:pt>
                <c:pt idx="11">
                  <c:v>1.9688484907415615</c:v>
                </c:pt>
                <c:pt idx="12">
                  <c:v>2.0358523366742465</c:v>
                </c:pt>
                <c:pt idx="13">
                  <c:v>2.1131646292485411</c:v>
                </c:pt>
                <c:pt idx="14">
                  <c:v>2.1905629577385883</c:v>
                </c:pt>
                <c:pt idx="15">
                  <c:v>2.2680421349617044</c:v>
                </c:pt>
                <c:pt idx="16">
                  <c:v>2.3455969786864417</c:v>
                </c:pt>
                <c:pt idx="17">
                  <c:v>2.4232223039615386</c:v>
                </c:pt>
                <c:pt idx="18">
                  <c:v>2.5009129152350429</c:v>
                </c:pt>
                <c:pt idx="19">
                  <c:v>2.57866359822602</c:v>
                </c:pt>
                <c:pt idx="20">
                  <c:v>2.6564691115082764</c:v>
                </c:pt>
                <c:pt idx="21">
                  <c:v>2.7384082899493336</c:v>
                </c:pt>
                <c:pt idx="22">
                  <c:v>2.8202411805172511</c:v>
                </c:pt>
                <c:pt idx="23">
                  <c:v>2.9019643044178149</c:v>
                </c:pt>
                <c:pt idx="24">
                  <c:v>2.9835740303470173</c:v>
                </c:pt>
                <c:pt idx="25">
                  <c:v>3.0650665647284998</c:v>
                </c:pt>
                <c:pt idx="26">
                  <c:v>3.1464379411390864</c:v>
                </c:pt>
                <c:pt idx="27">
                  <c:v>3.2276840088383825</c:v>
                </c:pt>
                <c:pt idx="28">
                  <c:v>3.3088004203079877</c:v>
                </c:pt>
                <c:pt idx="29">
                  <c:v>3.3897826176938666</c:v>
                </c:pt>
                <c:pt idx="30">
                  <c:v>3.4706258180316474</c:v>
                </c:pt>
                <c:pt idx="31">
                  <c:v>3.5513249971187353</c:v>
                </c:pt>
                <c:pt idx="32">
                  <c:v>3.6318748718787957</c:v>
                </c:pt>
                <c:pt idx="33">
                  <c:v>3.7122698810428689</c:v>
                </c:pt>
                <c:pt idx="34">
                  <c:v>3.7925041639467274</c:v>
                </c:pt>
                <c:pt idx="35">
                  <c:v>3.8725715372152183</c:v>
                </c:pt>
                <c:pt idx="36">
                  <c:v>3.9524654690707122</c:v>
                </c:pt>
                <c:pt idx="37">
                  <c:v>4.0321790509632098</c:v>
                </c:pt>
                <c:pt idx="38">
                  <c:v>4.1117049661731446</c:v>
                </c:pt>
                <c:pt idx="39">
                  <c:v>4.191035454982913</c:v>
                </c:pt>
                <c:pt idx="40">
                  <c:v>4.2701622759479214</c:v>
                </c:pt>
                <c:pt idx="41">
                  <c:v>4.3490766627202149</c:v>
                </c:pt>
                <c:pt idx="42">
                  <c:v>4.427769275784847</c:v>
                </c:pt>
                <c:pt idx="43">
                  <c:v>4.5062301483574556</c:v>
                </c:pt>
                <c:pt idx="44">
                  <c:v>4.5844486255568135</c:v>
                </c:pt>
                <c:pt idx="45">
                  <c:v>4.6624132958027271</c:v>
                </c:pt>
                <c:pt idx="46">
                  <c:v>4.740111913190451</c:v>
                </c:pt>
                <c:pt idx="47">
                  <c:v>4.8175313093488548</c:v>
                </c:pt>
                <c:pt idx="48">
                  <c:v>4.8946572929886552</c:v>
                </c:pt>
                <c:pt idx="49">
                  <c:v>4.9714745349743126</c:v>
                </c:pt>
                <c:pt idx="50">
                  <c:v>5.0479664362877221</c:v>
                </c:pt>
                <c:pt idx="51">
                  <c:v>5.1241149756674655</c:v>
                </c:pt>
                <c:pt idx="52">
                  <c:v>5.1999005329677903</c:v>
                </c:pt>
                <c:pt idx="53">
                  <c:v>5.2753016833385704</c:v>
                </c:pt>
                <c:pt idx="54">
                  <c:v>5.3502949561155004</c:v>
                </c:pt>
                <c:pt idx="55">
                  <c:v>5.4248545507379973</c:v>
                </c:pt>
                <c:pt idx="56">
                  <c:v>5.4989519999550085</c:v>
                </c:pt>
                <c:pt idx="57">
                  <c:v>5.5725557678588267</c:v>
                </c:pt>
                <c:pt idx="58">
                  <c:v>5.6456307666505623</c:v>
                </c:pt>
                <c:pt idx="59">
                  <c:v>5.7181377711233958</c:v>
                </c:pt>
                <c:pt idx="60">
                  <c:v>5.7900327031122618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729968"/>
        <c:axId val="1753597840"/>
      </c:lineChart>
      <c:catAx>
        <c:axId val="157172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53597840"/>
        <c:crosses val="autoZero"/>
        <c:auto val="1"/>
        <c:lblAlgn val="ctr"/>
        <c:lblOffset val="100"/>
        <c:noMultiLvlLbl val="0"/>
      </c:catAx>
      <c:valAx>
        <c:axId val="17535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71729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505865</xdr:colOff>
      <xdr:row>1</xdr:row>
      <xdr:rowOff>36741</xdr:rowOff>
    </xdr:from>
    <xdr:to>
      <xdr:col>36</xdr:col>
      <xdr:colOff>430729</xdr:colOff>
      <xdr:row>19</xdr:row>
      <xdr:rowOff>188625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593912</xdr:colOff>
      <xdr:row>21</xdr:row>
      <xdr:rowOff>44824</xdr:rowOff>
    </xdr:from>
    <xdr:to>
      <xdr:col>36</xdr:col>
      <xdr:colOff>518776</xdr:colOff>
      <xdr:row>40</xdr:row>
      <xdr:rowOff>6208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2"/>
  <sheetViews>
    <sheetView tabSelected="1" zoomScaleNormal="100" workbookViewId="0">
      <selection activeCell="N5" sqref="N5"/>
    </sheetView>
  </sheetViews>
  <sheetFormatPr defaultRowHeight="15" x14ac:dyDescent="0.25"/>
  <cols>
    <col min="40" max="40" width="14.28515625" customWidth="1"/>
    <col min="41" max="41" width="15.5703125" customWidth="1"/>
    <col min="42" max="42" width="16.85546875" customWidth="1"/>
    <col min="43" max="43" width="13.140625" customWidth="1"/>
    <col min="44" max="44" width="14.7109375" customWidth="1"/>
  </cols>
  <sheetData>
    <row r="1" spans="1:42" x14ac:dyDescent="0.25">
      <c r="A1" t="s">
        <v>9</v>
      </c>
      <c r="O1" t="s">
        <v>14</v>
      </c>
    </row>
    <row r="2" spans="1:42" x14ac:dyDescent="0.25">
      <c r="A2" t="s">
        <v>2</v>
      </c>
      <c r="B2" t="s">
        <v>0</v>
      </c>
      <c r="C2" t="s">
        <v>1</v>
      </c>
      <c r="D2" t="s">
        <v>5</v>
      </c>
      <c r="E2" t="s">
        <v>21</v>
      </c>
      <c r="F2" t="s">
        <v>22</v>
      </c>
      <c r="G2" t="s">
        <v>6</v>
      </c>
      <c r="H2" t="s">
        <v>7</v>
      </c>
      <c r="I2" t="s">
        <v>3</v>
      </c>
      <c r="J2" t="s">
        <v>8</v>
      </c>
      <c r="K2" t="s">
        <v>10</v>
      </c>
      <c r="L2" t="s">
        <v>4</v>
      </c>
      <c r="M2" t="s">
        <v>12</v>
      </c>
      <c r="O2" t="s">
        <v>21</v>
      </c>
      <c r="P2" t="s">
        <v>6</v>
      </c>
      <c r="Q2" t="s">
        <v>7</v>
      </c>
      <c r="R2" t="s">
        <v>3</v>
      </c>
      <c r="S2" t="s">
        <v>11</v>
      </c>
      <c r="T2" t="s">
        <v>20</v>
      </c>
      <c r="U2" t="s">
        <v>4</v>
      </c>
      <c r="V2" t="s">
        <v>13</v>
      </c>
    </row>
    <row r="3" spans="1:42" x14ac:dyDescent="0.25">
      <c r="A3">
        <v>9</v>
      </c>
      <c r="B3">
        <v>1</v>
      </c>
      <c r="C3">
        <v>2</v>
      </c>
      <c r="D3">
        <v>1.73E-3</v>
      </c>
      <c r="E3">
        <v>2500</v>
      </c>
      <c r="F3">
        <v>10000</v>
      </c>
      <c r="G3">
        <v>-0.25</v>
      </c>
      <c r="H3">
        <f>(1/(E3*D3))+(1/(F3*D3))+1</f>
        <v>1.2890173410404624</v>
      </c>
      <c r="I3">
        <f>(A3/(E3*D3))-(B3/(E3*D3))-(B3/(F3*D3))-1</f>
        <v>0.79190751445086693</v>
      </c>
      <c r="J3">
        <f>H3^2-4*G3*I3</f>
        <v>2.4534732199538904</v>
      </c>
      <c r="K3">
        <f>(-H3+SQRT(J3))/(2*G3)</f>
        <v>-0.55467865938770711</v>
      </c>
      <c r="L3">
        <f>(-H3-SQRT(J3))/(2*G3)</f>
        <v>5.7107480235495567</v>
      </c>
      <c r="M3">
        <f>-K3+B3</f>
        <v>1.5546786593877071</v>
      </c>
      <c r="O3">
        <v>3214</v>
      </c>
      <c r="P3">
        <v>-0.25</v>
      </c>
      <c r="Q3">
        <f>(1/(O3*D3))+(1/(F3*D3))+1</f>
        <v>1.2376524669887163</v>
      </c>
      <c r="R3">
        <f>(A3/(O3*D3))-(B3/(O3*D3))-(B3/(F3*D3))-1</f>
        <v>0.38098852203689781</v>
      </c>
      <c r="S3">
        <f>Q3^2-4*P3*R3</f>
        <v>1.9127721510801534</v>
      </c>
      <c r="T3">
        <f>(-Q3+SQRT(S3))/(2*P3)</f>
        <v>-0.29075518907134423</v>
      </c>
      <c r="U3">
        <f>(-Q3-SQRT(S3))/(2*P3)</f>
        <v>5.2413650570262096</v>
      </c>
      <c r="V3">
        <f>-T3+B3</f>
        <v>1.2907551890713442</v>
      </c>
    </row>
    <row r="4" spans="1:42" x14ac:dyDescent="0.25">
      <c r="A4">
        <v>9</v>
      </c>
      <c r="B4" s="1">
        <v>1.1000000000000001</v>
      </c>
      <c r="C4">
        <v>2</v>
      </c>
      <c r="D4">
        <v>1.7799999999999999E-3</v>
      </c>
      <c r="E4">
        <v>2500</v>
      </c>
      <c r="F4">
        <v>10000</v>
      </c>
      <c r="G4">
        <v>-0.25</v>
      </c>
      <c r="H4">
        <f t="shared" ref="H4" si="0">(1/(E4*D4))+(1/(F4*D4))+1</f>
        <v>1.2808988764044944</v>
      </c>
      <c r="I4">
        <f t="shared" ref="I4" si="1">(A4/(E4*D4))-(B4/(E4*D4))-(B4/(F4*D4))-1</f>
        <v>0.71348314606741581</v>
      </c>
      <c r="J4">
        <f t="shared" ref="J4" si="2">H4^2-4*G4*I4</f>
        <v>2.3541850776417119</v>
      </c>
      <c r="K4">
        <f t="shared" ref="K4" si="3">(-H4+SQRT(J4))/(2*G4)</f>
        <v>-0.50687301978406474</v>
      </c>
      <c r="L4">
        <f t="shared" ref="L4" si="4">(-H4-SQRT(J4))/(2*G4)</f>
        <v>5.6304685254020423</v>
      </c>
      <c r="M4">
        <f t="shared" ref="M4:M60" si="5">-K4+B4</f>
        <v>1.6068730197840648</v>
      </c>
      <c r="O4">
        <v>3214</v>
      </c>
      <c r="P4">
        <v>-0.25</v>
      </c>
      <c r="Q4">
        <f t="shared" ref="Q3:Q34" si="6">(1/(O4*D4))+(1/(F4*D4))+1</f>
        <v>1.2309768358935276</v>
      </c>
      <c r="R4">
        <f t="shared" ref="R3:R34" si="7">(A4/(O4*D4))-(B4/(O4*D4))-(B4/(F4*D4))-1</f>
        <v>0.31909902603077844</v>
      </c>
      <c r="S4">
        <f t="shared" ref="S4:S60" si="8">Q4^2-4*P4*R4</f>
        <v>1.8344029965372191</v>
      </c>
      <c r="T4">
        <f t="shared" ref="T4:T60" si="9">(-Q4+SQRT(S4))/(2*P4)</f>
        <v>-0.24684901319184105</v>
      </c>
      <c r="U4">
        <f t="shared" ref="U4:U60" si="10">(-Q4-SQRT(S4))/(2*P4)</f>
        <v>5.1707563567659509</v>
      </c>
      <c r="V4">
        <f t="shared" ref="V4:V60" si="11">-T4+B4</f>
        <v>1.3468490131918411</v>
      </c>
    </row>
    <row r="5" spans="1:42" x14ac:dyDescent="0.25">
      <c r="A5">
        <v>9</v>
      </c>
      <c r="B5">
        <v>1.2</v>
      </c>
      <c r="C5">
        <v>2</v>
      </c>
      <c r="D5">
        <v>1.83E-3</v>
      </c>
      <c r="E5">
        <v>2500</v>
      </c>
      <c r="F5">
        <v>10000</v>
      </c>
      <c r="G5">
        <v>-0.25</v>
      </c>
      <c r="H5">
        <f>(1/(E5*D5))+(1/(F5*D5))+1</f>
        <v>1.2732240437158469</v>
      </c>
      <c r="I5">
        <f>(A5/(E5*D5))-(B5/(E5*D5))-(B5/(F5*D5))-1</f>
        <v>0.63934426229508201</v>
      </c>
      <c r="J5">
        <f>H5^2-4*G5*I5</f>
        <v>2.2604437277912144</v>
      </c>
      <c r="K5">
        <f>(-H5+SQRT(J5))/(2*G5)</f>
        <v>-0.46050633709237232</v>
      </c>
      <c r="L5">
        <f>(-H5-SQRT(J5))/(2*G5)</f>
        <v>5.5534025119557597</v>
      </c>
      <c r="M5">
        <f t="shared" si="5"/>
        <v>1.6605063370923723</v>
      </c>
      <c r="O5">
        <v>3214</v>
      </c>
      <c r="P5">
        <v>-0.25</v>
      </c>
      <c r="Q5">
        <f t="shared" si="6"/>
        <v>1.2246659933827755</v>
      </c>
      <c r="R5">
        <f t="shared" si="7"/>
        <v>0.26059146969712432</v>
      </c>
      <c r="S5">
        <f t="shared" si="8"/>
        <v>1.7603982650453447</v>
      </c>
      <c r="T5">
        <f t="shared" si="9"/>
        <v>-0.20426803211095246</v>
      </c>
      <c r="U5">
        <f t="shared" si="10"/>
        <v>5.1029320056420548</v>
      </c>
      <c r="V5">
        <f t="shared" si="11"/>
        <v>1.4042680321109524</v>
      </c>
      <c r="AL5" t="s">
        <v>17</v>
      </c>
    </row>
    <row r="6" spans="1:42" x14ac:dyDescent="0.25">
      <c r="A6">
        <v>9</v>
      </c>
      <c r="B6">
        <v>1.3</v>
      </c>
      <c r="C6">
        <v>2</v>
      </c>
      <c r="D6">
        <v>1.8799999999999999E-3</v>
      </c>
      <c r="E6">
        <v>2500</v>
      </c>
      <c r="F6">
        <v>10000</v>
      </c>
      <c r="G6">
        <v>-0.25</v>
      </c>
      <c r="H6">
        <f t="shared" ref="H6:H60" si="12">(1/(E6*D6))+(1/(F6*D6))+1</f>
        <v>1.2659574468085106</v>
      </c>
      <c r="I6">
        <f t="shared" ref="I6:I60" si="13">(A6/(E6*D6))-(B6/(E6*D6))-(B6/(F6*D6))-1</f>
        <v>0.56914893617021267</v>
      </c>
      <c r="J6">
        <f t="shared" ref="J6:J60" si="14">H6^2-4*G6*I6</f>
        <v>2.1717971933001357</v>
      </c>
      <c r="K6">
        <f t="shared" ref="K6:K60" si="15">(-H6+SQRT(J6))/(2*G6)</f>
        <v>-0.41548884072283698</v>
      </c>
      <c r="L6">
        <f t="shared" ref="L6:L60" si="16">(-H6-SQRT(J6))/(2*G6)</f>
        <v>5.4793186279568795</v>
      </c>
      <c r="M6">
        <f t="shared" si="5"/>
        <v>1.715488840722837</v>
      </c>
      <c r="O6">
        <v>3214</v>
      </c>
      <c r="P6">
        <v>-0.25</v>
      </c>
      <c r="Q6">
        <f t="shared" si="6"/>
        <v>1.2186908339842975</v>
      </c>
      <c r="R6">
        <f t="shared" si="7"/>
        <v>0.20519601742377103</v>
      </c>
      <c r="S6">
        <f t="shared" si="8"/>
        <v>1.6904033662611135</v>
      </c>
      <c r="T6">
        <f t="shared" si="9"/>
        <v>-0.16292859525855574</v>
      </c>
      <c r="U6">
        <f t="shared" si="10"/>
        <v>5.0376919311957451</v>
      </c>
      <c r="V6">
        <f t="shared" si="11"/>
        <v>1.4629285952585558</v>
      </c>
      <c r="AL6" t="s">
        <v>0</v>
      </c>
      <c r="AM6" t="s">
        <v>15</v>
      </c>
      <c r="AN6" t="s">
        <v>16</v>
      </c>
      <c r="AO6" t="s">
        <v>18</v>
      </c>
      <c r="AP6" t="s">
        <v>19</v>
      </c>
    </row>
    <row r="7" spans="1:42" x14ac:dyDescent="0.25">
      <c r="A7">
        <v>9</v>
      </c>
      <c r="B7" s="1">
        <v>1.4</v>
      </c>
      <c r="C7">
        <v>2</v>
      </c>
      <c r="D7">
        <v>1.9300000000000001E-3</v>
      </c>
      <c r="E7">
        <v>2500</v>
      </c>
      <c r="F7">
        <v>10000</v>
      </c>
      <c r="G7">
        <v>-0.25</v>
      </c>
      <c r="H7">
        <f t="shared" si="12"/>
        <v>1.2590673575129534</v>
      </c>
      <c r="I7">
        <f t="shared" si="13"/>
        <v>0.50259067357512954</v>
      </c>
      <c r="J7">
        <f t="shared" si="14"/>
        <v>2.0878412843297807</v>
      </c>
      <c r="K7">
        <f t="shared" si="15"/>
        <v>-0.37173814330525579</v>
      </c>
      <c r="L7">
        <f t="shared" si="16"/>
        <v>5.4080075733570698</v>
      </c>
      <c r="M7">
        <f t="shared" si="5"/>
        <v>1.7717381433052557</v>
      </c>
      <c r="O7">
        <v>3214</v>
      </c>
      <c r="P7">
        <v>-0.25</v>
      </c>
      <c r="Q7">
        <f t="shared" si="6"/>
        <v>1.2130252683370357</v>
      </c>
      <c r="R7">
        <f t="shared" si="7"/>
        <v>0.15267079583815613</v>
      </c>
      <c r="S7">
        <f t="shared" si="8"/>
        <v>1.6241010974622936</v>
      </c>
      <c r="T7">
        <f t="shared" si="9"/>
        <v>-0.1227539654110088</v>
      </c>
      <c r="U7">
        <f t="shared" si="10"/>
        <v>4.9748550387591521</v>
      </c>
      <c r="V7">
        <f t="shared" si="11"/>
        <v>1.5227539654110087</v>
      </c>
      <c r="AL7" s="1">
        <v>2.5</v>
      </c>
      <c r="AM7">
        <f>M18</f>
        <v>2.4861193349358417</v>
      </c>
      <c r="AN7">
        <v>2.4577</v>
      </c>
      <c r="AO7">
        <f>ABS(AN7-AM7)</f>
        <v>2.84193349358417E-2</v>
      </c>
      <c r="AP7">
        <f>(AO7/AN7)*100</f>
        <v>1.1563386473467754</v>
      </c>
    </row>
    <row r="8" spans="1:42" x14ac:dyDescent="0.25">
      <c r="A8">
        <v>9</v>
      </c>
      <c r="B8">
        <v>1.5</v>
      </c>
      <c r="C8">
        <v>2</v>
      </c>
      <c r="D8">
        <v>1.98E-3</v>
      </c>
      <c r="E8">
        <v>2500</v>
      </c>
      <c r="F8">
        <v>10000</v>
      </c>
      <c r="G8">
        <v>-0.25</v>
      </c>
      <c r="H8">
        <f t="shared" si="12"/>
        <v>1.2525252525252526</v>
      </c>
      <c r="I8">
        <f t="shared" si="13"/>
        <v>0.43939393939393945</v>
      </c>
      <c r="J8">
        <f t="shared" si="14"/>
        <v>2.0082134476073872</v>
      </c>
      <c r="K8">
        <f>(-H8+SQRT(J8))/(2*G8)</f>
        <v>-0.32917845366640641</v>
      </c>
      <c r="L8">
        <f t="shared" si="16"/>
        <v>5.3392794637674168</v>
      </c>
      <c r="M8">
        <f t="shared" si="5"/>
        <v>1.8291784536664064</v>
      </c>
      <c r="O8">
        <v>3214</v>
      </c>
      <c r="P8">
        <v>-0.25</v>
      </c>
      <c r="Q8">
        <f t="shared" si="6"/>
        <v>1.2076458423689289</v>
      </c>
      <c r="R8">
        <f t="shared" si="7"/>
        <v>0.10279836322151192</v>
      </c>
      <c r="S8">
        <f t="shared" si="8"/>
        <v>1.5612068438124718</v>
      </c>
      <c r="T8">
        <f t="shared" si="9"/>
        <v>-8.3673576175124165E-2</v>
      </c>
      <c r="U8">
        <f t="shared" si="10"/>
        <v>4.9142569456508394</v>
      </c>
      <c r="V8">
        <f t="shared" si="11"/>
        <v>1.5836735761751242</v>
      </c>
      <c r="AL8">
        <v>2.8</v>
      </c>
      <c r="AM8">
        <f>M21</f>
        <v>2.7137081882984311</v>
      </c>
      <c r="AN8">
        <v>2.7010000000000001</v>
      </c>
      <c r="AO8">
        <f t="shared" ref="AO8:AO16" si="17">ABS(AN8-AM8)</f>
        <v>1.2708188298431011E-2</v>
      </c>
      <c r="AP8">
        <f t="shared" ref="AP8:AP16" si="18">(AO8/AN8)*100</f>
        <v>0.47049938165238842</v>
      </c>
    </row>
    <row r="9" spans="1:42" x14ac:dyDescent="0.25">
      <c r="A9">
        <v>9</v>
      </c>
      <c r="B9">
        <v>1.6</v>
      </c>
      <c r="C9">
        <v>2</v>
      </c>
      <c r="D9">
        <v>2.0300000000000001E-3</v>
      </c>
      <c r="E9">
        <v>2500</v>
      </c>
      <c r="F9">
        <v>10000</v>
      </c>
      <c r="G9">
        <v>-0.25</v>
      </c>
      <c r="H9">
        <f t="shared" si="12"/>
        <v>1.2463054187192117</v>
      </c>
      <c r="I9">
        <f t="shared" si="13"/>
        <v>0.37931034482758608</v>
      </c>
      <c r="J9">
        <f t="shared" si="14"/>
        <v>1.9325875415564557</v>
      </c>
      <c r="K9">
        <f t="shared" si="15"/>
        <v>-0.28773988975874509</v>
      </c>
      <c r="L9">
        <f t="shared" si="16"/>
        <v>5.2729615646355921</v>
      </c>
      <c r="M9">
        <f t="shared" si="5"/>
        <v>1.8877398897587452</v>
      </c>
      <c r="O9">
        <v>3214</v>
      </c>
      <c r="P9">
        <v>-0.25</v>
      </c>
      <c r="Q9">
        <f t="shared" si="6"/>
        <v>1.2025314127539306</v>
      </c>
      <c r="R9">
        <f t="shared" si="7"/>
        <v>5.5382700684505348E-2</v>
      </c>
      <c r="S9">
        <f t="shared" si="8"/>
        <v>1.5014644993444695</v>
      </c>
      <c r="T9">
        <f t="shared" si="9"/>
        <v>-4.5622384260598281E-2</v>
      </c>
      <c r="U9">
        <f t="shared" si="10"/>
        <v>4.8557480352763207</v>
      </c>
      <c r="V9">
        <f t="shared" si="11"/>
        <v>1.6456223842605984</v>
      </c>
      <c r="AL9" s="1">
        <v>3.1</v>
      </c>
      <c r="AM9">
        <f>M24</f>
        <v>2.9465126792763616</v>
      </c>
      <c r="AN9">
        <v>2.9449999999999998</v>
      </c>
      <c r="AO9">
        <f t="shared" si="17"/>
        <v>1.5126792763617836E-3</v>
      </c>
      <c r="AP9">
        <f t="shared" si="18"/>
        <v>5.1364321777989261E-2</v>
      </c>
    </row>
    <row r="10" spans="1:42" x14ac:dyDescent="0.25">
      <c r="A10">
        <v>9</v>
      </c>
      <c r="B10" s="1">
        <v>1.7</v>
      </c>
      <c r="C10">
        <v>2</v>
      </c>
      <c r="D10">
        <v>2.0799999999999998E-3</v>
      </c>
      <c r="E10">
        <v>2500</v>
      </c>
      <c r="F10">
        <v>10000</v>
      </c>
      <c r="G10">
        <v>-0.25</v>
      </c>
      <c r="H10">
        <f t="shared" si="12"/>
        <v>1.2403846153846154</v>
      </c>
      <c r="I10">
        <f t="shared" si="13"/>
        <v>0.32211538461538503</v>
      </c>
      <c r="J10">
        <f t="shared" si="14"/>
        <v>1.8606693786982254</v>
      </c>
      <c r="K10">
        <f t="shared" si="15"/>
        <v>-0.24735787675213627</v>
      </c>
      <c r="L10">
        <f t="shared" si="16"/>
        <v>5.2088963382905984</v>
      </c>
      <c r="M10">
        <f t="shared" si="5"/>
        <v>1.9473578767521362</v>
      </c>
      <c r="O10">
        <v>3214</v>
      </c>
      <c r="P10">
        <v>-0.25</v>
      </c>
      <c r="Q10">
        <f t="shared" si="6"/>
        <v>1.197662869178115</v>
      </c>
      <c r="R10">
        <f t="shared" si="7"/>
        <v>1.0246637307931739E-2</v>
      </c>
      <c r="S10">
        <f t="shared" si="8"/>
        <v>1.4446429855158864</v>
      </c>
      <c r="T10">
        <f t="shared" si="9"/>
        <v>-8.540302433802438E-3</v>
      </c>
      <c r="U10">
        <f t="shared" si="10"/>
        <v>4.7991917791462626</v>
      </c>
      <c r="V10">
        <f t="shared" si="11"/>
        <v>1.7085403024338024</v>
      </c>
      <c r="AL10">
        <v>3.4</v>
      </c>
      <c r="AM10">
        <f>M27</f>
        <v>3.1879699845604015</v>
      </c>
      <c r="AN10">
        <v>3.1886000000000001</v>
      </c>
      <c r="AO10">
        <f t="shared" si="17"/>
        <v>6.3001543959861905E-4</v>
      </c>
      <c r="AP10">
        <f t="shared" si="18"/>
        <v>1.9758371686590323E-2</v>
      </c>
    </row>
    <row r="11" spans="1:42" x14ac:dyDescent="0.25">
      <c r="A11">
        <v>9</v>
      </c>
      <c r="B11">
        <v>1.8</v>
      </c>
      <c r="C11">
        <v>2</v>
      </c>
      <c r="D11">
        <v>2.1299999999999999E-3</v>
      </c>
      <c r="E11">
        <v>2500</v>
      </c>
      <c r="F11">
        <v>10000</v>
      </c>
      <c r="G11">
        <v>-0.25</v>
      </c>
      <c r="H11">
        <f t="shared" si="12"/>
        <v>1.2347417840375587</v>
      </c>
      <c r="I11">
        <f t="shared" si="13"/>
        <v>0.26760563380281699</v>
      </c>
      <c r="J11">
        <f t="shared" si="14"/>
        <v>1.7921929070510703</v>
      </c>
      <c r="K11">
        <f t="shared" si="15"/>
        <v>-0.20797261797243038</v>
      </c>
      <c r="L11">
        <f t="shared" si="16"/>
        <v>5.1469397541226654</v>
      </c>
      <c r="M11">
        <f t="shared" si="5"/>
        <v>2.0079726179724302</v>
      </c>
      <c r="O11">
        <v>3214</v>
      </c>
      <c r="P11">
        <v>-0.25</v>
      </c>
      <c r="Q11">
        <f t="shared" si="6"/>
        <v>1.1930228957232296</v>
      </c>
      <c r="R11">
        <f t="shared" si="7"/>
        <v>-3.2770362060352221E-2</v>
      </c>
      <c r="S11">
        <f t="shared" si="8"/>
        <v>1.3905332676594879</v>
      </c>
      <c r="T11">
        <f t="shared" si="9"/>
        <v>2.7628298584359445E-2</v>
      </c>
      <c r="U11">
        <f t="shared" si="10"/>
        <v>4.7444632843085586</v>
      </c>
      <c r="V11">
        <f t="shared" si="11"/>
        <v>1.7723717014156406</v>
      </c>
      <c r="AL11" s="1">
        <v>3.7</v>
      </c>
      <c r="AM11">
        <f>M30</f>
        <v>3.4284092684461545</v>
      </c>
      <c r="AN11">
        <v>3.4291</v>
      </c>
      <c r="AO11">
        <f t="shared" si="17"/>
        <v>6.9073155384558049E-4</v>
      </c>
      <c r="AP11">
        <f t="shared" si="18"/>
        <v>2.0143231572295368E-2</v>
      </c>
    </row>
    <row r="12" spans="1:42" x14ac:dyDescent="0.25">
      <c r="A12">
        <v>9</v>
      </c>
      <c r="B12">
        <v>1.9</v>
      </c>
      <c r="C12">
        <v>2</v>
      </c>
      <c r="D12">
        <v>2.1800000000000001E-3</v>
      </c>
      <c r="E12">
        <v>2500</v>
      </c>
      <c r="F12">
        <v>10000</v>
      </c>
      <c r="G12">
        <v>-0.25</v>
      </c>
      <c r="H12">
        <f t="shared" si="12"/>
        <v>1.2293577981651376</v>
      </c>
      <c r="I12">
        <f t="shared" si="13"/>
        <v>0.21559633027522929</v>
      </c>
      <c r="J12">
        <f t="shared" si="14"/>
        <v>1.7269169261846644</v>
      </c>
      <c r="K12">
        <f t="shared" si="15"/>
        <v>-0.16952862838299465</v>
      </c>
      <c r="L12">
        <f t="shared" si="16"/>
        <v>5.0869598210435445</v>
      </c>
      <c r="M12">
        <f t="shared" si="5"/>
        <v>2.0695286283829946</v>
      </c>
      <c r="O12">
        <v>3214</v>
      </c>
      <c r="P12">
        <v>-0.25</v>
      </c>
      <c r="Q12">
        <f t="shared" si="6"/>
        <v>1.1885957650873757</v>
      </c>
      <c r="R12">
        <f t="shared" si="7"/>
        <v>-7.3814104576879869E-2</v>
      </c>
      <c r="S12">
        <f t="shared" si="8"/>
        <v>1.3389457882067641</v>
      </c>
      <c r="T12">
        <f t="shared" si="9"/>
        <v>6.2935029086971017E-2</v>
      </c>
      <c r="U12">
        <f t="shared" si="10"/>
        <v>4.6914480312625315</v>
      </c>
      <c r="V12">
        <f t="shared" si="11"/>
        <v>1.8370649709130289</v>
      </c>
      <c r="AL12">
        <v>4</v>
      </c>
      <c r="AM12">
        <f>M33</f>
        <v>3.6677279644540399</v>
      </c>
      <c r="AN12">
        <v>3.6911</v>
      </c>
      <c r="AO12">
        <f t="shared" si="17"/>
        <v>2.3372035545960124E-2</v>
      </c>
      <c r="AP12">
        <f t="shared" si="18"/>
        <v>0.63319973845087163</v>
      </c>
    </row>
    <row r="13" spans="1:42" x14ac:dyDescent="0.25">
      <c r="A13">
        <v>9</v>
      </c>
      <c r="B13" s="1">
        <v>2</v>
      </c>
      <c r="C13">
        <v>2</v>
      </c>
      <c r="D13">
        <v>2.2300000000000002E-3</v>
      </c>
      <c r="E13">
        <v>2500</v>
      </c>
      <c r="F13">
        <v>10000</v>
      </c>
      <c r="G13">
        <v>-0.25</v>
      </c>
      <c r="H13">
        <f t="shared" si="12"/>
        <v>1.2242152466367713</v>
      </c>
      <c r="I13">
        <f t="shared" si="13"/>
        <v>0.1659192825112108</v>
      </c>
      <c r="J13">
        <f t="shared" si="14"/>
        <v>1.6646222526091414</v>
      </c>
      <c r="K13">
        <f t="shared" si="15"/>
        <v>-0.13197432195149617</v>
      </c>
      <c r="L13">
        <f t="shared" si="16"/>
        <v>5.0288353084985813</v>
      </c>
      <c r="M13">
        <f t="shared" si="5"/>
        <v>2.1319743219514962</v>
      </c>
      <c r="O13">
        <v>3214</v>
      </c>
      <c r="P13">
        <v>-0.25</v>
      </c>
      <c r="Q13">
        <f t="shared" si="6"/>
        <v>1.184367160489004</v>
      </c>
      <c r="R13">
        <f t="shared" si="7"/>
        <v>-0.11301732052315971</v>
      </c>
      <c r="S13">
        <f t="shared" si="8"/>
        <v>1.2897082503216266</v>
      </c>
      <c r="T13">
        <f t="shared" si="9"/>
        <v>9.7427868451950062E-2</v>
      </c>
      <c r="U13">
        <f t="shared" si="10"/>
        <v>4.6400407735040661</v>
      </c>
      <c r="V13">
        <f t="shared" si="11"/>
        <v>1.9025721315480499</v>
      </c>
      <c r="AL13" s="1">
        <v>4.3</v>
      </c>
      <c r="AM13">
        <f>M36</f>
        <v>3.9058091370658738</v>
      </c>
      <c r="AN13">
        <v>3.9087999999999998</v>
      </c>
      <c r="AO13">
        <f t="shared" si="17"/>
        <v>2.9908629341259818E-3</v>
      </c>
      <c r="AP13">
        <f t="shared" si="18"/>
        <v>7.6516141376534536E-2</v>
      </c>
    </row>
    <row r="14" spans="1:42" x14ac:dyDescent="0.25">
      <c r="A14">
        <v>9</v>
      </c>
      <c r="B14">
        <v>2.1</v>
      </c>
      <c r="C14">
        <v>2</v>
      </c>
      <c r="D14">
        <v>2.2799999999999999E-3</v>
      </c>
      <c r="E14">
        <v>2500</v>
      </c>
      <c r="F14">
        <v>10000</v>
      </c>
      <c r="G14">
        <v>-0.25</v>
      </c>
      <c r="H14">
        <f t="shared" si="12"/>
        <v>1.2192982456140351</v>
      </c>
      <c r="I14">
        <f t="shared" si="13"/>
        <v>0.11842105263157898</v>
      </c>
      <c r="J14">
        <f t="shared" si="14"/>
        <v>1.6051092643890428</v>
      </c>
      <c r="K14">
        <f t="shared" si="15"/>
        <v>-9.5261645597306988E-2</v>
      </c>
      <c r="L14">
        <f t="shared" si="16"/>
        <v>4.9724546280534474</v>
      </c>
      <c r="M14">
        <f t="shared" si="5"/>
        <v>2.1952616455973071</v>
      </c>
      <c r="O14">
        <v>3214</v>
      </c>
      <c r="P14">
        <v>-0.25</v>
      </c>
      <c r="Q14">
        <f t="shared" si="6"/>
        <v>1.1803240210045962</v>
      </c>
      <c r="R14">
        <f t="shared" si="7"/>
        <v>-0.15050109717354987</v>
      </c>
      <c r="S14">
        <f t="shared" si="8"/>
        <v>1.2426636973869085</v>
      </c>
      <c r="T14">
        <f t="shared" si="9"/>
        <v>0.13115150925843855</v>
      </c>
      <c r="U14">
        <f t="shared" si="10"/>
        <v>4.5901445747599467</v>
      </c>
      <c r="V14">
        <f t="shared" si="11"/>
        <v>1.9688484907415615</v>
      </c>
      <c r="AL14">
        <v>4.5999999999999996</v>
      </c>
      <c r="AM14">
        <f>M39</f>
        <v>4.1425184254971814</v>
      </c>
      <c r="AN14">
        <v>4.1928999999999998</v>
      </c>
      <c r="AO14">
        <f t="shared" si="17"/>
        <v>5.0381574502818438E-2</v>
      </c>
      <c r="AP14">
        <f t="shared" si="18"/>
        <v>1.2015925613016871</v>
      </c>
    </row>
    <row r="15" spans="1:42" x14ac:dyDescent="0.25">
      <c r="A15">
        <v>9</v>
      </c>
      <c r="B15">
        <v>2.2000000000000002</v>
      </c>
      <c r="C15">
        <v>2</v>
      </c>
      <c r="D15">
        <v>2.33E-3</v>
      </c>
      <c r="E15">
        <v>2500</v>
      </c>
      <c r="F15">
        <v>10000</v>
      </c>
      <c r="G15">
        <v>-0.25</v>
      </c>
      <c r="H15">
        <f t="shared" si="12"/>
        <v>1.2145922746781115</v>
      </c>
      <c r="I15">
        <f t="shared" si="13"/>
        <v>7.296137339055786E-2</v>
      </c>
      <c r="J15">
        <f t="shared" si="14"/>
        <v>1.5481957670983069</v>
      </c>
      <c r="K15">
        <f t="shared" si="15"/>
        <v>-5.9345753532055401E-2</v>
      </c>
      <c r="L15">
        <f t="shared" si="16"/>
        <v>4.9177148522445009</v>
      </c>
      <c r="M15">
        <f t="shared" si="5"/>
        <v>2.2593457535320556</v>
      </c>
      <c r="O15">
        <v>3214</v>
      </c>
      <c r="P15">
        <v>-0.25</v>
      </c>
      <c r="Q15">
        <f t="shared" si="6"/>
        <v>1.1764544068199481</v>
      </c>
      <c r="R15">
        <f t="shared" si="7"/>
        <v>-0.18637612804495363</v>
      </c>
      <c r="S15">
        <f t="shared" si="8"/>
        <v>1.1976688432811222</v>
      </c>
      <c r="T15">
        <f t="shared" si="9"/>
        <v>0.1641476633257537</v>
      </c>
      <c r="U15">
        <f t="shared" si="10"/>
        <v>4.541669963954039</v>
      </c>
      <c r="V15">
        <f t="shared" si="11"/>
        <v>2.0358523366742465</v>
      </c>
      <c r="AL15" s="1">
        <v>4.9000000000000004</v>
      </c>
      <c r="AM15">
        <f>M42</f>
        <v>4.3777001042925647</v>
      </c>
      <c r="AN15">
        <v>4.3829000000000002</v>
      </c>
      <c r="AO15">
        <f t="shared" si="17"/>
        <v>5.199895707435509E-3</v>
      </c>
      <c r="AP15">
        <f t="shared" si="18"/>
        <v>0.11864052813058724</v>
      </c>
    </row>
    <row r="16" spans="1:42" x14ac:dyDescent="0.25">
      <c r="A16">
        <v>9</v>
      </c>
      <c r="B16" s="1">
        <v>2.2999999999999998</v>
      </c>
      <c r="C16">
        <v>2</v>
      </c>
      <c r="D16">
        <v>2.3500000000000001E-3</v>
      </c>
      <c r="E16">
        <v>2500</v>
      </c>
      <c r="F16">
        <v>10000</v>
      </c>
      <c r="G16">
        <v>-0.25</v>
      </c>
      <c r="H16">
        <f t="shared" si="12"/>
        <v>1.2127659574468086</v>
      </c>
      <c r="I16">
        <f t="shared" si="13"/>
        <v>4.2553191489361764E-2</v>
      </c>
      <c r="J16">
        <f t="shared" si="14"/>
        <v>1.5133544590312362</v>
      </c>
      <c r="K16">
        <f t="shared" si="15"/>
        <v>-3.4837536250853507E-2</v>
      </c>
      <c r="L16">
        <f t="shared" si="16"/>
        <v>4.8859013660380874</v>
      </c>
      <c r="M16">
        <f t="shared" si="5"/>
        <v>2.3348375362508533</v>
      </c>
      <c r="O16">
        <v>3214</v>
      </c>
      <c r="P16">
        <v>-0.25</v>
      </c>
      <c r="Q16">
        <f t="shared" si="6"/>
        <v>1.174952667187438</v>
      </c>
      <c r="R16">
        <f t="shared" si="7"/>
        <v>-0.21079585324842132</v>
      </c>
      <c r="S16">
        <f t="shared" si="8"/>
        <v>1.169717916882453</v>
      </c>
      <c r="T16">
        <f t="shared" si="9"/>
        <v>0.18683537075145873</v>
      </c>
      <c r="U16">
        <f t="shared" si="10"/>
        <v>4.5129752979982936</v>
      </c>
      <c r="V16">
        <f t="shared" si="11"/>
        <v>2.1131646292485411</v>
      </c>
      <c r="AL16">
        <v>5.2</v>
      </c>
      <c r="AM16">
        <f>M45</f>
        <v>4.6111719276813465</v>
      </c>
      <c r="AN16">
        <v>4.6182999999999996</v>
      </c>
      <c r="AO16">
        <f t="shared" si="17"/>
        <v>7.1280723186530892E-3</v>
      </c>
      <c r="AP16">
        <f t="shared" si="18"/>
        <v>0.15434407289810298</v>
      </c>
    </row>
    <row r="17" spans="1:22" x14ac:dyDescent="0.25">
      <c r="A17">
        <v>9</v>
      </c>
      <c r="B17">
        <v>2.4</v>
      </c>
      <c r="C17">
        <v>2</v>
      </c>
      <c r="D17">
        <v>2.3700000000000001E-3</v>
      </c>
      <c r="E17">
        <v>2500</v>
      </c>
      <c r="F17">
        <v>10000</v>
      </c>
      <c r="G17">
        <v>-0.25</v>
      </c>
      <c r="H17">
        <f t="shared" si="12"/>
        <v>1.2109704641350212</v>
      </c>
      <c r="I17">
        <f t="shared" si="13"/>
        <v>1.2658227848101333E-2</v>
      </c>
      <c r="J17">
        <f t="shared" si="14"/>
        <v>1.47910769285549</v>
      </c>
      <c r="K17">
        <f t="shared" si="15"/>
        <v>-1.0430501306855078E-2</v>
      </c>
      <c r="L17">
        <f t="shared" si="16"/>
        <v>4.8543123578469398</v>
      </c>
      <c r="M17">
        <f t="shared" si="5"/>
        <v>2.410430501306855</v>
      </c>
      <c r="O17">
        <v>3214</v>
      </c>
      <c r="P17">
        <v>-0.25</v>
      </c>
      <c r="Q17">
        <f t="shared" si="6"/>
        <v>1.1734762733715103</v>
      </c>
      <c r="R17">
        <f t="shared" si="7"/>
        <v>-0.23480343119107083</v>
      </c>
      <c r="S17">
        <f t="shared" si="8"/>
        <v>1.1422431329748166</v>
      </c>
      <c r="T17">
        <f t="shared" si="9"/>
        <v>0.20943704226141158</v>
      </c>
      <c r="U17">
        <f t="shared" si="10"/>
        <v>4.4844680512246295</v>
      </c>
      <c r="V17">
        <f t="shared" si="11"/>
        <v>2.1905629577385883</v>
      </c>
    </row>
    <row r="18" spans="1:22" x14ac:dyDescent="0.25">
      <c r="A18">
        <v>9</v>
      </c>
      <c r="B18">
        <v>2.5</v>
      </c>
      <c r="C18">
        <v>2</v>
      </c>
      <c r="D18">
        <v>2.3900000000000002E-3</v>
      </c>
      <c r="E18">
        <v>2500</v>
      </c>
      <c r="F18">
        <v>10000</v>
      </c>
      <c r="G18">
        <v>-0.25</v>
      </c>
      <c r="H18">
        <f t="shared" si="12"/>
        <v>1.2092050209205021</v>
      </c>
      <c r="I18">
        <f t="shared" si="13"/>
        <v>-1.6736401673640211E-2</v>
      </c>
      <c r="J18">
        <f t="shared" si="14"/>
        <v>1.4454403809457117</v>
      </c>
      <c r="K18">
        <f t="shared" si="15"/>
        <v>1.3880665064158304E-2</v>
      </c>
      <c r="L18">
        <f t="shared" si="16"/>
        <v>4.8229394186178496</v>
      </c>
      <c r="M18">
        <f t="shared" si="5"/>
        <v>2.4861193349358417</v>
      </c>
      <c r="O18">
        <v>3214</v>
      </c>
      <c r="P18">
        <v>-0.25</v>
      </c>
      <c r="Q18">
        <f t="shared" si="6"/>
        <v>1.1720245890755143</v>
      </c>
      <c r="R18">
        <f t="shared" si="7"/>
        <v>-0.25840920866606099</v>
      </c>
      <c r="S18">
        <f t="shared" si="8"/>
        <v>1.1152324287315671</v>
      </c>
      <c r="T18">
        <f t="shared" si="9"/>
        <v>0.23195786503829563</v>
      </c>
      <c r="U18">
        <f t="shared" si="10"/>
        <v>4.4561404912637617</v>
      </c>
      <c r="V18">
        <f t="shared" si="11"/>
        <v>2.2680421349617044</v>
      </c>
    </row>
    <row r="19" spans="1:22" x14ac:dyDescent="0.25">
      <c r="A19">
        <v>9</v>
      </c>
      <c r="B19" s="1">
        <v>2.6</v>
      </c>
      <c r="C19">
        <v>2</v>
      </c>
      <c r="D19">
        <v>2.4099999999999998E-3</v>
      </c>
      <c r="E19">
        <v>2500</v>
      </c>
      <c r="F19">
        <v>10000</v>
      </c>
      <c r="G19">
        <v>-0.25</v>
      </c>
      <c r="H19">
        <f t="shared" si="12"/>
        <v>1.2074688796680499</v>
      </c>
      <c r="I19">
        <f t="shared" si="13"/>
        <v>-4.5643153526971014E-2</v>
      </c>
      <c r="J19">
        <f t="shared" si="14"/>
        <v>1.4123379418398447</v>
      </c>
      <c r="K19">
        <f t="shared" si="15"/>
        <v>3.8101255207265261E-2</v>
      </c>
      <c r="L19">
        <f t="shared" si="16"/>
        <v>4.7917742634649345</v>
      </c>
      <c r="M19">
        <f t="shared" si="5"/>
        <v>2.5618987447927348</v>
      </c>
      <c r="O19">
        <v>3214</v>
      </c>
      <c r="P19">
        <v>-0.25</v>
      </c>
      <c r="Q19">
        <f t="shared" si="6"/>
        <v>1.1705969991246801</v>
      </c>
      <c r="R19">
        <f t="shared" si="7"/>
        <v>-0.28162318900453687</v>
      </c>
      <c r="S19">
        <f t="shared" si="8"/>
        <v>1.0886741453551694</v>
      </c>
      <c r="T19">
        <f t="shared" si="9"/>
        <v>0.25440302131355841</v>
      </c>
      <c r="U19">
        <f t="shared" si="10"/>
        <v>4.4279849751851614</v>
      </c>
      <c r="V19">
        <f t="shared" si="11"/>
        <v>2.3455969786864417</v>
      </c>
    </row>
    <row r="20" spans="1:22" x14ac:dyDescent="0.25">
      <c r="A20">
        <v>9</v>
      </c>
      <c r="B20">
        <v>2.7</v>
      </c>
      <c r="C20">
        <v>2</v>
      </c>
      <c r="D20">
        <v>2.4299999999999999E-3</v>
      </c>
      <c r="E20">
        <v>2500</v>
      </c>
      <c r="F20">
        <v>10000</v>
      </c>
      <c r="G20">
        <v>-0.25</v>
      </c>
      <c r="H20">
        <f t="shared" si="12"/>
        <v>1.2057613168724279</v>
      </c>
      <c r="I20">
        <f t="shared" si="13"/>
        <v>-7.4074074074073959E-2</v>
      </c>
      <c r="J20">
        <f t="shared" si="14"/>
        <v>1.3797862791918576</v>
      </c>
      <c r="K20">
        <f t="shared" si="15"/>
        <v>6.2236547128875053E-2</v>
      </c>
      <c r="L20">
        <f t="shared" si="16"/>
        <v>4.7608087203608367</v>
      </c>
      <c r="M20">
        <f t="shared" si="5"/>
        <v>2.6377634528711251</v>
      </c>
      <c r="O20">
        <v>3214</v>
      </c>
      <c r="P20">
        <v>-0.25</v>
      </c>
      <c r="Q20">
        <f t="shared" si="6"/>
        <v>1.1691929085969051</v>
      </c>
      <c r="R20">
        <f t="shared" si="7"/>
        <v>-0.30445504620986896</v>
      </c>
      <c r="S20">
        <f t="shared" si="8"/>
        <v>1.0625570113034217</v>
      </c>
      <c r="T20">
        <f t="shared" si="9"/>
        <v>0.27677769603846158</v>
      </c>
      <c r="U20">
        <f t="shared" si="10"/>
        <v>4.3999939383491586</v>
      </c>
      <c r="V20">
        <f t="shared" si="11"/>
        <v>2.4232223039615386</v>
      </c>
    </row>
    <row r="21" spans="1:22" x14ac:dyDescent="0.25">
      <c r="A21">
        <v>9</v>
      </c>
      <c r="B21">
        <v>2.8</v>
      </c>
      <c r="C21">
        <v>2</v>
      </c>
      <c r="D21">
        <v>2.4499999999999999E-3</v>
      </c>
      <c r="E21">
        <v>2500</v>
      </c>
      <c r="F21">
        <v>10000</v>
      </c>
      <c r="G21">
        <v>-0.25</v>
      </c>
      <c r="H21">
        <f t="shared" si="12"/>
        <v>1.2040816326530612</v>
      </c>
      <c r="I21">
        <f t="shared" si="13"/>
        <v>-0.1020408163265305</v>
      </c>
      <c r="J21">
        <f t="shared" si="14"/>
        <v>1.3477717617659311</v>
      </c>
      <c r="K21">
        <f t="shared" si="15"/>
        <v>8.6291811701568744E-2</v>
      </c>
      <c r="L21">
        <f t="shared" si="16"/>
        <v>4.7300347189106766</v>
      </c>
      <c r="M21">
        <f t="shared" si="5"/>
        <v>2.7137081882984311</v>
      </c>
      <c r="O21">
        <v>3214</v>
      </c>
      <c r="P21">
        <v>-0.25</v>
      </c>
      <c r="Q21">
        <f t="shared" si="6"/>
        <v>1.1678117419961138</v>
      </c>
      <c r="R21">
        <f t="shared" si="7"/>
        <v>-0.3269141383996037</v>
      </c>
      <c r="S21">
        <f t="shared" si="8"/>
        <v>1.0368701263443942</v>
      </c>
      <c r="T21">
        <f t="shared" si="9"/>
        <v>0.29908708476495693</v>
      </c>
      <c r="U21">
        <f t="shared" si="10"/>
        <v>4.3721598832194983</v>
      </c>
      <c r="V21">
        <f t="shared" si="11"/>
        <v>2.5009129152350429</v>
      </c>
    </row>
    <row r="22" spans="1:22" x14ac:dyDescent="0.25">
      <c r="A22">
        <v>9</v>
      </c>
      <c r="B22" s="1">
        <v>2.9</v>
      </c>
      <c r="C22">
        <v>2</v>
      </c>
      <c r="D22">
        <v>2.47E-3</v>
      </c>
      <c r="E22">
        <v>2500</v>
      </c>
      <c r="F22">
        <v>10000</v>
      </c>
      <c r="G22">
        <v>-0.25</v>
      </c>
      <c r="H22">
        <f t="shared" si="12"/>
        <v>1.2024291497975708</v>
      </c>
      <c r="I22">
        <f t="shared" si="13"/>
        <v>-0.12955465587044535</v>
      </c>
      <c r="J22">
        <f t="shared" si="14"/>
        <v>1.3162812044124634</v>
      </c>
      <c r="K22">
        <f t="shared" si="15"/>
        <v>0.1102723200228235</v>
      </c>
      <c r="L22">
        <f t="shared" si="16"/>
        <v>4.6994442791674595</v>
      </c>
      <c r="M22">
        <f t="shared" si="5"/>
        <v>2.7897276799771764</v>
      </c>
      <c r="O22">
        <v>3214</v>
      </c>
      <c r="P22">
        <v>-0.25</v>
      </c>
      <c r="Q22">
        <f t="shared" si="6"/>
        <v>1.166452942465781</v>
      </c>
      <c r="R22">
        <f t="shared" si="7"/>
        <v>-0.34900952059436319</v>
      </c>
      <c r="S22">
        <f t="shared" si="8"/>
        <v>1.0116029463927156</v>
      </c>
      <c r="T22">
        <f t="shared" si="9"/>
        <v>0.32133640177397993</v>
      </c>
      <c r="U22">
        <f t="shared" si="10"/>
        <v>4.3444753680891441</v>
      </c>
      <c r="V22">
        <f t="shared" si="11"/>
        <v>2.57866359822602</v>
      </c>
    </row>
    <row r="23" spans="1:22" x14ac:dyDescent="0.25">
      <c r="A23">
        <v>9</v>
      </c>
      <c r="B23">
        <v>3</v>
      </c>
      <c r="C23">
        <v>2</v>
      </c>
      <c r="D23">
        <v>2.49E-3</v>
      </c>
      <c r="E23">
        <v>2500</v>
      </c>
      <c r="F23">
        <v>10000</v>
      </c>
      <c r="G23">
        <v>-0.25</v>
      </c>
      <c r="H23">
        <f t="shared" si="12"/>
        <v>1.2008032128514057</v>
      </c>
      <c r="I23">
        <f>(A23/(E23*D23))-(B23/(E23*D23))-(B23/(F23*D23))-1</f>
        <v>-0.15662650602409645</v>
      </c>
      <c r="J23">
        <f t="shared" si="14"/>
        <v>1.2853018499701618</v>
      </c>
      <c r="K23">
        <f t="shared" si="15"/>
        <v>0.13418335095900691</v>
      </c>
      <c r="L23">
        <f t="shared" si="16"/>
        <v>4.6690295004466158</v>
      </c>
      <c r="M23">
        <f t="shared" si="5"/>
        <v>2.8658166490409931</v>
      </c>
      <c r="O23">
        <v>3214</v>
      </c>
      <c r="P23">
        <v>-0.25</v>
      </c>
      <c r="Q23">
        <f t="shared" si="6"/>
        <v>1.1651159710403531</v>
      </c>
      <c r="R23">
        <f t="shared" si="7"/>
        <v>-0.37074995689041168</v>
      </c>
      <c r="S23">
        <f t="shared" si="8"/>
        <v>0.98674526908289339</v>
      </c>
      <c r="T23">
        <f t="shared" si="9"/>
        <v>0.34353088849172364</v>
      </c>
      <c r="U23">
        <f t="shared" si="10"/>
        <v>4.3169329956696885</v>
      </c>
      <c r="V23">
        <f t="shared" si="11"/>
        <v>2.6564691115082764</v>
      </c>
    </row>
    <row r="24" spans="1:22" x14ac:dyDescent="0.25">
      <c r="A24">
        <v>9</v>
      </c>
      <c r="B24">
        <v>3.1</v>
      </c>
      <c r="C24">
        <v>2</v>
      </c>
      <c r="D24">
        <v>2.4949999999999998E-3</v>
      </c>
      <c r="E24">
        <v>2500</v>
      </c>
      <c r="F24">
        <v>10000</v>
      </c>
      <c r="G24">
        <v>-0.25</v>
      </c>
      <c r="H24">
        <f t="shared" si="12"/>
        <v>1.2004008016032064</v>
      </c>
      <c r="I24">
        <f t="shared" si="13"/>
        <v>-0.17835671342685366</v>
      </c>
      <c r="J24">
        <f t="shared" si="14"/>
        <v>1.2626053710627669</v>
      </c>
      <c r="K24">
        <f t="shared" si="15"/>
        <v>0.15348732072363847</v>
      </c>
      <c r="L24">
        <f t="shared" si="16"/>
        <v>4.6481158856891867</v>
      </c>
      <c r="M24">
        <f t="shared" si="5"/>
        <v>2.9465126792763616</v>
      </c>
      <c r="O24">
        <v>3214</v>
      </c>
      <c r="P24">
        <v>-0.25</v>
      </c>
      <c r="Q24">
        <f t="shared" si="6"/>
        <v>1.1647850773108133</v>
      </c>
      <c r="R24">
        <f t="shared" si="7"/>
        <v>-0.38848948675197315</v>
      </c>
      <c r="S24">
        <f t="shared" si="8"/>
        <v>0.96823478957398412</v>
      </c>
      <c r="T24">
        <f t="shared" si="9"/>
        <v>0.36159171005066626</v>
      </c>
      <c r="U24">
        <f t="shared" si="10"/>
        <v>4.297548599192587</v>
      </c>
      <c r="V24">
        <f t="shared" si="11"/>
        <v>2.7384082899493336</v>
      </c>
    </row>
    <row r="25" spans="1:22" x14ac:dyDescent="0.25">
      <c r="A25">
        <v>9</v>
      </c>
      <c r="B25" s="1">
        <v>3.2</v>
      </c>
      <c r="C25">
        <v>2</v>
      </c>
      <c r="D25">
        <v>2.5000000000000001E-3</v>
      </c>
      <c r="E25">
        <v>2500</v>
      </c>
      <c r="F25">
        <v>10000</v>
      </c>
      <c r="G25">
        <v>-0.25</v>
      </c>
      <c r="H25">
        <f t="shared" si="12"/>
        <v>1.2</v>
      </c>
      <c r="I25">
        <f t="shared" si="13"/>
        <v>-0.20000000000000007</v>
      </c>
      <c r="J25">
        <f t="shared" si="14"/>
        <v>1.2399999999999998</v>
      </c>
      <c r="K25">
        <f t="shared" si="15"/>
        <v>0.17289425486799148</v>
      </c>
      <c r="L25">
        <f t="shared" si="16"/>
        <v>4.6271057451320079</v>
      </c>
      <c r="M25">
        <f t="shared" si="5"/>
        <v>3.0271057451320087</v>
      </c>
      <c r="O25">
        <v>3214</v>
      </c>
      <c r="P25">
        <v>-0.25</v>
      </c>
      <c r="Q25">
        <f t="shared" si="6"/>
        <v>1.1644555071561917</v>
      </c>
      <c r="R25">
        <f t="shared" si="7"/>
        <v>-0.40615805849408837</v>
      </c>
      <c r="S25">
        <f t="shared" si="8"/>
        <v>0.94979856965229537</v>
      </c>
      <c r="T25">
        <f t="shared" si="9"/>
        <v>0.37975881948274903</v>
      </c>
      <c r="U25">
        <f t="shared" si="10"/>
        <v>4.2780632091420179</v>
      </c>
      <c r="V25">
        <f t="shared" si="11"/>
        <v>2.8202411805172511</v>
      </c>
    </row>
    <row r="26" spans="1:22" x14ac:dyDescent="0.25">
      <c r="A26">
        <v>9</v>
      </c>
      <c r="B26">
        <v>3.3</v>
      </c>
      <c r="C26">
        <v>2</v>
      </c>
      <c r="D26">
        <v>2.5049999999999998E-3</v>
      </c>
      <c r="E26">
        <v>2500</v>
      </c>
      <c r="F26">
        <v>10000</v>
      </c>
      <c r="G26">
        <v>-0.25</v>
      </c>
      <c r="H26">
        <f t="shared" si="12"/>
        <v>1.1996007984031936</v>
      </c>
      <c r="I26">
        <f t="shared" si="13"/>
        <v>-0.22155688622754477</v>
      </c>
      <c r="J26">
        <f t="shared" si="14"/>
        <v>1.2174851893020346</v>
      </c>
      <c r="K26">
        <f t="shared" si="15"/>
        <v>0.19240737051157053</v>
      </c>
      <c r="L26">
        <f t="shared" si="16"/>
        <v>4.6059958231012033</v>
      </c>
      <c r="M26">
        <f t="shared" si="5"/>
        <v>3.1075926294884293</v>
      </c>
      <c r="O26">
        <v>3214</v>
      </c>
      <c r="P26">
        <v>-0.25</v>
      </c>
      <c r="Q26">
        <f t="shared" si="6"/>
        <v>1.1641272526508899</v>
      </c>
      <c r="R26">
        <f t="shared" si="7"/>
        <v>-0.42375609701567607</v>
      </c>
      <c r="S26">
        <f t="shared" si="8"/>
        <v>0.93143616334883272</v>
      </c>
      <c r="T26">
        <f t="shared" si="9"/>
        <v>0.39803569558218466</v>
      </c>
      <c r="U26">
        <f t="shared" si="10"/>
        <v>4.2584733150213747</v>
      </c>
      <c r="V26">
        <f t="shared" si="11"/>
        <v>2.9019643044178149</v>
      </c>
    </row>
    <row r="27" spans="1:22" x14ac:dyDescent="0.25">
      <c r="A27">
        <v>9</v>
      </c>
      <c r="B27">
        <v>3.4</v>
      </c>
      <c r="C27">
        <v>2</v>
      </c>
      <c r="D27">
        <v>2.5100000000000001E-3</v>
      </c>
      <c r="E27">
        <v>2500</v>
      </c>
      <c r="F27">
        <v>10000</v>
      </c>
      <c r="G27">
        <v>-0.25</v>
      </c>
      <c r="H27">
        <f t="shared" si="12"/>
        <v>1.1992031872509961</v>
      </c>
      <c r="I27">
        <f t="shared" si="13"/>
        <v>-0.24302788844621526</v>
      </c>
      <c r="J27">
        <f t="shared" si="14"/>
        <v>1.1950603958667321</v>
      </c>
      <c r="K27">
        <f t="shared" si="15"/>
        <v>0.21203001543959843</v>
      </c>
      <c r="L27">
        <f t="shared" si="16"/>
        <v>4.5847827335643858</v>
      </c>
      <c r="M27">
        <f t="shared" si="5"/>
        <v>3.1879699845604015</v>
      </c>
      <c r="O27">
        <v>3214</v>
      </c>
      <c r="P27">
        <v>-0.25</v>
      </c>
      <c r="Q27">
        <f t="shared" si="6"/>
        <v>1.1638003059324618</v>
      </c>
      <c r="R27">
        <f t="shared" si="7"/>
        <v>-0.44128402383000664</v>
      </c>
      <c r="S27">
        <f t="shared" si="8"/>
        <v>0.91314712825848487</v>
      </c>
      <c r="T27">
        <f t="shared" si="9"/>
        <v>0.41642596965298284</v>
      </c>
      <c r="U27">
        <f t="shared" si="10"/>
        <v>4.238775254076864</v>
      </c>
      <c r="V27">
        <f t="shared" si="11"/>
        <v>2.9835740303470173</v>
      </c>
    </row>
    <row r="28" spans="1:22" x14ac:dyDescent="0.25">
      <c r="A28">
        <v>9</v>
      </c>
      <c r="B28" s="1">
        <v>3.5</v>
      </c>
      <c r="C28">
        <v>2</v>
      </c>
      <c r="D28">
        <v>2.5149999999999999E-3</v>
      </c>
      <c r="E28">
        <v>2500</v>
      </c>
      <c r="F28">
        <v>10000</v>
      </c>
      <c r="G28">
        <v>-0.25</v>
      </c>
      <c r="H28">
        <f t="shared" si="12"/>
        <v>1.1988071570576542</v>
      </c>
      <c r="I28">
        <f t="shared" si="13"/>
        <v>-0.26441351888667985</v>
      </c>
      <c r="J28">
        <f t="shared" si="14"/>
        <v>1.1727250809259753</v>
      </c>
      <c r="K28">
        <f t="shared" si="15"/>
        <v>0.23176567588965868</v>
      </c>
      <c r="L28">
        <f t="shared" si="16"/>
        <v>4.5634629523409576</v>
      </c>
      <c r="M28">
        <f t="shared" si="5"/>
        <v>3.2682343241103413</v>
      </c>
      <c r="O28">
        <v>3214</v>
      </c>
      <c r="P28">
        <v>-0.25</v>
      </c>
      <c r="Q28">
        <f t="shared" si="6"/>
        <v>1.1634746592009857</v>
      </c>
      <c r="R28">
        <f t="shared" si="7"/>
        <v>-0.4587422570983557</v>
      </c>
      <c r="S28">
        <f t="shared" si="8"/>
        <v>0.89493102550449422</v>
      </c>
      <c r="T28">
        <f t="shared" si="9"/>
        <v>0.43493343527150019</v>
      </c>
      <c r="U28">
        <f t="shared" si="10"/>
        <v>4.218965201532443</v>
      </c>
      <c r="V28">
        <f t="shared" si="11"/>
        <v>3.0650665647284998</v>
      </c>
    </row>
    <row r="29" spans="1:22" x14ac:dyDescent="0.25">
      <c r="A29">
        <v>9</v>
      </c>
      <c r="B29">
        <v>3.6</v>
      </c>
      <c r="C29">
        <v>2</v>
      </c>
      <c r="D29">
        <v>2.5200000000000001E-3</v>
      </c>
      <c r="E29">
        <v>2500</v>
      </c>
      <c r="F29">
        <v>10000</v>
      </c>
      <c r="G29">
        <v>-0.25</v>
      </c>
      <c r="H29">
        <f t="shared" si="12"/>
        <v>1.1984126984126984</v>
      </c>
      <c r="I29">
        <f t="shared" si="13"/>
        <v>-0.28571428571428581</v>
      </c>
      <c r="J29">
        <f t="shared" si="14"/>
        <v>1.1504787100025193</v>
      </c>
      <c r="K29">
        <f t="shared" si="15"/>
        <v>0.25161798493952547</v>
      </c>
      <c r="L29">
        <f t="shared" si="16"/>
        <v>4.5420328087112676</v>
      </c>
      <c r="M29">
        <f t="shared" si="5"/>
        <v>3.3483820150604746</v>
      </c>
      <c r="O29">
        <v>3214</v>
      </c>
      <c r="P29">
        <v>-0.25</v>
      </c>
      <c r="Q29">
        <f t="shared" si="6"/>
        <v>1.1631503047184442</v>
      </c>
      <c r="R29">
        <f t="shared" si="7"/>
        <v>-0.47613121166325911</v>
      </c>
      <c r="S29">
        <f t="shared" si="8"/>
        <v>0.87678741970335039</v>
      </c>
      <c r="T29">
        <f t="shared" si="9"/>
        <v>0.45356205886091394</v>
      </c>
      <c r="U29">
        <f t="shared" si="10"/>
        <v>4.1990391600128625</v>
      </c>
      <c r="V29">
        <f t="shared" si="11"/>
        <v>3.1464379411390864</v>
      </c>
    </row>
    <row r="30" spans="1:22" x14ac:dyDescent="0.25">
      <c r="A30">
        <v>9</v>
      </c>
      <c r="B30">
        <v>3.7</v>
      </c>
      <c r="C30">
        <v>2</v>
      </c>
      <c r="D30">
        <v>2.5249999999999999E-3</v>
      </c>
      <c r="E30">
        <v>2500</v>
      </c>
      <c r="F30">
        <v>10000</v>
      </c>
      <c r="G30">
        <v>-0.25</v>
      </c>
      <c r="H30">
        <f t="shared" si="12"/>
        <v>1.198019801980198</v>
      </c>
      <c r="I30">
        <f t="shared" si="13"/>
        <v>-0.30693069306930709</v>
      </c>
      <c r="J30">
        <f t="shared" si="14"/>
        <v>1.1283207528673658</v>
      </c>
      <c r="K30">
        <f t="shared" si="15"/>
        <v>0.27159073155384572</v>
      </c>
      <c r="L30">
        <f t="shared" si="16"/>
        <v>4.5204884763669462</v>
      </c>
      <c r="M30">
        <f t="shared" si="5"/>
        <v>3.4284092684461545</v>
      </c>
      <c r="O30">
        <v>3214</v>
      </c>
      <c r="P30">
        <v>-0.25</v>
      </c>
      <c r="Q30">
        <f t="shared" si="6"/>
        <v>1.1628272348081106</v>
      </c>
      <c r="R30">
        <f t="shared" si="7"/>
        <v>-0.49345129908137053</v>
      </c>
      <c r="S30">
        <f t="shared" si="8"/>
        <v>0.85871587893010626</v>
      </c>
      <c r="T30">
        <f t="shared" si="9"/>
        <v>0.47231599116161749</v>
      </c>
      <c r="U30">
        <f t="shared" si="10"/>
        <v>4.1789929480708246</v>
      </c>
      <c r="V30">
        <f t="shared" si="11"/>
        <v>3.2276840088383825</v>
      </c>
    </row>
    <row r="31" spans="1:22" x14ac:dyDescent="0.25">
      <c r="A31">
        <v>9</v>
      </c>
      <c r="B31" s="1">
        <v>3.8</v>
      </c>
      <c r="C31">
        <v>2</v>
      </c>
      <c r="D31">
        <v>2.5300000000000001E-3</v>
      </c>
      <c r="E31">
        <v>2500</v>
      </c>
      <c r="F31">
        <v>10000</v>
      </c>
      <c r="G31">
        <v>-0.25</v>
      </c>
      <c r="H31">
        <f t="shared" si="12"/>
        <v>1.1976284584980237</v>
      </c>
      <c r="I31">
        <f t="shared" si="13"/>
        <v>-0.32806324110671936</v>
      </c>
      <c r="J31">
        <f t="shared" si="14"/>
        <v>1.1062506834976329</v>
      </c>
      <c r="K31">
        <f t="shared" si="15"/>
        <v>0.29168787035400001</v>
      </c>
      <c r="L31">
        <f t="shared" si="16"/>
        <v>4.4988259636380947</v>
      </c>
      <c r="M31">
        <f t="shared" si="5"/>
        <v>3.5083121296459998</v>
      </c>
      <c r="O31">
        <v>3214</v>
      </c>
      <c r="P31">
        <v>-0.25</v>
      </c>
      <c r="Q31">
        <f t="shared" si="6"/>
        <v>1.1625054418539444</v>
      </c>
      <c r="R31">
        <f t="shared" si="7"/>
        <v>-0.51070292765593217</v>
      </c>
      <c r="S31">
        <f t="shared" si="8"/>
        <v>0.84071597468410253</v>
      </c>
      <c r="T31">
        <f t="shared" si="9"/>
        <v>0.49119957969201211</v>
      </c>
      <c r="U31">
        <f t="shared" si="10"/>
        <v>4.1588221877237661</v>
      </c>
      <c r="V31">
        <f t="shared" si="11"/>
        <v>3.3088004203079877</v>
      </c>
    </row>
    <row r="32" spans="1:22" x14ac:dyDescent="0.25">
      <c r="A32">
        <v>9</v>
      </c>
      <c r="B32">
        <v>3.9</v>
      </c>
      <c r="C32">
        <v>2</v>
      </c>
      <c r="D32">
        <v>2.5349999999999999E-3</v>
      </c>
      <c r="E32">
        <v>2500</v>
      </c>
      <c r="F32">
        <v>10000</v>
      </c>
      <c r="G32">
        <v>-0.25</v>
      </c>
      <c r="H32">
        <f t="shared" si="12"/>
        <v>1.1972386587771204</v>
      </c>
      <c r="I32">
        <f t="shared" si="13"/>
        <v>-0.34911242603550285</v>
      </c>
      <c r="J32">
        <f t="shared" si="14"/>
        <v>1.0842679800349355</v>
      </c>
      <c r="K32">
        <f t="shared" si="15"/>
        <v>0.31191353218301199</v>
      </c>
      <c r="L32">
        <f t="shared" si="16"/>
        <v>4.4770411029254698</v>
      </c>
      <c r="M32">
        <f t="shared" si="5"/>
        <v>3.5880864678169879</v>
      </c>
      <c r="O32">
        <v>3214</v>
      </c>
      <c r="P32">
        <v>-0.25</v>
      </c>
      <c r="Q32">
        <f t="shared" si="6"/>
        <v>1.1621849182999917</v>
      </c>
      <c r="R32">
        <f t="shared" si="7"/>
        <v>-0.52788650246885849</v>
      </c>
      <c r="S32">
        <f t="shared" si="8"/>
        <v>0.82278728185509997</v>
      </c>
      <c r="T32">
        <f t="shared" si="9"/>
        <v>0.51021738230613334</v>
      </c>
      <c r="U32">
        <f t="shared" si="10"/>
        <v>4.1385222908938335</v>
      </c>
      <c r="V32">
        <f t="shared" si="11"/>
        <v>3.3897826176938666</v>
      </c>
    </row>
    <row r="33" spans="1:22" x14ac:dyDescent="0.25">
      <c r="A33">
        <v>9</v>
      </c>
      <c r="B33">
        <v>4</v>
      </c>
      <c r="C33">
        <v>2</v>
      </c>
      <c r="D33">
        <v>2.5400000000000002E-3</v>
      </c>
      <c r="E33">
        <v>2500</v>
      </c>
      <c r="F33">
        <v>10000</v>
      </c>
      <c r="G33">
        <v>-0.25</v>
      </c>
      <c r="H33">
        <f t="shared" si="12"/>
        <v>1.1968503937007875</v>
      </c>
      <c r="I33">
        <f t="shared" si="13"/>
        <v>-0.37007874015748032</v>
      </c>
      <c r="J33">
        <f t="shared" si="14"/>
        <v>1.0623721247442497</v>
      </c>
      <c r="K33">
        <f t="shared" si="15"/>
        <v>0.33227203554596008</v>
      </c>
      <c r="L33">
        <f t="shared" si="16"/>
        <v>4.4551295392571895</v>
      </c>
      <c r="M33">
        <f t="shared" si="5"/>
        <v>3.6677279644540399</v>
      </c>
      <c r="O33">
        <v>3214</v>
      </c>
      <c r="P33">
        <v>-0.25</v>
      </c>
      <c r="Q33">
        <f t="shared" si="6"/>
        <v>1.1618656566497949</v>
      </c>
      <c r="R33">
        <f t="shared" si="7"/>
        <v>-0.54500242541244259</v>
      </c>
      <c r="S33">
        <f t="shared" si="8"/>
        <v>0.80492937868981662</v>
      </c>
      <c r="T33">
        <f t="shared" si="9"/>
        <v>0.52937418196835262</v>
      </c>
      <c r="U33">
        <f t="shared" si="10"/>
        <v>4.1180884446308266</v>
      </c>
      <c r="V33">
        <f t="shared" si="11"/>
        <v>3.4706258180316474</v>
      </c>
    </row>
    <row r="34" spans="1:22" x14ac:dyDescent="0.25">
      <c r="A34">
        <v>9</v>
      </c>
      <c r="B34" s="1">
        <v>4.0999999999999996</v>
      </c>
      <c r="C34">
        <v>2</v>
      </c>
      <c r="D34">
        <v>2.545E-3</v>
      </c>
      <c r="E34">
        <v>2500</v>
      </c>
      <c r="F34">
        <v>10000</v>
      </c>
      <c r="G34">
        <v>-0.25</v>
      </c>
      <c r="H34">
        <f t="shared" si="12"/>
        <v>1.1964636542239686</v>
      </c>
      <c r="I34">
        <f t="shared" si="13"/>
        <v>-0.39096267190569745</v>
      </c>
      <c r="J34">
        <f t="shared" si="14"/>
        <v>1.0405626039732749</v>
      </c>
      <c r="K34">
        <f t="shared" si="15"/>
        <v>0.35276789901613981</v>
      </c>
      <c r="L34">
        <f t="shared" si="16"/>
        <v>4.4330867178797346</v>
      </c>
      <c r="M34">
        <f t="shared" si="5"/>
        <v>3.7472321009838598</v>
      </c>
      <c r="O34">
        <v>3214</v>
      </c>
      <c r="P34">
        <v>-0.25</v>
      </c>
      <c r="Q34">
        <f t="shared" si="6"/>
        <v>1.161547649465807</v>
      </c>
      <c r="R34">
        <f t="shared" si="7"/>
        <v>-0.56205109522068852</v>
      </c>
      <c r="S34">
        <f t="shared" si="8"/>
        <v>0.78714184675885268</v>
      </c>
      <c r="T34">
        <f t="shared" si="9"/>
        <v>0.54867500288126436</v>
      </c>
      <c r="U34">
        <f t="shared" si="10"/>
        <v>4.0975155949819637</v>
      </c>
      <c r="V34">
        <f t="shared" si="11"/>
        <v>3.5513249971187353</v>
      </c>
    </row>
    <row r="35" spans="1:22" x14ac:dyDescent="0.25">
      <c r="A35">
        <v>9</v>
      </c>
      <c r="B35">
        <v>4.2</v>
      </c>
      <c r="C35">
        <v>2</v>
      </c>
      <c r="D35">
        <v>2.5500000000000002E-3</v>
      </c>
      <c r="E35">
        <v>2500</v>
      </c>
      <c r="F35">
        <v>10000</v>
      </c>
      <c r="G35">
        <v>-0.25</v>
      </c>
      <c r="H35">
        <f t="shared" si="12"/>
        <v>1.196078431372549</v>
      </c>
      <c r="I35">
        <f t="shared" si="13"/>
        <v>-0.41176470588235303</v>
      </c>
      <c r="J35">
        <f t="shared" si="14"/>
        <v>1.0188389081122644</v>
      </c>
      <c r="K35">
        <f t="shared" si="15"/>
        <v>0.37340585470843157</v>
      </c>
      <c r="L35">
        <f t="shared" si="16"/>
        <v>4.4109078707817648</v>
      </c>
      <c r="M35">
        <f t="shared" si="5"/>
        <v>3.8265941452915686</v>
      </c>
      <c r="O35">
        <v>3214</v>
      </c>
      <c r="P35">
        <v>-0.25</v>
      </c>
      <c r="Q35">
        <f t="shared" ref="Q35:Q63" si="19">(1/(O35*D35))+(1/(F35*D35))+1</f>
        <v>1.1612308893688152</v>
      </c>
      <c r="R35">
        <f t="shared" ref="R35:R63" si="20">(A35/(O35*D35))-(B35/(O35*D35))-(B35/(F35*D35))-1</f>
        <v>-0.57903290750027447</v>
      </c>
      <c r="S35">
        <f t="shared" si="8"/>
        <v>0.76942427092401511</v>
      </c>
      <c r="T35">
        <f t="shared" si="9"/>
        <v>0.5681251281212043</v>
      </c>
      <c r="U35">
        <f t="shared" si="10"/>
        <v>4.0767984293540565</v>
      </c>
      <c r="V35">
        <f t="shared" si="11"/>
        <v>3.6318748718787957</v>
      </c>
    </row>
    <row r="36" spans="1:22" x14ac:dyDescent="0.25">
      <c r="A36">
        <v>9</v>
      </c>
      <c r="B36">
        <v>4.3</v>
      </c>
      <c r="C36">
        <v>2</v>
      </c>
      <c r="D36">
        <v>2.555E-3</v>
      </c>
      <c r="E36">
        <v>2500</v>
      </c>
      <c r="F36">
        <v>10000</v>
      </c>
      <c r="G36">
        <v>-0.25</v>
      </c>
      <c r="H36">
        <f t="shared" si="12"/>
        <v>1.1956947162426614</v>
      </c>
      <c r="I36">
        <f t="shared" si="13"/>
        <v>-0.43248532289628183</v>
      </c>
      <c r="J36">
        <f t="shared" si="14"/>
        <v>0.99720053155433674</v>
      </c>
      <c r="K36">
        <f t="shared" si="15"/>
        <v>0.39419086293412597</v>
      </c>
      <c r="L36">
        <f t="shared" si="16"/>
        <v>4.3885880020365198</v>
      </c>
      <c r="M36">
        <f t="shared" si="5"/>
        <v>3.9058091370658738</v>
      </c>
      <c r="O36">
        <v>3214</v>
      </c>
      <c r="P36">
        <v>-0.25</v>
      </c>
      <c r="Q36">
        <f t="shared" si="19"/>
        <v>1.1609153690373695</v>
      </c>
      <c r="R36">
        <f t="shared" si="20"/>
        <v>-0.59594825476115365</v>
      </c>
      <c r="S36">
        <f t="shared" si="8"/>
        <v>0.75177623930601811</v>
      </c>
      <c r="T36">
        <f t="shared" si="9"/>
        <v>0.58773011895713068</v>
      </c>
      <c r="U36">
        <f t="shared" si="10"/>
        <v>4.055931357192347</v>
      </c>
      <c r="V36">
        <f t="shared" si="11"/>
        <v>3.7122698810428689</v>
      </c>
    </row>
    <row r="37" spans="1:22" x14ac:dyDescent="0.25">
      <c r="A37">
        <v>9</v>
      </c>
      <c r="B37" s="1">
        <v>4.4000000000000004</v>
      </c>
      <c r="C37">
        <v>2</v>
      </c>
      <c r="D37">
        <v>2.5600000000000002E-3</v>
      </c>
      <c r="E37">
        <v>2500</v>
      </c>
      <c r="F37">
        <v>10000</v>
      </c>
      <c r="G37">
        <v>-0.25</v>
      </c>
      <c r="H37">
        <f t="shared" si="12"/>
        <v>1.1953125</v>
      </c>
      <c r="I37">
        <f t="shared" si="13"/>
        <v>-0.453125</v>
      </c>
      <c r="J37">
        <f t="shared" si="14"/>
        <v>0.97564697265625</v>
      </c>
      <c r="K37">
        <f t="shared" si="15"/>
        <v>0.41512812816623268</v>
      </c>
      <c r="L37">
        <f t="shared" si="16"/>
        <v>4.3661218718337675</v>
      </c>
      <c r="M37">
        <f t="shared" si="5"/>
        <v>3.9848718718337679</v>
      </c>
      <c r="O37">
        <v>3214</v>
      </c>
      <c r="P37">
        <v>-0.25</v>
      </c>
      <c r="Q37">
        <f t="shared" si="19"/>
        <v>1.1606010812072185</v>
      </c>
      <c r="R37">
        <f t="shared" si="20"/>
        <v>-0.61279752644679542</v>
      </c>
      <c r="S37">
        <f t="shared" si="8"/>
        <v>0.73419734325256913</v>
      </c>
      <c r="T37">
        <f t="shared" si="9"/>
        <v>0.60749583605327295</v>
      </c>
      <c r="U37">
        <f t="shared" si="10"/>
        <v>4.034908488775601</v>
      </c>
      <c r="V37">
        <f t="shared" si="11"/>
        <v>3.7925041639467274</v>
      </c>
    </row>
    <row r="38" spans="1:22" x14ac:dyDescent="0.25">
      <c r="A38">
        <v>9</v>
      </c>
      <c r="B38">
        <v>4.5</v>
      </c>
      <c r="C38">
        <v>2</v>
      </c>
      <c r="D38">
        <v>2.565E-3</v>
      </c>
      <c r="E38">
        <v>2500</v>
      </c>
      <c r="F38">
        <v>10000</v>
      </c>
      <c r="G38">
        <v>-0.25</v>
      </c>
      <c r="H38">
        <f t="shared" si="12"/>
        <v>1.1949317738791423</v>
      </c>
      <c r="I38">
        <f t="shared" si="13"/>
        <v>-0.47368421052631571</v>
      </c>
      <c r="J38">
        <f t="shared" si="14"/>
        <v>0.95417773369963799</v>
      </c>
      <c r="K38">
        <f t="shared" si="15"/>
        <v>0.43622311646122736</v>
      </c>
      <c r="L38">
        <f t="shared" si="16"/>
        <v>4.3435039790553418</v>
      </c>
      <c r="M38">
        <f t="shared" si="5"/>
        <v>4.0637768835387726</v>
      </c>
      <c r="O38">
        <v>3214</v>
      </c>
      <c r="P38">
        <v>-0.25</v>
      </c>
      <c r="Q38">
        <f t="shared" si="19"/>
        <v>1.160288018670752</v>
      </c>
      <c r="R38">
        <f t="shared" si="20"/>
        <v>-0.6295811089640716</v>
      </c>
      <c r="S38">
        <f t="shared" si="8"/>
        <v>0.71668717730682785</v>
      </c>
      <c r="T38">
        <f t="shared" si="9"/>
        <v>0.6274284627847817</v>
      </c>
      <c r="U38">
        <f t="shared" si="10"/>
        <v>4.0137236118982269</v>
      </c>
      <c r="V38">
        <f t="shared" si="11"/>
        <v>3.8725715372152183</v>
      </c>
    </row>
    <row r="39" spans="1:22" x14ac:dyDescent="0.25">
      <c r="A39">
        <v>9</v>
      </c>
      <c r="B39">
        <v>4.5999999999999996</v>
      </c>
      <c r="C39">
        <v>2</v>
      </c>
      <c r="D39">
        <v>2.5699999999999998E-3</v>
      </c>
      <c r="E39">
        <v>2500</v>
      </c>
      <c r="F39">
        <v>10000</v>
      </c>
      <c r="G39">
        <v>-0.25</v>
      </c>
      <c r="H39">
        <f t="shared" si="12"/>
        <v>1.1945525291828794</v>
      </c>
      <c r="I39">
        <f t="shared" si="13"/>
        <v>-0.49416342412451353</v>
      </c>
      <c r="J39">
        <f t="shared" si="14"/>
        <v>0.93279232085270036</v>
      </c>
      <c r="K39">
        <f t="shared" si="15"/>
        <v>0.45748157450281868</v>
      </c>
      <c r="L39">
        <f t="shared" si="16"/>
        <v>4.3207285422286983</v>
      </c>
      <c r="M39">
        <f t="shared" si="5"/>
        <v>4.1425184254971814</v>
      </c>
      <c r="O39">
        <v>3214</v>
      </c>
      <c r="P39">
        <v>-0.25</v>
      </c>
      <c r="Q39">
        <f t="shared" si="19"/>
        <v>1.1599761742764509</v>
      </c>
      <c r="R39">
        <f t="shared" si="20"/>
        <v>-0.64629938571279821</v>
      </c>
      <c r="S39">
        <f t="shared" si="8"/>
        <v>0.6992453391762331</v>
      </c>
      <c r="T39">
        <f t="shared" si="9"/>
        <v>0.6475345309292877</v>
      </c>
      <c r="U39">
        <f t="shared" si="10"/>
        <v>3.9923701661765163</v>
      </c>
      <c r="V39">
        <f t="shared" si="11"/>
        <v>3.9524654690707122</v>
      </c>
    </row>
    <row r="40" spans="1:22" x14ac:dyDescent="0.25">
      <c r="A40">
        <v>9</v>
      </c>
      <c r="B40" s="1">
        <v>4.7</v>
      </c>
      <c r="C40">
        <v>2</v>
      </c>
      <c r="D40">
        <v>2.575E-3</v>
      </c>
      <c r="E40">
        <v>2500</v>
      </c>
      <c r="F40">
        <v>10000</v>
      </c>
      <c r="G40">
        <v>-0.25</v>
      </c>
      <c r="H40">
        <f t="shared" si="12"/>
        <v>1.1941747572815533</v>
      </c>
      <c r="I40">
        <f t="shared" si="13"/>
        <v>-0.5145631067961165</v>
      </c>
      <c r="J40">
        <f t="shared" si="14"/>
        <v>0.91149024413234025</v>
      </c>
      <c r="K40">
        <f t="shared" si="15"/>
        <v>0.47890955045599681</v>
      </c>
      <c r="L40">
        <f t="shared" si="16"/>
        <v>4.2977894786702162</v>
      </c>
      <c r="M40">
        <f t="shared" si="5"/>
        <v>4.2210904495440031</v>
      </c>
      <c r="O40">
        <v>3214</v>
      </c>
      <c r="P40">
        <v>-0.25</v>
      </c>
      <c r="Q40">
        <f t="shared" si="19"/>
        <v>1.1596655409283414</v>
      </c>
      <c r="R40">
        <f t="shared" si="20"/>
        <v>-0.66295273711492819</v>
      </c>
      <c r="S40">
        <f t="shared" si="8"/>
        <v>0.68187142970169456</v>
      </c>
      <c r="T40">
        <f t="shared" si="9"/>
        <v>0.66782094903679057</v>
      </c>
      <c r="U40">
        <f t="shared" si="10"/>
        <v>3.9708412146765752</v>
      </c>
      <c r="V40">
        <f t="shared" si="11"/>
        <v>4.0321790509632098</v>
      </c>
    </row>
    <row r="41" spans="1:22" x14ac:dyDescent="0.25">
      <c r="A41">
        <v>9</v>
      </c>
      <c r="B41">
        <v>4.8</v>
      </c>
      <c r="C41">
        <v>2</v>
      </c>
      <c r="D41">
        <v>2.5799999999999998E-3</v>
      </c>
      <c r="E41">
        <v>2500</v>
      </c>
      <c r="F41">
        <v>10000</v>
      </c>
      <c r="G41">
        <v>-0.25</v>
      </c>
      <c r="H41">
        <f t="shared" si="12"/>
        <v>1.1937984496124032</v>
      </c>
      <c r="I41">
        <f t="shared" si="13"/>
        <v>-0.5348837209302324</v>
      </c>
      <c r="J41">
        <f t="shared" si="14"/>
        <v>0.89027101736674519</v>
      </c>
      <c r="K41">
        <f t="shared" si="15"/>
        <v>0.50051341684598483</v>
      </c>
      <c r="L41">
        <f t="shared" si="16"/>
        <v>4.2746803816036278</v>
      </c>
      <c r="M41">
        <f t="shared" si="5"/>
        <v>4.2994865831540148</v>
      </c>
      <c r="O41">
        <v>3214</v>
      </c>
      <c r="P41">
        <v>-0.25</v>
      </c>
      <c r="Q41">
        <f t="shared" si="19"/>
        <v>1.1593561115854571</v>
      </c>
      <c r="R41">
        <f t="shared" si="20"/>
        <v>-0.67954154064340588</v>
      </c>
      <c r="S41">
        <f t="shared" si="8"/>
        <v>0.66456505282714506</v>
      </c>
      <c r="T41">
        <f t="shared" si="9"/>
        <v>0.68829503382685564</v>
      </c>
      <c r="U41">
        <f t="shared" si="10"/>
        <v>3.949129412514973</v>
      </c>
      <c r="V41">
        <f t="shared" si="11"/>
        <v>4.1117049661731446</v>
      </c>
    </row>
    <row r="42" spans="1:22" x14ac:dyDescent="0.25">
      <c r="A42">
        <v>9</v>
      </c>
      <c r="B42">
        <v>4.9000000000000004</v>
      </c>
      <c r="C42">
        <v>2</v>
      </c>
      <c r="D42">
        <v>2.5850000000000001E-3</v>
      </c>
      <c r="E42">
        <v>2500</v>
      </c>
      <c r="F42">
        <v>10000</v>
      </c>
      <c r="G42">
        <v>-0.25</v>
      </c>
      <c r="H42">
        <f t="shared" si="12"/>
        <v>1.1934235976789167</v>
      </c>
      <c r="I42">
        <f t="shared" si="13"/>
        <v>-0.55512572533849136</v>
      </c>
      <c r="J42">
        <f t="shared" si="14"/>
        <v>0.86913415815839756</v>
      </c>
      <c r="K42">
        <f t="shared" si="15"/>
        <v>0.52229989570743562</v>
      </c>
      <c r="L42">
        <f t="shared" si="16"/>
        <v>4.2513944950082312</v>
      </c>
      <c r="M42">
        <f t="shared" si="5"/>
        <v>4.3777001042925647</v>
      </c>
      <c r="O42">
        <v>3214</v>
      </c>
      <c r="P42">
        <v>-0.25</v>
      </c>
      <c r="Q42">
        <f t="shared" si="19"/>
        <v>1.1590478792613073</v>
      </c>
      <c r="R42">
        <f t="shared" si="20"/>
        <v>-0.69606617085069089</v>
      </c>
      <c r="S42">
        <f t="shared" si="8"/>
        <v>0.64732581556944291</v>
      </c>
      <c r="T42">
        <f t="shared" si="9"/>
        <v>0.70896454501708694</v>
      </c>
      <c r="U42">
        <f t="shared" si="10"/>
        <v>3.9272269720281421</v>
      </c>
      <c r="V42">
        <f t="shared" si="11"/>
        <v>4.191035454982913</v>
      </c>
    </row>
    <row r="43" spans="1:22" x14ac:dyDescent="0.25">
      <c r="A43">
        <v>9</v>
      </c>
      <c r="B43" s="1">
        <v>5</v>
      </c>
      <c r="C43">
        <v>2</v>
      </c>
      <c r="D43">
        <v>2.5899999999999999E-3</v>
      </c>
      <c r="E43">
        <v>2500</v>
      </c>
      <c r="F43">
        <v>10000</v>
      </c>
      <c r="G43">
        <v>-0.25</v>
      </c>
      <c r="H43">
        <f t="shared" si="12"/>
        <v>1.1930501930501931</v>
      </c>
      <c r="I43">
        <f t="shared" si="13"/>
        <v>-0.57528957528957525</v>
      </c>
      <c r="J43">
        <f t="shared" si="14"/>
        <v>0.84807918784752778</v>
      </c>
      <c r="K43">
        <f t="shared" si="15"/>
        <v>0.54427608628508861</v>
      </c>
      <c r="L43">
        <f t="shared" si="16"/>
        <v>4.227924685915684</v>
      </c>
      <c r="M43">
        <f t="shared" si="5"/>
        <v>4.4557239137149116</v>
      </c>
      <c r="O43">
        <v>3214</v>
      </c>
      <c r="P43">
        <v>-0.25</v>
      </c>
      <c r="Q43">
        <f t="shared" si="19"/>
        <v>1.158740837023351</v>
      </c>
      <c r="R43">
        <f t="shared" si="20"/>
        <v>-0.71252699939694342</v>
      </c>
      <c r="S43">
        <f t="shared" si="8"/>
        <v>0.63015332798863266</v>
      </c>
      <c r="T43">
        <f t="shared" si="9"/>
        <v>0.72983772405207836</v>
      </c>
      <c r="U43">
        <f t="shared" si="10"/>
        <v>3.9051256240413252</v>
      </c>
      <c r="V43">
        <f t="shared" si="11"/>
        <v>4.2701622759479214</v>
      </c>
    </row>
    <row r="44" spans="1:22" x14ac:dyDescent="0.25">
      <c r="A44">
        <v>9</v>
      </c>
      <c r="B44">
        <v>5.0999999999999996</v>
      </c>
      <c r="C44">
        <v>2</v>
      </c>
      <c r="D44">
        <v>2.5950000000000001E-3</v>
      </c>
      <c r="E44">
        <v>2500</v>
      </c>
      <c r="F44">
        <v>10000</v>
      </c>
      <c r="G44">
        <v>-0.25</v>
      </c>
      <c r="H44">
        <f t="shared" si="12"/>
        <v>1.1926782273603083</v>
      </c>
      <c r="I44">
        <f t="shared" si="13"/>
        <v>-0.59537572254335258</v>
      </c>
      <c r="J44">
        <f t="shared" si="14"/>
        <v>0.82710563147597449</v>
      </c>
      <c r="K44">
        <f t="shared" si="15"/>
        <v>0.56644949560921165</v>
      </c>
      <c r="L44">
        <f t="shared" si="16"/>
        <v>4.2042634138320212</v>
      </c>
      <c r="M44">
        <f t="shared" si="5"/>
        <v>4.5335505043907878</v>
      </c>
      <c r="O44">
        <v>3214</v>
      </c>
      <c r="P44">
        <v>-0.25</v>
      </c>
      <c r="Q44">
        <f t="shared" si="19"/>
        <v>1.1584349779924774</v>
      </c>
      <c r="R44">
        <f t="shared" si="20"/>
        <v>-0.72892439507789253</v>
      </c>
      <c r="S44">
        <f t="shared" si="8"/>
        <v>0.613047203158539</v>
      </c>
      <c r="T44">
        <f t="shared" si="9"/>
        <v>0.75092333727978455</v>
      </c>
      <c r="U44">
        <f t="shared" si="10"/>
        <v>3.8828165746901249</v>
      </c>
      <c r="V44">
        <f t="shared" si="11"/>
        <v>4.3490766627202149</v>
      </c>
    </row>
    <row r="45" spans="1:22" x14ac:dyDescent="0.25">
      <c r="A45">
        <v>9</v>
      </c>
      <c r="B45">
        <v>5.2</v>
      </c>
      <c r="C45">
        <v>2</v>
      </c>
      <c r="D45">
        <v>2.5999999999999999E-3</v>
      </c>
      <c r="E45">
        <v>2500</v>
      </c>
      <c r="F45">
        <v>10000</v>
      </c>
      <c r="G45">
        <v>-0.25</v>
      </c>
      <c r="H45">
        <f t="shared" si="12"/>
        <v>1.1923076923076923</v>
      </c>
      <c r="I45">
        <f t="shared" si="13"/>
        <v>-0.61538461538461542</v>
      </c>
      <c r="J45">
        <f t="shared" si="14"/>
        <v>0.80621301775147924</v>
      </c>
      <c r="K45">
        <f t="shared" si="15"/>
        <v>0.58882807231865364</v>
      </c>
      <c r="L45">
        <f t="shared" si="16"/>
        <v>4.1804026969121155</v>
      </c>
      <c r="M45">
        <f t="shared" si="5"/>
        <v>4.6111719276813465</v>
      </c>
      <c r="O45">
        <v>3214</v>
      </c>
      <c r="P45">
        <v>-0.25</v>
      </c>
      <c r="Q45">
        <f t="shared" si="19"/>
        <v>1.1581302953424921</v>
      </c>
      <c r="R45">
        <f t="shared" si="20"/>
        <v>-0.74525872385237668</v>
      </c>
      <c r="S45">
        <f t="shared" si="8"/>
        <v>0.5960070571377114</v>
      </c>
      <c r="T45">
        <f t="shared" si="9"/>
        <v>0.77223072421515271</v>
      </c>
      <c r="U45">
        <f t="shared" si="10"/>
        <v>3.8602904571548158</v>
      </c>
      <c r="V45">
        <f t="shared" si="11"/>
        <v>4.427769275784847</v>
      </c>
    </row>
    <row r="46" spans="1:22" x14ac:dyDescent="0.25">
      <c r="A46">
        <v>9</v>
      </c>
      <c r="B46" s="1">
        <v>5.3</v>
      </c>
      <c r="C46">
        <v>2</v>
      </c>
      <c r="D46">
        <v>2.6049999999999901E-3</v>
      </c>
      <c r="E46">
        <v>2500</v>
      </c>
      <c r="F46">
        <v>10000</v>
      </c>
      <c r="G46">
        <v>-0.25</v>
      </c>
      <c r="H46">
        <f t="shared" si="12"/>
        <v>1.1919385796545112</v>
      </c>
      <c r="I46">
        <f t="shared" si="13"/>
        <v>-0.63531669865642848</v>
      </c>
      <c r="J46">
        <f t="shared" si="14"/>
        <v>0.7854008790123852</v>
      </c>
      <c r="K46">
        <f t="shared" si="15"/>
        <v>0.61142024416283447</v>
      </c>
      <c r="L46">
        <f t="shared" si="16"/>
        <v>4.1563340744552102</v>
      </c>
      <c r="M46">
        <f t="shared" si="5"/>
        <v>4.6885797558371651</v>
      </c>
      <c r="O46">
        <v>3214</v>
      </c>
      <c r="P46">
        <v>-0.25</v>
      </c>
      <c r="Q46">
        <f t="shared" si="19"/>
        <v>1.1578267822996087</v>
      </c>
      <c r="R46">
        <f t="shared" si="20"/>
        <v>-0.76153034886956816</v>
      </c>
      <c r="S46">
        <f t="shared" si="8"/>
        <v>0.57903250894069735</v>
      </c>
      <c r="T46">
        <f t="shared" si="9"/>
        <v>0.79376985164254421</v>
      </c>
      <c r="U46">
        <f t="shared" si="10"/>
        <v>3.8375372775558905</v>
      </c>
      <c r="V46">
        <f t="shared" si="11"/>
        <v>4.5062301483574556</v>
      </c>
    </row>
    <row r="47" spans="1:22" x14ac:dyDescent="0.25">
      <c r="A47">
        <v>9</v>
      </c>
      <c r="B47">
        <v>5.4</v>
      </c>
      <c r="C47">
        <v>2</v>
      </c>
      <c r="D47">
        <v>2.6099999999999999E-3</v>
      </c>
      <c r="E47">
        <v>2500</v>
      </c>
      <c r="F47">
        <v>10000</v>
      </c>
      <c r="G47">
        <v>-0.25</v>
      </c>
      <c r="H47">
        <f t="shared" si="12"/>
        <v>1.1915708812260537</v>
      </c>
      <c r="I47">
        <f t="shared" si="13"/>
        <v>-0.65517241379310343</v>
      </c>
      <c r="J47">
        <f t="shared" si="14"/>
        <v>0.76466875119273081</v>
      </c>
      <c r="K47">
        <f t="shared" si="15"/>
        <v>0.63423495968332544</v>
      </c>
      <c r="L47">
        <f t="shared" si="16"/>
        <v>4.1320485652208898</v>
      </c>
      <c r="M47">
        <f t="shared" si="5"/>
        <v>4.7657650403166745</v>
      </c>
      <c r="O47">
        <v>3214</v>
      </c>
      <c r="P47">
        <v>-0.25</v>
      </c>
      <c r="Q47">
        <f t="shared" si="19"/>
        <v>1.157524432141946</v>
      </c>
      <c r="R47">
        <f t="shared" si="20"/>
        <v>-0.77773963049589079</v>
      </c>
      <c r="S47">
        <f t="shared" si="8"/>
        <v>0.56212318050964383</v>
      </c>
      <c r="T47">
        <f t="shared" si="9"/>
        <v>0.81555137444318704</v>
      </c>
      <c r="U47">
        <f t="shared" si="10"/>
        <v>3.8145463541245972</v>
      </c>
      <c r="V47">
        <f t="shared" si="11"/>
        <v>4.5844486255568135</v>
      </c>
    </row>
    <row r="48" spans="1:22" x14ac:dyDescent="0.25">
      <c r="A48">
        <v>9</v>
      </c>
      <c r="B48">
        <v>5.5</v>
      </c>
      <c r="C48">
        <v>2</v>
      </c>
      <c r="D48">
        <v>2.6149999999999902E-3</v>
      </c>
      <c r="E48">
        <v>2500</v>
      </c>
      <c r="F48">
        <v>10000</v>
      </c>
      <c r="G48">
        <v>-0.25</v>
      </c>
      <c r="H48">
        <f t="shared" si="12"/>
        <v>1.1912045889101346</v>
      </c>
      <c r="I48">
        <f t="shared" si="13"/>
        <v>-0.67495219885277136</v>
      </c>
      <c r="J48">
        <f t="shared" si="14"/>
        <v>0.74401617378779128</v>
      </c>
      <c r="K48">
        <f t="shared" si="15"/>
        <v>0.65728173465812256</v>
      </c>
      <c r="L48">
        <f t="shared" si="16"/>
        <v>4.1075366209824153</v>
      </c>
      <c r="M48">
        <f t="shared" si="5"/>
        <v>4.8427182653418779</v>
      </c>
      <c r="O48">
        <v>3214</v>
      </c>
      <c r="P48">
        <v>-0.25</v>
      </c>
      <c r="Q48">
        <f t="shared" si="19"/>
        <v>1.1572232381990366</v>
      </c>
      <c r="R48">
        <f t="shared" si="20"/>
        <v>-0.79388692634161417</v>
      </c>
      <c r="S48">
        <f t="shared" si="8"/>
        <v>0.54527869668624995</v>
      </c>
      <c r="T48">
        <f t="shared" si="9"/>
        <v>0.83758670419727288</v>
      </c>
      <c r="U48">
        <f t="shared" si="10"/>
        <v>3.7913062485988736</v>
      </c>
      <c r="V48">
        <f t="shared" si="11"/>
        <v>4.6624132958027271</v>
      </c>
    </row>
    <row r="49" spans="1:22" x14ac:dyDescent="0.25">
      <c r="A49">
        <v>9</v>
      </c>
      <c r="B49" s="1">
        <v>5.6</v>
      </c>
      <c r="C49">
        <v>2</v>
      </c>
      <c r="D49">
        <v>2.6199999999999999E-3</v>
      </c>
      <c r="E49">
        <v>2500</v>
      </c>
      <c r="F49">
        <v>10000</v>
      </c>
      <c r="G49">
        <v>-0.25</v>
      </c>
      <c r="H49">
        <f t="shared" si="12"/>
        <v>1.1908396946564885</v>
      </c>
      <c r="I49">
        <f t="shared" si="13"/>
        <v>-0.69465648854961826</v>
      </c>
      <c r="J49">
        <f t="shared" si="14"/>
        <v>0.72344268981994064</v>
      </c>
      <c r="K49">
        <f t="shared" si="15"/>
        <v>0.68057070399044228</v>
      </c>
      <c r="L49">
        <f t="shared" si="16"/>
        <v>4.0827880746355119</v>
      </c>
      <c r="M49">
        <f t="shared" si="5"/>
        <v>4.9194292960095574</v>
      </c>
      <c r="O49">
        <v>3214</v>
      </c>
      <c r="P49">
        <v>-0.25</v>
      </c>
      <c r="Q49">
        <f t="shared" si="19"/>
        <v>1.156923193851328</v>
      </c>
      <c r="R49">
        <f t="shared" si="20"/>
        <v>-0.80997259128716448</v>
      </c>
      <c r="S49">
        <f t="shared" si="8"/>
        <v>0.52849868518399301</v>
      </c>
      <c r="T49">
        <f t="shared" si="9"/>
        <v>0.85988808680954865</v>
      </c>
      <c r="U49">
        <f t="shared" si="10"/>
        <v>3.7678046885957635</v>
      </c>
      <c r="V49">
        <f t="shared" si="11"/>
        <v>4.740111913190451</v>
      </c>
    </row>
    <row r="50" spans="1:22" x14ac:dyDescent="0.25">
      <c r="A50">
        <v>9</v>
      </c>
      <c r="B50">
        <v>5.7</v>
      </c>
      <c r="C50">
        <v>2</v>
      </c>
      <c r="D50">
        <v>2.6249999999999902E-3</v>
      </c>
      <c r="E50">
        <v>2500</v>
      </c>
      <c r="F50">
        <v>10000</v>
      </c>
      <c r="G50">
        <v>-0.25</v>
      </c>
      <c r="H50">
        <f t="shared" si="12"/>
        <v>1.1904761904761911</v>
      </c>
      <c r="I50">
        <f t="shared" si="13"/>
        <v>-0.7142857142857133</v>
      </c>
      <c r="J50">
        <f t="shared" si="14"/>
        <v>0.70294784580499114</v>
      </c>
      <c r="K50">
        <f t="shared" si="15"/>
        <v>0.70411267984199744</v>
      </c>
      <c r="L50">
        <f t="shared" si="16"/>
        <v>4.0577920820627673</v>
      </c>
      <c r="M50">
        <f t="shared" si="5"/>
        <v>4.995887320158003</v>
      </c>
      <c r="O50">
        <v>3214</v>
      </c>
      <c r="P50">
        <v>-0.25</v>
      </c>
      <c r="Q50">
        <f t="shared" si="19"/>
        <v>1.156624292529707</v>
      </c>
      <c r="R50">
        <f t="shared" si="20"/>
        <v>-0.82599697750911139</v>
      </c>
      <c r="S50">
        <f t="shared" si="8"/>
        <v>0.5117827765607339</v>
      </c>
      <c r="T50">
        <f t="shared" si="9"/>
        <v>0.88246869065114564</v>
      </c>
      <c r="U50">
        <f t="shared" si="10"/>
        <v>3.7440284794676826</v>
      </c>
      <c r="V50">
        <f t="shared" si="11"/>
        <v>4.8175313093488548</v>
      </c>
    </row>
    <row r="51" spans="1:22" x14ac:dyDescent="0.25">
      <c r="A51">
        <v>9</v>
      </c>
      <c r="B51">
        <v>5.8</v>
      </c>
      <c r="C51">
        <v>2</v>
      </c>
      <c r="D51">
        <v>2.62999999999999E-3</v>
      </c>
      <c r="E51">
        <v>2500</v>
      </c>
      <c r="F51">
        <v>10000</v>
      </c>
      <c r="G51">
        <v>-0.25</v>
      </c>
      <c r="H51">
        <f t="shared" si="12"/>
        <v>1.1901140684410654</v>
      </c>
      <c r="I51">
        <f t="shared" si="13"/>
        <v>-0.73384030418250856</v>
      </c>
      <c r="J51">
        <f t="shared" si="14"/>
        <v>0.68253119171883636</v>
      </c>
      <c r="K51">
        <f t="shared" si="15"/>
        <v>0.72791921695361284</v>
      </c>
      <c r="L51">
        <f t="shared" si="16"/>
        <v>4.0325370568106482</v>
      </c>
      <c r="M51">
        <f t="shared" si="5"/>
        <v>5.0720807830463865</v>
      </c>
      <c r="O51">
        <v>3214</v>
      </c>
      <c r="P51">
        <v>-0.25</v>
      </c>
      <c r="Q51">
        <f t="shared" si="19"/>
        <v>1.1563265277150117</v>
      </c>
      <c r="R51">
        <f t="shared" si="20"/>
        <v>-0.84196043450588021</v>
      </c>
      <c r="S51">
        <f t="shared" si="8"/>
        <v>0.49513060419157551</v>
      </c>
      <c r="T51">
        <f t="shared" si="9"/>
        <v>0.90534270701134489</v>
      </c>
      <c r="U51">
        <f t="shared" si="10"/>
        <v>3.7199634038487019</v>
      </c>
      <c r="V51">
        <f t="shared" si="11"/>
        <v>4.8946572929886552</v>
      </c>
    </row>
    <row r="52" spans="1:22" x14ac:dyDescent="0.25">
      <c r="A52">
        <v>9</v>
      </c>
      <c r="B52" s="1">
        <v>5.9</v>
      </c>
      <c r="C52">
        <v>2</v>
      </c>
      <c r="D52">
        <v>2.6349999999999902E-3</v>
      </c>
      <c r="E52">
        <v>2500</v>
      </c>
      <c r="F52">
        <v>10000</v>
      </c>
      <c r="G52">
        <v>-0.25</v>
      </c>
      <c r="H52">
        <f t="shared" si="12"/>
        <v>1.1897533206831126</v>
      </c>
      <c r="I52">
        <f t="shared" si="13"/>
        <v>-0.75332068311195366</v>
      </c>
      <c r="J52">
        <f t="shared" si="14"/>
        <v>0.66219228096453953</v>
      </c>
      <c r="K52">
        <f t="shared" si="15"/>
        <v>0.75200268626867817</v>
      </c>
      <c r="L52">
        <f t="shared" si="16"/>
        <v>4.0070105964637719</v>
      </c>
      <c r="M52">
        <f t="shared" si="5"/>
        <v>5.147997313731322</v>
      </c>
      <c r="O52">
        <v>3214</v>
      </c>
      <c r="P52">
        <v>-0.25</v>
      </c>
      <c r="Q52">
        <f t="shared" si="19"/>
        <v>1.1560298929375639</v>
      </c>
      <c r="R52">
        <f t="shared" si="20"/>
        <v>-0.857863309123155</v>
      </c>
      <c r="S52">
        <f t="shared" si="8"/>
        <v>0.47854180424208026</v>
      </c>
      <c r="T52">
        <f t="shared" si="9"/>
        <v>0.92852546502568778</v>
      </c>
      <c r="U52">
        <f t="shared" si="10"/>
        <v>3.6955941067245677</v>
      </c>
      <c r="V52">
        <f t="shared" si="11"/>
        <v>4.9714745349743126</v>
      </c>
    </row>
    <row r="53" spans="1:22" x14ac:dyDescent="0.25">
      <c r="A53">
        <v>9</v>
      </c>
      <c r="B53">
        <v>6</v>
      </c>
      <c r="C53">
        <v>2</v>
      </c>
      <c r="D53">
        <v>2.63999999999999E-3</v>
      </c>
      <c r="E53">
        <v>2500</v>
      </c>
      <c r="F53">
        <v>10000</v>
      </c>
      <c r="G53">
        <v>-0.25</v>
      </c>
      <c r="H53">
        <f t="shared" si="12"/>
        <v>1.1893939393939401</v>
      </c>
      <c r="I53">
        <f t="shared" si="13"/>
        <v>-0.77272727272727193</v>
      </c>
      <c r="J53">
        <f t="shared" si="14"/>
        <v>0.6419306703397637</v>
      </c>
      <c r="K53">
        <f t="shared" si="15"/>
        <v>0.77637635818555539</v>
      </c>
      <c r="L53">
        <f t="shared" si="16"/>
        <v>3.9811993993902051</v>
      </c>
      <c r="M53">
        <f t="shared" si="5"/>
        <v>5.2236236418144451</v>
      </c>
      <c r="O53">
        <v>3214</v>
      </c>
      <c r="P53">
        <v>-0.25</v>
      </c>
      <c r="Q53">
        <f t="shared" si="19"/>
        <v>1.1557343817766972</v>
      </c>
      <c r="R53">
        <f t="shared" si="20"/>
        <v>-0.87370594557900061</v>
      </c>
      <c r="S53">
        <f t="shared" si="8"/>
        <v>0.46201601564176387</v>
      </c>
      <c r="T53">
        <f t="shared" si="9"/>
        <v>0.9520335637122781</v>
      </c>
      <c r="U53">
        <f t="shared" si="10"/>
        <v>3.6709039633945109</v>
      </c>
      <c r="V53">
        <f t="shared" si="11"/>
        <v>5.0479664362877221</v>
      </c>
    </row>
    <row r="54" spans="1:22" x14ac:dyDescent="0.25">
      <c r="A54">
        <v>9</v>
      </c>
      <c r="B54">
        <v>6.1</v>
      </c>
      <c r="C54">
        <v>2</v>
      </c>
      <c r="D54">
        <v>2.6449999999999898E-3</v>
      </c>
      <c r="E54">
        <v>2500</v>
      </c>
      <c r="F54">
        <v>10000</v>
      </c>
      <c r="G54">
        <v>-0.25</v>
      </c>
      <c r="H54">
        <f t="shared" si="12"/>
        <v>1.1890359168241973</v>
      </c>
      <c r="I54">
        <f t="shared" si="13"/>
        <v>-0.79206049149338287</v>
      </c>
      <c r="J54">
        <f t="shared" si="14"/>
        <v>0.62174592000457651</v>
      </c>
      <c r="K54">
        <f t="shared" si="15"/>
        <v>0.80105449702260278</v>
      </c>
      <c r="L54">
        <f t="shared" si="16"/>
        <v>3.9550891702741864</v>
      </c>
      <c r="M54">
        <f t="shared" si="5"/>
        <v>5.2989455029773964</v>
      </c>
      <c r="O54">
        <v>3214</v>
      </c>
      <c r="P54">
        <v>-0.25</v>
      </c>
      <c r="Q54">
        <f t="shared" si="19"/>
        <v>1.1554399878602952</v>
      </c>
      <c r="R54">
        <f t="shared" si="20"/>
        <v>-0.88948868548869919</v>
      </c>
      <c r="S54">
        <f t="shared" si="8"/>
        <v>0.44555288005790006</v>
      </c>
      <c r="T54">
        <f t="shared" si="9"/>
        <v>0.97588502433253366</v>
      </c>
      <c r="U54">
        <f t="shared" si="10"/>
        <v>3.6458749271086472</v>
      </c>
      <c r="V54">
        <f t="shared" si="11"/>
        <v>5.1241149756674655</v>
      </c>
    </row>
    <row r="55" spans="1:22" x14ac:dyDescent="0.25">
      <c r="A55">
        <v>9</v>
      </c>
      <c r="B55" s="1">
        <v>6.2</v>
      </c>
      <c r="C55">
        <v>2</v>
      </c>
      <c r="D55">
        <v>2.64999999999999E-3</v>
      </c>
      <c r="E55">
        <v>2500</v>
      </c>
      <c r="F55">
        <v>10000</v>
      </c>
      <c r="G55">
        <v>-0.25</v>
      </c>
      <c r="H55">
        <f t="shared" si="12"/>
        <v>1.1886792452830197</v>
      </c>
      <c r="I55">
        <f t="shared" si="13"/>
        <v>-0.81132075471698051</v>
      </c>
      <c r="J55">
        <f t="shared" si="14"/>
        <v>0.60163759344962875</v>
      </c>
      <c r="K55">
        <f t="shared" si="15"/>
        <v>0.82605246859664261</v>
      </c>
      <c r="L55">
        <f t="shared" si="16"/>
        <v>3.9286645125354362</v>
      </c>
      <c r="M55">
        <f t="shared" si="5"/>
        <v>5.373947531403358</v>
      </c>
      <c r="O55">
        <v>3214</v>
      </c>
      <c r="P55">
        <v>-0.25</v>
      </c>
      <c r="Q55">
        <f t="shared" si="19"/>
        <v>1.1551467048643325</v>
      </c>
      <c r="R55">
        <f t="shared" si="20"/>
        <v>-0.90521186788930486</v>
      </c>
      <c r="S55">
        <f t="shared" si="8"/>
        <v>0.42915204186962042</v>
      </c>
      <c r="T55">
        <f t="shared" si="9"/>
        <v>1.0000994670322099</v>
      </c>
      <c r="U55">
        <f t="shared" si="10"/>
        <v>3.62048735242512</v>
      </c>
      <c r="V55">
        <f t="shared" si="11"/>
        <v>5.1999005329677903</v>
      </c>
    </row>
    <row r="56" spans="1:22" x14ac:dyDescent="0.25">
      <c r="A56">
        <v>9</v>
      </c>
      <c r="B56">
        <v>6.3</v>
      </c>
      <c r="C56">
        <v>2</v>
      </c>
      <c r="D56">
        <v>2.6549999999999898E-3</v>
      </c>
      <c r="E56">
        <v>2500</v>
      </c>
      <c r="F56">
        <v>10000</v>
      </c>
      <c r="G56">
        <v>-0.25</v>
      </c>
      <c r="H56">
        <f t="shared" si="12"/>
        <v>1.1883239171374771</v>
      </c>
      <c r="I56">
        <f t="shared" si="13"/>
        <v>-0.83050847457627042</v>
      </c>
      <c r="J56">
        <f t="shared" si="14"/>
        <v>0.58160525746468716</v>
      </c>
      <c r="K56">
        <f t="shared" si="15"/>
        <v>0.85138686320844559</v>
      </c>
      <c r="L56">
        <f t="shared" si="16"/>
        <v>3.9019088053414626</v>
      </c>
      <c r="M56">
        <f t="shared" si="5"/>
        <v>5.448613136791554</v>
      </c>
      <c r="O56">
        <v>3214</v>
      </c>
      <c r="P56">
        <v>-0.25</v>
      </c>
      <c r="Q56">
        <f t="shared" si="19"/>
        <v>1.1548545265124222</v>
      </c>
      <c r="R56">
        <f t="shared" si="20"/>
        <v>-0.92087582926391931</v>
      </c>
      <c r="S56">
        <f t="shared" si="8"/>
        <v>0.41281314814231151</v>
      </c>
      <c r="T56">
        <f t="shared" si="9"/>
        <v>1.0246983166614294</v>
      </c>
      <c r="U56">
        <f t="shared" si="10"/>
        <v>3.5947197893882592</v>
      </c>
      <c r="V56">
        <f t="shared" si="11"/>
        <v>5.2753016833385704</v>
      </c>
    </row>
    <row r="57" spans="1:22" x14ac:dyDescent="0.25">
      <c r="A57">
        <v>9</v>
      </c>
      <c r="B57">
        <v>6.4</v>
      </c>
      <c r="C57">
        <v>2</v>
      </c>
      <c r="D57">
        <v>2.6599999999999901E-3</v>
      </c>
      <c r="E57">
        <v>2500</v>
      </c>
      <c r="F57">
        <v>10000</v>
      </c>
      <c r="G57">
        <v>-0.25</v>
      </c>
      <c r="H57">
        <f t="shared" si="12"/>
        <v>1.1879699248120308</v>
      </c>
      <c r="I57">
        <f t="shared" si="13"/>
        <v>-0.84962406015037539</v>
      </c>
      <c r="J57">
        <f t="shared" si="14"/>
        <v>0.5616484821075266</v>
      </c>
      <c r="K57">
        <f t="shared" si="15"/>
        <v>0.87707563681820955</v>
      </c>
      <c r="L57">
        <f t="shared" si="16"/>
        <v>3.8748040624299138</v>
      </c>
      <c r="M57">
        <f t="shared" si="5"/>
        <v>5.522924363181791</v>
      </c>
      <c r="O57">
        <v>3214</v>
      </c>
      <c r="P57">
        <v>-0.25</v>
      </c>
      <c r="Q57">
        <f t="shared" si="19"/>
        <v>1.1545634465753687</v>
      </c>
      <c r="R57">
        <f t="shared" si="20"/>
        <v>-0.93648090356569691</v>
      </c>
      <c r="S57">
        <f t="shared" si="8"/>
        <v>0.3965358486022974</v>
      </c>
      <c r="T57">
        <f t="shared" si="9"/>
        <v>1.0497050438844999</v>
      </c>
      <c r="U57">
        <f t="shared" si="10"/>
        <v>3.5685487424169748</v>
      </c>
      <c r="V57">
        <f t="shared" si="11"/>
        <v>5.3502949561155004</v>
      </c>
    </row>
    <row r="58" spans="1:22" x14ac:dyDescent="0.25">
      <c r="A58">
        <v>9</v>
      </c>
      <c r="B58" s="1">
        <v>6.5000000000000098</v>
      </c>
      <c r="C58">
        <v>2</v>
      </c>
      <c r="D58">
        <v>2.6649999999999899E-3</v>
      </c>
      <c r="E58">
        <v>2500</v>
      </c>
      <c r="F58">
        <v>10000</v>
      </c>
      <c r="G58">
        <v>-0.25</v>
      </c>
      <c r="H58">
        <f t="shared" si="12"/>
        <v>1.1876172607879931</v>
      </c>
      <c r="I58">
        <f t="shared" si="13"/>
        <v>-0.86866791744840677</v>
      </c>
      <c r="J58">
        <f t="shared" si="14"/>
        <v>0.54176684067316938</v>
      </c>
      <c r="K58">
        <f t="shared" si="15"/>
        <v>0.90313827380796829</v>
      </c>
      <c r="L58">
        <f t="shared" si="16"/>
        <v>3.847330769344004</v>
      </c>
      <c r="M58">
        <f t="shared" si="5"/>
        <v>5.5968617261920413</v>
      </c>
      <c r="O58">
        <v>3214</v>
      </c>
      <c r="P58">
        <v>-0.25</v>
      </c>
      <c r="Q58">
        <f t="shared" si="19"/>
        <v>1.1542734588707244</v>
      </c>
      <c r="R58">
        <f t="shared" si="20"/>
        <v>-0.95202742224157821</v>
      </c>
      <c r="S58">
        <f t="shared" si="8"/>
        <v>0.38031979561180773</v>
      </c>
      <c r="T58">
        <f t="shared" si="9"/>
        <v>1.0751454492620121</v>
      </c>
      <c r="U58">
        <f t="shared" si="10"/>
        <v>3.5419483862208856</v>
      </c>
      <c r="V58">
        <f t="shared" si="11"/>
        <v>5.4248545507379973</v>
      </c>
    </row>
    <row r="59" spans="1:22" x14ac:dyDescent="0.25">
      <c r="A59">
        <v>9</v>
      </c>
      <c r="B59">
        <v>6.6</v>
      </c>
      <c r="C59">
        <v>2</v>
      </c>
      <c r="D59">
        <v>2.6699999999999901E-3</v>
      </c>
      <c r="E59">
        <v>2500</v>
      </c>
      <c r="F59">
        <v>10000</v>
      </c>
      <c r="G59">
        <v>-0.25</v>
      </c>
      <c r="H59">
        <f t="shared" si="12"/>
        <v>1.1872659176029969</v>
      </c>
      <c r="I59">
        <f t="shared" si="13"/>
        <v>-0.88764044943820175</v>
      </c>
      <c r="J59">
        <f t="shared" si="14"/>
        <v>0.5219599096634846</v>
      </c>
      <c r="K59">
        <f t="shared" si="15"/>
        <v>0.92959597550358541</v>
      </c>
      <c r="L59">
        <f t="shared" si="16"/>
        <v>3.8194676949084023</v>
      </c>
      <c r="M59">
        <f t="shared" si="5"/>
        <v>5.6704040244964142</v>
      </c>
      <c r="O59">
        <v>3214</v>
      </c>
      <c r="P59">
        <v>-0.25</v>
      </c>
      <c r="Q59">
        <f t="shared" si="19"/>
        <v>1.1539845572623524</v>
      </c>
      <c r="R59">
        <f t="shared" si="20"/>
        <v>-0.96751571425574889</v>
      </c>
      <c r="S59">
        <f t="shared" si="8"/>
        <v>0.36416464414423855</v>
      </c>
      <c r="T59">
        <f t="shared" si="9"/>
        <v>1.1010480000449911</v>
      </c>
      <c r="U59">
        <f t="shared" si="10"/>
        <v>3.5148902290044184</v>
      </c>
      <c r="V59">
        <f t="shared" si="11"/>
        <v>5.4989519999550085</v>
      </c>
    </row>
    <row r="60" spans="1:22" x14ac:dyDescent="0.25">
      <c r="A60">
        <v>9</v>
      </c>
      <c r="B60">
        <v>6.7</v>
      </c>
      <c r="C60">
        <v>2</v>
      </c>
      <c r="D60">
        <v>2.6749999999999899E-3</v>
      </c>
      <c r="E60">
        <v>2500</v>
      </c>
      <c r="F60">
        <v>10000</v>
      </c>
      <c r="G60">
        <v>-0.25</v>
      </c>
      <c r="H60">
        <f t="shared" si="12"/>
        <v>1.186915887850468</v>
      </c>
      <c r="I60">
        <f t="shared" si="13"/>
        <v>-0.90654205607476612</v>
      </c>
      <c r="J60">
        <f t="shared" si="14"/>
        <v>0.50222726875709855</v>
      </c>
      <c r="K60">
        <f t="shared" si="15"/>
        <v>0.95647187961653124</v>
      </c>
      <c r="L60">
        <f t="shared" si="16"/>
        <v>3.7911916717853407</v>
      </c>
      <c r="M60">
        <f t="shared" si="5"/>
        <v>5.7435281203834689</v>
      </c>
      <c r="O60">
        <v>3214</v>
      </c>
      <c r="P60">
        <v>-0.25</v>
      </c>
      <c r="Q60">
        <f t="shared" si="19"/>
        <v>1.1536967356599928</v>
      </c>
      <c r="R60">
        <f t="shared" si="20"/>
        <v>-0.98294610611285904</v>
      </c>
      <c r="S60">
        <f t="shared" si="8"/>
        <v>0.34807005175966421</v>
      </c>
      <c r="T60">
        <f t="shared" si="9"/>
        <v>1.1274442321411737</v>
      </c>
      <c r="U60">
        <f t="shared" si="10"/>
        <v>3.4873427104987975</v>
      </c>
      <c r="V60">
        <f t="shared" si="11"/>
        <v>5.5725557678588267</v>
      </c>
    </row>
    <row r="61" spans="1:22" x14ac:dyDescent="0.25">
      <c r="A61">
        <v>9</v>
      </c>
      <c r="B61" s="1">
        <v>6.8000000000000096</v>
      </c>
      <c r="C61">
        <v>2</v>
      </c>
      <c r="D61">
        <v>2.6799999999999901E-3</v>
      </c>
      <c r="E61">
        <v>2500</v>
      </c>
      <c r="F61">
        <v>10000</v>
      </c>
      <c r="G61">
        <v>-0.25</v>
      </c>
      <c r="H61">
        <f>(1/(E61*D61))+(1/(F61*D61))+1</f>
        <v>1.1865671641791051</v>
      </c>
      <c r="I61">
        <f>(A61/(E61*D61))-(B61/(E61*D61))-(B61/(F61*D61))-1</f>
        <v>-0.92537313432835966</v>
      </c>
      <c r="J61">
        <f>H61^2-4*G61*I61</f>
        <v>0.48256850077968372</v>
      </c>
      <c r="K61">
        <f>(-H61+SQRT(J61))/(2*G61)</f>
        <v>0.98379131703280875</v>
      </c>
      <c r="L61">
        <f>(-H61-SQRT(J61))/(2*G61)</f>
        <v>3.7624773396836115</v>
      </c>
      <c r="M61">
        <f>-K61+B61</f>
        <v>5.8162086829672006</v>
      </c>
      <c r="O61">
        <v>3214</v>
      </c>
      <c r="P61">
        <v>-0.25</v>
      </c>
      <c r="Q61">
        <f t="shared" si="19"/>
        <v>1.153409988018836</v>
      </c>
      <c r="R61">
        <f t="shared" si="20"/>
        <v>-0.99831892188095139</v>
      </c>
      <c r="S61">
        <f>Q61^2-4*P61*R61</f>
        <v>0.33203567858065997</v>
      </c>
      <c r="T61">
        <f>(-Q61+SQRT(S61))/(2*P61)</f>
        <v>1.1543692333494477</v>
      </c>
      <c r="U61">
        <f>(-Q61-SQRT(S61))/(2*P61)</f>
        <v>3.4592707187258962</v>
      </c>
      <c r="V61">
        <f>-T61+B61</f>
        <v>5.6456307666505623</v>
      </c>
    </row>
    <row r="62" spans="1:22" x14ac:dyDescent="0.25">
      <c r="A62">
        <v>9</v>
      </c>
      <c r="B62">
        <v>6.9000000000000101</v>
      </c>
      <c r="C62">
        <v>2</v>
      </c>
      <c r="D62">
        <v>2.6849999999999899E-3</v>
      </c>
      <c r="E62">
        <v>2500</v>
      </c>
      <c r="F62">
        <v>10000</v>
      </c>
      <c r="G62">
        <v>-0.25</v>
      </c>
      <c r="H62">
        <f>(1/(E62*D62))+(1/(F62*D62))+1</f>
        <v>1.1862197392923657</v>
      </c>
      <c r="I62">
        <f>(A62/(E62*D62))-(B62/(E62*D62))-(B62/(F62*D62))-1</f>
        <v>-0.94413407821229223</v>
      </c>
      <c r="J62">
        <f>H62^2-4*G62*I62</f>
        <v>0.46298319167455571</v>
      </c>
      <c r="K62">
        <f>(-H62+SQRT(J62))/(2*G62)</f>
        <v>1.0115821140170032</v>
      </c>
      <c r="L62">
        <f>(-H62-SQRT(J62))/(2*G62)</f>
        <v>3.7332968431524596</v>
      </c>
      <c r="M62">
        <f>-K62+B62</f>
        <v>5.8884178859830065</v>
      </c>
      <c r="O62">
        <v>3214</v>
      </c>
      <c r="P62">
        <v>-0.25</v>
      </c>
      <c r="Q62">
        <f t="shared" si="19"/>
        <v>1.153124308339099</v>
      </c>
      <c r="R62">
        <f t="shared" si="20"/>
        <v>-1.0136344832141522</v>
      </c>
      <c r="S62">
        <f>Q62^2-4*P62*R62</f>
        <v>0.31606118726837318</v>
      </c>
      <c r="T62">
        <f>(-Q62+SQRT(S62))/(2*P62)</f>
        <v>1.1818622288766145</v>
      </c>
      <c r="U62">
        <f>(-Q62-SQRT(S62))/(2*P62)</f>
        <v>3.4306350044797815</v>
      </c>
      <c r="V62">
        <f>-T62+B62</f>
        <v>5.7181377711233958</v>
      </c>
    </row>
    <row r="63" spans="1:22" x14ac:dyDescent="0.25">
      <c r="A63">
        <v>9</v>
      </c>
      <c r="B63" s="1">
        <v>7.0000000000000098</v>
      </c>
      <c r="C63">
        <v>2</v>
      </c>
      <c r="D63">
        <v>2.6899999999999901E-3</v>
      </c>
      <c r="E63">
        <v>2500</v>
      </c>
      <c r="F63">
        <v>10000</v>
      </c>
      <c r="G63">
        <v>-0.25</v>
      </c>
      <c r="H63">
        <f>(1/(E63*D63))+(1/(F63*D63))+1</f>
        <v>1.185873605947956</v>
      </c>
      <c r="I63">
        <f>(A63/(E63*D63))-(B63/(E63*D63))-(B63/(F63*D63))-1</f>
        <v>-0.96282527881041058</v>
      </c>
      <c r="J63">
        <f>H63^2-4*G63*I63</f>
        <v>0.44347093047359731</v>
      </c>
      <c r="K63">
        <f>(-H63+SQRT(J63))/(2*G63)</f>
        <v>1.0398749500425504</v>
      </c>
      <c r="L63">
        <f>(-H63-SQRT(J63))/(2*G63)</f>
        <v>3.7036194737492734</v>
      </c>
      <c r="M63">
        <f>-K63+B63</f>
        <v>5.9601250499574592</v>
      </c>
      <c r="O63">
        <v>3214</v>
      </c>
      <c r="P63">
        <v>-0.25</v>
      </c>
      <c r="Q63">
        <f t="shared" si="19"/>
        <v>1.1528396906656062</v>
      </c>
      <c r="R63">
        <f t="shared" si="20"/>
        <v>-1.0288931093751099</v>
      </c>
      <c r="S63">
        <f>Q63^2-4*P63*R63</f>
        <v>0.30014624299886061</v>
      </c>
      <c r="T63">
        <f>(-Q63+SQRT(S63))/(2*P63)</f>
        <v>1.2099672968877477</v>
      </c>
      <c r="U63">
        <f>(-Q63-SQRT(S63))/(2*P63)</f>
        <v>3.4013914657746769</v>
      </c>
      <c r="V63">
        <f>-T63+B63</f>
        <v>5.7900327031122618</v>
      </c>
    </row>
    <row r="64" spans="1:22" x14ac:dyDescent="0.25">
      <c r="B64" s="1"/>
    </row>
    <row r="67" spans="2:2" x14ac:dyDescent="0.25">
      <c r="B67" s="1"/>
    </row>
    <row r="70" spans="2:2" x14ac:dyDescent="0.25">
      <c r="B70" s="1"/>
    </row>
    <row r="73" spans="2:2" x14ac:dyDescent="0.25">
      <c r="B73" s="1"/>
    </row>
    <row r="76" spans="2:2" x14ac:dyDescent="0.25">
      <c r="B76" s="1"/>
    </row>
    <row r="79" spans="2:2" x14ac:dyDescent="0.25">
      <c r="B79" s="1"/>
    </row>
    <row r="82" spans="2:2" x14ac:dyDescent="0.25">
      <c r="B8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2020-06-03T10:35:42Z</dcterms:modified>
</cp:coreProperties>
</file>