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ALL DATA FOR PAPER HSN\ORGANIZED FOR PAPER\Fig 2\Fig 2c\"/>
    </mc:Choice>
  </mc:AlternateContent>
  <xr:revisionPtr revIDLastSave="0" documentId="8_{48400474-E46E-4974-AFFC-7652117C9B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GL cells per mm^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3" l="1"/>
  <c r="F20" i="3"/>
  <c r="G24" i="3"/>
  <c r="G20" i="3"/>
  <c r="H30" i="1" l="1"/>
  <c r="G4" i="3" l="1"/>
  <c r="G3" i="3"/>
  <c r="G21" i="3"/>
  <c r="F4" i="3"/>
  <c r="H29" i="1"/>
  <c r="H28" i="1"/>
  <c r="H27" i="1"/>
  <c r="H26" i="1"/>
  <c r="H25" i="1"/>
  <c r="H24" i="1"/>
  <c r="H23" i="1"/>
  <c r="H22" i="1"/>
  <c r="H20" i="1" l="1"/>
  <c r="H21" i="1"/>
  <c r="H2" i="1" l="1"/>
  <c r="H9" i="1"/>
  <c r="G19" i="3" l="1"/>
  <c r="F19" i="3"/>
  <c r="G18" i="3"/>
  <c r="F18" i="3"/>
  <c r="G17" i="3"/>
  <c r="F17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F3" i="3"/>
  <c r="E2" i="3"/>
  <c r="G2" i="3" s="1"/>
  <c r="F2" i="3" l="1"/>
  <c r="H18" i="1"/>
  <c r="H15" i="1"/>
  <c r="H12" i="1" l="1"/>
  <c r="H11" i="1"/>
  <c r="H10" i="1" l="1"/>
  <c r="H8" i="1" l="1"/>
  <c r="H7" i="1"/>
  <c r="H6" i="1"/>
  <c r="H5" i="1"/>
  <c r="H4" i="1" l="1"/>
  <c r="H3" i="1"/>
  <c r="E2" i="1"/>
</calcChain>
</file>

<file path=xl/sharedStrings.xml><?xml version="1.0" encoding="utf-8"?>
<sst xmlns="http://schemas.openxmlformats.org/spreadsheetml/2006/main" count="112" uniqueCount="34">
  <si>
    <t>Mouse</t>
  </si>
  <si>
    <t>Mouse Group</t>
  </si>
  <si>
    <t>PGL type 1</t>
  </si>
  <si>
    <t>PGL type 2</t>
  </si>
  <si>
    <t>GCL type 1</t>
  </si>
  <si>
    <t>GCL type 2</t>
  </si>
  <si>
    <t>um:pxl</t>
  </si>
  <si>
    <t>1:1.006</t>
  </si>
  <si>
    <t>exp</t>
  </si>
  <si>
    <t>PGL Area (um^2)</t>
  </si>
  <si>
    <t>GCL Area (um^2)</t>
  </si>
  <si>
    <t>1:0.805</t>
  </si>
  <si>
    <t>comment</t>
  </si>
  <si>
    <t>cont</t>
  </si>
  <si>
    <t>NTB3</t>
  </si>
  <si>
    <t>No PGL</t>
  </si>
  <si>
    <t>type 1 per mm^2</t>
  </si>
  <si>
    <t>type 2 per mm^2</t>
  </si>
  <si>
    <t>Revir 2</t>
  </si>
  <si>
    <t>1:0.966</t>
  </si>
  <si>
    <t xml:space="preserve">Revir 3 </t>
  </si>
  <si>
    <t>Revir 4</t>
  </si>
  <si>
    <t xml:space="preserve">Revir 6 </t>
  </si>
  <si>
    <t>Revir 7</t>
  </si>
  <si>
    <t>Revir 8</t>
  </si>
  <si>
    <t xml:space="preserve">Revir 9 </t>
  </si>
  <si>
    <t>Revir 10</t>
  </si>
  <si>
    <t>exp 1m</t>
  </si>
  <si>
    <t>exp 3m</t>
  </si>
  <si>
    <t>60 um thick slices (all others are 40)</t>
  </si>
  <si>
    <t>exp 2m</t>
  </si>
  <si>
    <t>Slice um</t>
  </si>
  <si>
    <t>Revir 11</t>
  </si>
  <si>
    <t xml:space="preserve">exp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</si>
</sst>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0" xfId="1"/>
    <xf numFmtId="0" fontId="2" fillId="3" borderId="0" xfId="2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J11" sqref="J11"/>
    </sheetView>
  </sheetViews>
  <sheetFormatPr defaultRowHeight="15" x14ac:dyDescent="0.25"/>
  <cols>
    <col min="1" max="10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10</v>
      </c>
      <c r="I1" t="s">
        <v>6</v>
      </c>
      <c r="J1" t="s">
        <v>12</v>
      </c>
      <c r="K1" t="s">
        <v>31</v>
      </c>
    </row>
    <row r="2" spans="1:11" x14ac:dyDescent="0.25">
      <c r="A2" s="4">
        <v>3</v>
      </c>
      <c r="B2" t="s">
        <v>27</v>
      </c>
      <c r="C2">
        <v>6</v>
      </c>
      <c r="D2">
        <v>54</v>
      </c>
      <c r="E2">
        <f>404699.546-208698.892-27119.612</f>
        <v>168881.04199999999</v>
      </c>
      <c r="F2">
        <v>81</v>
      </c>
      <c r="G2">
        <v>5</v>
      </c>
      <c r="H2">
        <f>636.16^2</f>
        <v>404699.54559999995</v>
      </c>
      <c r="I2" s="1" t="s">
        <v>7</v>
      </c>
      <c r="K2">
        <v>40</v>
      </c>
    </row>
    <row r="3" spans="1:11" x14ac:dyDescent="0.25">
      <c r="A3" s="4">
        <v>32</v>
      </c>
      <c r="B3" t="s">
        <v>27</v>
      </c>
      <c r="C3">
        <v>0</v>
      </c>
      <c r="D3">
        <v>22</v>
      </c>
      <c r="E3">
        <v>69273.179999999993</v>
      </c>
      <c r="F3">
        <v>170</v>
      </c>
      <c r="G3">
        <v>16</v>
      </c>
      <c r="H3">
        <f>636.16^2</f>
        <v>404699.54559999995</v>
      </c>
      <c r="I3" s="1" t="s">
        <v>7</v>
      </c>
      <c r="K3">
        <v>40</v>
      </c>
    </row>
    <row r="4" spans="1:11" x14ac:dyDescent="0.25">
      <c r="A4" s="4">
        <v>36</v>
      </c>
      <c r="B4" t="s">
        <v>27</v>
      </c>
      <c r="C4">
        <v>0</v>
      </c>
      <c r="D4">
        <v>1</v>
      </c>
      <c r="E4">
        <v>46825.002</v>
      </c>
      <c r="F4">
        <v>107</v>
      </c>
      <c r="G4">
        <v>9</v>
      </c>
      <c r="H4">
        <f>636.16^2</f>
        <v>404699.54559999995</v>
      </c>
      <c r="I4" s="1" t="s">
        <v>7</v>
      </c>
      <c r="K4">
        <v>40</v>
      </c>
    </row>
    <row r="5" spans="1:11" x14ac:dyDescent="0.25">
      <c r="A5">
        <v>1</v>
      </c>
      <c r="B5" t="s">
        <v>27</v>
      </c>
      <c r="C5">
        <v>0</v>
      </c>
      <c r="D5">
        <v>2</v>
      </c>
      <c r="E5">
        <v>217453.41699999999</v>
      </c>
      <c r="F5">
        <v>47</v>
      </c>
      <c r="G5">
        <v>0</v>
      </c>
      <c r="H5">
        <f>636.16^2</f>
        <v>404699.54559999995</v>
      </c>
      <c r="I5" t="s">
        <v>7</v>
      </c>
      <c r="K5">
        <v>40</v>
      </c>
    </row>
    <row r="6" spans="1:11" x14ac:dyDescent="0.25">
      <c r="A6">
        <v>2</v>
      </c>
      <c r="B6" t="s">
        <v>27</v>
      </c>
      <c r="C6">
        <v>0</v>
      </c>
      <c r="D6">
        <v>4</v>
      </c>
      <c r="E6">
        <v>306190.44300000003</v>
      </c>
      <c r="F6">
        <v>108</v>
      </c>
      <c r="G6">
        <v>8</v>
      </c>
      <c r="H6">
        <f>794.88^2</f>
        <v>631834.21439999994</v>
      </c>
      <c r="I6" t="s">
        <v>11</v>
      </c>
      <c r="K6">
        <v>40</v>
      </c>
    </row>
    <row r="7" spans="1:11" x14ac:dyDescent="0.25">
      <c r="A7">
        <v>3</v>
      </c>
      <c r="B7" t="s">
        <v>27</v>
      </c>
      <c r="C7">
        <v>13</v>
      </c>
      <c r="D7">
        <v>57</v>
      </c>
      <c r="E7">
        <v>155483.117</v>
      </c>
      <c r="F7">
        <v>162</v>
      </c>
      <c r="G7">
        <v>13</v>
      </c>
      <c r="H7">
        <f>794.88^2</f>
        <v>631834.21439999994</v>
      </c>
      <c r="I7" t="s">
        <v>11</v>
      </c>
      <c r="K7">
        <v>40</v>
      </c>
    </row>
    <row r="8" spans="1:11" ht="13.5" customHeight="1" x14ac:dyDescent="0.25">
      <c r="A8">
        <v>4</v>
      </c>
      <c r="B8" t="s">
        <v>27</v>
      </c>
      <c r="C8">
        <v>0</v>
      </c>
      <c r="D8">
        <v>2</v>
      </c>
      <c r="E8">
        <v>134070.734</v>
      </c>
      <c r="F8">
        <v>66</v>
      </c>
      <c r="G8">
        <v>2</v>
      </c>
      <c r="H8">
        <f>794.88^2</f>
        <v>631834.21439999994</v>
      </c>
      <c r="I8" t="s">
        <v>11</v>
      </c>
      <c r="K8">
        <v>40</v>
      </c>
    </row>
    <row r="9" spans="1:11" x14ac:dyDescent="0.25">
      <c r="A9">
        <v>5</v>
      </c>
      <c r="B9" t="s">
        <v>27</v>
      </c>
      <c r="C9">
        <v>0</v>
      </c>
      <c r="D9">
        <v>0</v>
      </c>
      <c r="E9">
        <v>165785.927</v>
      </c>
      <c r="F9">
        <v>130</v>
      </c>
      <c r="G9">
        <v>8</v>
      </c>
      <c r="H9">
        <f>794.88^2</f>
        <v>631834.21439999994</v>
      </c>
      <c r="I9" t="s">
        <v>11</v>
      </c>
      <c r="K9">
        <v>40</v>
      </c>
    </row>
    <row r="10" spans="1:11" x14ac:dyDescent="0.25">
      <c r="A10">
        <v>6</v>
      </c>
      <c r="B10" t="s">
        <v>27</v>
      </c>
      <c r="C10">
        <v>1</v>
      </c>
      <c r="D10">
        <v>1</v>
      </c>
      <c r="E10">
        <v>64640.279000000002</v>
      </c>
      <c r="F10">
        <v>215</v>
      </c>
      <c r="G10">
        <v>4</v>
      </c>
      <c r="H10">
        <f>(636.16^2)-88215.806</f>
        <v>316483.73959999997</v>
      </c>
      <c r="I10" t="s">
        <v>7</v>
      </c>
      <c r="K10">
        <v>40</v>
      </c>
    </row>
    <row r="11" spans="1:11" x14ac:dyDescent="0.25">
      <c r="A11" s="4">
        <v>1</v>
      </c>
      <c r="B11" t="s">
        <v>13</v>
      </c>
      <c r="C11">
        <v>0</v>
      </c>
      <c r="D11">
        <v>0</v>
      </c>
      <c r="E11">
        <v>115631.829</v>
      </c>
      <c r="F11">
        <v>0</v>
      </c>
      <c r="G11">
        <v>12</v>
      </c>
      <c r="H11">
        <f>(636.16^2)-63711.525</f>
        <v>340988.02059999993</v>
      </c>
      <c r="I11" s="1" t="s">
        <v>7</v>
      </c>
      <c r="K11">
        <v>40</v>
      </c>
    </row>
    <row r="12" spans="1:11" x14ac:dyDescent="0.25">
      <c r="A12" s="4">
        <v>2</v>
      </c>
      <c r="B12" t="s">
        <v>13</v>
      </c>
      <c r="C12">
        <v>0</v>
      </c>
      <c r="D12">
        <v>11</v>
      </c>
      <c r="E12">
        <v>46192.659</v>
      </c>
      <c r="F12">
        <v>0</v>
      </c>
      <c r="G12">
        <v>1</v>
      </c>
      <c r="H12">
        <f>636.16^2</f>
        <v>404699.54559999995</v>
      </c>
      <c r="I12" s="1" t="s">
        <v>7</v>
      </c>
      <c r="K12">
        <v>40</v>
      </c>
    </row>
    <row r="13" spans="1:11" x14ac:dyDescent="0.25">
      <c r="A13" s="4">
        <v>4</v>
      </c>
      <c r="B13" t="s">
        <v>13</v>
      </c>
      <c r="C13">
        <v>0</v>
      </c>
      <c r="D13">
        <v>2</v>
      </c>
      <c r="E13">
        <v>75659.845000000001</v>
      </c>
      <c r="F13">
        <v>0</v>
      </c>
      <c r="G13">
        <v>2</v>
      </c>
      <c r="H13">
        <v>375482.33299999998</v>
      </c>
      <c r="I13" s="1" t="s">
        <v>7</v>
      </c>
      <c r="K13">
        <v>40</v>
      </c>
    </row>
    <row r="14" spans="1:11" x14ac:dyDescent="0.25">
      <c r="A14" s="4">
        <v>5</v>
      </c>
      <c r="B14" t="s">
        <v>13</v>
      </c>
      <c r="C14">
        <v>0</v>
      </c>
      <c r="D14">
        <v>0</v>
      </c>
      <c r="E14">
        <v>64188.747000000003</v>
      </c>
      <c r="F14">
        <v>0</v>
      </c>
      <c r="G14">
        <v>6</v>
      </c>
      <c r="H14">
        <v>307867.07699999999</v>
      </c>
      <c r="I14" s="1" t="s">
        <v>7</v>
      </c>
      <c r="K14">
        <v>40</v>
      </c>
    </row>
    <row r="15" spans="1:11" x14ac:dyDescent="0.25">
      <c r="A15" s="4">
        <v>7</v>
      </c>
      <c r="B15" t="s">
        <v>13</v>
      </c>
      <c r="C15">
        <v>0</v>
      </c>
      <c r="D15">
        <v>0</v>
      </c>
      <c r="E15">
        <v>75318.971999999994</v>
      </c>
      <c r="F15">
        <v>0</v>
      </c>
      <c r="G15">
        <v>0</v>
      </c>
      <c r="H15">
        <f>636.16^2</f>
        <v>404699.54559999995</v>
      </c>
      <c r="I15" s="1" t="s">
        <v>7</v>
      </c>
      <c r="K15">
        <v>40</v>
      </c>
    </row>
    <row r="16" spans="1:11" x14ac:dyDescent="0.25">
      <c r="A16" s="4">
        <v>9</v>
      </c>
      <c r="B16" t="s">
        <v>13</v>
      </c>
      <c r="C16" s="3"/>
      <c r="D16" s="3"/>
      <c r="E16" s="3"/>
      <c r="F16">
        <v>0</v>
      </c>
      <c r="G16">
        <v>0</v>
      </c>
      <c r="H16">
        <v>317460.90700000001</v>
      </c>
      <c r="I16" s="1" t="s">
        <v>7</v>
      </c>
      <c r="J16" t="s">
        <v>15</v>
      </c>
      <c r="K16">
        <v>40</v>
      </c>
    </row>
    <row r="17" spans="1:11" x14ac:dyDescent="0.25">
      <c r="A17" s="4">
        <v>15</v>
      </c>
      <c r="B17" t="s">
        <v>13</v>
      </c>
      <c r="C17">
        <v>0</v>
      </c>
      <c r="D17">
        <v>6</v>
      </c>
      <c r="E17">
        <v>105105.29399999999</v>
      </c>
      <c r="F17">
        <v>0</v>
      </c>
      <c r="G17">
        <v>2</v>
      </c>
      <c r="H17">
        <v>362189.29700000002</v>
      </c>
      <c r="I17" s="1" t="s">
        <v>7</v>
      </c>
      <c r="K17">
        <v>40</v>
      </c>
    </row>
    <row r="18" spans="1:11" x14ac:dyDescent="0.25">
      <c r="A18" s="4">
        <v>27</v>
      </c>
      <c r="B18" t="s">
        <v>13</v>
      </c>
      <c r="C18">
        <v>0</v>
      </c>
      <c r="D18">
        <v>39</v>
      </c>
      <c r="E18">
        <v>90492.240999999995</v>
      </c>
      <c r="F18">
        <v>0</v>
      </c>
      <c r="G18">
        <v>12</v>
      </c>
      <c r="H18">
        <f>636.16^2</f>
        <v>404699.54559999995</v>
      </c>
      <c r="I18" s="1" t="s">
        <v>7</v>
      </c>
      <c r="K18">
        <v>40</v>
      </c>
    </row>
    <row r="19" spans="1:11" x14ac:dyDescent="0.25">
      <c r="A19" s="4">
        <v>45</v>
      </c>
      <c r="B19" t="s">
        <v>13</v>
      </c>
      <c r="C19">
        <v>0</v>
      </c>
      <c r="D19">
        <v>51</v>
      </c>
      <c r="E19">
        <v>71392.517000000007</v>
      </c>
      <c r="F19">
        <v>0</v>
      </c>
      <c r="G19">
        <v>0</v>
      </c>
      <c r="H19">
        <v>38919.726000000002</v>
      </c>
      <c r="I19" s="1" t="s">
        <v>7</v>
      </c>
      <c r="K19">
        <v>40</v>
      </c>
    </row>
    <row r="20" spans="1:11" x14ac:dyDescent="0.25">
      <c r="A20" s="4" t="s">
        <v>14</v>
      </c>
      <c r="B20" t="s">
        <v>13</v>
      </c>
      <c r="C20">
        <v>0</v>
      </c>
      <c r="D20">
        <v>34</v>
      </c>
      <c r="E20">
        <v>88320.538</v>
      </c>
      <c r="F20">
        <v>0</v>
      </c>
      <c r="G20">
        <v>3</v>
      </c>
      <c r="H20">
        <f>636.16^2</f>
        <v>404699.54559999995</v>
      </c>
      <c r="I20" s="1" t="s">
        <v>7</v>
      </c>
      <c r="K20">
        <v>40</v>
      </c>
    </row>
    <row r="21" spans="1:11" x14ac:dyDescent="0.25">
      <c r="A21" s="4">
        <v>44</v>
      </c>
      <c r="B21" t="s">
        <v>28</v>
      </c>
      <c r="C21">
        <v>5</v>
      </c>
      <c r="D21">
        <v>1</v>
      </c>
      <c r="E21">
        <v>75383.195000000007</v>
      </c>
      <c r="F21">
        <v>351</v>
      </c>
      <c r="G21">
        <v>6</v>
      </c>
      <c r="H21">
        <f>(636.16^2)-30284.291</f>
        <v>374415.25459999993</v>
      </c>
      <c r="I21" s="1" t="s">
        <v>7</v>
      </c>
      <c r="J21" t="s">
        <v>29</v>
      </c>
      <c r="K21">
        <v>60</v>
      </c>
    </row>
    <row r="22" spans="1:11" ht="18.75" customHeight="1" x14ac:dyDescent="0.25">
      <c r="A22" t="s">
        <v>18</v>
      </c>
      <c r="B22" t="s">
        <v>28</v>
      </c>
      <c r="F22">
        <v>89</v>
      </c>
      <c r="H22">
        <f>(529.9*529.9)-59921.11</f>
        <v>220872.89999999997</v>
      </c>
      <c r="I22" s="1" t="s">
        <v>19</v>
      </c>
      <c r="K22">
        <v>40</v>
      </c>
    </row>
    <row r="23" spans="1:11" x14ac:dyDescent="0.25">
      <c r="A23" t="s">
        <v>20</v>
      </c>
      <c r="B23" t="s">
        <v>28</v>
      </c>
      <c r="F23">
        <v>33</v>
      </c>
      <c r="H23">
        <f>(529.9*529.9)-59921.11</f>
        <v>220872.89999999997</v>
      </c>
      <c r="I23" s="1" t="s">
        <v>19</v>
      </c>
      <c r="K23">
        <v>40</v>
      </c>
    </row>
    <row r="24" spans="1:11" x14ac:dyDescent="0.25">
      <c r="A24" t="s">
        <v>21</v>
      </c>
      <c r="B24" t="s">
        <v>27</v>
      </c>
      <c r="C24">
        <v>0</v>
      </c>
      <c r="D24">
        <v>9</v>
      </c>
      <c r="E24">
        <v>608519.00199999998</v>
      </c>
      <c r="F24">
        <v>156</v>
      </c>
      <c r="G24">
        <v>7</v>
      </c>
      <c r="H24">
        <f>(529.9*529.9)-77096.063</f>
        <v>203697.94699999996</v>
      </c>
      <c r="I24" s="1" t="s">
        <v>19</v>
      </c>
      <c r="K24">
        <v>40</v>
      </c>
    </row>
    <row r="25" spans="1:11" x14ac:dyDescent="0.25">
      <c r="A25" t="s">
        <v>22</v>
      </c>
      <c r="B25" t="s">
        <v>27</v>
      </c>
      <c r="F25">
        <v>144</v>
      </c>
      <c r="G25">
        <v>9</v>
      </c>
      <c r="H25">
        <f>(529.9*529.9)</f>
        <v>280794.00999999995</v>
      </c>
      <c r="I25" s="1" t="s">
        <v>19</v>
      </c>
      <c r="K25">
        <v>40</v>
      </c>
    </row>
    <row r="26" spans="1:11" x14ac:dyDescent="0.25">
      <c r="A26" t="s">
        <v>23</v>
      </c>
      <c r="B26" t="s">
        <v>30</v>
      </c>
      <c r="F26">
        <v>114</v>
      </c>
      <c r="H26">
        <f>(529.9*529.9)</f>
        <v>280794.00999999995</v>
      </c>
      <c r="I26" s="1" t="s">
        <v>19</v>
      </c>
      <c r="K26">
        <v>40</v>
      </c>
    </row>
    <row r="27" spans="1:11" x14ac:dyDescent="0.25">
      <c r="A27" t="s">
        <v>24</v>
      </c>
      <c r="B27" t="s">
        <v>30</v>
      </c>
      <c r="F27">
        <v>53</v>
      </c>
      <c r="H27">
        <f>(529.9*529.9)</f>
        <v>280794.00999999995</v>
      </c>
      <c r="I27" s="1" t="s">
        <v>19</v>
      </c>
      <c r="K27">
        <v>40</v>
      </c>
    </row>
    <row r="28" spans="1:11" x14ac:dyDescent="0.25">
      <c r="A28" t="s">
        <v>25</v>
      </c>
      <c r="B28" t="s">
        <v>30</v>
      </c>
      <c r="F28">
        <v>58</v>
      </c>
      <c r="H28">
        <f>(529.9*529.9)</f>
        <v>280794.00999999995</v>
      </c>
      <c r="I28" s="1" t="s">
        <v>19</v>
      </c>
      <c r="K28">
        <v>40</v>
      </c>
    </row>
    <row r="29" spans="1:11" x14ac:dyDescent="0.25">
      <c r="A29" t="s">
        <v>26</v>
      </c>
      <c r="B29" t="s">
        <v>30</v>
      </c>
      <c r="F29">
        <v>101</v>
      </c>
      <c r="H29">
        <f>(529.9*529.9)</f>
        <v>280794.00999999995</v>
      </c>
      <c r="I29" s="1" t="s">
        <v>19</v>
      </c>
      <c r="K29">
        <v>40</v>
      </c>
    </row>
    <row r="30" spans="1:11" x14ac:dyDescent="0.25">
      <c r="A30" t="s">
        <v>32</v>
      </c>
      <c r="B30" t="s">
        <v>28</v>
      </c>
      <c r="D30" s="7"/>
      <c r="F30">
        <v>147</v>
      </c>
      <c r="H30">
        <f>(636.16*636.16)-46903.077</f>
        <v>357796.46859999996</v>
      </c>
      <c r="I30" s="1" t="s">
        <v>7</v>
      </c>
      <c r="K30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62E6-80C2-4ED4-A0A9-7802A135F94C}">
  <dimension ref="A1:I24"/>
  <sheetViews>
    <sheetView workbookViewId="0">
      <selection activeCell="D31" sqref="D31"/>
    </sheetView>
  </sheetViews>
  <sheetFormatPr defaultRowHeight="15" x14ac:dyDescent="0.25"/>
  <cols>
    <col min="1" max="1" width="6.5703125" customWidth="1"/>
    <col min="2" max="7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16</v>
      </c>
      <c r="G1" t="s">
        <v>17</v>
      </c>
      <c r="H1" t="s">
        <v>31</v>
      </c>
    </row>
    <row r="2" spans="1:8" x14ac:dyDescent="0.25">
      <c r="A2" s="5">
        <v>3</v>
      </c>
      <c r="B2" t="s">
        <v>8</v>
      </c>
      <c r="C2">
        <v>6</v>
      </c>
      <c r="D2">
        <v>54</v>
      </c>
      <c r="E2">
        <f>404699.546-208698.892-27119.612</f>
        <v>168881.04199999999</v>
      </c>
      <c r="F2">
        <f>IF(C2,C2*(1000000/$E2),0)</f>
        <v>35.527966484242796</v>
      </c>
      <c r="G2">
        <f>IF(D2,D2*(1000000/$E2),0)</f>
        <v>319.75169835818519</v>
      </c>
      <c r="H2">
        <v>40</v>
      </c>
    </row>
    <row r="3" spans="1:8" x14ac:dyDescent="0.25">
      <c r="A3" s="5">
        <v>32</v>
      </c>
      <c r="B3" t="s">
        <v>8</v>
      </c>
      <c r="C3">
        <v>0</v>
      </c>
      <c r="D3">
        <v>22</v>
      </c>
      <c r="E3">
        <v>69267.251999999993</v>
      </c>
      <c r="F3">
        <f t="shared" ref="F3:G3" si="0">IF(C3,C3*(1000000/$E3),0)</f>
        <v>0</v>
      </c>
      <c r="G3">
        <f t="shared" si="0"/>
        <v>317.61040556365657</v>
      </c>
      <c r="H3">
        <v>40</v>
      </c>
    </row>
    <row r="4" spans="1:8" x14ac:dyDescent="0.25">
      <c r="A4" s="5">
        <v>36</v>
      </c>
      <c r="B4" t="s">
        <v>8</v>
      </c>
      <c r="C4" s="2">
        <v>0</v>
      </c>
      <c r="D4" s="2">
        <v>1</v>
      </c>
      <c r="E4" s="2">
        <v>46825.002</v>
      </c>
      <c r="F4" s="2">
        <f>IF(C4,C4*(1000000/$E4),0)</f>
        <v>0</v>
      </c>
      <c r="G4" s="2">
        <f>IF(D4,D4*(1000000/$E4),0)</f>
        <v>21.356112275232793</v>
      </c>
      <c r="H4">
        <v>40</v>
      </c>
    </row>
    <row r="5" spans="1:8" x14ac:dyDescent="0.25">
      <c r="A5" s="6">
        <v>1</v>
      </c>
      <c r="B5" t="s">
        <v>8</v>
      </c>
      <c r="C5">
        <v>0</v>
      </c>
      <c r="D5">
        <v>2</v>
      </c>
      <c r="E5">
        <v>217453.973</v>
      </c>
      <c r="F5">
        <f t="shared" ref="F5:F15" si="1">IF(C5,C5*(1000000/$E5),0)</f>
        <v>0</v>
      </c>
      <c r="G5">
        <f t="shared" ref="G5:G15" si="2">IF(D5,D5*(1000000/$E5),0)</f>
        <v>9.1973486269666829</v>
      </c>
      <c r="H5">
        <v>40</v>
      </c>
    </row>
    <row r="6" spans="1:8" x14ac:dyDescent="0.25">
      <c r="A6" s="6">
        <v>2</v>
      </c>
      <c r="B6" t="s">
        <v>8</v>
      </c>
      <c r="C6">
        <v>0</v>
      </c>
      <c r="D6">
        <v>4</v>
      </c>
      <c r="E6">
        <v>306195.071</v>
      </c>
      <c r="F6">
        <f t="shared" si="1"/>
        <v>0</v>
      </c>
      <c r="G6">
        <f t="shared" si="2"/>
        <v>13.063567571275502</v>
      </c>
      <c r="H6">
        <v>40</v>
      </c>
    </row>
    <row r="7" spans="1:8" x14ac:dyDescent="0.25">
      <c r="A7" s="6">
        <v>3</v>
      </c>
      <c r="B7" t="s">
        <v>8</v>
      </c>
      <c r="C7">
        <v>13</v>
      </c>
      <c r="D7">
        <v>57</v>
      </c>
      <c r="E7">
        <v>155487.74400000001</v>
      </c>
      <c r="F7">
        <f t="shared" si="1"/>
        <v>83.607875872197354</v>
      </c>
      <c r="G7">
        <f t="shared" si="2"/>
        <v>366.58837882424996</v>
      </c>
      <c r="H7">
        <v>40</v>
      </c>
    </row>
    <row r="8" spans="1:8" x14ac:dyDescent="0.25">
      <c r="A8" s="6">
        <v>4</v>
      </c>
      <c r="B8" t="s">
        <v>8</v>
      </c>
      <c r="C8">
        <v>0</v>
      </c>
      <c r="D8">
        <v>2</v>
      </c>
      <c r="E8">
        <v>134052.223</v>
      </c>
      <c r="F8">
        <f t="shared" si="1"/>
        <v>0</v>
      </c>
      <c r="G8">
        <f t="shared" si="2"/>
        <v>14.919558626043822</v>
      </c>
      <c r="H8">
        <v>40</v>
      </c>
    </row>
    <row r="9" spans="1:8" x14ac:dyDescent="0.25">
      <c r="A9" s="6">
        <v>5</v>
      </c>
      <c r="B9" t="s">
        <v>8</v>
      </c>
      <c r="C9">
        <v>0</v>
      </c>
      <c r="D9">
        <v>0</v>
      </c>
      <c r="E9">
        <v>165775.12899999999</v>
      </c>
      <c r="F9">
        <f t="shared" si="1"/>
        <v>0</v>
      </c>
      <c r="G9">
        <f t="shared" si="2"/>
        <v>0</v>
      </c>
      <c r="H9">
        <v>40</v>
      </c>
    </row>
    <row r="10" spans="1:8" x14ac:dyDescent="0.25">
      <c r="A10" s="6">
        <v>6</v>
      </c>
      <c r="B10" t="s">
        <v>8</v>
      </c>
      <c r="C10">
        <v>1</v>
      </c>
      <c r="D10">
        <v>1</v>
      </c>
      <c r="E10">
        <v>64639.290999999997</v>
      </c>
      <c r="F10">
        <f t="shared" si="1"/>
        <v>15.470466716598114</v>
      </c>
      <c r="G10">
        <f t="shared" si="2"/>
        <v>15.470466716598114</v>
      </c>
      <c r="H10">
        <v>40</v>
      </c>
    </row>
    <row r="11" spans="1:8" x14ac:dyDescent="0.25">
      <c r="A11" s="5">
        <v>1</v>
      </c>
      <c r="B11" t="s">
        <v>13</v>
      </c>
      <c r="C11">
        <v>0</v>
      </c>
      <c r="D11">
        <v>0</v>
      </c>
      <c r="E11">
        <v>115633.80499999999</v>
      </c>
      <c r="F11">
        <f t="shared" si="1"/>
        <v>0</v>
      </c>
      <c r="G11">
        <f t="shared" si="2"/>
        <v>0</v>
      </c>
      <c r="H11">
        <v>40</v>
      </c>
    </row>
    <row r="12" spans="1:8" x14ac:dyDescent="0.25">
      <c r="A12" s="5">
        <v>2</v>
      </c>
      <c r="B12" t="s">
        <v>13</v>
      </c>
      <c r="C12">
        <v>0</v>
      </c>
      <c r="D12">
        <v>11</v>
      </c>
      <c r="E12">
        <v>46191.671000000002</v>
      </c>
      <c r="F12">
        <f t="shared" si="1"/>
        <v>0</v>
      </c>
      <c r="G12">
        <f t="shared" si="2"/>
        <v>238.13816997440944</v>
      </c>
      <c r="H12">
        <v>40</v>
      </c>
    </row>
    <row r="13" spans="1:8" x14ac:dyDescent="0.25">
      <c r="A13" s="5">
        <v>4</v>
      </c>
      <c r="B13" t="s">
        <v>13</v>
      </c>
      <c r="C13">
        <v>0</v>
      </c>
      <c r="D13">
        <v>2</v>
      </c>
      <c r="E13">
        <v>75666.760999999999</v>
      </c>
      <c r="F13">
        <f t="shared" si="1"/>
        <v>0</v>
      </c>
      <c r="G13">
        <f t="shared" si="2"/>
        <v>26.43168510939698</v>
      </c>
      <c r="H13">
        <v>40</v>
      </c>
    </row>
    <row r="14" spans="1:8" x14ac:dyDescent="0.25">
      <c r="A14" s="5">
        <v>5</v>
      </c>
      <c r="B14" t="s">
        <v>13</v>
      </c>
      <c r="C14">
        <v>0</v>
      </c>
      <c r="D14">
        <v>0</v>
      </c>
      <c r="E14">
        <v>64188.747000000003</v>
      </c>
      <c r="F14">
        <f t="shared" si="1"/>
        <v>0</v>
      </c>
      <c r="G14">
        <f t="shared" si="2"/>
        <v>0</v>
      </c>
      <c r="H14">
        <v>40</v>
      </c>
    </row>
    <row r="15" spans="1:8" x14ac:dyDescent="0.25">
      <c r="A15" s="5">
        <v>7</v>
      </c>
      <c r="B15" t="s">
        <v>13</v>
      </c>
      <c r="C15">
        <v>0</v>
      </c>
      <c r="D15">
        <v>0</v>
      </c>
      <c r="E15">
        <v>75317.983999999997</v>
      </c>
      <c r="F15">
        <f t="shared" si="1"/>
        <v>0</v>
      </c>
      <c r="G15">
        <f t="shared" si="2"/>
        <v>0</v>
      </c>
      <c r="H15">
        <v>40</v>
      </c>
    </row>
    <row r="16" spans="1:8" x14ac:dyDescent="0.25">
      <c r="A16" s="5">
        <v>9</v>
      </c>
      <c r="B16" t="s">
        <v>13</v>
      </c>
      <c r="C16" s="3"/>
      <c r="D16" s="3"/>
      <c r="E16" s="3"/>
      <c r="F16" s="3"/>
      <c r="G16" s="3"/>
      <c r="H16">
        <v>40</v>
      </c>
    </row>
    <row r="17" spans="1:9" x14ac:dyDescent="0.25">
      <c r="A17" s="5">
        <v>15</v>
      </c>
      <c r="B17" t="s">
        <v>13</v>
      </c>
      <c r="C17">
        <v>0</v>
      </c>
      <c r="D17">
        <v>6</v>
      </c>
      <c r="E17">
        <v>101791.421</v>
      </c>
      <c r="F17">
        <f t="shared" ref="F17:G19" si="3">IF(C17,C17*(1000000/$E17),0)</f>
        <v>0</v>
      </c>
      <c r="G17">
        <f t="shared" si="3"/>
        <v>58.944063665247384</v>
      </c>
      <c r="H17">
        <v>40</v>
      </c>
    </row>
    <row r="18" spans="1:9" x14ac:dyDescent="0.25">
      <c r="A18" s="5">
        <v>27</v>
      </c>
      <c r="B18" t="s">
        <v>13</v>
      </c>
      <c r="C18">
        <v>0</v>
      </c>
      <c r="D18">
        <v>39</v>
      </c>
      <c r="E18">
        <v>90496.192999999999</v>
      </c>
      <c r="F18">
        <f t="shared" si="3"/>
        <v>0</v>
      </c>
      <c r="G18">
        <f t="shared" si="3"/>
        <v>430.95735530001798</v>
      </c>
      <c r="H18">
        <v>40</v>
      </c>
    </row>
    <row r="19" spans="1:9" x14ac:dyDescent="0.25">
      <c r="A19" s="5">
        <v>45</v>
      </c>
      <c r="B19" t="s">
        <v>13</v>
      </c>
      <c r="C19">
        <v>0</v>
      </c>
      <c r="D19">
        <v>51</v>
      </c>
      <c r="E19">
        <v>71401.41</v>
      </c>
      <c r="F19">
        <f t="shared" si="3"/>
        <v>0</v>
      </c>
      <c r="G19">
        <f t="shared" si="3"/>
        <v>714.27160892200868</v>
      </c>
      <c r="H19">
        <v>40</v>
      </c>
    </row>
    <row r="20" spans="1:9" x14ac:dyDescent="0.25">
      <c r="A20" s="5" t="s">
        <v>14</v>
      </c>
      <c r="B20" t="s">
        <v>13</v>
      </c>
      <c r="C20">
        <v>0</v>
      </c>
      <c r="D20">
        <v>34</v>
      </c>
      <c r="E20">
        <v>88333.383000000002</v>
      </c>
      <c r="F20">
        <f>IF(C20,C20*(1000000/$E20),0)</f>
        <v>0</v>
      </c>
      <c r="G20">
        <f>IF(D20,D20*(1000000/$E20),0)</f>
        <v>384.90544395882586</v>
      </c>
      <c r="H20">
        <v>40</v>
      </c>
    </row>
    <row r="21" spans="1:9" x14ac:dyDescent="0.25">
      <c r="A21" s="5">
        <v>44</v>
      </c>
      <c r="B21" t="s">
        <v>8</v>
      </c>
      <c r="C21">
        <v>5</v>
      </c>
      <c r="D21">
        <v>1</v>
      </c>
      <c r="E21">
        <v>75384.183000000005</v>
      </c>
      <c r="F21">
        <f>IF(C21,C21*(1000000/$E21),0)</f>
        <v>66.326911044456097</v>
      </c>
      <c r="G21">
        <f>IF(D21,D21*(1000000/$E21),0)</f>
        <v>13.26538220889122</v>
      </c>
      <c r="H21">
        <v>60</v>
      </c>
    </row>
    <row r="24" spans="1:9" x14ac:dyDescent="0.25">
      <c r="A24" t="s">
        <v>21</v>
      </c>
      <c r="B24" t="s">
        <v>33</v>
      </c>
      <c r="C24">
        <v>0</v>
      </c>
      <c r="D24">
        <v>9</v>
      </c>
      <c r="E24">
        <v>608519.00199999998</v>
      </c>
      <c r="F24">
        <v>0</v>
      </c>
      <c r="G24">
        <f>IF(D24,D24*(1000000/$E24),0)</f>
        <v>14.790006508293065</v>
      </c>
      <c r="H24">
        <v>40</v>
      </c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PGL cells per mm^2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Mizrahi_lab</cp:lastModifiedBy>
  <dcterms:created xsi:type="dcterms:W3CDTF">2018-07-29T07:32:35Z</dcterms:created>
  <dcterms:modified xsi:type="dcterms:W3CDTF">2020-09-18T09:43:43Z</dcterms:modified>
</cp:coreProperties>
</file>