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ml\mohammadT\GitHub\MkBth2025\Analysis\For WEB\"/>
    </mc:Choice>
  </mc:AlternateContent>
  <xr:revisionPtr revIDLastSave="0" documentId="13_ncr:1_{DE5443C1-49EF-4781-84CD-81EF2B27DA3B}" xr6:coauthVersionLast="47" xr6:coauthVersionMax="47" xr10:uidLastSave="{00000000-0000-0000-0000-000000000000}"/>
  <bookViews>
    <workbookView xWindow="-103" yWindow="-103" windowWidth="16663" windowHeight="9017" tabRatio="922" xr2:uid="{B2BB738D-936F-4A7C-BBE3-D1452144FF07}"/>
  </bookViews>
  <sheets>
    <sheet name="Overall Analysis" sheetId="13" r:id="rId1"/>
    <sheet name="Overal_all of Automated Met" sheetId="12" r:id="rId2"/>
    <sheet name="Human Analysis" sheetId="10" r:id="rId3"/>
    <sheet name="ErrorAnalysis1" sheetId="7" r:id="rId4"/>
    <sheet name="Sheet1" sheetId="1" r:id="rId5"/>
  </sheets>
  <externalReferences>
    <externalReference r:id="rId6"/>
  </externalReferences>
  <definedNames>
    <definedName name="_xlnm._FilterDatabase" localSheetId="3" hidden="1">ErrorAnalysis1!$A$1:$V$1123</definedName>
    <definedName name="_xlnm._FilterDatabase" localSheetId="2" hidden="1">'Human Analysis'!$B$153:$D$255</definedName>
    <definedName name="_xlchart.v1.0" hidden="1">[1]ErrorAnalysis!$C$56:$C$105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9" i="13" l="1"/>
  <c r="S89" i="13"/>
  <c r="U89" i="13" s="1"/>
  <c r="U88" i="13"/>
  <c r="T88" i="13"/>
  <c r="S88" i="13"/>
  <c r="T87" i="13"/>
  <c r="U87" i="13" s="1"/>
  <c r="S87" i="13"/>
  <c r="T86" i="13"/>
  <c r="S86" i="13"/>
  <c r="U86" i="13" s="1"/>
  <c r="T85" i="13"/>
  <c r="S85" i="13"/>
  <c r="U85" i="13" s="1"/>
  <c r="U84" i="13"/>
  <c r="T84" i="13"/>
  <c r="S84" i="13"/>
  <c r="T83" i="13"/>
  <c r="U83" i="13" s="1"/>
  <c r="S83" i="13"/>
  <c r="T82" i="13"/>
  <c r="S82" i="13"/>
  <c r="U82" i="13" s="1"/>
  <c r="M70" i="13"/>
  <c r="M69" i="13"/>
  <c r="N63" i="13"/>
  <c r="G63" i="13"/>
  <c r="N62" i="13"/>
  <c r="G62" i="13"/>
  <c r="N61" i="13"/>
  <c r="G61" i="13"/>
  <c r="W60" i="13"/>
  <c r="X60" i="13" s="1"/>
  <c r="V60" i="13"/>
  <c r="U60" i="13"/>
  <c r="T60" i="13"/>
  <c r="N60" i="13"/>
  <c r="G60" i="13"/>
  <c r="V59" i="13"/>
  <c r="W59" i="13" s="1"/>
  <c r="X59" i="13" s="1"/>
  <c r="U59" i="13"/>
  <c r="T59" i="13"/>
  <c r="N59" i="13"/>
  <c r="M59" i="13"/>
  <c r="L59" i="13"/>
  <c r="K59" i="13"/>
  <c r="J59" i="13"/>
  <c r="G59" i="13"/>
  <c r="F59" i="13"/>
  <c r="E59" i="13"/>
  <c r="D59" i="13"/>
  <c r="C59" i="13"/>
  <c r="V58" i="13"/>
  <c r="U58" i="13"/>
  <c r="W58" i="13" s="1"/>
  <c r="X58" i="13" s="1"/>
  <c r="T58" i="13"/>
  <c r="N58" i="13"/>
  <c r="M58" i="13"/>
  <c r="L58" i="13"/>
  <c r="K58" i="13"/>
  <c r="J58" i="13"/>
  <c r="G58" i="13"/>
  <c r="F58" i="13"/>
  <c r="E58" i="13"/>
  <c r="D58" i="13"/>
  <c r="C58" i="13"/>
  <c r="V57" i="13"/>
  <c r="U57" i="13"/>
  <c r="T57" i="13"/>
  <c r="W57" i="13" s="1"/>
  <c r="X57" i="13" s="1"/>
  <c r="N57" i="13"/>
  <c r="M57" i="13"/>
  <c r="L57" i="13"/>
  <c r="K57" i="13"/>
  <c r="J57" i="13"/>
  <c r="G57" i="13"/>
  <c r="F57" i="13"/>
  <c r="E57" i="13"/>
  <c r="D57" i="13"/>
  <c r="C57" i="13"/>
  <c r="W56" i="13"/>
  <c r="X56" i="13" s="1"/>
  <c r="V56" i="13"/>
  <c r="U56" i="13"/>
  <c r="T56" i="13"/>
  <c r="N56" i="13"/>
  <c r="M56" i="13"/>
  <c r="L56" i="13"/>
  <c r="K56" i="13"/>
  <c r="J56" i="13"/>
  <c r="I56" i="13"/>
  <c r="G56" i="13"/>
  <c r="F56" i="13"/>
  <c r="E56" i="13"/>
  <c r="D56" i="13"/>
  <c r="C56" i="13"/>
  <c r="B56" i="13"/>
  <c r="V55" i="13"/>
  <c r="U55" i="13"/>
  <c r="T55" i="13"/>
  <c r="W55" i="13" s="1"/>
  <c r="X55" i="13" s="1"/>
  <c r="N55" i="13"/>
  <c r="M55" i="13"/>
  <c r="L55" i="13"/>
  <c r="K55" i="13"/>
  <c r="J55" i="13"/>
  <c r="G55" i="13"/>
  <c r="F55" i="13"/>
  <c r="E55" i="13"/>
  <c r="D55" i="13"/>
  <c r="C55" i="13"/>
  <c r="W54" i="13"/>
  <c r="X54" i="13" s="1"/>
  <c r="V54" i="13"/>
  <c r="U54" i="13"/>
  <c r="T54" i="13"/>
  <c r="N54" i="13"/>
  <c r="M54" i="13"/>
  <c r="L54" i="13"/>
  <c r="K54" i="13"/>
  <c r="J54" i="13"/>
  <c r="G54" i="13"/>
  <c r="F54" i="13"/>
  <c r="E54" i="13"/>
  <c r="D54" i="13"/>
  <c r="C54" i="13"/>
  <c r="V53" i="13"/>
  <c r="U53" i="13"/>
  <c r="T53" i="13"/>
  <c r="W53" i="13" s="1"/>
  <c r="N53" i="13"/>
  <c r="M53" i="13"/>
  <c r="L53" i="13"/>
  <c r="K53" i="13"/>
  <c r="J53" i="13"/>
  <c r="G53" i="13"/>
  <c r="F53" i="13"/>
  <c r="E53" i="13"/>
  <c r="D53" i="13"/>
  <c r="C53" i="13"/>
  <c r="N52" i="13"/>
  <c r="M52" i="13"/>
  <c r="L52" i="13"/>
  <c r="K52" i="13"/>
  <c r="J52" i="13"/>
  <c r="I52" i="13"/>
  <c r="G52" i="13"/>
  <c r="F52" i="13"/>
  <c r="E52" i="13"/>
  <c r="D52" i="13"/>
  <c r="C52" i="13"/>
  <c r="B52" i="13"/>
  <c r="N51" i="13"/>
  <c r="M51" i="13"/>
  <c r="L51" i="13"/>
  <c r="K51" i="13"/>
  <c r="J51" i="13"/>
  <c r="G51" i="13"/>
  <c r="F51" i="13"/>
  <c r="E51" i="13"/>
  <c r="D51" i="13"/>
  <c r="C51" i="13"/>
  <c r="N50" i="13"/>
  <c r="M50" i="13"/>
  <c r="L50" i="13"/>
  <c r="K50" i="13"/>
  <c r="J50" i="13"/>
  <c r="G50" i="13"/>
  <c r="F50" i="13"/>
  <c r="E50" i="13"/>
  <c r="D50" i="13"/>
  <c r="C50" i="13"/>
  <c r="N49" i="13"/>
  <c r="M49" i="13"/>
  <c r="L49" i="13"/>
  <c r="K49" i="13"/>
  <c r="J49" i="13"/>
  <c r="G49" i="13"/>
  <c r="F49" i="13"/>
  <c r="E49" i="13"/>
  <c r="D49" i="13"/>
  <c r="C49" i="13"/>
  <c r="U48" i="13"/>
  <c r="S48" i="13"/>
  <c r="N48" i="13"/>
  <c r="M48" i="13"/>
  <c r="L48" i="13"/>
  <c r="K48" i="13"/>
  <c r="J48" i="13"/>
  <c r="I48" i="13"/>
  <c r="G48" i="13"/>
  <c r="F48" i="13"/>
  <c r="E48" i="13"/>
  <c r="D48" i="13"/>
  <c r="C48" i="13"/>
  <c r="B48" i="13"/>
  <c r="U47" i="13"/>
  <c r="S47" i="13"/>
  <c r="U46" i="13"/>
  <c r="S46" i="13"/>
  <c r="U45" i="13"/>
  <c r="S45" i="13"/>
  <c r="R45" i="13"/>
  <c r="U44" i="13"/>
  <c r="R44" i="13"/>
  <c r="U43" i="13"/>
  <c r="R43" i="13"/>
  <c r="U42" i="13"/>
  <c r="R42" i="13"/>
  <c r="U41" i="13"/>
  <c r="R41" i="13"/>
  <c r="N24" i="13"/>
  <c r="T24" i="13" s="1"/>
  <c r="M24" i="13"/>
  <c r="L24" i="13"/>
  <c r="K24" i="13"/>
  <c r="J24" i="13"/>
  <c r="N23" i="13"/>
  <c r="M23" i="13"/>
  <c r="L23" i="13"/>
  <c r="K23" i="13"/>
  <c r="J23" i="13"/>
  <c r="N22" i="13"/>
  <c r="M22" i="13"/>
  <c r="L22" i="13"/>
  <c r="K22" i="13"/>
  <c r="J22" i="13"/>
  <c r="N21" i="13"/>
  <c r="O21" i="13" s="1"/>
  <c r="M21" i="13"/>
  <c r="L21" i="13"/>
  <c r="K21" i="13"/>
  <c r="J21" i="13"/>
  <c r="N20" i="13"/>
  <c r="T20" i="13" s="1"/>
  <c r="M20" i="13"/>
  <c r="L20" i="13"/>
  <c r="K20" i="13"/>
  <c r="J20" i="13"/>
  <c r="N19" i="13"/>
  <c r="M19" i="13"/>
  <c r="L19" i="13"/>
  <c r="K19" i="13"/>
  <c r="J19" i="13"/>
  <c r="N18" i="13"/>
  <c r="M18" i="13"/>
  <c r="L18" i="13"/>
  <c r="K18" i="13"/>
  <c r="J18" i="13"/>
  <c r="N17" i="13"/>
  <c r="N25" i="13" s="1"/>
  <c r="M17" i="13"/>
  <c r="L17" i="13"/>
  <c r="K17" i="13"/>
  <c r="J17" i="13"/>
  <c r="V14" i="12"/>
  <c r="U14" i="12"/>
  <c r="T14" i="12"/>
  <c r="S14" i="12"/>
  <c r="R14" i="12"/>
  <c r="Q14" i="12"/>
  <c r="P14" i="12"/>
  <c r="O14" i="12"/>
  <c r="N14" i="12"/>
  <c r="W14" i="12" s="1"/>
  <c r="V13" i="12"/>
  <c r="U13" i="12"/>
  <c r="T13" i="12"/>
  <c r="S13" i="12"/>
  <c r="R13" i="12"/>
  <c r="Q13" i="12"/>
  <c r="P13" i="12"/>
  <c r="O13" i="12"/>
  <c r="N13" i="12"/>
  <c r="W13" i="12" s="1"/>
  <c r="O18" i="13" l="1"/>
  <c r="X53" i="13"/>
  <c r="Y61" i="13"/>
  <c r="T23" i="13"/>
  <c r="T19" i="13"/>
  <c r="T17" i="13"/>
  <c r="O19" i="13"/>
  <c r="T25" i="13"/>
  <c r="T21" i="13"/>
  <c r="T18" i="13"/>
  <c r="O17" i="13"/>
  <c r="T22" i="13"/>
  <c r="O24" i="13"/>
  <c r="O23" i="13"/>
  <c r="O22" i="13"/>
  <c r="O20" i="13"/>
  <c r="O25" i="13" l="1"/>
  <c r="B255" i="10" l="1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AP31" i="10" s="1"/>
  <c r="B159" i="10"/>
  <c r="B158" i="10"/>
  <c r="B157" i="10"/>
  <c r="B156" i="10"/>
  <c r="B155" i="10"/>
  <c r="B154" i="10"/>
  <c r="W150" i="10"/>
  <c r="V150" i="10"/>
  <c r="U150" i="10"/>
  <c r="T150" i="10"/>
  <c r="S150" i="10"/>
  <c r="R150" i="10"/>
  <c r="B150" i="10"/>
  <c r="W149" i="10"/>
  <c r="V149" i="10"/>
  <c r="U149" i="10"/>
  <c r="T149" i="10"/>
  <c r="S149" i="10"/>
  <c r="R149" i="10"/>
  <c r="B149" i="10"/>
  <c r="W148" i="10"/>
  <c r="V148" i="10"/>
  <c r="U148" i="10"/>
  <c r="T148" i="10"/>
  <c r="S148" i="10"/>
  <c r="R148" i="10"/>
  <c r="B148" i="10"/>
  <c r="W147" i="10"/>
  <c r="V147" i="10"/>
  <c r="U147" i="10"/>
  <c r="T147" i="10"/>
  <c r="S147" i="10"/>
  <c r="R147" i="10"/>
  <c r="B147" i="10"/>
  <c r="W146" i="10"/>
  <c r="V146" i="10"/>
  <c r="U146" i="10"/>
  <c r="T146" i="10"/>
  <c r="S146" i="10"/>
  <c r="R146" i="10"/>
  <c r="B146" i="10"/>
  <c r="W145" i="10"/>
  <c r="V145" i="10"/>
  <c r="U145" i="10"/>
  <c r="T145" i="10"/>
  <c r="S145" i="10"/>
  <c r="R145" i="10"/>
  <c r="B145" i="10"/>
  <c r="W144" i="10"/>
  <c r="V144" i="10"/>
  <c r="U144" i="10"/>
  <c r="T144" i="10"/>
  <c r="S144" i="10"/>
  <c r="R144" i="10"/>
  <c r="B144" i="10"/>
  <c r="W143" i="10"/>
  <c r="V143" i="10"/>
  <c r="U143" i="10"/>
  <c r="T143" i="10"/>
  <c r="S143" i="10"/>
  <c r="R143" i="10"/>
  <c r="B143" i="10"/>
  <c r="W142" i="10"/>
  <c r="V142" i="10"/>
  <c r="U142" i="10"/>
  <c r="T142" i="10"/>
  <c r="S142" i="10"/>
  <c r="R142" i="10"/>
  <c r="B142" i="10"/>
  <c r="W141" i="10"/>
  <c r="V141" i="10"/>
  <c r="U141" i="10"/>
  <c r="T141" i="10"/>
  <c r="S141" i="10"/>
  <c r="R141" i="10"/>
  <c r="B141" i="10"/>
  <c r="W140" i="10"/>
  <c r="V140" i="10"/>
  <c r="U140" i="10"/>
  <c r="T140" i="10"/>
  <c r="S140" i="10"/>
  <c r="R140" i="10"/>
  <c r="B140" i="10"/>
  <c r="W139" i="10"/>
  <c r="V139" i="10"/>
  <c r="U139" i="10"/>
  <c r="T139" i="10"/>
  <c r="S139" i="10"/>
  <c r="R139" i="10"/>
  <c r="B139" i="10"/>
  <c r="W138" i="10"/>
  <c r="V138" i="10"/>
  <c r="U138" i="10"/>
  <c r="T138" i="10"/>
  <c r="S138" i="10"/>
  <c r="R138" i="10"/>
  <c r="B138" i="10"/>
  <c r="W137" i="10"/>
  <c r="V137" i="10"/>
  <c r="U137" i="10"/>
  <c r="T137" i="10"/>
  <c r="S137" i="10"/>
  <c r="R137" i="10"/>
  <c r="B137" i="10"/>
  <c r="W136" i="10"/>
  <c r="V136" i="10"/>
  <c r="U136" i="10"/>
  <c r="T136" i="10"/>
  <c r="S136" i="10"/>
  <c r="R136" i="10"/>
  <c r="B136" i="10"/>
  <c r="W135" i="10"/>
  <c r="V135" i="10"/>
  <c r="U135" i="10"/>
  <c r="T135" i="10"/>
  <c r="S135" i="10"/>
  <c r="R135" i="10"/>
  <c r="B135" i="10"/>
  <c r="W134" i="10"/>
  <c r="V134" i="10"/>
  <c r="U134" i="10"/>
  <c r="T134" i="10"/>
  <c r="S134" i="10"/>
  <c r="R134" i="10"/>
  <c r="B134" i="10"/>
  <c r="W133" i="10"/>
  <c r="V133" i="10"/>
  <c r="U133" i="10"/>
  <c r="T133" i="10"/>
  <c r="S133" i="10"/>
  <c r="R133" i="10"/>
  <c r="B133" i="10"/>
  <c r="W132" i="10"/>
  <c r="V132" i="10"/>
  <c r="U132" i="10"/>
  <c r="T132" i="10"/>
  <c r="S132" i="10"/>
  <c r="R132" i="10"/>
  <c r="B132" i="10"/>
  <c r="W131" i="10"/>
  <c r="V131" i="10"/>
  <c r="U131" i="10"/>
  <c r="T131" i="10"/>
  <c r="S131" i="10"/>
  <c r="R131" i="10"/>
  <c r="B131" i="10"/>
  <c r="W130" i="10"/>
  <c r="V130" i="10"/>
  <c r="U130" i="10"/>
  <c r="T130" i="10"/>
  <c r="S130" i="10"/>
  <c r="R130" i="10"/>
  <c r="B130" i="10"/>
  <c r="W129" i="10"/>
  <c r="V129" i="10"/>
  <c r="U129" i="10"/>
  <c r="T129" i="10"/>
  <c r="S129" i="10"/>
  <c r="R129" i="10"/>
  <c r="B129" i="10"/>
  <c r="W128" i="10"/>
  <c r="V128" i="10"/>
  <c r="U128" i="10"/>
  <c r="T128" i="10"/>
  <c r="S128" i="10"/>
  <c r="R128" i="10"/>
  <c r="B128" i="10"/>
  <c r="W127" i="10"/>
  <c r="V127" i="10"/>
  <c r="U127" i="10"/>
  <c r="T127" i="10"/>
  <c r="S127" i="10"/>
  <c r="R127" i="10"/>
  <c r="B127" i="10"/>
  <c r="W126" i="10"/>
  <c r="V126" i="10"/>
  <c r="U126" i="10"/>
  <c r="T126" i="10"/>
  <c r="S126" i="10"/>
  <c r="R126" i="10"/>
  <c r="B126" i="10"/>
  <c r="W125" i="10"/>
  <c r="V125" i="10"/>
  <c r="U125" i="10"/>
  <c r="T125" i="10"/>
  <c r="S125" i="10"/>
  <c r="R125" i="10"/>
  <c r="B125" i="10"/>
  <c r="W124" i="10"/>
  <c r="V124" i="10"/>
  <c r="U124" i="10"/>
  <c r="T124" i="10"/>
  <c r="S124" i="10"/>
  <c r="R124" i="10"/>
  <c r="B124" i="10"/>
  <c r="W123" i="10"/>
  <c r="V123" i="10"/>
  <c r="U123" i="10"/>
  <c r="T123" i="10"/>
  <c r="S123" i="10"/>
  <c r="R123" i="10"/>
  <c r="B123" i="10"/>
  <c r="W122" i="10"/>
  <c r="V122" i="10"/>
  <c r="U122" i="10"/>
  <c r="T122" i="10"/>
  <c r="S122" i="10"/>
  <c r="R122" i="10"/>
  <c r="B122" i="10"/>
  <c r="W121" i="10"/>
  <c r="V121" i="10"/>
  <c r="U121" i="10"/>
  <c r="T121" i="10"/>
  <c r="S121" i="10"/>
  <c r="R121" i="10"/>
  <c r="B121" i="10"/>
  <c r="W120" i="10"/>
  <c r="V120" i="10"/>
  <c r="U120" i="10"/>
  <c r="T120" i="10"/>
  <c r="S120" i="10"/>
  <c r="R120" i="10"/>
  <c r="B120" i="10"/>
  <c r="W119" i="10"/>
  <c r="V119" i="10"/>
  <c r="U119" i="10"/>
  <c r="T119" i="10"/>
  <c r="S119" i="10"/>
  <c r="R119" i="10"/>
  <c r="B119" i="10"/>
  <c r="W118" i="10"/>
  <c r="V118" i="10"/>
  <c r="U118" i="10"/>
  <c r="T118" i="10"/>
  <c r="S118" i="10"/>
  <c r="R118" i="10"/>
  <c r="B118" i="10"/>
  <c r="W117" i="10"/>
  <c r="V117" i="10"/>
  <c r="U117" i="10"/>
  <c r="T117" i="10"/>
  <c r="S117" i="10"/>
  <c r="R117" i="10"/>
  <c r="B117" i="10"/>
  <c r="W116" i="10"/>
  <c r="V116" i="10"/>
  <c r="U116" i="10"/>
  <c r="T116" i="10"/>
  <c r="S116" i="10"/>
  <c r="R116" i="10"/>
  <c r="B116" i="10"/>
  <c r="W115" i="10"/>
  <c r="V115" i="10"/>
  <c r="U115" i="10"/>
  <c r="T115" i="10"/>
  <c r="S115" i="10"/>
  <c r="R115" i="10"/>
  <c r="B115" i="10"/>
  <c r="W114" i="10"/>
  <c r="V114" i="10"/>
  <c r="U114" i="10"/>
  <c r="T114" i="10"/>
  <c r="S114" i="10"/>
  <c r="R114" i="10"/>
  <c r="B114" i="10"/>
  <c r="W113" i="10"/>
  <c r="V113" i="10"/>
  <c r="U113" i="10"/>
  <c r="T113" i="10"/>
  <c r="S113" i="10"/>
  <c r="R113" i="10"/>
  <c r="B113" i="10"/>
  <c r="W112" i="10"/>
  <c r="V112" i="10"/>
  <c r="U112" i="10"/>
  <c r="T112" i="10"/>
  <c r="S112" i="10"/>
  <c r="R112" i="10"/>
  <c r="B112" i="10"/>
  <c r="W111" i="10"/>
  <c r="V111" i="10"/>
  <c r="U111" i="10"/>
  <c r="T111" i="10"/>
  <c r="S111" i="10"/>
  <c r="R111" i="10"/>
  <c r="B111" i="10"/>
  <c r="W110" i="10"/>
  <c r="V110" i="10"/>
  <c r="U110" i="10"/>
  <c r="T110" i="10"/>
  <c r="S110" i="10"/>
  <c r="R110" i="10"/>
  <c r="B110" i="10"/>
  <c r="W109" i="10"/>
  <c r="V109" i="10"/>
  <c r="U109" i="10"/>
  <c r="T109" i="10"/>
  <c r="S109" i="10"/>
  <c r="R109" i="10"/>
  <c r="B109" i="10"/>
  <c r="W108" i="10"/>
  <c r="V108" i="10"/>
  <c r="U108" i="10"/>
  <c r="T108" i="10"/>
  <c r="S108" i="10"/>
  <c r="R108" i="10"/>
  <c r="B108" i="10"/>
  <c r="W107" i="10"/>
  <c r="V107" i="10"/>
  <c r="U107" i="10"/>
  <c r="T107" i="10"/>
  <c r="S107" i="10"/>
  <c r="R107" i="10"/>
  <c r="B107" i="10"/>
  <c r="W106" i="10"/>
  <c r="V106" i="10"/>
  <c r="U106" i="10"/>
  <c r="T106" i="10"/>
  <c r="S106" i="10"/>
  <c r="R106" i="10"/>
  <c r="B106" i="10"/>
  <c r="W105" i="10"/>
  <c r="V105" i="10"/>
  <c r="U105" i="10"/>
  <c r="T105" i="10"/>
  <c r="S105" i="10"/>
  <c r="R105" i="10"/>
  <c r="B105" i="10"/>
  <c r="W104" i="10"/>
  <c r="V104" i="10"/>
  <c r="U104" i="10"/>
  <c r="T104" i="10"/>
  <c r="S104" i="10"/>
  <c r="R104" i="10"/>
  <c r="B104" i="10"/>
  <c r="W103" i="10"/>
  <c r="V103" i="10"/>
  <c r="U103" i="10"/>
  <c r="T103" i="10"/>
  <c r="S103" i="10"/>
  <c r="R103" i="10"/>
  <c r="B103" i="10"/>
  <c r="W102" i="10"/>
  <c r="V102" i="10"/>
  <c r="U102" i="10"/>
  <c r="T102" i="10"/>
  <c r="S102" i="10"/>
  <c r="R102" i="10"/>
  <c r="B102" i="10"/>
  <c r="W101" i="10"/>
  <c r="V101" i="10"/>
  <c r="U101" i="10"/>
  <c r="T101" i="10"/>
  <c r="S101" i="10"/>
  <c r="R101" i="10"/>
  <c r="B101" i="10"/>
  <c r="W100" i="10"/>
  <c r="V100" i="10"/>
  <c r="U100" i="10"/>
  <c r="T100" i="10"/>
  <c r="S100" i="10"/>
  <c r="R100" i="10"/>
  <c r="B100" i="10"/>
  <c r="W99" i="10"/>
  <c r="V99" i="10"/>
  <c r="U99" i="10"/>
  <c r="T99" i="10"/>
  <c r="S99" i="10"/>
  <c r="R99" i="10"/>
  <c r="B99" i="10"/>
  <c r="W98" i="10"/>
  <c r="V98" i="10"/>
  <c r="U98" i="10"/>
  <c r="T98" i="10"/>
  <c r="S98" i="10"/>
  <c r="R98" i="10"/>
  <c r="B98" i="10"/>
  <c r="W97" i="10"/>
  <c r="V97" i="10"/>
  <c r="U97" i="10"/>
  <c r="T97" i="10"/>
  <c r="S97" i="10"/>
  <c r="R97" i="10"/>
  <c r="B97" i="10"/>
  <c r="W96" i="10"/>
  <c r="V96" i="10"/>
  <c r="U96" i="10"/>
  <c r="T96" i="10"/>
  <c r="S96" i="10"/>
  <c r="R96" i="10"/>
  <c r="B96" i="10"/>
  <c r="W95" i="10"/>
  <c r="V95" i="10"/>
  <c r="U95" i="10"/>
  <c r="T95" i="10"/>
  <c r="S95" i="10"/>
  <c r="R95" i="10"/>
  <c r="B95" i="10"/>
  <c r="W94" i="10"/>
  <c r="V94" i="10"/>
  <c r="U94" i="10"/>
  <c r="T94" i="10"/>
  <c r="S94" i="10"/>
  <c r="R94" i="10"/>
  <c r="B94" i="10"/>
  <c r="W93" i="10"/>
  <c r="V93" i="10"/>
  <c r="U93" i="10"/>
  <c r="T93" i="10"/>
  <c r="S93" i="10"/>
  <c r="R93" i="10"/>
  <c r="B93" i="10"/>
  <c r="W92" i="10"/>
  <c r="V92" i="10"/>
  <c r="U92" i="10"/>
  <c r="T92" i="10"/>
  <c r="S92" i="10"/>
  <c r="R92" i="10"/>
  <c r="B92" i="10"/>
  <c r="W91" i="10"/>
  <c r="V91" i="10"/>
  <c r="U91" i="10"/>
  <c r="T91" i="10"/>
  <c r="S91" i="10"/>
  <c r="R91" i="10"/>
  <c r="B91" i="10"/>
  <c r="W90" i="10"/>
  <c r="V90" i="10"/>
  <c r="U90" i="10"/>
  <c r="T90" i="10"/>
  <c r="S90" i="10"/>
  <c r="R90" i="10"/>
  <c r="B90" i="10"/>
  <c r="W89" i="10"/>
  <c r="V89" i="10"/>
  <c r="U89" i="10"/>
  <c r="T89" i="10"/>
  <c r="S89" i="10"/>
  <c r="R89" i="10"/>
  <c r="B89" i="10"/>
  <c r="W88" i="10"/>
  <c r="V88" i="10"/>
  <c r="U88" i="10"/>
  <c r="T88" i="10"/>
  <c r="S88" i="10"/>
  <c r="R88" i="10"/>
  <c r="B88" i="10"/>
  <c r="W87" i="10"/>
  <c r="V87" i="10"/>
  <c r="U87" i="10"/>
  <c r="T87" i="10"/>
  <c r="S87" i="10"/>
  <c r="R87" i="10"/>
  <c r="B87" i="10"/>
  <c r="W86" i="10"/>
  <c r="V86" i="10"/>
  <c r="U86" i="10"/>
  <c r="T86" i="10"/>
  <c r="S86" i="10"/>
  <c r="R86" i="10"/>
  <c r="B86" i="10"/>
  <c r="W85" i="10"/>
  <c r="V85" i="10"/>
  <c r="U85" i="10"/>
  <c r="T85" i="10"/>
  <c r="S85" i="10"/>
  <c r="R85" i="10"/>
  <c r="B85" i="10"/>
  <c r="W84" i="10"/>
  <c r="V84" i="10"/>
  <c r="U84" i="10"/>
  <c r="T84" i="10"/>
  <c r="S84" i="10"/>
  <c r="R84" i="10"/>
  <c r="B84" i="10"/>
  <c r="W83" i="10"/>
  <c r="V83" i="10"/>
  <c r="U83" i="10"/>
  <c r="T83" i="10"/>
  <c r="S83" i="10"/>
  <c r="R83" i="10"/>
  <c r="B83" i="10"/>
  <c r="W82" i="10"/>
  <c r="V82" i="10"/>
  <c r="U82" i="10"/>
  <c r="T82" i="10"/>
  <c r="S82" i="10"/>
  <c r="R82" i="10"/>
  <c r="B82" i="10"/>
  <c r="W81" i="10"/>
  <c r="V81" i="10"/>
  <c r="U81" i="10"/>
  <c r="T81" i="10"/>
  <c r="S81" i="10"/>
  <c r="R81" i="10"/>
  <c r="B81" i="10"/>
  <c r="W80" i="10"/>
  <c r="V80" i="10"/>
  <c r="U80" i="10"/>
  <c r="T80" i="10"/>
  <c r="S80" i="10"/>
  <c r="R80" i="10"/>
  <c r="B80" i="10"/>
  <c r="W79" i="10"/>
  <c r="V79" i="10"/>
  <c r="U79" i="10"/>
  <c r="T79" i="10"/>
  <c r="S79" i="10"/>
  <c r="R79" i="10"/>
  <c r="B79" i="10"/>
  <c r="W78" i="10"/>
  <c r="V78" i="10"/>
  <c r="U78" i="10"/>
  <c r="T78" i="10"/>
  <c r="S78" i="10"/>
  <c r="R78" i="10"/>
  <c r="B78" i="10"/>
  <c r="W77" i="10"/>
  <c r="V77" i="10"/>
  <c r="U77" i="10"/>
  <c r="T77" i="10"/>
  <c r="S77" i="10"/>
  <c r="R77" i="10"/>
  <c r="B77" i="10"/>
  <c r="W76" i="10"/>
  <c r="V76" i="10"/>
  <c r="U76" i="10"/>
  <c r="T76" i="10"/>
  <c r="S76" i="10"/>
  <c r="R76" i="10"/>
  <c r="B76" i="10"/>
  <c r="W75" i="10"/>
  <c r="V75" i="10"/>
  <c r="U75" i="10"/>
  <c r="T75" i="10"/>
  <c r="S75" i="10"/>
  <c r="R75" i="10"/>
  <c r="B75" i="10"/>
  <c r="W74" i="10"/>
  <c r="V74" i="10"/>
  <c r="U74" i="10"/>
  <c r="T74" i="10"/>
  <c r="S74" i="10"/>
  <c r="R74" i="10"/>
  <c r="B74" i="10"/>
  <c r="W73" i="10"/>
  <c r="V73" i="10"/>
  <c r="U73" i="10"/>
  <c r="T73" i="10"/>
  <c r="S73" i="10"/>
  <c r="R73" i="10"/>
  <c r="B73" i="10"/>
  <c r="W72" i="10"/>
  <c r="V72" i="10"/>
  <c r="U72" i="10"/>
  <c r="T72" i="10"/>
  <c r="S72" i="10"/>
  <c r="R72" i="10"/>
  <c r="B72" i="10"/>
  <c r="W71" i="10"/>
  <c r="V71" i="10"/>
  <c r="U71" i="10"/>
  <c r="T71" i="10"/>
  <c r="S71" i="10"/>
  <c r="R71" i="10"/>
  <c r="B71" i="10"/>
  <c r="W70" i="10"/>
  <c r="V70" i="10"/>
  <c r="U70" i="10"/>
  <c r="T70" i="10"/>
  <c r="S70" i="10"/>
  <c r="R70" i="10"/>
  <c r="B70" i="10"/>
  <c r="W69" i="10"/>
  <c r="V69" i="10"/>
  <c r="U69" i="10"/>
  <c r="T69" i="10"/>
  <c r="S69" i="10"/>
  <c r="R69" i="10"/>
  <c r="B69" i="10"/>
  <c r="W68" i="10"/>
  <c r="V68" i="10"/>
  <c r="U68" i="10"/>
  <c r="T68" i="10"/>
  <c r="S68" i="10"/>
  <c r="R68" i="10"/>
  <c r="B68" i="10"/>
  <c r="W67" i="10"/>
  <c r="V67" i="10"/>
  <c r="U67" i="10"/>
  <c r="T67" i="10"/>
  <c r="S67" i="10"/>
  <c r="R67" i="10"/>
  <c r="B67" i="10"/>
  <c r="W66" i="10"/>
  <c r="V66" i="10"/>
  <c r="U66" i="10"/>
  <c r="T66" i="10"/>
  <c r="S66" i="10"/>
  <c r="R66" i="10"/>
  <c r="B66" i="10"/>
  <c r="W65" i="10"/>
  <c r="V65" i="10"/>
  <c r="U65" i="10"/>
  <c r="T65" i="10"/>
  <c r="S65" i="10"/>
  <c r="R65" i="10"/>
  <c r="B65" i="10"/>
  <c r="W64" i="10"/>
  <c r="V64" i="10"/>
  <c r="U64" i="10"/>
  <c r="T64" i="10"/>
  <c r="S64" i="10"/>
  <c r="R64" i="10"/>
  <c r="B64" i="10"/>
  <c r="W63" i="10"/>
  <c r="V63" i="10"/>
  <c r="U63" i="10"/>
  <c r="T63" i="10"/>
  <c r="S63" i="10"/>
  <c r="R63" i="10"/>
  <c r="B63" i="10"/>
  <c r="W62" i="10"/>
  <c r="V62" i="10"/>
  <c r="U62" i="10"/>
  <c r="T62" i="10"/>
  <c r="S62" i="10"/>
  <c r="R62" i="10"/>
  <c r="B62" i="10"/>
  <c r="W61" i="10"/>
  <c r="V61" i="10"/>
  <c r="U61" i="10"/>
  <c r="T61" i="10"/>
  <c r="S61" i="10"/>
  <c r="R61" i="10"/>
  <c r="B61" i="10"/>
  <c r="W60" i="10"/>
  <c r="V60" i="10"/>
  <c r="U60" i="10"/>
  <c r="T60" i="10"/>
  <c r="S60" i="10"/>
  <c r="R60" i="10"/>
  <c r="B60" i="10"/>
  <c r="W59" i="10"/>
  <c r="V59" i="10"/>
  <c r="U59" i="10"/>
  <c r="T59" i="10"/>
  <c r="S59" i="10"/>
  <c r="R59" i="10"/>
  <c r="B59" i="10"/>
  <c r="W58" i="10"/>
  <c r="V58" i="10"/>
  <c r="U58" i="10"/>
  <c r="T58" i="10"/>
  <c r="S58" i="10"/>
  <c r="R58" i="10"/>
  <c r="B58" i="10"/>
  <c r="W57" i="10"/>
  <c r="V57" i="10"/>
  <c r="U57" i="10"/>
  <c r="T57" i="10"/>
  <c r="S57" i="10"/>
  <c r="R57" i="10"/>
  <c r="B57" i="10"/>
  <c r="W56" i="10"/>
  <c r="V56" i="10"/>
  <c r="U56" i="10"/>
  <c r="T56" i="10"/>
  <c r="S56" i="10"/>
  <c r="R56" i="10"/>
  <c r="B56" i="10"/>
  <c r="W55" i="10"/>
  <c r="V55" i="10"/>
  <c r="U55" i="10"/>
  <c r="T55" i="10"/>
  <c r="S55" i="10"/>
  <c r="R55" i="10"/>
  <c r="B55" i="10"/>
  <c r="W54" i="10"/>
  <c r="V54" i="10"/>
  <c r="U54" i="10"/>
  <c r="T54" i="10"/>
  <c r="S54" i="10"/>
  <c r="R54" i="10"/>
  <c r="B54" i="10"/>
  <c r="W53" i="10"/>
  <c r="V53" i="10"/>
  <c r="U53" i="10"/>
  <c r="T53" i="10"/>
  <c r="S53" i="10"/>
  <c r="R53" i="10"/>
  <c r="B53" i="10"/>
  <c r="W52" i="10"/>
  <c r="V52" i="10"/>
  <c r="U52" i="10"/>
  <c r="T52" i="10"/>
  <c r="S52" i="10"/>
  <c r="R52" i="10"/>
  <c r="B52" i="10"/>
  <c r="W51" i="10"/>
  <c r="V51" i="10"/>
  <c r="U51" i="10"/>
  <c r="T51" i="10"/>
  <c r="S51" i="10"/>
  <c r="R51" i="10"/>
  <c r="B51" i="10"/>
  <c r="W50" i="10"/>
  <c r="V50" i="10"/>
  <c r="U50" i="10"/>
  <c r="T50" i="10"/>
  <c r="S50" i="10"/>
  <c r="R50" i="10"/>
  <c r="B50" i="10"/>
  <c r="W49" i="10"/>
  <c r="V49" i="10"/>
  <c r="U49" i="10"/>
  <c r="T49" i="10"/>
  <c r="S49" i="10"/>
  <c r="R49" i="10"/>
  <c r="B49" i="10"/>
  <c r="W48" i="10"/>
  <c r="V48" i="10"/>
  <c r="U48" i="10"/>
  <c r="T48" i="10"/>
  <c r="S48" i="10"/>
  <c r="R48" i="10"/>
  <c r="B48" i="10"/>
  <c r="W47" i="10"/>
  <c r="V47" i="10"/>
  <c r="U47" i="10"/>
  <c r="T47" i="10"/>
  <c r="S47" i="10"/>
  <c r="R47" i="10"/>
  <c r="B47" i="10"/>
  <c r="W46" i="10"/>
  <c r="V46" i="10"/>
  <c r="U46" i="10"/>
  <c r="T46" i="10"/>
  <c r="S46" i="10"/>
  <c r="R46" i="10"/>
  <c r="B46" i="10"/>
  <c r="W45" i="10"/>
  <c r="V45" i="10"/>
  <c r="U45" i="10"/>
  <c r="T45" i="10"/>
  <c r="S45" i="10"/>
  <c r="R45" i="10"/>
  <c r="B45" i="10"/>
  <c r="W44" i="10"/>
  <c r="V44" i="10"/>
  <c r="U44" i="10"/>
  <c r="T44" i="10"/>
  <c r="S44" i="10"/>
  <c r="R44" i="10"/>
  <c r="B44" i="10"/>
  <c r="W43" i="10"/>
  <c r="V43" i="10"/>
  <c r="U43" i="10"/>
  <c r="T43" i="10"/>
  <c r="S43" i="10"/>
  <c r="R43" i="10"/>
  <c r="B43" i="10"/>
  <c r="W42" i="10"/>
  <c r="V42" i="10"/>
  <c r="U42" i="10"/>
  <c r="T42" i="10"/>
  <c r="S42" i="10"/>
  <c r="R42" i="10"/>
  <c r="B42" i="10"/>
  <c r="W41" i="10"/>
  <c r="V41" i="10"/>
  <c r="U41" i="10"/>
  <c r="T41" i="10"/>
  <c r="S41" i="10"/>
  <c r="R41" i="10"/>
  <c r="B41" i="10"/>
  <c r="W40" i="10"/>
  <c r="V40" i="10"/>
  <c r="U40" i="10"/>
  <c r="T40" i="10"/>
  <c r="S40" i="10"/>
  <c r="R40" i="10"/>
  <c r="B40" i="10"/>
  <c r="W39" i="10"/>
  <c r="V39" i="10"/>
  <c r="U39" i="10"/>
  <c r="T39" i="10"/>
  <c r="S39" i="10"/>
  <c r="R39" i="10"/>
  <c r="B39" i="10"/>
  <c r="W38" i="10"/>
  <c r="V38" i="10"/>
  <c r="U38" i="10"/>
  <c r="T38" i="10"/>
  <c r="S38" i="10"/>
  <c r="R38" i="10"/>
  <c r="B38" i="10"/>
  <c r="W37" i="10"/>
  <c r="V37" i="10"/>
  <c r="U37" i="10"/>
  <c r="T37" i="10"/>
  <c r="S37" i="10"/>
  <c r="R37" i="10"/>
  <c r="B37" i="10"/>
  <c r="W36" i="10"/>
  <c r="V36" i="10"/>
  <c r="U36" i="10"/>
  <c r="T36" i="10"/>
  <c r="S36" i="10"/>
  <c r="R36" i="10"/>
  <c r="B36" i="10"/>
  <c r="W35" i="10"/>
  <c r="V35" i="10"/>
  <c r="U35" i="10"/>
  <c r="T35" i="10"/>
  <c r="S35" i="10"/>
  <c r="R35" i="10"/>
  <c r="B35" i="10"/>
  <c r="W34" i="10"/>
  <c r="V34" i="10"/>
  <c r="U34" i="10"/>
  <c r="T34" i="10"/>
  <c r="S34" i="10"/>
  <c r="R34" i="10"/>
  <c r="B34" i="10"/>
  <c r="W33" i="10"/>
  <c r="V33" i="10"/>
  <c r="U33" i="10"/>
  <c r="T33" i="10"/>
  <c r="S33" i="10"/>
  <c r="R33" i="10"/>
  <c r="B33" i="10"/>
  <c r="W32" i="10"/>
  <c r="V32" i="10"/>
  <c r="U32" i="10"/>
  <c r="T32" i="10"/>
  <c r="S32" i="10"/>
  <c r="R32" i="10"/>
  <c r="B32" i="10"/>
  <c r="W31" i="10"/>
  <c r="V31" i="10"/>
  <c r="U31" i="10"/>
  <c r="T31" i="10"/>
  <c r="S31" i="10"/>
  <c r="R31" i="10"/>
  <c r="B31" i="10"/>
  <c r="BA30" i="10"/>
  <c r="BA43" i="10" s="1"/>
  <c r="AE30" i="10"/>
  <c r="AE43" i="10" s="1"/>
  <c r="W30" i="10"/>
  <c r="V30" i="10"/>
  <c r="U30" i="10"/>
  <c r="T30" i="10"/>
  <c r="S30" i="10"/>
  <c r="R30" i="10"/>
  <c r="B30" i="10"/>
  <c r="W29" i="10"/>
  <c r="V29" i="10"/>
  <c r="U29" i="10"/>
  <c r="T29" i="10"/>
  <c r="S29" i="10"/>
  <c r="R29" i="10"/>
  <c r="B29" i="10"/>
  <c r="W28" i="10"/>
  <c r="V28" i="10"/>
  <c r="U28" i="10"/>
  <c r="T28" i="10"/>
  <c r="S28" i="10"/>
  <c r="R28" i="10"/>
  <c r="B28" i="10"/>
  <c r="W27" i="10"/>
  <c r="V27" i="10"/>
  <c r="U27" i="10"/>
  <c r="T27" i="10"/>
  <c r="S27" i="10"/>
  <c r="R27" i="10"/>
  <c r="B27" i="10"/>
  <c r="AP26" i="10"/>
  <c r="AP40" i="10" s="1"/>
  <c r="W26" i="10"/>
  <c r="V26" i="10"/>
  <c r="U26" i="10"/>
  <c r="T26" i="10"/>
  <c r="S26" i="10"/>
  <c r="R26" i="10"/>
  <c r="B26" i="10"/>
  <c r="W25" i="10"/>
  <c r="V25" i="10"/>
  <c r="U25" i="10"/>
  <c r="T25" i="10"/>
  <c r="S25" i="10"/>
  <c r="R25" i="10"/>
  <c r="B25" i="10"/>
  <c r="W24" i="10"/>
  <c r="V24" i="10"/>
  <c r="U24" i="10"/>
  <c r="T24" i="10"/>
  <c r="S24" i="10"/>
  <c r="R24" i="10"/>
  <c r="B24" i="10"/>
  <c r="W23" i="10"/>
  <c r="V23" i="10"/>
  <c r="U23" i="10"/>
  <c r="T23" i="10"/>
  <c r="S23" i="10"/>
  <c r="R23" i="10"/>
  <c r="B23" i="10"/>
  <c r="W22" i="10"/>
  <c r="V22" i="10"/>
  <c r="U22" i="10"/>
  <c r="T22" i="10"/>
  <c r="S22" i="10"/>
  <c r="R22" i="10"/>
  <c r="B22" i="10"/>
  <c r="W21" i="10"/>
  <c r="V21" i="10"/>
  <c r="U21" i="10"/>
  <c r="T21" i="10"/>
  <c r="S21" i="10"/>
  <c r="R21" i="10"/>
  <c r="B21" i="10"/>
  <c r="W20" i="10"/>
  <c r="V20" i="10"/>
  <c r="U20" i="10"/>
  <c r="T20" i="10"/>
  <c r="S20" i="10"/>
  <c r="R20" i="10"/>
  <c r="B20" i="10"/>
  <c r="W19" i="10"/>
  <c r="V19" i="10"/>
  <c r="U19" i="10"/>
  <c r="T19" i="10"/>
  <c r="S19" i="10"/>
  <c r="R19" i="10"/>
  <c r="B19" i="10"/>
  <c r="W18" i="10"/>
  <c r="V18" i="10"/>
  <c r="U18" i="10"/>
  <c r="T18" i="10"/>
  <c r="S18" i="10"/>
  <c r="R18" i="10"/>
  <c r="B18" i="10"/>
  <c r="W17" i="10"/>
  <c r="V17" i="10"/>
  <c r="U17" i="10"/>
  <c r="T17" i="10"/>
  <c r="S17" i="10"/>
  <c r="R17" i="10"/>
  <c r="B17" i="10"/>
  <c r="W16" i="10"/>
  <c r="V16" i="10"/>
  <c r="U16" i="10"/>
  <c r="T16" i="10"/>
  <c r="S16" i="10"/>
  <c r="R16" i="10"/>
  <c r="B16" i="10"/>
  <c r="W15" i="10"/>
  <c r="V15" i="10"/>
  <c r="U15" i="10"/>
  <c r="T15" i="10"/>
  <c r="S15" i="10"/>
  <c r="R15" i="10"/>
  <c r="B15" i="10"/>
  <c r="BG14" i="10"/>
  <c r="AY62" i="10" s="1"/>
  <c r="BF14" i="10"/>
  <c r="AU14" i="10"/>
  <c r="AV14" i="10" s="1"/>
  <c r="W14" i="10"/>
  <c r="V14" i="10"/>
  <c r="U14" i="10"/>
  <c r="T14" i="10"/>
  <c r="S14" i="10"/>
  <c r="R14" i="10"/>
  <c r="B14" i="10"/>
  <c r="W13" i="10"/>
  <c r="V13" i="10"/>
  <c r="U13" i="10"/>
  <c r="T13" i="10"/>
  <c r="S13" i="10"/>
  <c r="R13" i="10"/>
  <c r="B13" i="10"/>
  <c r="BD12" i="10"/>
  <c r="W12" i="10"/>
  <c r="V12" i="10"/>
  <c r="U12" i="10"/>
  <c r="T12" i="10"/>
  <c r="S12" i="10"/>
  <c r="R12" i="10"/>
  <c r="B12" i="10"/>
  <c r="BG11" i="10"/>
  <c r="AY59" i="10" s="1"/>
  <c r="BF11" i="10"/>
  <c r="AU11" i="10"/>
  <c r="AV11" i="10" s="1"/>
  <c r="AJ11" i="10"/>
  <c r="AI11" i="10"/>
  <c r="W11" i="10"/>
  <c r="V11" i="10"/>
  <c r="U11" i="10"/>
  <c r="T11" i="10"/>
  <c r="S11" i="10"/>
  <c r="R11" i="10"/>
  <c r="B11" i="10"/>
  <c r="AP10" i="10" s="1"/>
  <c r="BG10" i="10"/>
  <c r="AY58" i="10" s="1"/>
  <c r="W10" i="10"/>
  <c r="V10" i="10"/>
  <c r="U10" i="10"/>
  <c r="T10" i="10"/>
  <c r="S10" i="10"/>
  <c r="R10" i="10"/>
  <c r="B10" i="10"/>
  <c r="AD33" i="10" s="1"/>
  <c r="W9" i="10"/>
  <c r="V9" i="10"/>
  <c r="U9" i="10"/>
  <c r="T9" i="10"/>
  <c r="S9" i="10"/>
  <c r="R9" i="10"/>
  <c r="B9" i="10"/>
  <c r="W8" i="10"/>
  <c r="V8" i="10"/>
  <c r="U8" i="10"/>
  <c r="T8" i="10"/>
  <c r="S8" i="10"/>
  <c r="R8" i="10"/>
  <c r="B8" i="10"/>
  <c r="W7" i="10"/>
  <c r="V7" i="10"/>
  <c r="U7" i="10"/>
  <c r="T7" i="10"/>
  <c r="S7" i="10"/>
  <c r="R7" i="10"/>
  <c r="B7" i="10"/>
  <c r="W6" i="10"/>
  <c r="V6" i="10"/>
  <c r="U6" i="10"/>
  <c r="T6" i="10"/>
  <c r="S6" i="10"/>
  <c r="R6" i="10"/>
  <c r="B6" i="10"/>
  <c r="W5" i="10"/>
  <c r="V5" i="10"/>
  <c r="U5" i="10"/>
  <c r="T5" i="10"/>
  <c r="S5" i="10"/>
  <c r="R5" i="10"/>
  <c r="B5" i="10"/>
  <c r="BD8" i="10" s="1"/>
  <c r="W4" i="10"/>
  <c r="V4" i="10"/>
  <c r="U4" i="10"/>
  <c r="T4" i="10"/>
  <c r="S4" i="10"/>
  <c r="R4" i="10"/>
  <c r="B4" i="10"/>
  <c r="W3" i="10"/>
  <c r="V3" i="10"/>
  <c r="U3" i="10"/>
  <c r="T3" i="10"/>
  <c r="S3" i="10"/>
  <c r="R3" i="10"/>
  <c r="B3" i="10"/>
  <c r="AZ30" i="10" s="1"/>
  <c r="AY30" i="10" s="1"/>
  <c r="AZ43" i="10" s="1"/>
  <c r="AP46" i="10" l="1"/>
  <c r="AO9" i="10"/>
  <c r="AS12" i="10"/>
  <c r="AC8" i="10"/>
  <c r="AO8" i="10"/>
  <c r="AZ8" i="10"/>
  <c r="AD9" i="10"/>
  <c r="AP9" i="10"/>
  <c r="BA9" i="10"/>
  <c r="AE10" i="10"/>
  <c r="AQ10" i="10"/>
  <c r="AH12" i="10"/>
  <c r="AT12" i="10"/>
  <c r="BE12" i="10"/>
  <c r="AD28" i="10"/>
  <c r="AZ28" i="10"/>
  <c r="AP29" i="10"/>
  <c r="AO32" i="10"/>
  <c r="AN32" i="10" s="1"/>
  <c r="AO45" i="10" s="1"/>
  <c r="AE33" i="10"/>
  <c r="AC33" i="10" s="1"/>
  <c r="AD48" i="10" s="1"/>
  <c r="BA33" i="10"/>
  <c r="AC7" i="10"/>
  <c r="AO7" i="10"/>
  <c r="AZ7" i="10"/>
  <c r="AD8" i="10"/>
  <c r="AP8" i="10"/>
  <c r="BA8" i="10"/>
  <c r="AE9" i="10"/>
  <c r="AQ9" i="10"/>
  <c r="BB9" i="10"/>
  <c r="AF10" i="10"/>
  <c r="AR10" i="10"/>
  <c r="AO27" i="10"/>
  <c r="AE28" i="10"/>
  <c r="BA28" i="10"/>
  <c r="AD31" i="10"/>
  <c r="AZ31" i="10"/>
  <c r="AP32" i="10"/>
  <c r="AD7" i="10"/>
  <c r="AP7" i="10"/>
  <c r="BA7" i="10"/>
  <c r="AE8" i="10"/>
  <c r="AQ8" i="10"/>
  <c r="BB8" i="10"/>
  <c r="AF9" i="10"/>
  <c r="AR9" i="10"/>
  <c r="BC9" i="10"/>
  <c r="AG10" i="10"/>
  <c r="AS10" i="10"/>
  <c r="AC13" i="10"/>
  <c r="AO13" i="10"/>
  <c r="AU13" i="10" s="1"/>
  <c r="AV13" i="10" s="1"/>
  <c r="AN61" i="10" s="1"/>
  <c r="AZ13" i="10"/>
  <c r="AD26" i="10"/>
  <c r="AZ26" i="10"/>
  <c r="AP27" i="10"/>
  <c r="AP34" i="10" s="1"/>
  <c r="AO30" i="10"/>
  <c r="AE31" i="10"/>
  <c r="BA31" i="10"/>
  <c r="AZ9" i="10"/>
  <c r="BF9" i="10" s="1"/>
  <c r="BG9" i="10" s="1"/>
  <c r="AY57" i="10" s="1"/>
  <c r="AG12" i="10"/>
  <c r="AE7" i="10"/>
  <c r="AQ7" i="10"/>
  <c r="BB7" i="10"/>
  <c r="AF8" i="10"/>
  <c r="AR8" i="10"/>
  <c r="BC8" i="10"/>
  <c r="AG9" i="10"/>
  <c r="AS9" i="10"/>
  <c r="BD9" i="10"/>
  <c r="AH10" i="10"/>
  <c r="AT10" i="10"/>
  <c r="AC12" i="10"/>
  <c r="AO12" i="10"/>
  <c r="AZ12" i="10"/>
  <c r="AD13" i="10"/>
  <c r="AP13" i="10"/>
  <c r="BA13" i="10"/>
  <c r="AE26" i="10"/>
  <c r="BA26" i="10"/>
  <c r="AD29" i="10"/>
  <c r="AZ29" i="10"/>
  <c r="AP30" i="10"/>
  <c r="AO33" i="10"/>
  <c r="AN33" i="10" s="1"/>
  <c r="AO48" i="10" s="1"/>
  <c r="AH13" i="10"/>
  <c r="AZ33" i="10"/>
  <c r="AY33" i="10" s="1"/>
  <c r="AZ48" i="10" s="1"/>
  <c r="AR7" i="10"/>
  <c r="AS8" i="10"/>
  <c r="AH9" i="10"/>
  <c r="AT9" i="10"/>
  <c r="BE9" i="10"/>
  <c r="AD12" i="10"/>
  <c r="AP12" i="10"/>
  <c r="BA12" i="10"/>
  <c r="AE13" i="10"/>
  <c r="AQ13" i="10"/>
  <c r="BB13" i="10"/>
  <c r="AO28" i="10"/>
  <c r="AE29" i="10"/>
  <c r="BA29" i="10"/>
  <c r="AD32" i="10"/>
  <c r="AZ32" i="10"/>
  <c r="AP33" i="10"/>
  <c r="AC9" i="10"/>
  <c r="AD10" i="10"/>
  <c r="AT13" i="10"/>
  <c r="AO29" i="10"/>
  <c r="AN29" i="10" s="1"/>
  <c r="AO41" i="10" s="1"/>
  <c r="BC7" i="10"/>
  <c r="AG8" i="10"/>
  <c r="AG7" i="10"/>
  <c r="AS7" i="10"/>
  <c r="BD7" i="10"/>
  <c r="AH8" i="10"/>
  <c r="AT8" i="10"/>
  <c r="BE8" i="10"/>
  <c r="AE12" i="10"/>
  <c r="AQ12" i="10"/>
  <c r="BB12" i="10"/>
  <c r="AF13" i="10"/>
  <c r="AR13" i="10"/>
  <c r="BC13" i="10"/>
  <c r="AD27" i="10"/>
  <c r="AC27" i="10" s="1"/>
  <c r="AD47" i="10" s="1"/>
  <c r="AZ27" i="10"/>
  <c r="AY27" i="10" s="1"/>
  <c r="AZ47" i="10" s="1"/>
  <c r="AP28" i="10"/>
  <c r="AO31" i="10"/>
  <c r="AN31" i="10" s="1"/>
  <c r="AO46" i="10" s="1"/>
  <c r="AE32" i="10"/>
  <c r="BA32" i="10"/>
  <c r="BE13" i="10"/>
  <c r="AF7" i="10"/>
  <c r="AH7" i="10"/>
  <c r="AT7" i="10"/>
  <c r="BE7" i="10"/>
  <c r="AC10" i="10"/>
  <c r="AI10" i="10" s="1"/>
  <c r="AJ10" i="10" s="1"/>
  <c r="AC58" i="10" s="1"/>
  <c r="AO10" i="10"/>
  <c r="AU10" i="10" s="1"/>
  <c r="AV10" i="10" s="1"/>
  <c r="AN58" i="10" s="1"/>
  <c r="AF12" i="10"/>
  <c r="AR12" i="10"/>
  <c r="BC12" i="10"/>
  <c r="AG13" i="10"/>
  <c r="AS13" i="10"/>
  <c r="BD13" i="10"/>
  <c r="AO26" i="10"/>
  <c r="AE27" i="10"/>
  <c r="BA27" i="10"/>
  <c r="AD30" i="10"/>
  <c r="AC30" i="10" s="1"/>
  <c r="AD43" i="10" s="1"/>
  <c r="AP42" i="10" l="1"/>
  <c r="BA42" i="10"/>
  <c r="AE41" i="10"/>
  <c r="AP43" i="10"/>
  <c r="BF12" i="10"/>
  <c r="BG12" i="10" s="1"/>
  <c r="AY60" i="10" s="1"/>
  <c r="BA46" i="10"/>
  <c r="AI13" i="10"/>
  <c r="AJ13" i="10" s="1"/>
  <c r="AC61" i="10" s="1"/>
  <c r="AE42" i="10"/>
  <c r="AI8" i="10"/>
  <c r="AJ8" i="10" s="1"/>
  <c r="AC56" i="10" s="1"/>
  <c r="BA41" i="10"/>
  <c r="AY29" i="10"/>
  <c r="AZ41" i="10" s="1"/>
  <c r="AU12" i="10"/>
  <c r="AV12" i="10" s="1"/>
  <c r="AN60" i="10" s="1"/>
  <c r="AE46" i="10"/>
  <c r="AN27" i="10"/>
  <c r="AO47" i="10" s="1"/>
  <c r="AU8" i="10"/>
  <c r="AV8" i="10" s="1"/>
  <c r="AN56" i="10" s="1"/>
  <c r="AN28" i="10"/>
  <c r="AO42" i="10" s="1"/>
  <c r="AC29" i="10"/>
  <c r="AD41" i="10" s="1"/>
  <c r="AI12" i="10"/>
  <c r="AJ12" i="10" s="1"/>
  <c r="AC60" i="10" s="1"/>
  <c r="AN30" i="10"/>
  <c r="AO43" i="10" s="1"/>
  <c r="BF7" i="10"/>
  <c r="BG7" i="10" s="1"/>
  <c r="AY55" i="10" s="1"/>
  <c r="AP41" i="10"/>
  <c r="AI9" i="10"/>
  <c r="AJ9" i="10" s="1"/>
  <c r="AC57" i="10" s="1"/>
  <c r="BA40" i="10"/>
  <c r="BA34" i="10"/>
  <c r="AP47" i="10"/>
  <c r="AU7" i="10"/>
  <c r="AV7" i="10" s="1"/>
  <c r="AN55" i="10" s="1"/>
  <c r="AY28" i="10"/>
  <c r="AZ42" i="10" s="1"/>
  <c r="AU9" i="10"/>
  <c r="AV9" i="10" s="1"/>
  <c r="AN57" i="10" s="1"/>
  <c r="BA47" i="10"/>
  <c r="BA45" i="10"/>
  <c r="AP48" i="10"/>
  <c r="AE34" i="10"/>
  <c r="AE40" i="10"/>
  <c r="AZ34" i="10"/>
  <c r="AY26" i="10"/>
  <c r="AP45" i="10"/>
  <c r="AI7" i="10"/>
  <c r="AJ7" i="10" s="1"/>
  <c r="AC55" i="10" s="1"/>
  <c r="AC28" i="10"/>
  <c r="AD42" i="10" s="1"/>
  <c r="AE47" i="10"/>
  <c r="AE45" i="10"/>
  <c r="AY32" i="10"/>
  <c r="AZ45" i="10" s="1"/>
  <c r="AD34" i="10"/>
  <c r="AC26" i="10"/>
  <c r="AY31" i="10"/>
  <c r="AZ46" i="10" s="1"/>
  <c r="BA48" i="10"/>
  <c r="AO49" i="10"/>
  <c r="AO34" i="10"/>
  <c r="AN26" i="10"/>
  <c r="AC32" i="10"/>
  <c r="AD45" i="10" s="1"/>
  <c r="AD49" i="10" s="1"/>
  <c r="AQ46" i="10" s="1"/>
  <c r="AO60" i="10" s="1"/>
  <c r="BF13" i="10"/>
  <c r="BG13" i="10" s="1"/>
  <c r="AY61" i="10" s="1"/>
  <c r="AC31" i="10"/>
  <c r="AD46" i="10" s="1"/>
  <c r="AE48" i="10"/>
  <c r="BF8" i="10"/>
  <c r="BG8" i="10" s="1"/>
  <c r="AY56" i="10" s="1"/>
  <c r="AC63" i="10" l="1"/>
  <c r="AQ48" i="10"/>
  <c r="AO62" i="10" s="1"/>
  <c r="AP62" i="10" s="1"/>
  <c r="AN63" i="10"/>
  <c r="AN34" i="10"/>
  <c r="AO40" i="10"/>
  <c r="AO44" i="10" s="1"/>
  <c r="AZ49" i="10"/>
  <c r="AP44" i="10"/>
  <c r="AF46" i="10"/>
  <c r="AD60" i="10" s="1"/>
  <c r="AF45" i="10"/>
  <c r="AD59" i="10" s="1"/>
  <c r="AE49" i="10"/>
  <c r="AF49" i="10" s="1"/>
  <c r="AQ45" i="10"/>
  <c r="AO59" i="10" s="1"/>
  <c r="AP49" i="10"/>
  <c r="AQ49" i="10" s="1"/>
  <c r="AQ47" i="10"/>
  <c r="AO61" i="10" s="1"/>
  <c r="AP61" i="10" s="1"/>
  <c r="AQ61" i="10" s="1"/>
  <c r="AY63" i="10"/>
  <c r="AE61" i="10"/>
  <c r="AF61" i="10" s="1"/>
  <c r="BA49" i="10"/>
  <c r="BB49" i="10" s="1"/>
  <c r="BB45" i="10"/>
  <c r="AZ59" i="10" s="1"/>
  <c r="AP60" i="10"/>
  <c r="AQ60" i="10" s="1"/>
  <c r="AN64" i="10"/>
  <c r="AZ40" i="10"/>
  <c r="AZ44" i="10" s="1"/>
  <c r="AY34" i="10"/>
  <c r="AE60" i="10"/>
  <c r="AF60" i="10" s="1"/>
  <c r="AC64" i="10"/>
  <c r="BB46" i="10"/>
  <c r="AZ60" i="10" s="1"/>
  <c r="AF48" i="10"/>
  <c r="AD62" i="10" s="1"/>
  <c r="AE62" i="10" s="1"/>
  <c r="BB34" i="10"/>
  <c r="BB48" i="10"/>
  <c r="AZ62" i="10" s="1"/>
  <c r="BA62" i="10" s="1"/>
  <c r="AF47" i="10"/>
  <c r="AD61" i="10" s="1"/>
  <c r="AE44" i="10"/>
  <c r="BB47" i="10"/>
  <c r="AZ61" i="10" s="1"/>
  <c r="BA61" i="10" s="1"/>
  <c r="BB61" i="10" s="1"/>
  <c r="BA44" i="10"/>
  <c r="BA60" i="10"/>
  <c r="BB60" i="10" s="1"/>
  <c r="AY64" i="10"/>
  <c r="AF34" i="10"/>
  <c r="AQ43" i="10"/>
  <c r="AO58" i="10" s="1"/>
  <c r="AP58" i="10" s="1"/>
  <c r="AQ58" i="10" s="1"/>
  <c r="AD40" i="10"/>
  <c r="AD44" i="10" s="1"/>
  <c r="AQ42" i="10" s="1"/>
  <c r="AO57" i="10" s="1"/>
  <c r="AP57" i="10" s="1"/>
  <c r="AQ57" i="10" s="1"/>
  <c r="AC34" i="10"/>
  <c r="BB44" i="10" l="1"/>
  <c r="BB42" i="10"/>
  <c r="AZ57" i="10" s="1"/>
  <c r="BA57" i="10" s="1"/>
  <c r="BB57" i="10" s="1"/>
  <c r="AZ64" i="10"/>
  <c r="BA59" i="10"/>
  <c r="BA64" i="10" s="1"/>
  <c r="AE59" i="10"/>
  <c r="AE64" i="10" s="1"/>
  <c r="AD64" i="10"/>
  <c r="AF41" i="10"/>
  <c r="AD56" i="10" s="1"/>
  <c r="AE56" i="10" s="1"/>
  <c r="AF56" i="10" s="1"/>
  <c r="AF44" i="10"/>
  <c r="AF42" i="10"/>
  <c r="AD57" i="10" s="1"/>
  <c r="AE57" i="10" s="1"/>
  <c r="AF57" i="10" s="1"/>
  <c r="AF40" i="10"/>
  <c r="AD55" i="10" s="1"/>
  <c r="AF64" i="10"/>
  <c r="AQ31" i="10"/>
  <c r="AQ26" i="10"/>
  <c r="AF30" i="10"/>
  <c r="BB30" i="10"/>
  <c r="AQ34" i="10"/>
  <c r="AQ30" i="10"/>
  <c r="AF26" i="10"/>
  <c r="AQ28" i="10"/>
  <c r="AF27" i="10"/>
  <c r="BB29" i="10"/>
  <c r="BB26" i="10"/>
  <c r="BB27" i="10"/>
  <c r="BB33" i="10"/>
  <c r="AF33" i="10"/>
  <c r="BB28" i="10"/>
  <c r="BB31" i="10"/>
  <c r="AF32" i="10"/>
  <c r="AF31" i="10"/>
  <c r="BB32" i="10"/>
  <c r="AF29" i="10"/>
  <c r="AF28" i="10"/>
  <c r="AQ27" i="10"/>
  <c r="AQ33" i="10"/>
  <c r="AQ32" i="10"/>
  <c r="AQ29" i="10"/>
  <c r="AQ44" i="10"/>
  <c r="AQ40" i="10"/>
  <c r="AO55" i="10" s="1"/>
  <c r="AF43" i="10"/>
  <c r="AD58" i="10" s="1"/>
  <c r="AE58" i="10" s="1"/>
  <c r="AF58" i="10" s="1"/>
  <c r="BB43" i="10"/>
  <c r="AZ58" i="10" s="1"/>
  <c r="BA58" i="10" s="1"/>
  <c r="BB58" i="10" s="1"/>
  <c r="AQ41" i="10"/>
  <c r="AO56" i="10" s="1"/>
  <c r="AP56" i="10" s="1"/>
  <c r="AQ56" i="10" s="1"/>
  <c r="BB64" i="10"/>
  <c r="BB41" i="10"/>
  <c r="AZ56" i="10" s="1"/>
  <c r="BA56" i="10" s="1"/>
  <c r="BB56" i="10" s="1"/>
  <c r="BB40" i="10"/>
  <c r="AZ55" i="10" s="1"/>
  <c r="AQ64" i="10"/>
  <c r="AP59" i="10"/>
  <c r="AP64" i="10" s="1"/>
  <c r="AO64" i="10"/>
  <c r="AD63" i="10" l="1"/>
  <c r="AE55" i="10"/>
  <c r="AZ63" i="10"/>
  <c r="BA55" i="10"/>
  <c r="AO63" i="10"/>
  <c r="AP55" i="10"/>
  <c r="AP63" i="10" l="1"/>
  <c r="AQ55" i="10"/>
  <c r="AQ63" i="10" s="1"/>
  <c r="BB55" i="10"/>
  <c r="BB63" i="10" s="1"/>
  <c r="BA63" i="10"/>
  <c r="AF55" i="10"/>
  <c r="AF63" i="10" s="1"/>
  <c r="AE63" i="10"/>
  <c r="J1123" i="7" l="1"/>
  <c r="K1123" i="7" s="1"/>
  <c r="J1122" i="7"/>
  <c r="K1122" i="7" s="1"/>
  <c r="J1121" i="7"/>
  <c r="K1121" i="7" s="1"/>
  <c r="J1120" i="7"/>
  <c r="K1120" i="7" s="1"/>
  <c r="J1119" i="7"/>
  <c r="K1119" i="7" s="1"/>
  <c r="K1118" i="7"/>
  <c r="J1118" i="7"/>
  <c r="J1117" i="7"/>
  <c r="K1117" i="7" s="1"/>
  <c r="K1116" i="7"/>
  <c r="J1116" i="7"/>
  <c r="K1115" i="7"/>
  <c r="J1115" i="7"/>
  <c r="K1114" i="7"/>
  <c r="J1114" i="7"/>
  <c r="J1113" i="7"/>
  <c r="K1113" i="7" s="1"/>
  <c r="J1112" i="7"/>
  <c r="K1112" i="7" s="1"/>
  <c r="J1111" i="7"/>
  <c r="K1111" i="7" s="1"/>
  <c r="K1110" i="7"/>
  <c r="J1110" i="7"/>
  <c r="J1109" i="7"/>
  <c r="K1109" i="7" s="1"/>
  <c r="K1108" i="7"/>
  <c r="J1108" i="7"/>
  <c r="J1107" i="7"/>
  <c r="K1107" i="7" s="1"/>
  <c r="K1106" i="7"/>
  <c r="J1106" i="7"/>
  <c r="J1105" i="7"/>
  <c r="K1105" i="7" s="1"/>
  <c r="K1104" i="7"/>
  <c r="J1104" i="7"/>
  <c r="J1103" i="7"/>
  <c r="K1103" i="7" s="1"/>
  <c r="K1102" i="7"/>
  <c r="J1102" i="7"/>
  <c r="J1101" i="7"/>
  <c r="K1101" i="7" s="1"/>
  <c r="K1100" i="7"/>
  <c r="J1100" i="7"/>
  <c r="J1099" i="7"/>
  <c r="K1099" i="7" s="1"/>
  <c r="K1098" i="7"/>
  <c r="J1098" i="7"/>
  <c r="J1097" i="7"/>
  <c r="K1097" i="7" s="1"/>
  <c r="K1096" i="7"/>
  <c r="J1096" i="7"/>
  <c r="J1095" i="7"/>
  <c r="K1095" i="7" s="1"/>
  <c r="K1094" i="7"/>
  <c r="J1094" i="7"/>
  <c r="J1093" i="7"/>
  <c r="K1093" i="7" s="1"/>
  <c r="K1092" i="7"/>
  <c r="J1092" i="7"/>
  <c r="J1091" i="7"/>
  <c r="K1091" i="7" s="1"/>
  <c r="K1090" i="7"/>
  <c r="J1090" i="7"/>
  <c r="J1089" i="7"/>
  <c r="K1089" i="7" s="1"/>
  <c r="K1088" i="7"/>
  <c r="J1088" i="7"/>
  <c r="J1087" i="7"/>
  <c r="K1087" i="7" s="1"/>
  <c r="K1086" i="7"/>
  <c r="J1086" i="7"/>
  <c r="J1085" i="7"/>
  <c r="K1085" i="7" s="1"/>
  <c r="K1084" i="7"/>
  <c r="J1084" i="7"/>
  <c r="J1083" i="7"/>
  <c r="K1083" i="7" s="1"/>
  <c r="K1082" i="7"/>
  <c r="J1082" i="7"/>
  <c r="J1081" i="7"/>
  <c r="K1081" i="7" s="1"/>
  <c r="K1080" i="7"/>
  <c r="J1080" i="7"/>
  <c r="J1079" i="7"/>
  <c r="K1079" i="7" s="1"/>
  <c r="K1078" i="7"/>
  <c r="J1078" i="7"/>
  <c r="J1077" i="7"/>
  <c r="K1077" i="7" s="1"/>
  <c r="K1076" i="7"/>
  <c r="J1076" i="7"/>
  <c r="J1075" i="7"/>
  <c r="K1075" i="7" s="1"/>
  <c r="K1074" i="7"/>
  <c r="J1074" i="7"/>
  <c r="J1073" i="7"/>
  <c r="K1073" i="7" s="1"/>
  <c r="K1072" i="7"/>
  <c r="J1072" i="7"/>
  <c r="J1071" i="7"/>
  <c r="K1071" i="7" s="1"/>
  <c r="K1070" i="7"/>
  <c r="J1070" i="7"/>
  <c r="J1069" i="7"/>
  <c r="K1069" i="7" s="1"/>
  <c r="K1068" i="7"/>
  <c r="J1068" i="7"/>
  <c r="J1067" i="7"/>
  <c r="K1067" i="7" s="1"/>
  <c r="K1066" i="7"/>
  <c r="J1066" i="7"/>
  <c r="J1065" i="7"/>
  <c r="K1065" i="7" s="1"/>
  <c r="K1064" i="7"/>
  <c r="J1064" i="7"/>
  <c r="J1063" i="7"/>
  <c r="K1063" i="7" s="1"/>
  <c r="K1062" i="7"/>
  <c r="J1062" i="7"/>
  <c r="J1061" i="7"/>
  <c r="K1061" i="7" s="1"/>
  <c r="K1060" i="7"/>
  <c r="J1060" i="7"/>
  <c r="J1059" i="7"/>
  <c r="K1059" i="7" s="1"/>
  <c r="K1058" i="7"/>
  <c r="J1058" i="7"/>
  <c r="J1057" i="7"/>
  <c r="K1057" i="7" s="1"/>
  <c r="K1056" i="7"/>
  <c r="J1056" i="7"/>
  <c r="J1055" i="7"/>
  <c r="K1055" i="7" s="1"/>
  <c r="K1054" i="7"/>
  <c r="J1054" i="7"/>
  <c r="J1053" i="7"/>
  <c r="K1053" i="7" s="1"/>
  <c r="K1052" i="7"/>
  <c r="J1052" i="7"/>
  <c r="J1051" i="7"/>
  <c r="K1051" i="7" s="1"/>
  <c r="K1050" i="7"/>
  <c r="J1050" i="7"/>
  <c r="J1049" i="7"/>
  <c r="K1049" i="7" s="1"/>
  <c r="K1048" i="7"/>
  <c r="J1048" i="7"/>
  <c r="J1047" i="7"/>
  <c r="K1047" i="7" s="1"/>
  <c r="K1046" i="7"/>
  <c r="J1046" i="7"/>
  <c r="J1045" i="7"/>
  <c r="K1045" i="7" s="1"/>
  <c r="K1044" i="7"/>
  <c r="J1044" i="7"/>
  <c r="J1043" i="7"/>
  <c r="K1043" i="7" s="1"/>
  <c r="K1042" i="7"/>
  <c r="J1042" i="7"/>
  <c r="J1041" i="7"/>
  <c r="K1041" i="7" s="1"/>
  <c r="K1040" i="7"/>
  <c r="J1040" i="7"/>
  <c r="J1039" i="7"/>
  <c r="K1039" i="7" s="1"/>
  <c r="K1038" i="7"/>
  <c r="J1038" i="7"/>
  <c r="J1037" i="7"/>
  <c r="K1037" i="7" s="1"/>
  <c r="K1036" i="7"/>
  <c r="J1036" i="7"/>
  <c r="J1035" i="7"/>
  <c r="K1035" i="7" s="1"/>
  <c r="K1034" i="7"/>
  <c r="J1034" i="7"/>
  <c r="J1033" i="7"/>
  <c r="K1033" i="7" s="1"/>
  <c r="K1032" i="7"/>
  <c r="J1032" i="7"/>
  <c r="J1031" i="7"/>
  <c r="K1031" i="7" s="1"/>
  <c r="K1030" i="7"/>
  <c r="J1030" i="7"/>
  <c r="J1029" i="7"/>
  <c r="K1029" i="7" s="1"/>
  <c r="K1028" i="7"/>
  <c r="J1028" i="7"/>
  <c r="J1027" i="7"/>
  <c r="K1027" i="7" s="1"/>
  <c r="K1026" i="7"/>
  <c r="J1026" i="7"/>
  <c r="J1025" i="7"/>
  <c r="K1025" i="7" s="1"/>
  <c r="K1024" i="7"/>
  <c r="J1024" i="7"/>
  <c r="J1023" i="7"/>
  <c r="K1023" i="7" s="1"/>
  <c r="K1022" i="7"/>
  <c r="J1022" i="7"/>
  <c r="J1021" i="7"/>
  <c r="K1021" i="7" s="1"/>
  <c r="K1020" i="7"/>
  <c r="J1020" i="7"/>
  <c r="J1019" i="7"/>
  <c r="K1019" i="7" s="1"/>
  <c r="K1018" i="7"/>
  <c r="J1018" i="7"/>
  <c r="J1017" i="7"/>
  <c r="K1017" i="7" s="1"/>
  <c r="K1016" i="7"/>
  <c r="J1016" i="7"/>
  <c r="J1015" i="7"/>
  <c r="K1015" i="7" s="1"/>
  <c r="K1014" i="7"/>
  <c r="J1014" i="7"/>
  <c r="J1013" i="7"/>
  <c r="K1013" i="7" s="1"/>
  <c r="K1012" i="7"/>
  <c r="J1012" i="7"/>
  <c r="J1011" i="7"/>
  <c r="K1011" i="7" s="1"/>
  <c r="K1010" i="7"/>
  <c r="J1010" i="7"/>
  <c r="J1009" i="7"/>
  <c r="K1009" i="7" s="1"/>
  <c r="K1008" i="7"/>
  <c r="J1008" i="7"/>
  <c r="J1007" i="7"/>
  <c r="K1007" i="7" s="1"/>
  <c r="K1006" i="7"/>
  <c r="J1006" i="7"/>
  <c r="J1005" i="7"/>
  <c r="K1005" i="7" s="1"/>
  <c r="K1004" i="7"/>
  <c r="J1004" i="7"/>
  <c r="J1003" i="7"/>
  <c r="K1003" i="7" s="1"/>
  <c r="K1002" i="7"/>
  <c r="J1002" i="7"/>
  <c r="J1001" i="7"/>
  <c r="K1001" i="7" s="1"/>
  <c r="K1000" i="7"/>
  <c r="J1000" i="7"/>
  <c r="J999" i="7"/>
  <c r="K999" i="7" s="1"/>
  <c r="K998" i="7"/>
  <c r="J998" i="7"/>
  <c r="J997" i="7"/>
  <c r="K997" i="7" s="1"/>
  <c r="K996" i="7"/>
  <c r="J996" i="7"/>
  <c r="J995" i="7"/>
  <c r="K995" i="7" s="1"/>
  <c r="K994" i="7"/>
  <c r="J994" i="7"/>
  <c r="J993" i="7"/>
  <c r="K993" i="7" s="1"/>
  <c r="K992" i="7"/>
  <c r="J992" i="7"/>
  <c r="J991" i="7"/>
  <c r="K991" i="7" s="1"/>
  <c r="K990" i="7"/>
  <c r="J990" i="7"/>
  <c r="J989" i="7"/>
  <c r="K989" i="7" s="1"/>
  <c r="K988" i="7"/>
  <c r="J988" i="7"/>
  <c r="J987" i="7"/>
  <c r="K987" i="7" s="1"/>
  <c r="K986" i="7"/>
  <c r="J986" i="7"/>
  <c r="J985" i="7"/>
  <c r="K985" i="7" s="1"/>
  <c r="K984" i="7"/>
  <c r="J984" i="7"/>
  <c r="J983" i="7"/>
  <c r="K983" i="7" s="1"/>
  <c r="K982" i="7"/>
  <c r="J982" i="7"/>
  <c r="J981" i="7"/>
  <c r="K981" i="7" s="1"/>
  <c r="K980" i="7"/>
  <c r="J980" i="7"/>
  <c r="J979" i="7"/>
  <c r="K979" i="7" s="1"/>
  <c r="K978" i="7"/>
  <c r="J978" i="7"/>
  <c r="J977" i="7"/>
  <c r="K977" i="7" s="1"/>
  <c r="K976" i="7"/>
  <c r="J976" i="7"/>
  <c r="J975" i="7"/>
  <c r="K975" i="7" s="1"/>
  <c r="K974" i="7"/>
  <c r="J974" i="7"/>
  <c r="J973" i="7"/>
  <c r="K973" i="7" s="1"/>
  <c r="K972" i="7"/>
  <c r="J972" i="7"/>
  <c r="J971" i="7"/>
  <c r="K971" i="7" s="1"/>
  <c r="K970" i="7"/>
  <c r="J970" i="7"/>
  <c r="J969" i="7"/>
  <c r="K969" i="7" s="1"/>
  <c r="K968" i="7"/>
  <c r="J968" i="7"/>
  <c r="J967" i="7"/>
  <c r="K967" i="7" s="1"/>
  <c r="K966" i="7"/>
  <c r="J966" i="7"/>
  <c r="J965" i="7"/>
  <c r="K965" i="7" s="1"/>
  <c r="K964" i="7"/>
  <c r="J964" i="7"/>
  <c r="J963" i="7"/>
  <c r="K963" i="7" s="1"/>
  <c r="K962" i="7"/>
  <c r="J962" i="7"/>
  <c r="J961" i="7"/>
  <c r="K961" i="7" s="1"/>
  <c r="K960" i="7"/>
  <c r="J960" i="7"/>
  <c r="J959" i="7"/>
  <c r="K959" i="7" s="1"/>
  <c r="K958" i="7"/>
  <c r="J958" i="7"/>
  <c r="J957" i="7"/>
  <c r="K957" i="7" s="1"/>
  <c r="K956" i="7"/>
  <c r="J956" i="7"/>
  <c r="J955" i="7"/>
  <c r="K955" i="7" s="1"/>
  <c r="K954" i="7"/>
  <c r="J954" i="7"/>
  <c r="J953" i="7"/>
  <c r="K953" i="7" s="1"/>
  <c r="K952" i="7"/>
  <c r="J952" i="7"/>
  <c r="J951" i="7"/>
  <c r="K951" i="7" s="1"/>
  <c r="K950" i="7"/>
  <c r="J950" i="7"/>
  <c r="J949" i="7"/>
  <c r="K949" i="7" s="1"/>
  <c r="K948" i="7"/>
  <c r="J948" i="7"/>
  <c r="J947" i="7"/>
  <c r="K947" i="7" s="1"/>
  <c r="K946" i="7"/>
  <c r="J946" i="7"/>
  <c r="J945" i="7"/>
  <c r="K945" i="7" s="1"/>
  <c r="K944" i="7"/>
  <c r="J944" i="7"/>
  <c r="J943" i="7"/>
  <c r="K943" i="7" s="1"/>
  <c r="K942" i="7"/>
  <c r="J942" i="7"/>
  <c r="J941" i="7"/>
  <c r="K941" i="7" s="1"/>
  <c r="K940" i="7"/>
  <c r="J940" i="7"/>
  <c r="J939" i="7"/>
  <c r="K939" i="7" s="1"/>
  <c r="K938" i="7"/>
  <c r="J938" i="7"/>
  <c r="J937" i="7"/>
  <c r="K937" i="7" s="1"/>
  <c r="K936" i="7"/>
  <c r="J936" i="7"/>
  <c r="J935" i="7"/>
  <c r="K935" i="7" s="1"/>
  <c r="K934" i="7"/>
  <c r="J934" i="7"/>
  <c r="J933" i="7"/>
  <c r="K933" i="7" s="1"/>
  <c r="K932" i="7"/>
  <c r="J932" i="7"/>
  <c r="J931" i="7"/>
  <c r="K931" i="7" s="1"/>
  <c r="K930" i="7"/>
  <c r="J930" i="7"/>
  <c r="J929" i="7"/>
  <c r="K929" i="7" s="1"/>
  <c r="K928" i="7"/>
  <c r="J928" i="7"/>
  <c r="J927" i="7"/>
  <c r="K927" i="7" s="1"/>
  <c r="K926" i="7"/>
  <c r="J926" i="7"/>
  <c r="J925" i="7"/>
  <c r="K925" i="7" s="1"/>
  <c r="K924" i="7"/>
  <c r="J924" i="7"/>
  <c r="J923" i="7"/>
  <c r="K923" i="7" s="1"/>
  <c r="K922" i="7"/>
  <c r="J922" i="7"/>
  <c r="J921" i="7"/>
  <c r="K921" i="7" s="1"/>
  <c r="K920" i="7"/>
  <c r="J920" i="7"/>
  <c r="J919" i="7"/>
  <c r="K919" i="7" s="1"/>
  <c r="K918" i="7"/>
  <c r="J918" i="7"/>
  <c r="J917" i="7"/>
  <c r="K917" i="7" s="1"/>
  <c r="K916" i="7"/>
  <c r="J916" i="7"/>
  <c r="J915" i="7"/>
  <c r="K915" i="7" s="1"/>
  <c r="K914" i="7"/>
  <c r="J914" i="7"/>
  <c r="J913" i="7"/>
  <c r="K913" i="7" s="1"/>
  <c r="K912" i="7"/>
  <c r="J912" i="7"/>
  <c r="J911" i="7"/>
  <c r="K911" i="7" s="1"/>
  <c r="K910" i="7"/>
  <c r="J910" i="7"/>
  <c r="J909" i="7"/>
  <c r="K909" i="7" s="1"/>
  <c r="K908" i="7"/>
  <c r="J908" i="7"/>
  <c r="J907" i="7"/>
  <c r="K907" i="7" s="1"/>
  <c r="K906" i="7"/>
  <c r="J906" i="7"/>
  <c r="J905" i="7"/>
  <c r="K905" i="7" s="1"/>
  <c r="K904" i="7"/>
  <c r="J904" i="7"/>
  <c r="J903" i="7"/>
  <c r="K903" i="7" s="1"/>
  <c r="K902" i="7"/>
  <c r="J902" i="7"/>
  <c r="J901" i="7"/>
  <c r="K901" i="7" s="1"/>
  <c r="K900" i="7"/>
  <c r="J900" i="7"/>
  <c r="J899" i="7"/>
  <c r="K899" i="7" s="1"/>
  <c r="K898" i="7"/>
  <c r="J898" i="7"/>
  <c r="J897" i="7"/>
  <c r="K897" i="7" s="1"/>
  <c r="K896" i="7"/>
  <c r="J896" i="7"/>
  <c r="J895" i="7"/>
  <c r="K895" i="7" s="1"/>
  <c r="K894" i="7"/>
  <c r="J894" i="7"/>
  <c r="J893" i="7"/>
  <c r="K893" i="7" s="1"/>
  <c r="K892" i="7"/>
  <c r="J892" i="7"/>
  <c r="J891" i="7"/>
  <c r="K891" i="7" s="1"/>
  <c r="K890" i="7"/>
  <c r="J890" i="7"/>
  <c r="J889" i="7"/>
  <c r="K889" i="7" s="1"/>
  <c r="K888" i="7"/>
  <c r="J888" i="7"/>
  <c r="J887" i="7"/>
  <c r="K887" i="7" s="1"/>
  <c r="K886" i="7"/>
  <c r="J886" i="7"/>
  <c r="J885" i="7"/>
  <c r="K885" i="7" s="1"/>
  <c r="K884" i="7"/>
  <c r="J884" i="7"/>
  <c r="J883" i="7"/>
  <c r="K883" i="7" s="1"/>
  <c r="K882" i="7"/>
  <c r="J882" i="7"/>
  <c r="J881" i="7"/>
  <c r="K881" i="7" s="1"/>
  <c r="K880" i="7"/>
  <c r="J880" i="7"/>
  <c r="J879" i="7"/>
  <c r="K879" i="7" s="1"/>
  <c r="K878" i="7"/>
  <c r="J878" i="7"/>
  <c r="J877" i="7"/>
  <c r="K877" i="7" s="1"/>
  <c r="K876" i="7"/>
  <c r="J876" i="7"/>
  <c r="J875" i="7"/>
  <c r="K875" i="7" s="1"/>
  <c r="K874" i="7"/>
  <c r="J874" i="7"/>
  <c r="J873" i="7"/>
  <c r="K873" i="7" s="1"/>
  <c r="K872" i="7"/>
  <c r="J872" i="7"/>
  <c r="J871" i="7"/>
  <c r="K871" i="7" s="1"/>
  <c r="K870" i="7"/>
  <c r="J870" i="7"/>
  <c r="J869" i="7"/>
  <c r="K869" i="7" s="1"/>
  <c r="K868" i="7"/>
  <c r="J868" i="7"/>
  <c r="J867" i="7"/>
  <c r="K867" i="7" s="1"/>
  <c r="K866" i="7"/>
  <c r="J866" i="7"/>
  <c r="J865" i="7"/>
  <c r="K865" i="7" s="1"/>
  <c r="K864" i="7"/>
  <c r="J864" i="7"/>
  <c r="J863" i="7"/>
  <c r="K863" i="7" s="1"/>
  <c r="K862" i="7"/>
  <c r="J862" i="7"/>
  <c r="J861" i="7"/>
  <c r="K861" i="7" s="1"/>
  <c r="K860" i="7"/>
  <c r="J860" i="7"/>
  <c r="J859" i="7"/>
  <c r="K859" i="7" s="1"/>
  <c r="K858" i="7"/>
  <c r="J858" i="7"/>
  <c r="J857" i="7"/>
  <c r="K857" i="7" s="1"/>
  <c r="K856" i="7"/>
  <c r="J856" i="7"/>
  <c r="J855" i="7"/>
  <c r="K855" i="7" s="1"/>
  <c r="K854" i="7"/>
  <c r="J854" i="7"/>
  <c r="J853" i="7"/>
  <c r="K853" i="7" s="1"/>
  <c r="K852" i="7"/>
  <c r="J852" i="7"/>
  <c r="J851" i="7"/>
  <c r="K851" i="7" s="1"/>
  <c r="K850" i="7"/>
  <c r="J850" i="7"/>
  <c r="J849" i="7"/>
  <c r="K849" i="7" s="1"/>
  <c r="K848" i="7"/>
  <c r="J848" i="7"/>
  <c r="J847" i="7"/>
  <c r="K847" i="7" s="1"/>
  <c r="K846" i="7"/>
  <c r="J846" i="7"/>
  <c r="J845" i="7"/>
  <c r="K845" i="7" s="1"/>
  <c r="K844" i="7"/>
  <c r="J844" i="7"/>
  <c r="J843" i="7"/>
  <c r="K843" i="7" s="1"/>
  <c r="K842" i="7"/>
  <c r="J842" i="7"/>
  <c r="J841" i="7"/>
  <c r="K841" i="7" s="1"/>
  <c r="K840" i="7"/>
  <c r="J840" i="7"/>
  <c r="J839" i="7"/>
  <c r="K839" i="7" s="1"/>
  <c r="K838" i="7"/>
  <c r="J838" i="7"/>
  <c r="J837" i="7"/>
  <c r="K837" i="7" s="1"/>
  <c r="K836" i="7"/>
  <c r="J836" i="7"/>
  <c r="J835" i="7"/>
  <c r="K835" i="7" s="1"/>
  <c r="K834" i="7"/>
  <c r="J834" i="7"/>
  <c r="J833" i="7"/>
  <c r="K833" i="7" s="1"/>
  <c r="K832" i="7"/>
  <c r="J832" i="7"/>
  <c r="J831" i="7"/>
  <c r="K831" i="7" s="1"/>
  <c r="K830" i="7"/>
  <c r="J830" i="7"/>
  <c r="J829" i="7"/>
  <c r="K829" i="7" s="1"/>
  <c r="K828" i="7"/>
  <c r="J828" i="7"/>
  <c r="J827" i="7"/>
  <c r="K827" i="7" s="1"/>
  <c r="K826" i="7"/>
  <c r="J826" i="7"/>
  <c r="J825" i="7"/>
  <c r="K825" i="7" s="1"/>
  <c r="K824" i="7"/>
  <c r="J824" i="7"/>
  <c r="J823" i="7"/>
  <c r="K823" i="7" s="1"/>
  <c r="K822" i="7"/>
  <c r="J822" i="7"/>
  <c r="J821" i="7"/>
  <c r="K821" i="7" s="1"/>
  <c r="K820" i="7"/>
  <c r="J820" i="7"/>
  <c r="J819" i="7"/>
  <c r="K819" i="7" s="1"/>
  <c r="K818" i="7"/>
  <c r="J818" i="7"/>
  <c r="J817" i="7"/>
  <c r="K817" i="7" s="1"/>
  <c r="K816" i="7"/>
  <c r="J816" i="7"/>
  <c r="J815" i="7"/>
  <c r="K815" i="7" s="1"/>
  <c r="K814" i="7"/>
  <c r="J814" i="7"/>
  <c r="J813" i="7"/>
  <c r="K813" i="7" s="1"/>
  <c r="K812" i="7"/>
  <c r="J812" i="7"/>
  <c r="J811" i="7"/>
  <c r="K811" i="7" s="1"/>
  <c r="K810" i="7"/>
  <c r="J810" i="7"/>
  <c r="J809" i="7"/>
  <c r="K809" i="7" s="1"/>
  <c r="K808" i="7"/>
  <c r="J808" i="7"/>
  <c r="J807" i="7"/>
  <c r="K807" i="7" s="1"/>
  <c r="K806" i="7"/>
  <c r="J806" i="7"/>
  <c r="J805" i="7"/>
  <c r="K805" i="7" s="1"/>
  <c r="K804" i="7"/>
  <c r="J804" i="7"/>
  <c r="J803" i="7"/>
  <c r="K803" i="7" s="1"/>
  <c r="K802" i="7"/>
  <c r="J802" i="7"/>
  <c r="J801" i="7"/>
  <c r="K801" i="7" s="1"/>
  <c r="K800" i="7"/>
  <c r="J800" i="7"/>
  <c r="J799" i="7"/>
  <c r="K799" i="7" s="1"/>
  <c r="K798" i="7"/>
  <c r="J798" i="7"/>
  <c r="J797" i="7"/>
  <c r="K797" i="7" s="1"/>
  <c r="K796" i="7"/>
  <c r="J796" i="7"/>
  <c r="J795" i="7"/>
  <c r="K795" i="7" s="1"/>
  <c r="K794" i="7"/>
  <c r="J794" i="7"/>
  <c r="J793" i="7"/>
  <c r="K793" i="7" s="1"/>
  <c r="K792" i="7"/>
  <c r="J792" i="7"/>
  <c r="J791" i="7"/>
  <c r="K791" i="7" s="1"/>
  <c r="K790" i="7"/>
  <c r="J790" i="7"/>
  <c r="J789" i="7"/>
  <c r="K789" i="7" s="1"/>
  <c r="K788" i="7"/>
  <c r="J788" i="7"/>
  <c r="J787" i="7"/>
  <c r="K787" i="7" s="1"/>
  <c r="K786" i="7"/>
  <c r="J786" i="7"/>
  <c r="J785" i="7"/>
  <c r="K785" i="7" s="1"/>
  <c r="K784" i="7"/>
  <c r="J784" i="7"/>
  <c r="J783" i="7"/>
  <c r="K783" i="7" s="1"/>
  <c r="K782" i="7"/>
  <c r="J782" i="7"/>
  <c r="J781" i="7"/>
  <c r="K781" i="7" s="1"/>
  <c r="K780" i="7"/>
  <c r="J780" i="7"/>
  <c r="J779" i="7"/>
  <c r="K779" i="7" s="1"/>
  <c r="K778" i="7"/>
  <c r="J778" i="7"/>
  <c r="J777" i="7"/>
  <c r="K777" i="7" s="1"/>
  <c r="K776" i="7"/>
  <c r="J776" i="7"/>
  <c r="J775" i="7"/>
  <c r="K775" i="7" s="1"/>
  <c r="K774" i="7"/>
  <c r="J774" i="7"/>
  <c r="J773" i="7"/>
  <c r="K773" i="7" s="1"/>
  <c r="K772" i="7"/>
  <c r="J772" i="7"/>
  <c r="J771" i="7"/>
  <c r="K771" i="7" s="1"/>
  <c r="K770" i="7"/>
  <c r="J770" i="7"/>
  <c r="J769" i="7"/>
  <c r="K769" i="7" s="1"/>
  <c r="K768" i="7"/>
  <c r="J768" i="7"/>
  <c r="J767" i="7"/>
  <c r="K767" i="7" s="1"/>
  <c r="K766" i="7"/>
  <c r="J766" i="7"/>
  <c r="J765" i="7"/>
  <c r="K765" i="7" s="1"/>
  <c r="K764" i="7"/>
  <c r="J764" i="7"/>
  <c r="J763" i="7"/>
  <c r="K763" i="7" s="1"/>
  <c r="K762" i="7"/>
  <c r="J762" i="7"/>
  <c r="J761" i="7"/>
  <c r="K761" i="7" s="1"/>
  <c r="K760" i="7"/>
  <c r="J760" i="7"/>
  <c r="J759" i="7"/>
  <c r="K759" i="7" s="1"/>
  <c r="K758" i="7"/>
  <c r="J758" i="7"/>
  <c r="J757" i="7"/>
  <c r="K757" i="7" s="1"/>
  <c r="K756" i="7"/>
  <c r="J756" i="7"/>
  <c r="J755" i="7"/>
  <c r="K755" i="7" s="1"/>
  <c r="K754" i="7"/>
  <c r="J754" i="7"/>
  <c r="J753" i="7"/>
  <c r="K753" i="7" s="1"/>
  <c r="K752" i="7"/>
  <c r="J752" i="7"/>
  <c r="J751" i="7"/>
  <c r="K751" i="7" s="1"/>
  <c r="K750" i="7"/>
  <c r="J750" i="7"/>
  <c r="J749" i="7"/>
  <c r="K749" i="7" s="1"/>
  <c r="K748" i="7"/>
  <c r="J748" i="7"/>
  <c r="J747" i="7"/>
  <c r="K747" i="7" s="1"/>
  <c r="K746" i="7"/>
  <c r="J746" i="7"/>
  <c r="J745" i="7"/>
  <c r="K745" i="7" s="1"/>
  <c r="K744" i="7"/>
  <c r="J744" i="7"/>
  <c r="J743" i="7"/>
  <c r="K743" i="7" s="1"/>
  <c r="K742" i="7"/>
  <c r="J742" i="7"/>
  <c r="J741" i="7"/>
  <c r="K741" i="7" s="1"/>
  <c r="K740" i="7"/>
  <c r="J740" i="7"/>
  <c r="J739" i="7"/>
  <c r="K739" i="7" s="1"/>
  <c r="K738" i="7"/>
  <c r="J738" i="7"/>
  <c r="J737" i="7"/>
  <c r="K737" i="7" s="1"/>
  <c r="K736" i="7"/>
  <c r="J736" i="7"/>
  <c r="J735" i="7"/>
  <c r="K735" i="7" s="1"/>
  <c r="K734" i="7"/>
  <c r="J734" i="7"/>
  <c r="J733" i="7"/>
  <c r="K733" i="7" s="1"/>
  <c r="K732" i="7"/>
  <c r="J732" i="7"/>
  <c r="J731" i="7"/>
  <c r="K731" i="7" s="1"/>
  <c r="K730" i="7"/>
  <c r="J730" i="7"/>
  <c r="J729" i="7"/>
  <c r="K729" i="7" s="1"/>
  <c r="K728" i="7"/>
  <c r="J728" i="7"/>
  <c r="J727" i="7"/>
  <c r="K727" i="7" s="1"/>
  <c r="K726" i="7"/>
  <c r="J726" i="7"/>
  <c r="J725" i="7"/>
  <c r="K725" i="7" s="1"/>
  <c r="K724" i="7"/>
  <c r="J724" i="7"/>
  <c r="J723" i="7"/>
  <c r="K723" i="7" s="1"/>
  <c r="K722" i="7"/>
  <c r="J722" i="7"/>
  <c r="J721" i="7"/>
  <c r="K721" i="7" s="1"/>
  <c r="K720" i="7"/>
  <c r="J720" i="7"/>
  <c r="J719" i="7"/>
  <c r="K719" i="7" s="1"/>
  <c r="K718" i="7"/>
  <c r="J718" i="7"/>
  <c r="J717" i="7"/>
  <c r="K717" i="7" s="1"/>
  <c r="K716" i="7"/>
  <c r="J716" i="7"/>
  <c r="J715" i="7"/>
  <c r="K715" i="7" s="1"/>
  <c r="K714" i="7"/>
  <c r="J714" i="7"/>
  <c r="J713" i="7"/>
  <c r="K713" i="7" s="1"/>
  <c r="K712" i="7"/>
  <c r="J712" i="7"/>
  <c r="J711" i="7"/>
  <c r="K711" i="7" s="1"/>
  <c r="K710" i="7"/>
  <c r="J710" i="7"/>
  <c r="J709" i="7"/>
  <c r="K709" i="7" s="1"/>
  <c r="K708" i="7"/>
  <c r="J708" i="7"/>
  <c r="J707" i="7"/>
  <c r="K707" i="7" s="1"/>
  <c r="K706" i="7"/>
  <c r="J706" i="7"/>
  <c r="J705" i="7"/>
  <c r="K705" i="7" s="1"/>
  <c r="K704" i="7"/>
  <c r="J704" i="7"/>
  <c r="J703" i="7"/>
  <c r="K703" i="7" s="1"/>
  <c r="K702" i="7"/>
  <c r="J702" i="7"/>
  <c r="J701" i="7"/>
  <c r="K701" i="7" s="1"/>
  <c r="K700" i="7"/>
  <c r="J700" i="7"/>
  <c r="J699" i="7"/>
  <c r="K699" i="7" s="1"/>
  <c r="K698" i="7"/>
  <c r="J698" i="7"/>
  <c r="J697" i="7"/>
  <c r="K697" i="7" s="1"/>
  <c r="K696" i="7"/>
  <c r="J696" i="7"/>
  <c r="J695" i="7"/>
  <c r="K695" i="7" s="1"/>
  <c r="K694" i="7"/>
  <c r="J694" i="7"/>
  <c r="J693" i="7"/>
  <c r="K693" i="7" s="1"/>
  <c r="K692" i="7"/>
  <c r="J692" i="7"/>
  <c r="J691" i="7"/>
  <c r="K691" i="7" s="1"/>
  <c r="K690" i="7"/>
  <c r="J690" i="7"/>
  <c r="J689" i="7"/>
  <c r="K689" i="7" s="1"/>
  <c r="K688" i="7"/>
  <c r="J688" i="7"/>
  <c r="J687" i="7"/>
  <c r="K687" i="7" s="1"/>
  <c r="K686" i="7"/>
  <c r="J686" i="7"/>
  <c r="J685" i="7"/>
  <c r="K685" i="7" s="1"/>
  <c r="K684" i="7"/>
  <c r="J684" i="7"/>
  <c r="J683" i="7"/>
  <c r="K683" i="7" s="1"/>
  <c r="K682" i="7"/>
  <c r="J682" i="7"/>
  <c r="J681" i="7"/>
  <c r="K681" i="7" s="1"/>
  <c r="K680" i="7"/>
  <c r="J680" i="7"/>
  <c r="J679" i="7"/>
  <c r="K679" i="7" s="1"/>
  <c r="K678" i="7"/>
  <c r="J678" i="7"/>
  <c r="J677" i="7"/>
  <c r="K677" i="7" s="1"/>
  <c r="K676" i="7"/>
  <c r="J676" i="7"/>
  <c r="J675" i="7"/>
  <c r="K675" i="7" s="1"/>
  <c r="K674" i="7"/>
  <c r="J674" i="7"/>
  <c r="J673" i="7"/>
  <c r="K673" i="7" s="1"/>
  <c r="K672" i="7"/>
  <c r="J672" i="7"/>
  <c r="J671" i="7"/>
  <c r="K671" i="7" s="1"/>
  <c r="K670" i="7"/>
  <c r="J670" i="7"/>
  <c r="J669" i="7"/>
  <c r="K669" i="7" s="1"/>
  <c r="K668" i="7"/>
  <c r="J668" i="7"/>
  <c r="J667" i="7"/>
  <c r="K667" i="7" s="1"/>
  <c r="K666" i="7"/>
  <c r="J666" i="7"/>
  <c r="J665" i="7"/>
  <c r="K665" i="7" s="1"/>
  <c r="K664" i="7"/>
  <c r="J664" i="7"/>
  <c r="J663" i="7"/>
  <c r="K663" i="7" s="1"/>
  <c r="K662" i="7"/>
  <c r="J662" i="7"/>
  <c r="J661" i="7"/>
  <c r="K661" i="7" s="1"/>
  <c r="K660" i="7"/>
  <c r="J660" i="7"/>
  <c r="J659" i="7"/>
  <c r="K659" i="7" s="1"/>
  <c r="K658" i="7"/>
  <c r="J658" i="7"/>
  <c r="J657" i="7"/>
  <c r="K657" i="7" s="1"/>
  <c r="K656" i="7"/>
  <c r="J656" i="7"/>
  <c r="J655" i="7"/>
  <c r="K655" i="7" s="1"/>
  <c r="K654" i="7"/>
  <c r="J654" i="7"/>
  <c r="J653" i="7"/>
  <c r="K653" i="7" s="1"/>
  <c r="K652" i="7"/>
  <c r="J652" i="7"/>
  <c r="J651" i="7"/>
  <c r="K651" i="7" s="1"/>
  <c r="K650" i="7"/>
  <c r="J650" i="7"/>
  <c r="J649" i="7"/>
  <c r="K649" i="7" s="1"/>
  <c r="K648" i="7"/>
  <c r="J648" i="7"/>
  <c r="J647" i="7"/>
  <c r="K647" i="7" s="1"/>
  <c r="K646" i="7"/>
  <c r="J646" i="7"/>
  <c r="J645" i="7"/>
  <c r="K645" i="7" s="1"/>
  <c r="K644" i="7"/>
  <c r="J644" i="7"/>
  <c r="J643" i="7"/>
  <c r="K643" i="7" s="1"/>
  <c r="K642" i="7"/>
  <c r="J642" i="7"/>
  <c r="J641" i="7"/>
  <c r="K641" i="7" s="1"/>
  <c r="K640" i="7"/>
  <c r="J640" i="7"/>
  <c r="J639" i="7"/>
  <c r="K639" i="7" s="1"/>
  <c r="K638" i="7"/>
  <c r="J638" i="7"/>
  <c r="J637" i="7"/>
  <c r="K637" i="7" s="1"/>
  <c r="K636" i="7"/>
  <c r="J636" i="7"/>
  <c r="J635" i="7"/>
  <c r="K635" i="7" s="1"/>
  <c r="K634" i="7"/>
  <c r="J634" i="7"/>
  <c r="J633" i="7"/>
  <c r="K633" i="7" s="1"/>
  <c r="K632" i="7"/>
  <c r="J632" i="7"/>
  <c r="J631" i="7"/>
  <c r="K631" i="7" s="1"/>
  <c r="K630" i="7"/>
  <c r="J630" i="7"/>
  <c r="J629" i="7"/>
  <c r="K629" i="7" s="1"/>
  <c r="K628" i="7"/>
  <c r="J628" i="7"/>
  <c r="J627" i="7"/>
  <c r="K627" i="7" s="1"/>
  <c r="K626" i="7"/>
  <c r="J626" i="7"/>
  <c r="J625" i="7"/>
  <c r="K625" i="7" s="1"/>
  <c r="K624" i="7"/>
  <c r="J624" i="7"/>
  <c r="J623" i="7"/>
  <c r="K623" i="7" s="1"/>
  <c r="K622" i="7"/>
  <c r="J622" i="7"/>
  <c r="J621" i="7"/>
  <c r="K621" i="7" s="1"/>
  <c r="K620" i="7"/>
  <c r="J620" i="7"/>
  <c r="J619" i="7"/>
  <c r="K619" i="7" s="1"/>
  <c r="K618" i="7"/>
  <c r="J618" i="7"/>
  <c r="J617" i="7"/>
  <c r="K617" i="7" s="1"/>
  <c r="K616" i="7"/>
  <c r="J616" i="7"/>
  <c r="J615" i="7"/>
  <c r="K615" i="7" s="1"/>
  <c r="K614" i="7"/>
  <c r="J614" i="7"/>
  <c r="J613" i="7"/>
  <c r="K613" i="7" s="1"/>
  <c r="K612" i="7"/>
  <c r="J612" i="7"/>
  <c r="J611" i="7"/>
  <c r="K611" i="7" s="1"/>
  <c r="K610" i="7"/>
  <c r="J610" i="7"/>
  <c r="J609" i="7"/>
  <c r="K609" i="7" s="1"/>
  <c r="K608" i="7"/>
  <c r="J608" i="7"/>
  <c r="J607" i="7"/>
  <c r="K607" i="7" s="1"/>
  <c r="K606" i="7"/>
  <c r="J606" i="7"/>
  <c r="J605" i="7"/>
  <c r="K605" i="7" s="1"/>
  <c r="K604" i="7"/>
  <c r="J604" i="7"/>
  <c r="J603" i="7"/>
  <c r="K603" i="7" s="1"/>
  <c r="K602" i="7"/>
  <c r="J602" i="7"/>
  <c r="J601" i="7"/>
  <c r="K601" i="7" s="1"/>
  <c r="K600" i="7"/>
  <c r="J600" i="7"/>
  <c r="J599" i="7"/>
  <c r="K599" i="7" s="1"/>
  <c r="K598" i="7"/>
  <c r="J598" i="7"/>
  <c r="J597" i="7"/>
  <c r="K597" i="7" s="1"/>
  <c r="K596" i="7"/>
  <c r="J596" i="7"/>
  <c r="J595" i="7"/>
  <c r="K595" i="7" s="1"/>
  <c r="K594" i="7"/>
  <c r="J594" i="7"/>
  <c r="J593" i="7"/>
  <c r="K593" i="7" s="1"/>
  <c r="K592" i="7"/>
  <c r="J592" i="7"/>
  <c r="J591" i="7"/>
  <c r="K591" i="7" s="1"/>
  <c r="K590" i="7"/>
  <c r="J590" i="7"/>
  <c r="J589" i="7"/>
  <c r="K589" i="7" s="1"/>
  <c r="K588" i="7"/>
  <c r="J588" i="7"/>
  <c r="J587" i="7"/>
  <c r="K587" i="7" s="1"/>
  <c r="K586" i="7"/>
  <c r="J586" i="7"/>
  <c r="J585" i="7"/>
  <c r="K585" i="7" s="1"/>
  <c r="K584" i="7"/>
  <c r="J584" i="7"/>
  <c r="J583" i="7"/>
  <c r="K583" i="7" s="1"/>
  <c r="K582" i="7"/>
  <c r="J582" i="7"/>
  <c r="J581" i="7"/>
  <c r="K581" i="7" s="1"/>
  <c r="K580" i="7"/>
  <c r="J580" i="7"/>
  <c r="J579" i="7"/>
  <c r="K579" i="7" s="1"/>
  <c r="K578" i="7"/>
  <c r="J578" i="7"/>
  <c r="J577" i="7"/>
  <c r="K577" i="7" s="1"/>
  <c r="K576" i="7"/>
  <c r="J576" i="7"/>
  <c r="J575" i="7"/>
  <c r="K575" i="7" s="1"/>
  <c r="K574" i="7"/>
  <c r="J574" i="7"/>
  <c r="J573" i="7"/>
  <c r="K573" i="7" s="1"/>
  <c r="K572" i="7"/>
  <c r="J572" i="7"/>
  <c r="J571" i="7"/>
  <c r="K571" i="7" s="1"/>
  <c r="K570" i="7"/>
  <c r="J570" i="7"/>
  <c r="J569" i="7"/>
  <c r="K569" i="7" s="1"/>
  <c r="K568" i="7"/>
  <c r="J568" i="7"/>
  <c r="J567" i="7"/>
  <c r="K567" i="7" s="1"/>
  <c r="K566" i="7"/>
  <c r="J566" i="7"/>
  <c r="J565" i="7"/>
  <c r="K565" i="7" s="1"/>
  <c r="K564" i="7"/>
  <c r="J564" i="7"/>
  <c r="J563" i="7"/>
  <c r="K563" i="7" s="1"/>
  <c r="K562" i="7"/>
  <c r="J562" i="7"/>
  <c r="J561" i="7"/>
  <c r="K561" i="7" s="1"/>
  <c r="K560" i="7"/>
  <c r="J560" i="7"/>
  <c r="J559" i="7"/>
  <c r="K559" i="7" s="1"/>
  <c r="K558" i="7"/>
  <c r="J558" i="7"/>
  <c r="J557" i="7"/>
  <c r="K557" i="7" s="1"/>
  <c r="K556" i="7"/>
  <c r="J556" i="7"/>
  <c r="J555" i="7"/>
  <c r="K555" i="7" s="1"/>
  <c r="K554" i="7"/>
  <c r="J554" i="7"/>
  <c r="J553" i="7"/>
  <c r="K553" i="7" s="1"/>
  <c r="K552" i="7"/>
  <c r="J552" i="7"/>
  <c r="J551" i="7"/>
  <c r="K551" i="7" s="1"/>
  <c r="K550" i="7"/>
  <c r="J550" i="7"/>
  <c r="J549" i="7"/>
  <c r="K549" i="7" s="1"/>
  <c r="K548" i="7"/>
  <c r="J548" i="7"/>
  <c r="J547" i="7"/>
  <c r="K547" i="7" s="1"/>
  <c r="K546" i="7"/>
  <c r="J546" i="7"/>
  <c r="J545" i="7"/>
  <c r="K545" i="7" s="1"/>
  <c r="K544" i="7"/>
  <c r="J544" i="7"/>
  <c r="J543" i="7"/>
  <c r="K543" i="7" s="1"/>
  <c r="K542" i="7"/>
  <c r="J542" i="7"/>
  <c r="J541" i="7"/>
  <c r="K541" i="7" s="1"/>
  <c r="K540" i="7"/>
  <c r="J540" i="7"/>
  <c r="J539" i="7"/>
  <c r="K539" i="7" s="1"/>
  <c r="K538" i="7"/>
  <c r="J538" i="7"/>
  <c r="J537" i="7"/>
  <c r="K537" i="7" s="1"/>
  <c r="K536" i="7"/>
  <c r="J536" i="7"/>
  <c r="J535" i="7"/>
  <c r="K535" i="7" s="1"/>
  <c r="K534" i="7"/>
  <c r="J534" i="7"/>
  <c r="J533" i="7"/>
  <c r="K533" i="7" s="1"/>
  <c r="K532" i="7"/>
  <c r="J532" i="7"/>
  <c r="J531" i="7"/>
  <c r="K531" i="7" s="1"/>
  <c r="K530" i="7"/>
  <c r="J530" i="7"/>
  <c r="J529" i="7"/>
  <c r="K529" i="7" s="1"/>
  <c r="K528" i="7"/>
  <c r="J528" i="7"/>
  <c r="J527" i="7"/>
  <c r="K527" i="7" s="1"/>
  <c r="K526" i="7"/>
  <c r="J526" i="7"/>
  <c r="J525" i="7"/>
  <c r="K525" i="7" s="1"/>
  <c r="K524" i="7"/>
  <c r="J524" i="7"/>
  <c r="J523" i="7"/>
  <c r="K523" i="7" s="1"/>
  <c r="K522" i="7"/>
  <c r="J522" i="7"/>
  <c r="J521" i="7"/>
  <c r="K521" i="7" s="1"/>
  <c r="K520" i="7"/>
  <c r="J520" i="7"/>
  <c r="J519" i="7"/>
  <c r="K519" i="7" s="1"/>
  <c r="K518" i="7"/>
  <c r="J518" i="7"/>
  <c r="J517" i="7"/>
  <c r="K517" i="7" s="1"/>
  <c r="K516" i="7"/>
  <c r="J516" i="7"/>
  <c r="J515" i="7"/>
  <c r="K515" i="7" s="1"/>
  <c r="K514" i="7"/>
  <c r="J514" i="7"/>
  <c r="J513" i="7"/>
  <c r="K513" i="7" s="1"/>
  <c r="K512" i="7"/>
  <c r="J512" i="7"/>
  <c r="J511" i="7"/>
  <c r="K511" i="7" s="1"/>
  <c r="K510" i="7"/>
  <c r="J510" i="7"/>
  <c r="J509" i="7"/>
  <c r="K509" i="7" s="1"/>
  <c r="K508" i="7"/>
  <c r="J508" i="7"/>
  <c r="J507" i="7"/>
  <c r="K507" i="7" s="1"/>
  <c r="K506" i="7"/>
  <c r="J506" i="7"/>
  <c r="J505" i="7"/>
  <c r="K505" i="7" s="1"/>
  <c r="K504" i="7"/>
  <c r="J504" i="7"/>
  <c r="J503" i="7"/>
  <c r="K503" i="7" s="1"/>
  <c r="K502" i="7"/>
  <c r="J502" i="7"/>
  <c r="J501" i="7"/>
  <c r="K501" i="7" s="1"/>
  <c r="K500" i="7"/>
  <c r="J500" i="7"/>
  <c r="J499" i="7"/>
  <c r="K499" i="7" s="1"/>
  <c r="K498" i="7"/>
  <c r="J498" i="7"/>
  <c r="J497" i="7"/>
  <c r="K497" i="7" s="1"/>
  <c r="K496" i="7"/>
  <c r="J496" i="7"/>
  <c r="J495" i="7"/>
  <c r="K495" i="7" s="1"/>
  <c r="K494" i="7"/>
  <c r="J494" i="7"/>
  <c r="J493" i="7"/>
  <c r="K493" i="7" s="1"/>
  <c r="K492" i="7"/>
  <c r="J492" i="7"/>
  <c r="J491" i="7"/>
  <c r="K491" i="7" s="1"/>
  <c r="K490" i="7"/>
  <c r="J490" i="7"/>
  <c r="J489" i="7"/>
  <c r="K489" i="7" s="1"/>
  <c r="K488" i="7"/>
  <c r="J488" i="7"/>
  <c r="J487" i="7"/>
  <c r="K487" i="7" s="1"/>
  <c r="K486" i="7"/>
  <c r="J486" i="7"/>
  <c r="J485" i="7"/>
  <c r="K485" i="7" s="1"/>
  <c r="K484" i="7"/>
  <c r="J484" i="7"/>
  <c r="J483" i="7"/>
  <c r="K483" i="7" s="1"/>
  <c r="K482" i="7"/>
  <c r="J482" i="7"/>
  <c r="J481" i="7"/>
  <c r="K481" i="7" s="1"/>
  <c r="K480" i="7"/>
  <c r="J480" i="7"/>
  <c r="J479" i="7"/>
  <c r="K479" i="7" s="1"/>
  <c r="K478" i="7"/>
  <c r="J478" i="7"/>
  <c r="J477" i="7"/>
  <c r="K477" i="7" s="1"/>
  <c r="K476" i="7"/>
  <c r="J476" i="7"/>
  <c r="J475" i="7"/>
  <c r="K475" i="7" s="1"/>
  <c r="K474" i="7"/>
  <c r="J474" i="7"/>
  <c r="J473" i="7"/>
  <c r="K473" i="7" s="1"/>
  <c r="K472" i="7"/>
  <c r="J472" i="7"/>
  <c r="J471" i="7"/>
  <c r="K471" i="7" s="1"/>
  <c r="K470" i="7"/>
  <c r="J470" i="7"/>
  <c r="J469" i="7"/>
  <c r="K469" i="7" s="1"/>
  <c r="K468" i="7"/>
  <c r="J468" i="7"/>
  <c r="J467" i="7"/>
  <c r="K467" i="7" s="1"/>
  <c r="K466" i="7"/>
  <c r="J466" i="7"/>
  <c r="K465" i="7"/>
  <c r="J465" i="7"/>
  <c r="J464" i="7"/>
  <c r="K464" i="7" s="1"/>
  <c r="K463" i="7"/>
  <c r="J463" i="7"/>
  <c r="K462" i="7"/>
  <c r="J462" i="7"/>
  <c r="K461" i="7"/>
  <c r="J461" i="7"/>
  <c r="J460" i="7"/>
  <c r="K460" i="7" s="1"/>
  <c r="K459" i="7"/>
  <c r="J459" i="7"/>
  <c r="K458" i="7"/>
  <c r="J458" i="7"/>
  <c r="K457" i="7"/>
  <c r="J457" i="7"/>
  <c r="J456" i="7"/>
  <c r="K456" i="7" s="1"/>
  <c r="K455" i="7"/>
  <c r="J455" i="7"/>
  <c r="K454" i="7"/>
  <c r="J454" i="7"/>
  <c r="K453" i="7"/>
  <c r="J453" i="7"/>
  <c r="J452" i="7"/>
  <c r="K452" i="7" s="1"/>
  <c r="K451" i="7"/>
  <c r="J451" i="7"/>
  <c r="K450" i="7"/>
  <c r="J450" i="7"/>
  <c r="K449" i="7"/>
  <c r="J449" i="7"/>
  <c r="J448" i="7"/>
  <c r="K448" i="7" s="1"/>
  <c r="K447" i="7"/>
  <c r="J447" i="7"/>
  <c r="K446" i="7"/>
  <c r="J446" i="7"/>
  <c r="K445" i="7"/>
  <c r="J445" i="7"/>
  <c r="J444" i="7"/>
  <c r="K444" i="7" s="1"/>
  <c r="K443" i="7"/>
  <c r="J443" i="7"/>
  <c r="K442" i="7"/>
  <c r="J442" i="7"/>
  <c r="K441" i="7"/>
  <c r="J441" i="7"/>
  <c r="J440" i="7"/>
  <c r="K440" i="7" s="1"/>
  <c r="K439" i="7"/>
  <c r="J439" i="7"/>
  <c r="K438" i="7"/>
  <c r="J438" i="7"/>
  <c r="K437" i="7"/>
  <c r="J437" i="7"/>
  <c r="J436" i="7"/>
  <c r="K436" i="7" s="1"/>
  <c r="K435" i="7"/>
  <c r="J435" i="7"/>
  <c r="K434" i="7"/>
  <c r="J434" i="7"/>
  <c r="K433" i="7"/>
  <c r="J433" i="7"/>
  <c r="J432" i="7"/>
  <c r="K432" i="7" s="1"/>
  <c r="K431" i="7"/>
  <c r="J431" i="7"/>
  <c r="K430" i="7"/>
  <c r="J430" i="7"/>
  <c r="K429" i="7"/>
  <c r="J429" i="7"/>
  <c r="J428" i="7"/>
  <c r="K428" i="7" s="1"/>
  <c r="K427" i="7"/>
  <c r="J427" i="7"/>
  <c r="K426" i="7"/>
  <c r="J426" i="7"/>
  <c r="K425" i="7"/>
  <c r="J425" i="7"/>
  <c r="J424" i="7"/>
  <c r="K424" i="7" s="1"/>
  <c r="K423" i="7"/>
  <c r="J423" i="7"/>
  <c r="K422" i="7"/>
  <c r="J422" i="7"/>
  <c r="K421" i="7"/>
  <c r="J421" i="7"/>
  <c r="J420" i="7"/>
  <c r="K420" i="7" s="1"/>
  <c r="K419" i="7"/>
  <c r="J419" i="7"/>
  <c r="K418" i="7"/>
  <c r="J418" i="7"/>
  <c r="K417" i="7"/>
  <c r="J417" i="7"/>
  <c r="J416" i="7"/>
  <c r="K416" i="7" s="1"/>
  <c r="K415" i="7"/>
  <c r="J415" i="7"/>
  <c r="K414" i="7"/>
  <c r="J414" i="7"/>
  <c r="K413" i="7"/>
  <c r="J413" i="7"/>
  <c r="J412" i="7"/>
  <c r="K412" i="7" s="1"/>
  <c r="K411" i="7"/>
  <c r="J411" i="7"/>
  <c r="K410" i="7"/>
  <c r="J410" i="7"/>
  <c r="K409" i="7"/>
  <c r="J409" i="7"/>
  <c r="J408" i="7"/>
  <c r="K408" i="7" s="1"/>
  <c r="K407" i="7"/>
  <c r="J407" i="7"/>
  <c r="K406" i="7"/>
  <c r="J406" i="7"/>
  <c r="K405" i="7"/>
  <c r="J405" i="7"/>
  <c r="J404" i="7"/>
  <c r="K404" i="7" s="1"/>
  <c r="K403" i="7"/>
  <c r="J403" i="7"/>
  <c r="K402" i="7"/>
  <c r="J402" i="7"/>
  <c r="K401" i="7"/>
  <c r="J401" i="7"/>
  <c r="J400" i="7"/>
  <c r="K400" i="7" s="1"/>
  <c r="K399" i="7"/>
  <c r="J399" i="7"/>
  <c r="K398" i="7"/>
  <c r="J398" i="7"/>
  <c r="K397" i="7"/>
  <c r="J397" i="7"/>
  <c r="J396" i="7"/>
  <c r="K396" i="7" s="1"/>
  <c r="K395" i="7"/>
  <c r="J395" i="7"/>
  <c r="K394" i="7"/>
  <c r="J394" i="7"/>
  <c r="J393" i="7"/>
  <c r="K393" i="7" s="1"/>
  <c r="J392" i="7"/>
  <c r="K392" i="7" s="1"/>
  <c r="K391" i="7"/>
  <c r="J391" i="7"/>
  <c r="K390" i="7"/>
  <c r="J390" i="7"/>
  <c r="K389" i="7"/>
  <c r="J389" i="7"/>
  <c r="J388" i="7"/>
  <c r="K388" i="7" s="1"/>
  <c r="K387" i="7"/>
  <c r="J387" i="7"/>
  <c r="K386" i="7"/>
  <c r="J386" i="7"/>
  <c r="J385" i="7"/>
  <c r="K385" i="7" s="1"/>
  <c r="J384" i="7"/>
  <c r="K384" i="7" s="1"/>
  <c r="K383" i="7"/>
  <c r="J383" i="7"/>
  <c r="K382" i="7"/>
  <c r="J382" i="7"/>
  <c r="K381" i="7"/>
  <c r="J381" i="7"/>
  <c r="J380" i="7"/>
  <c r="K380" i="7" s="1"/>
  <c r="K379" i="7"/>
  <c r="J379" i="7"/>
  <c r="K378" i="7"/>
  <c r="J378" i="7"/>
  <c r="J377" i="7"/>
  <c r="K377" i="7" s="1"/>
  <c r="J376" i="7"/>
  <c r="K376" i="7" s="1"/>
  <c r="K375" i="7"/>
  <c r="J375" i="7"/>
  <c r="K374" i="7"/>
  <c r="J374" i="7"/>
  <c r="K373" i="7"/>
  <c r="J373" i="7"/>
  <c r="J372" i="7"/>
  <c r="K372" i="7" s="1"/>
  <c r="K371" i="7"/>
  <c r="J371" i="7"/>
  <c r="K370" i="7"/>
  <c r="J370" i="7"/>
  <c r="J369" i="7"/>
  <c r="K369" i="7" s="1"/>
  <c r="J368" i="7"/>
  <c r="K368" i="7" s="1"/>
  <c r="K367" i="7"/>
  <c r="J367" i="7"/>
  <c r="K366" i="7"/>
  <c r="J366" i="7"/>
  <c r="K365" i="7"/>
  <c r="J365" i="7"/>
  <c r="J364" i="7"/>
  <c r="K364" i="7" s="1"/>
  <c r="K363" i="7"/>
  <c r="J363" i="7"/>
  <c r="K362" i="7"/>
  <c r="J362" i="7"/>
  <c r="J361" i="7"/>
  <c r="K361" i="7" s="1"/>
  <c r="J360" i="7"/>
  <c r="K360" i="7" s="1"/>
  <c r="K359" i="7"/>
  <c r="J359" i="7"/>
  <c r="K358" i="7"/>
  <c r="J358" i="7"/>
  <c r="K357" i="7"/>
  <c r="J357" i="7"/>
  <c r="J356" i="7"/>
  <c r="K356" i="7" s="1"/>
  <c r="K355" i="7"/>
  <c r="J355" i="7"/>
  <c r="K354" i="7"/>
  <c r="J354" i="7"/>
  <c r="J353" i="7"/>
  <c r="K353" i="7" s="1"/>
  <c r="J352" i="7"/>
  <c r="K352" i="7" s="1"/>
  <c r="K351" i="7"/>
  <c r="J351" i="7"/>
  <c r="K350" i="7"/>
  <c r="J350" i="7"/>
  <c r="K349" i="7"/>
  <c r="J349" i="7"/>
  <c r="J348" i="7"/>
  <c r="K348" i="7" s="1"/>
  <c r="K347" i="7"/>
  <c r="J347" i="7"/>
  <c r="K346" i="7"/>
  <c r="J346" i="7"/>
  <c r="J345" i="7"/>
  <c r="K345" i="7" s="1"/>
  <c r="J344" i="7"/>
  <c r="K344" i="7" s="1"/>
  <c r="K343" i="7"/>
  <c r="J343" i="7"/>
  <c r="K342" i="7"/>
  <c r="J342" i="7"/>
  <c r="K341" i="7"/>
  <c r="J341" i="7"/>
  <c r="J340" i="7"/>
  <c r="K340" i="7" s="1"/>
  <c r="K339" i="7"/>
  <c r="J339" i="7"/>
  <c r="K338" i="7"/>
  <c r="J338" i="7"/>
  <c r="K337" i="7"/>
  <c r="J337" i="7"/>
  <c r="J336" i="7"/>
  <c r="K336" i="7" s="1"/>
  <c r="K335" i="7"/>
  <c r="J335" i="7"/>
  <c r="K334" i="7"/>
  <c r="J334" i="7"/>
  <c r="K333" i="7"/>
  <c r="J333" i="7"/>
  <c r="J332" i="7"/>
  <c r="K332" i="7" s="1"/>
  <c r="K331" i="7"/>
  <c r="J331" i="7"/>
  <c r="K330" i="7"/>
  <c r="J330" i="7"/>
  <c r="K329" i="7"/>
  <c r="J329" i="7"/>
  <c r="J328" i="7"/>
  <c r="K328" i="7" s="1"/>
  <c r="K327" i="7"/>
  <c r="J327" i="7"/>
  <c r="K326" i="7"/>
  <c r="J326" i="7"/>
  <c r="K325" i="7"/>
  <c r="J325" i="7"/>
  <c r="J324" i="7"/>
  <c r="K324" i="7" s="1"/>
  <c r="K323" i="7"/>
  <c r="J323" i="7"/>
  <c r="J322" i="7"/>
  <c r="K322" i="7" s="1"/>
  <c r="K321" i="7"/>
  <c r="J321" i="7"/>
  <c r="J320" i="7"/>
  <c r="K320" i="7" s="1"/>
  <c r="K319" i="7"/>
  <c r="J319" i="7"/>
  <c r="K318" i="7"/>
  <c r="J318" i="7"/>
  <c r="K317" i="7"/>
  <c r="J317" i="7"/>
  <c r="J316" i="7"/>
  <c r="K316" i="7" s="1"/>
  <c r="K315" i="7"/>
  <c r="J315" i="7"/>
  <c r="J314" i="7"/>
  <c r="K314" i="7" s="1"/>
  <c r="K313" i="7"/>
  <c r="J313" i="7"/>
  <c r="J312" i="7"/>
  <c r="K312" i="7" s="1"/>
  <c r="K311" i="7"/>
  <c r="J311" i="7"/>
  <c r="K310" i="7"/>
  <c r="J310" i="7"/>
  <c r="K309" i="7"/>
  <c r="J309" i="7"/>
  <c r="J308" i="7"/>
  <c r="K308" i="7" s="1"/>
  <c r="K307" i="7"/>
  <c r="J307" i="7"/>
  <c r="J306" i="7"/>
  <c r="K306" i="7" s="1"/>
  <c r="K305" i="7"/>
  <c r="J305" i="7"/>
  <c r="J304" i="7"/>
  <c r="K304" i="7" s="1"/>
  <c r="K303" i="7"/>
  <c r="J303" i="7"/>
  <c r="K302" i="7"/>
  <c r="J302" i="7"/>
  <c r="K301" i="7"/>
  <c r="J301" i="7"/>
  <c r="J300" i="7"/>
  <c r="K300" i="7" s="1"/>
  <c r="K299" i="7"/>
  <c r="J299" i="7"/>
  <c r="J298" i="7"/>
  <c r="K298" i="7" s="1"/>
  <c r="K297" i="7"/>
  <c r="J297" i="7"/>
  <c r="J296" i="7"/>
  <c r="K296" i="7" s="1"/>
  <c r="K295" i="7"/>
  <c r="J295" i="7"/>
  <c r="K294" i="7"/>
  <c r="J294" i="7"/>
  <c r="K293" i="7"/>
  <c r="J293" i="7"/>
  <c r="J292" i="7"/>
  <c r="K292" i="7" s="1"/>
  <c r="K291" i="7"/>
  <c r="J291" i="7"/>
  <c r="J290" i="7"/>
  <c r="K290" i="7" s="1"/>
  <c r="K289" i="7"/>
  <c r="J289" i="7"/>
  <c r="J288" i="7"/>
  <c r="K288" i="7" s="1"/>
  <c r="K287" i="7"/>
  <c r="J287" i="7"/>
  <c r="K286" i="7"/>
  <c r="J286" i="7"/>
  <c r="K285" i="7"/>
  <c r="J285" i="7"/>
  <c r="J284" i="7"/>
  <c r="K284" i="7" s="1"/>
  <c r="K283" i="7"/>
  <c r="J283" i="7"/>
  <c r="J282" i="7"/>
  <c r="K282" i="7" s="1"/>
  <c r="K281" i="7"/>
  <c r="J281" i="7"/>
  <c r="J280" i="7"/>
  <c r="K280" i="7" s="1"/>
  <c r="K279" i="7"/>
  <c r="J279" i="7"/>
  <c r="K278" i="7"/>
  <c r="J278" i="7"/>
  <c r="K277" i="7"/>
  <c r="J277" i="7"/>
  <c r="J276" i="7"/>
  <c r="K276" i="7" s="1"/>
  <c r="K275" i="7"/>
  <c r="J275" i="7"/>
  <c r="J274" i="7"/>
  <c r="K274" i="7" s="1"/>
  <c r="K273" i="7"/>
  <c r="J273" i="7"/>
  <c r="J272" i="7"/>
  <c r="K272" i="7" s="1"/>
  <c r="K271" i="7"/>
  <c r="J271" i="7"/>
  <c r="K270" i="7"/>
  <c r="J270" i="7"/>
  <c r="K269" i="7"/>
  <c r="J269" i="7"/>
  <c r="J268" i="7"/>
  <c r="K268" i="7" s="1"/>
  <c r="K267" i="7"/>
  <c r="J267" i="7"/>
  <c r="J266" i="7"/>
  <c r="K266" i="7" s="1"/>
  <c r="K265" i="7"/>
  <c r="J265" i="7"/>
  <c r="J264" i="7"/>
  <c r="K264" i="7" s="1"/>
  <c r="K263" i="7"/>
  <c r="J263" i="7"/>
  <c r="K262" i="7"/>
  <c r="J262" i="7"/>
  <c r="K261" i="7"/>
  <c r="J261" i="7"/>
  <c r="J260" i="7"/>
  <c r="K260" i="7" s="1"/>
  <c r="K259" i="7"/>
  <c r="J259" i="7"/>
  <c r="J258" i="7"/>
  <c r="K258" i="7" s="1"/>
  <c r="K257" i="7"/>
  <c r="J257" i="7"/>
  <c r="J256" i="7"/>
  <c r="K256" i="7" s="1"/>
  <c r="K255" i="7"/>
  <c r="J255" i="7"/>
  <c r="K254" i="7"/>
  <c r="J254" i="7"/>
  <c r="K253" i="7"/>
  <c r="J253" i="7"/>
  <c r="J252" i="7"/>
  <c r="K252" i="7" s="1"/>
  <c r="K251" i="7"/>
  <c r="J251" i="7"/>
  <c r="J250" i="7"/>
  <c r="K250" i="7" s="1"/>
  <c r="J249" i="7"/>
  <c r="K249" i="7" s="1"/>
  <c r="J248" i="7"/>
  <c r="K248" i="7" s="1"/>
  <c r="K247" i="7"/>
  <c r="J247" i="7"/>
  <c r="K246" i="7"/>
  <c r="J246" i="7"/>
  <c r="K245" i="7"/>
  <c r="J245" i="7"/>
  <c r="J244" i="7"/>
  <c r="K244" i="7" s="1"/>
  <c r="K243" i="7"/>
  <c r="J243" i="7"/>
  <c r="J242" i="7"/>
  <c r="K242" i="7" s="1"/>
  <c r="J241" i="7"/>
  <c r="K241" i="7" s="1"/>
  <c r="J240" i="7"/>
  <c r="K240" i="7" s="1"/>
  <c r="K239" i="7"/>
  <c r="J239" i="7"/>
  <c r="K238" i="7"/>
  <c r="J238" i="7"/>
  <c r="K237" i="7"/>
  <c r="J237" i="7"/>
  <c r="J236" i="7"/>
  <c r="K236" i="7" s="1"/>
  <c r="K235" i="7"/>
  <c r="J235" i="7"/>
  <c r="J234" i="7"/>
  <c r="K234" i="7" s="1"/>
  <c r="K233" i="7"/>
  <c r="J233" i="7"/>
  <c r="J232" i="7"/>
  <c r="K232" i="7" s="1"/>
  <c r="K231" i="7"/>
  <c r="J231" i="7"/>
  <c r="K230" i="7"/>
  <c r="J230" i="7"/>
  <c r="K229" i="7"/>
  <c r="J229" i="7"/>
  <c r="J228" i="7"/>
  <c r="K228" i="7" s="1"/>
  <c r="K227" i="7"/>
  <c r="J227" i="7"/>
  <c r="J226" i="7"/>
  <c r="K226" i="7" s="1"/>
  <c r="J225" i="7"/>
  <c r="K225" i="7" s="1"/>
  <c r="J224" i="7"/>
  <c r="K224" i="7" s="1"/>
  <c r="K223" i="7"/>
  <c r="J223" i="7"/>
  <c r="K222" i="7"/>
  <c r="J222" i="7"/>
  <c r="K221" i="7"/>
  <c r="J221" i="7"/>
  <c r="J220" i="7"/>
  <c r="K220" i="7" s="1"/>
  <c r="K219" i="7"/>
  <c r="J219" i="7"/>
  <c r="J218" i="7"/>
  <c r="K218" i="7" s="1"/>
  <c r="J217" i="7"/>
  <c r="K217" i="7" s="1"/>
  <c r="J216" i="7"/>
  <c r="K216" i="7" s="1"/>
  <c r="K215" i="7"/>
  <c r="J215" i="7"/>
  <c r="K214" i="7"/>
  <c r="J214" i="7"/>
  <c r="K213" i="7"/>
  <c r="J213" i="7"/>
  <c r="J212" i="7"/>
  <c r="K212" i="7" s="1"/>
  <c r="K211" i="7"/>
  <c r="J211" i="7"/>
  <c r="J210" i="7"/>
  <c r="K210" i="7" s="1"/>
  <c r="J209" i="7"/>
  <c r="K209" i="7" s="1"/>
  <c r="J208" i="7"/>
  <c r="K208" i="7" s="1"/>
  <c r="K207" i="7"/>
  <c r="J207" i="7"/>
  <c r="K206" i="7"/>
  <c r="J206" i="7"/>
  <c r="K205" i="7"/>
  <c r="J205" i="7"/>
  <c r="J204" i="7"/>
  <c r="K204" i="7" s="1"/>
  <c r="K203" i="7"/>
  <c r="J203" i="7"/>
  <c r="J202" i="7"/>
  <c r="K202" i="7" s="1"/>
  <c r="J201" i="7"/>
  <c r="K201" i="7" s="1"/>
  <c r="J200" i="7"/>
  <c r="K200" i="7" s="1"/>
  <c r="K199" i="7"/>
  <c r="J199" i="7"/>
  <c r="K198" i="7"/>
  <c r="J198" i="7"/>
  <c r="K197" i="7"/>
  <c r="J197" i="7"/>
  <c r="J196" i="7"/>
  <c r="K196" i="7" s="1"/>
  <c r="K195" i="7"/>
  <c r="J195" i="7"/>
  <c r="J194" i="7"/>
  <c r="K194" i="7" s="1"/>
  <c r="K193" i="7"/>
  <c r="J193" i="7"/>
  <c r="J192" i="7"/>
  <c r="K192" i="7" s="1"/>
  <c r="K191" i="7"/>
  <c r="J191" i="7"/>
  <c r="K190" i="7"/>
  <c r="J190" i="7"/>
  <c r="K189" i="7"/>
  <c r="J189" i="7"/>
  <c r="J188" i="7"/>
  <c r="K188" i="7" s="1"/>
  <c r="K187" i="7"/>
  <c r="J187" i="7"/>
  <c r="K186" i="7"/>
  <c r="J186" i="7"/>
  <c r="J185" i="7"/>
  <c r="K185" i="7" s="1"/>
  <c r="J184" i="7"/>
  <c r="K184" i="7" s="1"/>
  <c r="K183" i="7"/>
  <c r="J183" i="7"/>
  <c r="K182" i="7"/>
  <c r="J182" i="7"/>
  <c r="K181" i="7"/>
  <c r="J181" i="7"/>
  <c r="J180" i="7"/>
  <c r="K180" i="7" s="1"/>
  <c r="K179" i="7"/>
  <c r="J179" i="7"/>
  <c r="K178" i="7"/>
  <c r="J178" i="7"/>
  <c r="J177" i="7"/>
  <c r="K177" i="7" s="1"/>
  <c r="J176" i="7"/>
  <c r="K176" i="7" s="1"/>
  <c r="K175" i="7"/>
  <c r="J175" i="7"/>
  <c r="K174" i="7"/>
  <c r="J174" i="7"/>
  <c r="J173" i="7"/>
  <c r="K173" i="7" s="1"/>
  <c r="J172" i="7"/>
  <c r="K172" i="7" s="1"/>
  <c r="K171" i="7"/>
  <c r="J171" i="7"/>
  <c r="J170" i="7"/>
  <c r="K170" i="7" s="1"/>
  <c r="K169" i="7"/>
  <c r="J169" i="7"/>
  <c r="J168" i="7"/>
  <c r="K168" i="7" s="1"/>
  <c r="K167" i="7"/>
  <c r="J167" i="7"/>
  <c r="K166" i="7"/>
  <c r="J166" i="7"/>
  <c r="J165" i="7"/>
  <c r="K165" i="7" s="1"/>
  <c r="J164" i="7"/>
  <c r="K164" i="7" s="1"/>
  <c r="K163" i="7"/>
  <c r="J163" i="7"/>
  <c r="J162" i="7"/>
  <c r="K162" i="7" s="1"/>
  <c r="J161" i="7"/>
  <c r="K161" i="7" s="1"/>
  <c r="J160" i="7"/>
  <c r="K160" i="7" s="1"/>
  <c r="K159" i="7"/>
  <c r="J159" i="7"/>
  <c r="J158" i="7"/>
  <c r="K158" i="7" s="1"/>
  <c r="J157" i="7"/>
  <c r="K157" i="7" s="1"/>
  <c r="J156" i="7"/>
  <c r="K156" i="7" s="1"/>
  <c r="K155" i="7"/>
  <c r="J155" i="7"/>
  <c r="J154" i="7"/>
  <c r="K154" i="7" s="1"/>
  <c r="K153" i="7"/>
  <c r="J153" i="7"/>
  <c r="J152" i="7"/>
  <c r="K152" i="7" s="1"/>
  <c r="K151" i="7"/>
  <c r="J151" i="7"/>
  <c r="K150" i="7"/>
  <c r="J150" i="7"/>
  <c r="J149" i="7"/>
  <c r="K149" i="7" s="1"/>
  <c r="J148" i="7"/>
  <c r="K148" i="7" s="1"/>
  <c r="K147" i="7"/>
  <c r="J147" i="7"/>
  <c r="J146" i="7"/>
  <c r="K146" i="7" s="1"/>
  <c r="J145" i="7"/>
  <c r="K145" i="7" s="1"/>
  <c r="J144" i="7"/>
  <c r="K144" i="7" s="1"/>
  <c r="K143" i="7"/>
  <c r="J143" i="7"/>
  <c r="J142" i="7"/>
  <c r="K142" i="7" s="1"/>
  <c r="J141" i="7"/>
  <c r="K141" i="7" s="1"/>
  <c r="J140" i="7"/>
  <c r="K140" i="7" s="1"/>
  <c r="K139" i="7"/>
  <c r="J139" i="7"/>
  <c r="J138" i="7"/>
  <c r="K138" i="7" s="1"/>
  <c r="J137" i="7"/>
  <c r="K137" i="7" s="1"/>
  <c r="J136" i="7"/>
  <c r="K136" i="7" s="1"/>
  <c r="J135" i="7"/>
  <c r="K135" i="7" s="1"/>
  <c r="J134" i="7"/>
  <c r="K134" i="7" s="1"/>
  <c r="S133" i="7"/>
  <c r="R133" i="7"/>
  <c r="Q133" i="7"/>
  <c r="J133" i="7"/>
  <c r="K133" i="7" s="1"/>
  <c r="S132" i="7"/>
  <c r="T132" i="7" s="1"/>
  <c r="J132" i="7"/>
  <c r="K132" i="7" s="1"/>
  <c r="S131" i="7"/>
  <c r="R131" i="7"/>
  <c r="T131" i="7" s="1"/>
  <c r="Q131" i="7"/>
  <c r="K131" i="7"/>
  <c r="J131" i="7"/>
  <c r="S130" i="7"/>
  <c r="R130" i="7"/>
  <c r="Q130" i="7"/>
  <c r="T130" i="7" s="1"/>
  <c r="J130" i="7"/>
  <c r="K130" i="7" s="1"/>
  <c r="S129" i="7"/>
  <c r="T129" i="7" s="1"/>
  <c r="J129" i="7"/>
  <c r="K129" i="7" s="1"/>
  <c r="J128" i="7"/>
  <c r="K128" i="7" s="1"/>
  <c r="J127" i="7"/>
  <c r="K127" i="7" s="1"/>
  <c r="K126" i="7"/>
  <c r="J126" i="7"/>
  <c r="K125" i="7"/>
  <c r="J125" i="7"/>
  <c r="J124" i="7"/>
  <c r="K124" i="7" s="1"/>
  <c r="J123" i="7"/>
  <c r="K123" i="7" s="1"/>
  <c r="J122" i="7"/>
  <c r="K122" i="7" s="1"/>
  <c r="J121" i="7"/>
  <c r="K121" i="7" s="1"/>
  <c r="J120" i="7"/>
  <c r="K120" i="7" s="1"/>
  <c r="T119" i="7"/>
  <c r="J119" i="7"/>
  <c r="K119" i="7" s="1"/>
  <c r="T118" i="7"/>
  <c r="J118" i="7"/>
  <c r="K118" i="7" s="1"/>
  <c r="T117" i="7"/>
  <c r="J117" i="7"/>
  <c r="K117" i="7" s="1"/>
  <c r="T116" i="7"/>
  <c r="J116" i="7"/>
  <c r="K116" i="7" s="1"/>
  <c r="T115" i="7"/>
  <c r="J115" i="7"/>
  <c r="K115" i="7" s="1"/>
  <c r="T114" i="7"/>
  <c r="J114" i="7"/>
  <c r="K114" i="7" s="1"/>
  <c r="T113" i="7"/>
  <c r="J113" i="7"/>
  <c r="K113" i="7" s="1"/>
  <c r="T112" i="7"/>
  <c r="J112" i="7"/>
  <c r="K112" i="7" s="1"/>
  <c r="K111" i="7"/>
  <c r="J111" i="7"/>
  <c r="K110" i="7"/>
  <c r="J110" i="7"/>
  <c r="K109" i="7"/>
  <c r="J109" i="7"/>
  <c r="J108" i="7"/>
  <c r="K108" i="7" s="1"/>
  <c r="J107" i="7"/>
  <c r="K107" i="7" s="1"/>
  <c r="J106" i="7"/>
  <c r="K106" i="7" s="1"/>
  <c r="AA105" i="7"/>
  <c r="T105" i="7"/>
  <c r="J105" i="7"/>
  <c r="K105" i="7" s="1"/>
  <c r="AA104" i="7"/>
  <c r="T104" i="7"/>
  <c r="J104" i="7"/>
  <c r="K104" i="7" s="1"/>
  <c r="AA103" i="7"/>
  <c r="T103" i="7"/>
  <c r="K103" i="7"/>
  <c r="J103" i="7"/>
  <c r="AA102" i="7"/>
  <c r="T102" i="7"/>
  <c r="K102" i="7"/>
  <c r="J102" i="7"/>
  <c r="AA101" i="7"/>
  <c r="T101" i="7"/>
  <c r="K101" i="7"/>
  <c r="J101" i="7"/>
  <c r="AA100" i="7"/>
  <c r="T100" i="7"/>
  <c r="J100" i="7"/>
  <c r="K100" i="7" s="1"/>
  <c r="AA99" i="7"/>
  <c r="T99" i="7"/>
  <c r="J99" i="7"/>
  <c r="K99" i="7" s="1"/>
  <c r="AA98" i="7"/>
  <c r="T98" i="7"/>
  <c r="J98" i="7"/>
  <c r="K98" i="7" s="1"/>
  <c r="J97" i="7"/>
  <c r="K97" i="7" s="1"/>
  <c r="J96" i="7"/>
  <c r="K96" i="7" s="1"/>
  <c r="K95" i="7"/>
  <c r="J95" i="7"/>
  <c r="K94" i="7"/>
  <c r="J94" i="7"/>
  <c r="K93" i="7"/>
  <c r="J93" i="7"/>
  <c r="AB92" i="7"/>
  <c r="AD92" i="7" s="1"/>
  <c r="K92" i="7"/>
  <c r="J92" i="7"/>
  <c r="AD91" i="7"/>
  <c r="AB91" i="7"/>
  <c r="Z91" i="7"/>
  <c r="J91" i="7"/>
  <c r="K91" i="7" s="1"/>
  <c r="J90" i="7"/>
  <c r="K90" i="7" s="1"/>
  <c r="J89" i="7"/>
  <c r="K89" i="7" s="1"/>
  <c r="J88" i="7"/>
  <c r="K88" i="7" s="1"/>
  <c r="J87" i="7"/>
  <c r="K87" i="7" s="1"/>
  <c r="J86" i="7"/>
  <c r="K86" i="7" s="1"/>
  <c r="J85" i="7"/>
  <c r="K85" i="7" s="1"/>
  <c r="J84" i="7"/>
  <c r="K84" i="7" s="1"/>
  <c r="K83" i="7"/>
  <c r="J83" i="7"/>
  <c r="J82" i="7"/>
  <c r="K82" i="7" s="1"/>
  <c r="K81" i="7"/>
  <c r="J81" i="7"/>
  <c r="J80" i="7"/>
  <c r="K80" i="7" s="1"/>
  <c r="J79" i="7"/>
  <c r="K79" i="7" s="1"/>
  <c r="J78" i="7"/>
  <c r="K78" i="7" s="1"/>
  <c r="S77" i="7"/>
  <c r="S91" i="7" s="1"/>
  <c r="R77" i="7"/>
  <c r="R91" i="7" s="1"/>
  <c r="Q77" i="7"/>
  <c r="T77" i="7" s="1"/>
  <c r="K77" i="7"/>
  <c r="J77" i="7"/>
  <c r="S76" i="7"/>
  <c r="R76" i="7"/>
  <c r="Q76" i="7"/>
  <c r="S90" i="7" s="1"/>
  <c r="N76" i="7"/>
  <c r="K76" i="7"/>
  <c r="J76" i="7"/>
  <c r="S75" i="7"/>
  <c r="S89" i="7" s="1"/>
  <c r="R75" i="7"/>
  <c r="R89" i="7" s="1"/>
  <c r="Q75" i="7"/>
  <c r="Q89" i="7" s="1"/>
  <c r="N75" i="7"/>
  <c r="K75" i="7"/>
  <c r="J75" i="7"/>
  <c r="S74" i="7"/>
  <c r="S88" i="7" s="1"/>
  <c r="R74" i="7"/>
  <c r="R88" i="7" s="1"/>
  <c r="Q74" i="7"/>
  <c r="Q88" i="7" s="1"/>
  <c r="N74" i="7"/>
  <c r="K74" i="7"/>
  <c r="J74" i="7"/>
  <c r="S73" i="7"/>
  <c r="R73" i="7"/>
  <c r="Q73" i="7"/>
  <c r="S87" i="7" s="1"/>
  <c r="N73" i="7"/>
  <c r="K73" i="7"/>
  <c r="J73" i="7"/>
  <c r="S72" i="7"/>
  <c r="S86" i="7" s="1"/>
  <c r="R72" i="7"/>
  <c r="R86" i="7" s="1"/>
  <c r="Q72" i="7"/>
  <c r="Q86" i="7" s="1"/>
  <c r="N72" i="7"/>
  <c r="K72" i="7"/>
  <c r="J72" i="7"/>
  <c r="S71" i="7"/>
  <c r="S85" i="7" s="1"/>
  <c r="R71" i="7"/>
  <c r="R85" i="7" s="1"/>
  <c r="Q71" i="7"/>
  <c r="Q85" i="7" s="1"/>
  <c r="N71" i="7"/>
  <c r="K71" i="7"/>
  <c r="J71" i="7"/>
  <c r="S70" i="7"/>
  <c r="S84" i="7" s="1"/>
  <c r="R70" i="7"/>
  <c r="R84" i="7" s="1"/>
  <c r="Q70" i="7"/>
  <c r="Q84" i="7" s="1"/>
  <c r="N70" i="7"/>
  <c r="K70" i="7"/>
  <c r="J70" i="7"/>
  <c r="AE69" i="7"/>
  <c r="AD69" i="7"/>
  <c r="AC69" i="7"/>
  <c r="N69" i="7"/>
  <c r="K69" i="7"/>
  <c r="J69" i="7"/>
  <c r="N68" i="7"/>
  <c r="J68" i="7"/>
  <c r="K68" i="7" s="1"/>
  <c r="AB67" i="7"/>
  <c r="AE67" i="7" s="1"/>
  <c r="N67" i="7"/>
  <c r="J67" i="7"/>
  <c r="K67" i="7" s="1"/>
  <c r="N66" i="7"/>
  <c r="K66" i="7"/>
  <c r="J66" i="7"/>
  <c r="N65" i="7"/>
  <c r="J65" i="7"/>
  <c r="K65" i="7" s="1"/>
  <c r="N64" i="7"/>
  <c r="K64" i="7"/>
  <c r="J64" i="7"/>
  <c r="N63" i="7"/>
  <c r="J63" i="7"/>
  <c r="K63" i="7" s="1"/>
  <c r="N62" i="7"/>
  <c r="K62" i="7"/>
  <c r="J62" i="7"/>
  <c r="N61" i="7"/>
  <c r="J61" i="7"/>
  <c r="K61" i="7" s="1"/>
  <c r="N60" i="7"/>
  <c r="K60" i="7"/>
  <c r="J60" i="7"/>
  <c r="AF59" i="7"/>
  <c r="Y59" i="7"/>
  <c r="X59" i="7"/>
  <c r="W59" i="7"/>
  <c r="V59" i="7"/>
  <c r="U59" i="7"/>
  <c r="T59" i="7"/>
  <c r="N59" i="7"/>
  <c r="J59" i="7"/>
  <c r="K59" i="7" s="1"/>
  <c r="AF58" i="7"/>
  <c r="N58" i="7"/>
  <c r="K58" i="7"/>
  <c r="J58" i="7"/>
  <c r="AF57" i="7"/>
  <c r="N57" i="7"/>
  <c r="J57" i="7"/>
  <c r="K57" i="7" s="1"/>
  <c r="AF56" i="7"/>
  <c r="N56" i="7"/>
  <c r="K56" i="7"/>
  <c r="J56" i="7"/>
  <c r="AF55" i="7"/>
  <c r="N55" i="7"/>
  <c r="K55" i="7"/>
  <c r="J55" i="7"/>
  <c r="AF54" i="7"/>
  <c r="Y54" i="7"/>
  <c r="W54" i="7"/>
  <c r="V54" i="7"/>
  <c r="U54" i="7"/>
  <c r="T54" i="7"/>
  <c r="R54" i="7"/>
  <c r="X54" i="7" s="1"/>
  <c r="N54" i="7"/>
  <c r="J54" i="7"/>
  <c r="K54" i="7" s="1"/>
  <c r="AF53" i="7"/>
  <c r="N53" i="7"/>
  <c r="K53" i="7"/>
  <c r="J53" i="7"/>
  <c r="AF52" i="7"/>
  <c r="N52" i="7"/>
  <c r="J52" i="7"/>
  <c r="K52" i="7" s="1"/>
  <c r="N51" i="7"/>
  <c r="K51" i="7"/>
  <c r="J51" i="7"/>
  <c r="N50" i="7"/>
  <c r="J50" i="7"/>
  <c r="K50" i="7" s="1"/>
  <c r="N49" i="7"/>
  <c r="K49" i="7"/>
  <c r="J49" i="7"/>
  <c r="N48" i="7"/>
  <c r="J48" i="7"/>
  <c r="K48" i="7" s="1"/>
  <c r="N47" i="7"/>
  <c r="K47" i="7"/>
  <c r="J47" i="7"/>
  <c r="N46" i="7"/>
  <c r="J46" i="7"/>
  <c r="K46" i="7" s="1"/>
  <c r="N45" i="7"/>
  <c r="K45" i="7"/>
  <c r="J45" i="7"/>
  <c r="N44" i="7"/>
  <c r="J44" i="7"/>
  <c r="K44" i="7" s="1"/>
  <c r="N43" i="7"/>
  <c r="K43" i="7"/>
  <c r="J43" i="7"/>
  <c r="N42" i="7"/>
  <c r="J42" i="7"/>
  <c r="K42" i="7" s="1"/>
  <c r="N41" i="7"/>
  <c r="K41" i="7"/>
  <c r="J41" i="7"/>
  <c r="N40" i="7"/>
  <c r="J40" i="7"/>
  <c r="K40" i="7" s="1"/>
  <c r="N39" i="7"/>
  <c r="J39" i="7"/>
  <c r="K39" i="7" s="1"/>
  <c r="N38" i="7"/>
  <c r="K38" i="7"/>
  <c r="J38" i="7"/>
  <c r="N37" i="7"/>
  <c r="J37" i="7"/>
  <c r="K37" i="7" s="1"/>
  <c r="N36" i="7"/>
  <c r="J36" i="7"/>
  <c r="K36" i="7" s="1"/>
  <c r="N35" i="7"/>
  <c r="J35" i="7"/>
  <c r="K35" i="7" s="1"/>
  <c r="N34" i="7"/>
  <c r="K34" i="7"/>
  <c r="J34" i="7"/>
  <c r="N33" i="7"/>
  <c r="J33" i="7"/>
  <c r="K33" i="7" s="1"/>
  <c r="N32" i="7"/>
  <c r="J32" i="7"/>
  <c r="K32" i="7" s="1"/>
  <c r="N31" i="7"/>
  <c r="J31" i="7"/>
  <c r="K31" i="7" s="1"/>
  <c r="N30" i="7"/>
  <c r="J30" i="7"/>
  <c r="K30" i="7" s="1"/>
  <c r="N29" i="7"/>
  <c r="J29" i="7"/>
  <c r="K29" i="7" s="1"/>
  <c r="N28" i="7"/>
  <c r="J28" i="7"/>
  <c r="K28" i="7" s="1"/>
  <c r="N27" i="7"/>
  <c r="J27" i="7"/>
  <c r="K27" i="7" s="1"/>
  <c r="J26" i="7"/>
  <c r="K26" i="7" s="1"/>
  <c r="K25" i="7"/>
  <c r="J25" i="7"/>
  <c r="J24" i="7"/>
  <c r="K24" i="7" s="1"/>
  <c r="J23" i="7"/>
  <c r="K23" i="7" s="1"/>
  <c r="J22" i="7"/>
  <c r="K22" i="7" s="1"/>
  <c r="J21" i="7"/>
  <c r="K21" i="7" s="1"/>
  <c r="AM20" i="7"/>
  <c r="Z20" i="7"/>
  <c r="J20" i="7"/>
  <c r="K20" i="7" s="1"/>
  <c r="AM19" i="7"/>
  <c r="J19" i="7"/>
  <c r="K19" i="7" s="1"/>
  <c r="AM18" i="7"/>
  <c r="J18" i="7"/>
  <c r="K18" i="7" s="1"/>
  <c r="AM17" i="7"/>
  <c r="AE17" i="7"/>
  <c r="K17" i="7"/>
  <c r="J17" i="7"/>
  <c r="AM16" i="7"/>
  <c r="AE16" i="7"/>
  <c r="J16" i="7"/>
  <c r="K16" i="7" s="1"/>
  <c r="AM15" i="7"/>
  <c r="AE15" i="7"/>
  <c r="J15" i="7"/>
  <c r="K15" i="7" s="1"/>
  <c r="AM14" i="7"/>
  <c r="AM21" i="7" s="1"/>
  <c r="AE14" i="7"/>
  <c r="J14" i="7"/>
  <c r="K14" i="7" s="1"/>
  <c r="AM13" i="7"/>
  <c r="AE13" i="7"/>
  <c r="J13" i="7"/>
  <c r="K13" i="7" s="1"/>
  <c r="AE12" i="7"/>
  <c r="K12" i="7"/>
  <c r="J12" i="7"/>
  <c r="AE11" i="7"/>
  <c r="J11" i="7"/>
  <c r="K11" i="7" s="1"/>
  <c r="AE10" i="7"/>
  <c r="K10" i="7"/>
  <c r="J10" i="7"/>
  <c r="J9" i="7"/>
  <c r="K9" i="7" s="1"/>
  <c r="K8" i="7"/>
  <c r="J8" i="7"/>
  <c r="J7" i="7"/>
  <c r="K7" i="7" s="1"/>
  <c r="K6" i="7"/>
  <c r="J6" i="7"/>
  <c r="J5" i="7"/>
  <c r="K5" i="7" s="1"/>
  <c r="N4" i="7"/>
  <c r="K4" i="7"/>
  <c r="J4" i="7"/>
  <c r="N3" i="7"/>
  <c r="J3" i="7"/>
  <c r="Q31" i="7" s="1"/>
  <c r="T31" i="7" s="1"/>
  <c r="Y2" i="7"/>
  <c r="Q2" i="7"/>
  <c r="N2" i="7"/>
  <c r="J2" i="7"/>
  <c r="K2" i="7" s="1"/>
  <c r="L144" i="7" l="1"/>
  <c r="L99" i="7"/>
  <c r="L68" i="7"/>
  <c r="L31" i="7"/>
  <c r="L18" i="7"/>
  <c r="L250" i="7"/>
  <c r="L186" i="7"/>
  <c r="L126" i="7"/>
  <c r="L92" i="7"/>
  <c r="L24" i="7"/>
  <c r="L363" i="7"/>
  <c r="L230" i="7"/>
  <c r="L175" i="7"/>
  <c r="L143" i="7"/>
  <c r="L123" i="7"/>
  <c r="L88" i="7"/>
  <c r="L65" i="7"/>
  <c r="L32" i="7"/>
  <c r="L30" i="7"/>
  <c r="L55" i="7"/>
  <c r="Q35" i="7"/>
  <c r="T35" i="7" s="1"/>
  <c r="Q34" i="7"/>
  <c r="T34" i="7" s="1"/>
  <c r="Q38" i="7"/>
  <c r="T38" i="7" s="1"/>
  <c r="T70" i="7"/>
  <c r="T71" i="7"/>
  <c r="T72" i="7"/>
  <c r="T73" i="7"/>
  <c r="T74" i="7"/>
  <c r="T75" i="7"/>
  <c r="T76" i="7"/>
  <c r="X8" i="7"/>
  <c r="X5" i="7"/>
  <c r="T7" i="7"/>
  <c r="Q91" i="7"/>
  <c r="X6" i="7"/>
  <c r="Q33" i="7"/>
  <c r="T33" i="7" s="1"/>
  <c r="Q37" i="7"/>
  <c r="T37" i="7" s="1"/>
  <c r="X2" i="7"/>
  <c r="X7" i="7"/>
  <c r="X9" i="7"/>
  <c r="Q32" i="7"/>
  <c r="T32" i="7" s="1"/>
  <c r="T39" i="7" s="1"/>
  <c r="Q36" i="7"/>
  <c r="T36" i="7" s="1"/>
  <c r="Z67" i="7"/>
  <c r="AC67" i="7" s="1"/>
  <c r="X3" i="7"/>
  <c r="AA67" i="7"/>
  <c r="AD67" i="7" s="1"/>
  <c r="Q78" i="7"/>
  <c r="T133" i="7"/>
  <c r="R78" i="7"/>
  <c r="K3" i="7"/>
  <c r="L737" i="7" s="1"/>
  <c r="X4" i="7"/>
  <c r="S78" i="7"/>
  <c r="Z68" i="7" l="1"/>
  <c r="AC68" i="7" s="1"/>
  <c r="Q79" i="7"/>
  <c r="L33" i="7"/>
  <c r="L67" i="7"/>
  <c r="L134" i="7"/>
  <c r="L182" i="7"/>
  <c r="L9" i="7"/>
  <c r="L94" i="7"/>
  <c r="L212" i="7"/>
  <c r="L20" i="7"/>
  <c r="L78" i="7"/>
  <c r="L147" i="7"/>
  <c r="L266" i="7"/>
  <c r="L2" i="7"/>
  <c r="L49" i="7"/>
  <c r="L76" i="7"/>
  <c r="L124" i="7"/>
  <c r="L202" i="7"/>
  <c r="L294" i="7"/>
  <c r="L60" i="7"/>
  <c r="L95" i="7"/>
  <c r="L187" i="7"/>
  <c r="L12" i="7"/>
  <c r="L158" i="7"/>
  <c r="L275" i="7"/>
  <c r="L346" i="7"/>
  <c r="L89" i="7"/>
  <c r="L155" i="7"/>
  <c r="L252" i="7"/>
  <c r="L42" i="7"/>
  <c r="L96" i="7"/>
  <c r="L130" i="7"/>
  <c r="L371" i="7"/>
  <c r="L435" i="7"/>
  <c r="L675" i="7"/>
  <c r="L422" i="7"/>
  <c r="L473" i="7"/>
  <c r="L505" i="7"/>
  <c r="L537" i="7"/>
  <c r="L569" i="7"/>
  <c r="L627" i="7"/>
  <c r="L193" i="7"/>
  <c r="L257" i="7"/>
  <c r="L321" i="7"/>
  <c r="L385" i="7"/>
  <c r="L449" i="7"/>
  <c r="L276" i="7"/>
  <c r="L340" i="7"/>
  <c r="L404" i="7"/>
  <c r="L611" i="7"/>
  <c r="L231" i="7"/>
  <c r="L295" i="7"/>
  <c r="L359" i="7"/>
  <c r="L423" i="7"/>
  <c r="L637" i="7"/>
  <c r="L402" i="7"/>
  <c r="L467" i="7"/>
  <c r="L507" i="7"/>
  <c r="L547" i="7"/>
  <c r="L591" i="7"/>
  <c r="L205" i="7"/>
  <c r="L333" i="7"/>
  <c r="L621" i="7"/>
  <c r="L344" i="7"/>
  <c r="L576" i="7"/>
  <c r="L707" i="7"/>
  <c r="L943" i="7"/>
  <c r="L630" i="7"/>
  <c r="L37" i="7"/>
  <c r="L79" i="7"/>
  <c r="L137" i="7"/>
  <c r="L204" i="7"/>
  <c r="L11" i="7"/>
  <c r="L102" i="7"/>
  <c r="L227" i="7"/>
  <c r="L27" i="7"/>
  <c r="L84" i="7"/>
  <c r="L160" i="7"/>
  <c r="L274" i="7"/>
  <c r="L4" i="7"/>
  <c r="L51" i="7"/>
  <c r="L77" i="7"/>
  <c r="L135" i="7"/>
  <c r="L228" i="7"/>
  <c r="L302" i="7"/>
  <c r="L62" i="7"/>
  <c r="L101" i="7"/>
  <c r="L198" i="7"/>
  <c r="L17" i="7"/>
  <c r="L174" i="7"/>
  <c r="L283" i="7"/>
  <c r="L6" i="7"/>
  <c r="L93" i="7"/>
  <c r="L168" i="7"/>
  <c r="L331" i="7"/>
  <c r="L44" i="7"/>
  <c r="L100" i="7"/>
  <c r="L146" i="7"/>
  <c r="L379" i="7"/>
  <c r="L443" i="7"/>
  <c r="L366" i="7"/>
  <c r="L430" i="7"/>
  <c r="L477" i="7"/>
  <c r="L509" i="7"/>
  <c r="L541" i="7"/>
  <c r="L573" i="7"/>
  <c r="L631" i="7"/>
  <c r="L201" i="7"/>
  <c r="L265" i="7"/>
  <c r="L329" i="7"/>
  <c r="L393" i="7"/>
  <c r="L457" i="7"/>
  <c r="L284" i="7"/>
  <c r="L348" i="7"/>
  <c r="L412" i="7"/>
  <c r="L615" i="7"/>
  <c r="L239" i="7"/>
  <c r="L303" i="7"/>
  <c r="L367" i="7"/>
  <c r="L431" i="7"/>
  <c r="L659" i="7"/>
  <c r="L410" i="7"/>
  <c r="L471" i="7"/>
  <c r="L511" i="7"/>
  <c r="L551" i="7"/>
  <c r="L595" i="7"/>
  <c r="L213" i="7"/>
  <c r="L341" i="7"/>
  <c r="L176" i="7"/>
  <c r="L368" i="7"/>
  <c r="L600" i="7"/>
  <c r="L731" i="7"/>
  <c r="L993" i="7"/>
  <c r="L694" i="7"/>
  <c r="L7" i="7"/>
  <c r="L85" i="7"/>
  <c r="L140" i="7"/>
  <c r="L219" i="7"/>
  <c r="L13" i="7"/>
  <c r="L110" i="7"/>
  <c r="L238" i="7"/>
  <c r="L29" i="7"/>
  <c r="L97" i="7"/>
  <c r="L163" i="7"/>
  <c r="L282" i="7"/>
  <c r="L15" i="7"/>
  <c r="L70" i="7"/>
  <c r="L104" i="7"/>
  <c r="L138" i="7"/>
  <c r="L243" i="7"/>
  <c r="L310" i="7"/>
  <c r="L64" i="7"/>
  <c r="L111" i="7"/>
  <c r="L210" i="7"/>
  <c r="L98" i="7"/>
  <c r="L195" i="7"/>
  <c r="L291" i="7"/>
  <c r="L25" i="7"/>
  <c r="L103" i="7"/>
  <c r="L171" i="7"/>
  <c r="L350" i="7"/>
  <c r="L46" i="7"/>
  <c r="L112" i="7"/>
  <c r="L162" i="7"/>
  <c r="L387" i="7"/>
  <c r="L451" i="7"/>
  <c r="L374" i="7"/>
  <c r="L438" i="7"/>
  <c r="L481" i="7"/>
  <c r="L513" i="7"/>
  <c r="L545" i="7"/>
  <c r="L577" i="7"/>
  <c r="L145" i="7"/>
  <c r="L209" i="7"/>
  <c r="L273" i="7"/>
  <c r="L337" i="7"/>
  <c r="L401" i="7"/>
  <c r="L619" i="7"/>
  <c r="L292" i="7"/>
  <c r="L356" i="7"/>
  <c r="L420" i="7"/>
  <c r="L645" i="7"/>
  <c r="L247" i="7"/>
  <c r="L311" i="7"/>
  <c r="L375" i="7"/>
  <c r="L439" i="7"/>
  <c r="L354" i="7"/>
  <c r="L418" i="7"/>
  <c r="L475" i="7"/>
  <c r="L515" i="7"/>
  <c r="L559" i="7"/>
  <c r="L629" i="7"/>
  <c r="L237" i="7"/>
  <c r="L365" i="7"/>
  <c r="L208" i="7"/>
  <c r="L408" i="7"/>
  <c r="L640" i="7"/>
  <c r="L771" i="7"/>
  <c r="L1071" i="7"/>
  <c r="L758" i="7"/>
  <c r="L194" i="7"/>
  <c r="L290" i="7"/>
  <c r="L22" i="7"/>
  <c r="L71" i="7"/>
  <c r="L108" i="7"/>
  <c r="L154" i="7"/>
  <c r="L254" i="7"/>
  <c r="L318" i="7"/>
  <c r="L66" i="7"/>
  <c r="L127" i="7"/>
  <c r="L236" i="7"/>
  <c r="L106" i="7"/>
  <c r="L206" i="7"/>
  <c r="L299" i="7"/>
  <c r="L38" i="7"/>
  <c r="L109" i="7"/>
  <c r="L178" i="7"/>
  <c r="L358" i="7"/>
  <c r="L48" i="7"/>
  <c r="L114" i="7"/>
  <c r="L196" i="7"/>
  <c r="L395" i="7"/>
  <c r="L459" i="7"/>
  <c r="L382" i="7"/>
  <c r="L446" i="7"/>
  <c r="L485" i="7"/>
  <c r="L517" i="7"/>
  <c r="L549" i="7"/>
  <c r="L581" i="7"/>
  <c r="L153" i="7"/>
  <c r="L217" i="7"/>
  <c r="L281" i="7"/>
  <c r="L345" i="7"/>
  <c r="L409" i="7"/>
  <c r="L623" i="7"/>
  <c r="L300" i="7"/>
  <c r="L364" i="7"/>
  <c r="L428" i="7"/>
  <c r="L191" i="7"/>
  <c r="L255" i="7"/>
  <c r="L319" i="7"/>
  <c r="L383" i="7"/>
  <c r="L447" i="7"/>
  <c r="L362" i="7"/>
  <c r="L426" i="7"/>
  <c r="L479" i="7"/>
  <c r="L519" i="7"/>
  <c r="L563" i="7"/>
  <c r="L683" i="7"/>
  <c r="L253" i="7"/>
  <c r="L381" i="7"/>
  <c r="L216" i="7"/>
  <c r="L432" i="7"/>
  <c r="L664" i="7"/>
  <c r="L799" i="7"/>
  <c r="L1113" i="7"/>
  <c r="L609" i="7"/>
  <c r="L3" i="7"/>
  <c r="L36" i="7"/>
  <c r="L91" i="7"/>
  <c r="L156" i="7"/>
  <c r="L242" i="7"/>
  <c r="L54" i="7"/>
  <c r="L150" i="7"/>
  <c r="L10" i="7"/>
  <c r="L35" i="7"/>
  <c r="L121" i="7"/>
  <c r="L220" i="7"/>
  <c r="L298" i="7"/>
  <c r="L41" i="7"/>
  <c r="L72" i="7"/>
  <c r="L113" i="7"/>
  <c r="L170" i="7"/>
  <c r="L262" i="7"/>
  <c r="L326" i="7"/>
  <c r="L69" i="7"/>
  <c r="L148" i="7"/>
  <c r="L251" i="7"/>
  <c r="L122" i="7"/>
  <c r="L218" i="7"/>
  <c r="L307" i="7"/>
  <c r="L19" i="7"/>
  <c r="L125" i="7"/>
  <c r="L188" i="7"/>
  <c r="L34" i="7"/>
  <c r="L50" i="7"/>
  <c r="L116" i="7"/>
  <c r="L211" i="7"/>
  <c r="L403" i="7"/>
  <c r="L605" i="7"/>
  <c r="L390" i="7"/>
  <c r="L454" i="7"/>
  <c r="L489" i="7"/>
  <c r="L521" i="7"/>
  <c r="L553" i="7"/>
  <c r="L585" i="7"/>
  <c r="L161" i="7"/>
  <c r="L225" i="7"/>
  <c r="L289" i="7"/>
  <c r="L353" i="7"/>
  <c r="L417" i="7"/>
  <c r="L653" i="7"/>
  <c r="L308" i="7"/>
  <c r="L372" i="7"/>
  <c r="L436" i="7"/>
  <c r="L199" i="7"/>
  <c r="L263" i="7"/>
  <c r="L327" i="7"/>
  <c r="L391" i="7"/>
  <c r="L455" i="7"/>
  <c r="L370" i="7"/>
  <c r="L434" i="7"/>
  <c r="L483" i="7"/>
  <c r="L527" i="7"/>
  <c r="L571" i="7"/>
  <c r="L141" i="7"/>
  <c r="L269" i="7"/>
  <c r="L397" i="7"/>
  <c r="L240" i="7"/>
  <c r="L643" i="7"/>
  <c r="L704" i="7"/>
  <c r="L829" i="7"/>
  <c r="L502" i="7"/>
  <c r="L673" i="7"/>
  <c r="L14" i="7"/>
  <c r="L61" i="7"/>
  <c r="L105" i="7"/>
  <c r="L159" i="7"/>
  <c r="L347" i="7"/>
  <c r="L59" i="7"/>
  <c r="L166" i="7"/>
  <c r="L5" i="7"/>
  <c r="L39" i="7"/>
  <c r="L129" i="7"/>
  <c r="L235" i="7"/>
  <c r="L306" i="7"/>
  <c r="L43" i="7"/>
  <c r="L73" i="7"/>
  <c r="L115" i="7"/>
  <c r="L180" i="7"/>
  <c r="L270" i="7"/>
  <c r="L330" i="7"/>
  <c r="L82" i="7"/>
  <c r="L151" i="7"/>
  <c r="L334" i="7"/>
  <c r="L132" i="7"/>
  <c r="L244" i="7"/>
  <c r="L315" i="7"/>
  <c r="L28" i="7"/>
  <c r="L131" i="7"/>
  <c r="L203" i="7"/>
  <c r="L21" i="7"/>
  <c r="L52" i="7"/>
  <c r="L118" i="7"/>
  <c r="L222" i="7"/>
  <c r="L411" i="7"/>
  <c r="L635" i="7"/>
  <c r="L398" i="7"/>
  <c r="L462" i="7"/>
  <c r="L493" i="7"/>
  <c r="L525" i="7"/>
  <c r="L557" i="7"/>
  <c r="L589" i="7"/>
  <c r="L169" i="7"/>
  <c r="L233" i="7"/>
  <c r="L297" i="7"/>
  <c r="L361" i="7"/>
  <c r="L425" i="7"/>
  <c r="L667" i="7"/>
  <c r="L316" i="7"/>
  <c r="L380" i="7"/>
  <c r="L444" i="7"/>
  <c r="L207" i="7"/>
  <c r="L271" i="7"/>
  <c r="L335" i="7"/>
  <c r="L399" i="7"/>
  <c r="L463" i="7"/>
  <c r="L378" i="7"/>
  <c r="L442" i="7"/>
  <c r="L487" i="7"/>
  <c r="L531" i="7"/>
  <c r="L575" i="7"/>
  <c r="L149" i="7"/>
  <c r="L277" i="7"/>
  <c r="L405" i="7"/>
  <c r="L272" i="7"/>
  <c r="L472" i="7"/>
  <c r="L728" i="7"/>
  <c r="L841" i="7"/>
  <c r="L526" i="7"/>
  <c r="S79" i="7"/>
  <c r="AB68" i="7"/>
  <c r="AE68" i="7" s="1"/>
  <c r="L1123" i="7"/>
  <c r="L1059" i="7"/>
  <c r="L995" i="7"/>
  <c r="L931" i="7"/>
  <c r="L1112" i="7"/>
  <c r="L1048" i="7"/>
  <c r="L984" i="7"/>
  <c r="L920" i="7"/>
  <c r="L856" i="7"/>
  <c r="L792" i="7"/>
  <c r="L1069" i="7"/>
  <c r="L1005" i="7"/>
  <c r="L941" i="7"/>
  <c r="L1090" i="7"/>
  <c r="L1026" i="7"/>
  <c r="L962" i="7"/>
  <c r="L898" i="7"/>
  <c r="L834" i="7"/>
  <c r="L1092" i="7"/>
  <c r="L1028" i="7"/>
  <c r="L964" i="7"/>
  <c r="L900" i="7"/>
  <c r="L836" i="7"/>
  <c r="L1118" i="7"/>
  <c r="L1054" i="7"/>
  <c r="L990" i="7"/>
  <c r="L926" i="7"/>
  <c r="L862" i="7"/>
  <c r="L798" i="7"/>
  <c r="L1001" i="7"/>
  <c r="L809" i="7"/>
  <c r="L741" i="7"/>
  <c r="L677" i="7"/>
  <c r="L754" i="7"/>
  <c r="L690" i="7"/>
  <c r="L626" i="7"/>
  <c r="L562" i="7"/>
  <c r="L498" i="7"/>
  <c r="L1055" i="7"/>
  <c r="L927" i="7"/>
  <c r="L859" i="7"/>
  <c r="L827" i="7"/>
  <c r="L767" i="7"/>
  <c r="L703" i="7"/>
  <c r="L811" i="7"/>
  <c r="L732" i="7"/>
  <c r="L668" i="7"/>
  <c r="L604" i="7"/>
  <c r="L540" i="7"/>
  <c r="L476" i="7"/>
  <c r="L999" i="7"/>
  <c r="L793" i="7"/>
  <c r="L729" i="7"/>
  <c r="L665" i="7"/>
  <c r="L601" i="7"/>
  <c r="L750" i="7"/>
  <c r="L686" i="7"/>
  <c r="L622" i="7"/>
  <c r="L558" i="7"/>
  <c r="L494" i="7"/>
  <c r="L1057" i="7"/>
  <c r="L929" i="7"/>
  <c r="L857" i="7"/>
  <c r="L825" i="7"/>
  <c r="L763" i="7"/>
  <c r="L699" i="7"/>
  <c r="L760" i="7"/>
  <c r="L696" i="7"/>
  <c r="L632" i="7"/>
  <c r="L568" i="7"/>
  <c r="L504" i="7"/>
  <c r="L613" i="7"/>
  <c r="L400" i="7"/>
  <c r="L336" i="7"/>
  <c r="L1115" i="7"/>
  <c r="L1051" i="7"/>
  <c r="L987" i="7"/>
  <c r="L923" i="7"/>
  <c r="L1104" i="7"/>
  <c r="L1040" i="7"/>
  <c r="L976" i="7"/>
  <c r="L912" i="7"/>
  <c r="L848" i="7"/>
  <c r="L784" i="7"/>
  <c r="L1061" i="7"/>
  <c r="L997" i="7"/>
  <c r="L933" i="7"/>
  <c r="L1082" i="7"/>
  <c r="L1018" i="7"/>
  <c r="L954" i="7"/>
  <c r="L890" i="7"/>
  <c r="L826" i="7"/>
  <c r="L1084" i="7"/>
  <c r="L1020" i="7"/>
  <c r="L956" i="7"/>
  <c r="L892" i="7"/>
  <c r="L828" i="7"/>
  <c r="L1110" i="7"/>
  <c r="L1046" i="7"/>
  <c r="L982" i="7"/>
  <c r="L918" i="7"/>
  <c r="L854" i="7"/>
  <c r="L790" i="7"/>
  <c r="L983" i="7"/>
  <c r="L805" i="7"/>
  <c r="L733" i="7"/>
  <c r="L905" i="7"/>
  <c r="L746" i="7"/>
  <c r="L682" i="7"/>
  <c r="L618" i="7"/>
  <c r="L554" i="7"/>
  <c r="L490" i="7"/>
  <c r="L1041" i="7"/>
  <c r="L913" i="7"/>
  <c r="L855" i="7"/>
  <c r="L823" i="7"/>
  <c r="L759" i="7"/>
  <c r="L695" i="7"/>
  <c r="L786" i="7"/>
  <c r="L724" i="7"/>
  <c r="L660" i="7"/>
  <c r="L596" i="7"/>
  <c r="L532" i="7"/>
  <c r="L468" i="7"/>
  <c r="L985" i="7"/>
  <c r="L789" i="7"/>
  <c r="L721" i="7"/>
  <c r="L657" i="7"/>
  <c r="L903" i="7"/>
  <c r="L742" i="7"/>
  <c r="L678" i="7"/>
  <c r="L614" i="7"/>
  <c r="L550" i="7"/>
  <c r="L486" i="7"/>
  <c r="L1039" i="7"/>
  <c r="L911" i="7"/>
  <c r="L853" i="7"/>
  <c r="L821" i="7"/>
  <c r="L755" i="7"/>
  <c r="L691" i="7"/>
  <c r="L752" i="7"/>
  <c r="L688" i="7"/>
  <c r="L624" i="7"/>
  <c r="L560" i="7"/>
  <c r="L496" i="7"/>
  <c r="L456" i="7"/>
  <c r="L392" i="7"/>
  <c r="L328" i="7"/>
  <c r="L264" i="7"/>
  <c r="L200" i="7"/>
  <c r="L453" i="7"/>
  <c r="L389" i="7"/>
  <c r="L325" i="7"/>
  <c r="L261" i="7"/>
  <c r="L197" i="7"/>
  <c r="L1107" i="7"/>
  <c r="L1043" i="7"/>
  <c r="L979" i="7"/>
  <c r="L915" i="7"/>
  <c r="L1096" i="7"/>
  <c r="L1032" i="7"/>
  <c r="L968" i="7"/>
  <c r="L904" i="7"/>
  <c r="L840" i="7"/>
  <c r="L1117" i="7"/>
  <c r="L1053" i="7"/>
  <c r="L989" i="7"/>
  <c r="L925" i="7"/>
  <c r="L1074" i="7"/>
  <c r="L1010" i="7"/>
  <c r="L946" i="7"/>
  <c r="L882" i="7"/>
  <c r="L818" i="7"/>
  <c r="L1076" i="7"/>
  <c r="L1012" i="7"/>
  <c r="L948" i="7"/>
  <c r="L884" i="7"/>
  <c r="L820" i="7"/>
  <c r="L1102" i="7"/>
  <c r="L1038" i="7"/>
  <c r="L974" i="7"/>
  <c r="L910" i="7"/>
  <c r="L846" i="7"/>
  <c r="L1097" i="7"/>
  <c r="L969" i="7"/>
  <c r="L791" i="7"/>
  <c r="L725" i="7"/>
  <c r="L901" i="7"/>
  <c r="L738" i="7"/>
  <c r="L674" i="7"/>
  <c r="L610" i="7"/>
  <c r="L546" i="7"/>
  <c r="L482" i="7"/>
  <c r="L1023" i="7"/>
  <c r="L909" i="7"/>
  <c r="L851" i="7"/>
  <c r="L819" i="7"/>
  <c r="L751" i="7"/>
  <c r="L687" i="7"/>
  <c r="L780" i="7"/>
  <c r="L716" i="7"/>
  <c r="L652" i="7"/>
  <c r="L588" i="7"/>
  <c r="L524" i="7"/>
  <c r="L1095" i="7"/>
  <c r="L967" i="7"/>
  <c r="L777" i="7"/>
  <c r="L713" i="7"/>
  <c r="L649" i="7"/>
  <c r="L810" i="7"/>
  <c r="L734" i="7"/>
  <c r="L670" i="7"/>
  <c r="L606" i="7"/>
  <c r="L542" i="7"/>
  <c r="L478" i="7"/>
  <c r="L1025" i="7"/>
  <c r="L881" i="7"/>
  <c r="L849" i="7"/>
  <c r="L817" i="7"/>
  <c r="L747" i="7"/>
  <c r="L889" i="7"/>
  <c r="L744" i="7"/>
  <c r="L680" i="7"/>
  <c r="L616" i="7"/>
  <c r="L552" i="7"/>
  <c r="L488" i="7"/>
  <c r="L448" i="7"/>
  <c r="L384" i="7"/>
  <c r="L320" i="7"/>
  <c r="L256" i="7"/>
  <c r="L192" i="7"/>
  <c r="L445" i="7"/>
  <c r="L1099" i="7"/>
  <c r="L1035" i="7"/>
  <c r="L971" i="7"/>
  <c r="L907" i="7"/>
  <c r="L1088" i="7"/>
  <c r="L1024" i="7"/>
  <c r="L960" i="7"/>
  <c r="L896" i="7"/>
  <c r="L832" i="7"/>
  <c r="L1109" i="7"/>
  <c r="L1045" i="7"/>
  <c r="L981" i="7"/>
  <c r="L917" i="7"/>
  <c r="L1066" i="7"/>
  <c r="L1002" i="7"/>
  <c r="L938" i="7"/>
  <c r="L874" i="7"/>
  <c r="L1119" i="7"/>
  <c r="L1068" i="7"/>
  <c r="L1004" i="7"/>
  <c r="L940" i="7"/>
  <c r="L876" i="7"/>
  <c r="L812" i="7"/>
  <c r="L1094" i="7"/>
  <c r="L1030" i="7"/>
  <c r="L966" i="7"/>
  <c r="L902" i="7"/>
  <c r="L838" i="7"/>
  <c r="L1079" i="7"/>
  <c r="L951" i="7"/>
  <c r="L781" i="7"/>
  <c r="L717" i="7"/>
  <c r="L794" i="7"/>
  <c r="L730" i="7"/>
  <c r="L666" i="7"/>
  <c r="L602" i="7"/>
  <c r="L538" i="7"/>
  <c r="L474" i="7"/>
  <c r="L1009" i="7"/>
  <c r="L879" i="7"/>
  <c r="L847" i="7"/>
  <c r="L815" i="7"/>
  <c r="L743" i="7"/>
  <c r="L679" i="7"/>
  <c r="L772" i="7"/>
  <c r="L708" i="7"/>
  <c r="L644" i="7"/>
  <c r="L580" i="7"/>
  <c r="L516" i="7"/>
  <c r="L1081" i="7"/>
  <c r="L953" i="7"/>
  <c r="L769" i="7"/>
  <c r="L705" i="7"/>
  <c r="L641" i="7"/>
  <c r="L803" i="7"/>
  <c r="L726" i="7"/>
  <c r="L662" i="7"/>
  <c r="L598" i="7"/>
  <c r="L534" i="7"/>
  <c r="L470" i="7"/>
  <c r="L1007" i="7"/>
  <c r="L877" i="7"/>
  <c r="L845" i="7"/>
  <c r="L813" i="7"/>
  <c r="L739" i="7"/>
  <c r="L885" i="7"/>
  <c r="L736" i="7"/>
  <c r="L672" i="7"/>
  <c r="L608" i="7"/>
  <c r="L544" i="7"/>
  <c r="L480" i="7"/>
  <c r="L440" i="7"/>
  <c r="L376" i="7"/>
  <c r="L312" i="7"/>
  <c r="L248" i="7"/>
  <c r="L184" i="7"/>
  <c r="L437" i="7"/>
  <c r="L373" i="7"/>
  <c r="L309" i="7"/>
  <c r="L245" i="7"/>
  <c r="L181" i="7"/>
  <c r="L599" i="7"/>
  <c r="L567" i="7"/>
  <c r="L535" i="7"/>
  <c r="L503" i="7"/>
  <c r="L1091" i="7"/>
  <c r="L1027" i="7"/>
  <c r="L963" i="7"/>
  <c r="L899" i="7"/>
  <c r="L1080" i="7"/>
  <c r="L1016" i="7"/>
  <c r="L952" i="7"/>
  <c r="L888" i="7"/>
  <c r="L824" i="7"/>
  <c r="L1101" i="7"/>
  <c r="L1037" i="7"/>
  <c r="L973" i="7"/>
  <c r="L1122" i="7"/>
  <c r="L1058" i="7"/>
  <c r="L994" i="7"/>
  <c r="L930" i="7"/>
  <c r="L866" i="7"/>
  <c r="L1111" i="7"/>
  <c r="L1060" i="7"/>
  <c r="L996" i="7"/>
  <c r="L932" i="7"/>
  <c r="L868" i="7"/>
  <c r="L804" i="7"/>
  <c r="L1086" i="7"/>
  <c r="L1022" i="7"/>
  <c r="L958" i="7"/>
  <c r="L894" i="7"/>
  <c r="L830" i="7"/>
  <c r="L1065" i="7"/>
  <c r="L937" i="7"/>
  <c r="L773" i="7"/>
  <c r="L709" i="7"/>
  <c r="L787" i="7"/>
  <c r="L722" i="7"/>
  <c r="L658" i="7"/>
  <c r="L594" i="7"/>
  <c r="L530" i="7"/>
  <c r="L466" i="7"/>
  <c r="L991" i="7"/>
  <c r="L875" i="7"/>
  <c r="L843" i="7"/>
  <c r="L801" i="7"/>
  <c r="L735" i="7"/>
  <c r="L671" i="7"/>
  <c r="L764" i="7"/>
  <c r="L700" i="7"/>
  <c r="L636" i="7"/>
  <c r="L572" i="7"/>
  <c r="L508" i="7"/>
  <c r="L1063" i="7"/>
  <c r="L935" i="7"/>
  <c r="L761" i="7"/>
  <c r="L697" i="7"/>
  <c r="L633" i="7"/>
  <c r="L782" i="7"/>
  <c r="L718" i="7"/>
  <c r="L654" i="7"/>
  <c r="L1083" i="7"/>
  <c r="L1019" i="7"/>
  <c r="L955" i="7"/>
  <c r="L891" i="7"/>
  <c r="L1072" i="7"/>
  <c r="L1008" i="7"/>
  <c r="L944" i="7"/>
  <c r="L880" i="7"/>
  <c r="L816" i="7"/>
  <c r="L1093" i="7"/>
  <c r="L1029" i="7"/>
  <c r="L965" i="7"/>
  <c r="L1114" i="7"/>
  <c r="L1050" i="7"/>
  <c r="L986" i="7"/>
  <c r="L922" i="7"/>
  <c r="L858" i="7"/>
  <c r="L1116" i="7"/>
  <c r="L1052" i="7"/>
  <c r="L988" i="7"/>
  <c r="L924" i="7"/>
  <c r="L860" i="7"/>
  <c r="L796" i="7"/>
  <c r="L1078" i="7"/>
  <c r="L1014" i="7"/>
  <c r="L950" i="7"/>
  <c r="L886" i="7"/>
  <c r="L822" i="7"/>
  <c r="L1047" i="7"/>
  <c r="L919" i="7"/>
  <c r="L765" i="7"/>
  <c r="L701" i="7"/>
  <c r="L778" i="7"/>
  <c r="L714" i="7"/>
  <c r="L650" i="7"/>
  <c r="L586" i="7"/>
  <c r="L522" i="7"/>
  <c r="L1105" i="7"/>
  <c r="L977" i="7"/>
  <c r="L871" i="7"/>
  <c r="L839" i="7"/>
  <c r="L797" i="7"/>
  <c r="L727" i="7"/>
  <c r="L663" i="7"/>
  <c r="L756" i="7"/>
  <c r="L692" i="7"/>
  <c r="L628" i="7"/>
  <c r="L564" i="7"/>
  <c r="L500" i="7"/>
  <c r="L1049" i="7"/>
  <c r="L921" i="7"/>
  <c r="L753" i="7"/>
  <c r="L689" i="7"/>
  <c r="L625" i="7"/>
  <c r="L774" i="7"/>
  <c r="L710" i="7"/>
  <c r="L646" i="7"/>
  <c r="L582" i="7"/>
  <c r="L518" i="7"/>
  <c r="L1103" i="7"/>
  <c r="L975" i="7"/>
  <c r="L869" i="7"/>
  <c r="L837" i="7"/>
  <c r="L785" i="7"/>
  <c r="L723" i="7"/>
  <c r="L795" i="7"/>
  <c r="L720" i="7"/>
  <c r="L656" i="7"/>
  <c r="L592" i="7"/>
  <c r="L528" i="7"/>
  <c r="L464" i="7"/>
  <c r="L424" i="7"/>
  <c r="L360" i="7"/>
  <c r="L296" i="7"/>
  <c r="L232" i="7"/>
  <c r="L669" i="7"/>
  <c r="L421" i="7"/>
  <c r="L357" i="7"/>
  <c r="L293" i="7"/>
  <c r="L229" i="7"/>
  <c r="L165" i="7"/>
  <c r="L1075" i="7"/>
  <c r="L1011" i="7"/>
  <c r="L947" i="7"/>
  <c r="L883" i="7"/>
  <c r="L1064" i="7"/>
  <c r="L1000" i="7"/>
  <c r="L936" i="7"/>
  <c r="L872" i="7"/>
  <c r="L808" i="7"/>
  <c r="L1085" i="7"/>
  <c r="L1021" i="7"/>
  <c r="L957" i="7"/>
  <c r="L1106" i="7"/>
  <c r="L1042" i="7"/>
  <c r="L978" i="7"/>
  <c r="L914" i="7"/>
  <c r="L850" i="7"/>
  <c r="L1108" i="7"/>
  <c r="L1044" i="7"/>
  <c r="L980" i="7"/>
  <c r="L916" i="7"/>
  <c r="L852" i="7"/>
  <c r="L788" i="7"/>
  <c r="L1070" i="7"/>
  <c r="L1006" i="7"/>
  <c r="L942" i="7"/>
  <c r="L878" i="7"/>
  <c r="L814" i="7"/>
  <c r="L1033" i="7"/>
  <c r="L897" i="7"/>
  <c r="L757" i="7"/>
  <c r="L693" i="7"/>
  <c r="L770" i="7"/>
  <c r="L706" i="7"/>
  <c r="L642" i="7"/>
  <c r="L578" i="7"/>
  <c r="L514" i="7"/>
  <c r="L1087" i="7"/>
  <c r="L959" i="7"/>
  <c r="L867" i="7"/>
  <c r="L835" i="7"/>
  <c r="L783" i="7"/>
  <c r="L719" i="7"/>
  <c r="L655" i="7"/>
  <c r="L748" i="7"/>
  <c r="L684" i="7"/>
  <c r="L620" i="7"/>
  <c r="L556" i="7"/>
  <c r="L492" i="7"/>
  <c r="L1031" i="7"/>
  <c r="L895" i="7"/>
  <c r="L745" i="7"/>
  <c r="L681" i="7"/>
  <c r="L617" i="7"/>
  <c r="L766" i="7"/>
  <c r="L702" i="7"/>
  <c r="L638" i="7"/>
  <c r="L574" i="7"/>
  <c r="L510" i="7"/>
  <c r="L1089" i="7"/>
  <c r="L961" i="7"/>
  <c r="L865" i="7"/>
  <c r="L833" i="7"/>
  <c r="L779" i="7"/>
  <c r="L715" i="7"/>
  <c r="L776" i="7"/>
  <c r="L712" i="7"/>
  <c r="L648" i="7"/>
  <c r="L584" i="7"/>
  <c r="L520" i="7"/>
  <c r="L647" i="7"/>
  <c r="L416" i="7"/>
  <c r="L352" i="7"/>
  <c r="L288" i="7"/>
  <c r="L224" i="7"/>
  <c r="L651" i="7"/>
  <c r="L413" i="7"/>
  <c r="L349" i="7"/>
  <c r="L285" i="7"/>
  <c r="L221" i="7"/>
  <c r="L157" i="7"/>
  <c r="L587" i="7"/>
  <c r="L555" i="7"/>
  <c r="L523" i="7"/>
  <c r="L491" i="7"/>
  <c r="L1067" i="7"/>
  <c r="L1003" i="7"/>
  <c r="L939" i="7"/>
  <c r="L1120" i="7"/>
  <c r="L1056" i="7"/>
  <c r="L992" i="7"/>
  <c r="L928" i="7"/>
  <c r="L864" i="7"/>
  <c r="L800" i="7"/>
  <c r="L1077" i="7"/>
  <c r="L1013" i="7"/>
  <c r="L949" i="7"/>
  <c r="L1098" i="7"/>
  <c r="L1034" i="7"/>
  <c r="L970" i="7"/>
  <c r="L906" i="7"/>
  <c r="L842" i="7"/>
  <c r="L1100" i="7"/>
  <c r="L1036" i="7"/>
  <c r="L972" i="7"/>
  <c r="L908" i="7"/>
  <c r="L844" i="7"/>
  <c r="L1121" i="7"/>
  <c r="L1062" i="7"/>
  <c r="L998" i="7"/>
  <c r="L934" i="7"/>
  <c r="L870" i="7"/>
  <c r="L806" i="7"/>
  <c r="L1015" i="7"/>
  <c r="L893" i="7"/>
  <c r="L749" i="7"/>
  <c r="L685" i="7"/>
  <c r="L762" i="7"/>
  <c r="L698" i="7"/>
  <c r="L634" i="7"/>
  <c r="L570" i="7"/>
  <c r="L506" i="7"/>
  <c r="L1073" i="7"/>
  <c r="L945" i="7"/>
  <c r="L863" i="7"/>
  <c r="L831" i="7"/>
  <c r="L775" i="7"/>
  <c r="L711" i="7"/>
  <c r="L887" i="7"/>
  <c r="L740" i="7"/>
  <c r="L676" i="7"/>
  <c r="L612" i="7"/>
  <c r="L548" i="7"/>
  <c r="L484" i="7"/>
  <c r="AA68" i="7"/>
  <c r="AD68" i="7" s="1"/>
  <c r="R79" i="7"/>
  <c r="L23" i="7"/>
  <c r="L63" i="7"/>
  <c r="L107" i="7"/>
  <c r="L172" i="7"/>
  <c r="L355" i="7"/>
  <c r="L81" i="7"/>
  <c r="L179" i="7"/>
  <c r="L16" i="7"/>
  <c r="L56" i="7"/>
  <c r="L133" i="7"/>
  <c r="L246" i="7"/>
  <c r="L314" i="7"/>
  <c r="L45" i="7"/>
  <c r="L74" i="7"/>
  <c r="L117" i="7"/>
  <c r="L183" i="7"/>
  <c r="L278" i="7"/>
  <c r="L53" i="7"/>
  <c r="L87" i="7"/>
  <c r="L164" i="7"/>
  <c r="L338" i="7"/>
  <c r="L136" i="7"/>
  <c r="L259" i="7"/>
  <c r="L323" i="7"/>
  <c r="L80" i="7"/>
  <c r="L139" i="7"/>
  <c r="L214" i="7"/>
  <c r="L26" i="7"/>
  <c r="L57" i="7"/>
  <c r="L120" i="7"/>
  <c r="L234" i="7"/>
  <c r="L419" i="7"/>
  <c r="L639" i="7"/>
  <c r="L406" i="7"/>
  <c r="L465" i="7"/>
  <c r="L497" i="7"/>
  <c r="L529" i="7"/>
  <c r="L561" i="7"/>
  <c r="L593" i="7"/>
  <c r="L177" i="7"/>
  <c r="L241" i="7"/>
  <c r="L305" i="7"/>
  <c r="L369" i="7"/>
  <c r="L433" i="7"/>
  <c r="L260" i="7"/>
  <c r="L324" i="7"/>
  <c r="L388" i="7"/>
  <c r="L452" i="7"/>
  <c r="L215" i="7"/>
  <c r="L279" i="7"/>
  <c r="L343" i="7"/>
  <c r="L407" i="7"/>
  <c r="L603" i="7"/>
  <c r="L386" i="7"/>
  <c r="L450" i="7"/>
  <c r="L495" i="7"/>
  <c r="L539" i="7"/>
  <c r="L579" i="7"/>
  <c r="L173" i="7"/>
  <c r="L301" i="7"/>
  <c r="L429" i="7"/>
  <c r="L280" i="7"/>
  <c r="L512" i="7"/>
  <c r="L768" i="7"/>
  <c r="L861" i="7"/>
  <c r="L566" i="7"/>
  <c r="L807" i="7"/>
  <c r="L258" i="7"/>
  <c r="L322" i="7"/>
  <c r="L47" i="7"/>
  <c r="L75" i="7"/>
  <c r="L119" i="7"/>
  <c r="L190" i="7"/>
  <c r="L286" i="7"/>
  <c r="L58" i="7"/>
  <c r="L90" i="7"/>
  <c r="L167" i="7"/>
  <c r="L8" i="7"/>
  <c r="L142" i="7"/>
  <c r="L267" i="7"/>
  <c r="L342" i="7"/>
  <c r="L86" i="7"/>
  <c r="L152" i="7"/>
  <c r="L226" i="7"/>
  <c r="L40" i="7"/>
  <c r="L83" i="7"/>
  <c r="L128" i="7"/>
  <c r="L339" i="7"/>
  <c r="L427" i="7"/>
  <c r="L661" i="7"/>
  <c r="L414" i="7"/>
  <c r="L469" i="7"/>
  <c r="L501" i="7"/>
  <c r="L533" i="7"/>
  <c r="L565" i="7"/>
  <c r="L597" i="7"/>
  <c r="L185" i="7"/>
  <c r="L249" i="7"/>
  <c r="L313" i="7"/>
  <c r="L377" i="7"/>
  <c r="L441" i="7"/>
  <c r="L268" i="7"/>
  <c r="L332" i="7"/>
  <c r="L396" i="7"/>
  <c r="L460" i="7"/>
  <c r="L223" i="7"/>
  <c r="L287" i="7"/>
  <c r="L351" i="7"/>
  <c r="L415" i="7"/>
  <c r="L607" i="7"/>
  <c r="L394" i="7"/>
  <c r="L458" i="7"/>
  <c r="L499" i="7"/>
  <c r="L543" i="7"/>
  <c r="L583" i="7"/>
  <c r="L189" i="7"/>
  <c r="L317" i="7"/>
  <c r="L461" i="7"/>
  <c r="L304" i="7"/>
  <c r="L536" i="7"/>
  <c r="L802" i="7"/>
  <c r="L873" i="7"/>
  <c r="L590" i="7"/>
  <c r="L1017" i="7"/>
</calcChain>
</file>

<file path=xl/sharedStrings.xml><?xml version="1.0" encoding="utf-8"?>
<sst xmlns="http://schemas.openxmlformats.org/spreadsheetml/2006/main" count="7003" uniqueCount="2522">
  <si>
    <t>row</t>
  </si>
  <si>
    <t>Average</t>
  </si>
  <si>
    <t>CLD001</t>
  </si>
  <si>
    <t>CLD002</t>
  </si>
  <si>
    <t>CLD003</t>
  </si>
  <si>
    <t>CLD091</t>
  </si>
  <si>
    <t>CLD092</t>
  </si>
  <si>
    <t>CLD093</t>
  </si>
  <si>
    <t>DPS001</t>
  </si>
  <si>
    <t>DPS002</t>
  </si>
  <si>
    <t>DPS003</t>
  </si>
  <si>
    <t>DPS051</t>
  </si>
  <si>
    <t>DPS052</t>
  </si>
  <si>
    <t>DPS091</t>
  </si>
  <si>
    <t>DPS092</t>
  </si>
  <si>
    <t>DPS093</t>
  </si>
  <si>
    <t>GBT001</t>
  </si>
  <si>
    <t>GBT002</t>
  </si>
  <si>
    <t>GBT003</t>
  </si>
  <si>
    <t>GBT051</t>
  </si>
  <si>
    <t>GBT052</t>
  </si>
  <si>
    <t>GBT053</t>
  </si>
  <si>
    <t>GBT091</t>
  </si>
  <si>
    <t>GBT092</t>
  </si>
  <si>
    <t>GBT093</t>
  </si>
  <si>
    <t>Model</t>
  </si>
  <si>
    <t>0.0</t>
  </si>
  <si>
    <t>0.5</t>
  </si>
  <si>
    <t>1</t>
  </si>
  <si>
    <t>CLM001</t>
  </si>
  <si>
    <t>CLM002</t>
  </si>
  <si>
    <t>CLM003</t>
  </si>
  <si>
    <t>DPM001</t>
  </si>
  <si>
    <t>DPM002</t>
  </si>
  <si>
    <t>DPM003</t>
  </si>
  <si>
    <t>GBN001</t>
  </si>
  <si>
    <t>GBN002</t>
  </si>
  <si>
    <t>GBN003</t>
  </si>
  <si>
    <t>GPM001</t>
  </si>
  <si>
    <t>GPM002</t>
  </si>
  <si>
    <t>GPM003</t>
  </si>
  <si>
    <t>GPN001</t>
  </si>
  <si>
    <t>GPN002</t>
  </si>
  <si>
    <t>GPN003</t>
  </si>
  <si>
    <t>Total</t>
  </si>
  <si>
    <t>CLD</t>
  </si>
  <si>
    <t>CLM</t>
  </si>
  <si>
    <t>DPM</t>
  </si>
  <si>
    <t>DPS</t>
  </si>
  <si>
    <t>GBN</t>
  </si>
  <si>
    <t>GBT</t>
  </si>
  <si>
    <t>GPM</t>
  </si>
  <si>
    <t>GPN</t>
  </si>
  <si>
    <t>SP</t>
  </si>
  <si>
    <t>MP</t>
  </si>
  <si>
    <t>model</t>
  </si>
  <si>
    <t>Model/T</t>
  </si>
  <si>
    <t>code</t>
  </si>
  <si>
    <t>0.9</t>
  </si>
  <si>
    <t>CLM091</t>
  </si>
  <si>
    <t>CLM092</t>
  </si>
  <si>
    <t>CLM093</t>
  </si>
  <si>
    <t>DPM091</t>
  </si>
  <si>
    <t>DPM092</t>
  </si>
  <si>
    <t>DPM093</t>
  </si>
  <si>
    <t>GPM091</t>
  </si>
  <si>
    <t>GPM092</t>
  </si>
  <si>
    <t>GPM093</t>
  </si>
  <si>
    <t>Prompt</t>
  </si>
  <si>
    <t>prompt</t>
  </si>
  <si>
    <t>prompt and generated code score Huginface average</t>
  </si>
  <si>
    <t>prompt / generated code  Huginface  Match rate</t>
  </si>
  <si>
    <t>CLM051</t>
  </si>
  <si>
    <t>CLM052</t>
  </si>
  <si>
    <t>CLM053</t>
  </si>
  <si>
    <t>DPM051</t>
  </si>
  <si>
    <t>DPM052</t>
  </si>
  <si>
    <t>DPM053</t>
  </si>
  <si>
    <t>GPM051</t>
  </si>
  <si>
    <t>GPM052</t>
  </si>
  <si>
    <t>GPM053</t>
  </si>
  <si>
    <t>Row</t>
  </si>
  <si>
    <t>Id</t>
  </si>
  <si>
    <t>folder</t>
  </si>
  <si>
    <t>folder path</t>
  </si>
  <si>
    <t>file name</t>
  </si>
  <si>
    <t>red line syntax</t>
  </si>
  <si>
    <t>text</t>
  </si>
  <si>
    <t>submodel</t>
  </si>
  <si>
    <t>f:\uml\jpg\CLD001</t>
  </si>
  <si>
    <t>Row16_9f2423.jpg</t>
  </si>
  <si>
    <t>Red text at rows 604-623, cols 8-236 (537 pixels)</t>
  </si>
  <si>
    <t>Short error or syntax message</t>
  </si>
  <si>
    <t>total</t>
  </si>
  <si>
    <t>Row21_dd4c19.jpg</t>
  </si>
  <si>
    <t>Red text at rows 463-482, cols 10-197 (520 pixels)</t>
  </si>
  <si>
    <t>Row24_da5b1b.jpg</t>
  </si>
  <si>
    <t>Red text at rows 14-762, cols 8-224 (896 pixels)</t>
  </si>
  <si>
    <t>Row34_91f54d.jpg</t>
  </si>
  <si>
    <t>Red text at rows 481-499, cols 10-139 (496 pixels)</t>
  </si>
  <si>
    <t>Keyword or brief text</t>
  </si>
  <si>
    <t>Row37_dfdb5d.jpg</t>
  </si>
  <si>
    <t>Red text at rows 692-711, cols 8-152 (526 pixels)</t>
  </si>
  <si>
    <t>Row44_a404a2.jpg</t>
  </si>
  <si>
    <t>Red text at rows 604-623, cols 8-176 (525 pixels)</t>
  </si>
  <si>
    <t>Row49_e5daa9.jpg</t>
  </si>
  <si>
    <t>Red text at rows 604-623, cols 8-256 (540 pixels)</t>
  </si>
  <si>
    <t>f:\uml\jpg\CLD002</t>
  </si>
  <si>
    <t>Row16_a3d51d.jpg</t>
  </si>
  <si>
    <t>Red text at rows 604-623, cols 8-200 (531 pixels)</t>
  </si>
  <si>
    <t>ردیف</t>
  </si>
  <si>
    <t>Used LLMs</t>
  </si>
  <si>
    <t>LLM used Accroname</t>
  </si>
  <si>
    <t>Errors in Plot drawing</t>
  </si>
  <si>
    <t>Total Error</t>
  </si>
  <si>
    <t>Error im persent</t>
  </si>
  <si>
    <t>Row24_4437ca.jpg</t>
  </si>
  <si>
    <t>Red text at rows 674-693, cols 8-245 (546 pixels)</t>
  </si>
  <si>
    <t>ChatGPT-4o for simple prompts</t>
  </si>
  <si>
    <t>Row29_185d1e.jpg</t>
  </si>
  <si>
    <t>Red text at rows 692-711, cols 8-116 (361 pixels)</t>
  </si>
  <si>
    <t>Claude for simple prompts</t>
  </si>
  <si>
    <t>Attempts in tempreture</t>
  </si>
  <si>
    <t>DeepSics for simple prompts (unclear)</t>
  </si>
  <si>
    <t>sum</t>
  </si>
  <si>
    <t>Row37_91791e.jpg</t>
  </si>
  <si>
    <t>ChatGPT-5 for simple prompts</t>
  </si>
  <si>
    <t>Row39_474112.jpg</t>
  </si>
  <si>
    <t>Red text at rows 798-816, cols 8-212 (559 pixels)</t>
  </si>
  <si>
    <t>Claude for modified prompts</t>
  </si>
  <si>
    <t>Row40_1e728a.jpg</t>
  </si>
  <si>
    <t>Red text at rows 657-675, cols 10-368 (502 pixels)</t>
  </si>
  <si>
    <t>Error message or warning text</t>
  </si>
  <si>
    <t>DeepSics for modified prompts (unclear)</t>
  </si>
  <si>
    <t>f:\uml\jpg\CLD003</t>
  </si>
  <si>
    <t>ChatGPT-4o for modified prompts</t>
  </si>
  <si>
    <t>Row24_fa986e.jpg</t>
  </si>
  <si>
    <t>Red text at rows 727-746, cols 10-200 (529 pixels)</t>
  </si>
  <si>
    <t>ChatGPT-5 for modified prompts</t>
  </si>
  <si>
    <t>Row29_251ee4.jpg</t>
  </si>
  <si>
    <t>کلاد برای پرامت های جدید تصاویرش قابل پردازش نیست باید کد اصلاح شود</t>
  </si>
  <si>
    <t>Row37_f045c3.jpg</t>
  </si>
  <si>
    <t>Red text at rows 674-693, cols 8-158 (522 pixels)</t>
  </si>
  <si>
    <t>Row44_aec5fa.jpg</t>
  </si>
  <si>
    <t>Sum</t>
  </si>
  <si>
    <t>Row46_7f9756.jpg</t>
  </si>
  <si>
    <t>Red text at rows 815-834, cols 10-155 (518 pixels)</t>
  </si>
  <si>
    <t>f:\uml\jpg\CLD091</t>
  </si>
  <si>
    <t>Row13_a33639.jpg</t>
  </si>
  <si>
    <t>Red text at rows 410-429, cols 8-188 (522 pixels)</t>
  </si>
  <si>
    <t>Row15_dbd4b5.jpg</t>
  </si>
  <si>
    <t>Red text at rows 622-640, cols 8-260 (571 pixels)</t>
  </si>
  <si>
    <t>Row16_7a31c6.jpg</t>
  </si>
  <si>
    <t>Red text at rows 780-799, cols 8-184 (525 pixels)</t>
  </si>
  <si>
    <t xml:space="preserve">Prompt </t>
  </si>
  <si>
    <t>Error</t>
  </si>
  <si>
    <t>Row19_faea7c.jpg</t>
  </si>
  <si>
    <t>Red text at rows 590-609, cols 8-182 (536 pixels)</t>
  </si>
  <si>
    <t>Row24_4abf7e.jpg</t>
  </si>
  <si>
    <t>2</t>
  </si>
  <si>
    <t>Row36_36badc.jpg</t>
  </si>
  <si>
    <t>Red text at rows 657-675, cols 10-227 (498 pixels)</t>
  </si>
  <si>
    <t>3</t>
  </si>
  <si>
    <t>Row39_93afcf.jpg</t>
  </si>
  <si>
    <t>Red text at rows 358-376, cols 8-128 (386 pixels)</t>
  </si>
  <si>
    <t>4</t>
  </si>
  <si>
    <t>Error for LLMs on prompt type</t>
  </si>
  <si>
    <t>درصد خطا</t>
  </si>
  <si>
    <t>Row44_7740f1.jpg</t>
  </si>
  <si>
    <t>Red text at rows 14-762, cols 10-233 (896 pixels)</t>
  </si>
  <si>
    <t>5</t>
  </si>
  <si>
    <t>Simple prompt</t>
  </si>
  <si>
    <t>Row49_91b16b.jpg</t>
  </si>
  <si>
    <t>Red text at rows 604-623, cols 8-260 (541 pixels)</t>
  </si>
  <si>
    <t>6</t>
  </si>
  <si>
    <t>Enhance prompt</t>
  </si>
  <si>
    <t>f:\uml\jpg\CLD092</t>
  </si>
  <si>
    <t>Row16_dca9ca.jpg</t>
  </si>
  <si>
    <t>Red text at rows 763-781, cols 8-167 (490 pixels)</t>
  </si>
  <si>
    <t>7</t>
  </si>
  <si>
    <t>Row24_b2af16.jpg</t>
  </si>
  <si>
    <t>Red text at rows 569-587, cols 10-185 (499 pixels)</t>
  </si>
  <si>
    <t>8</t>
  </si>
  <si>
    <t>Red text at rows 784-803, cols 8-158 (528 pixels)</t>
  </si>
  <si>
    <t>9</t>
  </si>
  <si>
    <t>Row39_38d5cf.jpg</t>
  </si>
  <si>
    <t>Red text at rows 287-306, cols 10-167 (363 pixels)</t>
  </si>
  <si>
    <t>10</t>
  </si>
  <si>
    <t>Row44_ed5f80.jpg</t>
  </si>
  <si>
    <t>Red text at rows 14-902, cols 8-254 (907 pixels)</t>
  </si>
  <si>
    <t>11</t>
  </si>
  <si>
    <t>Row48_ecd93c.jpg</t>
  </si>
  <si>
    <t>Red text at rows 558-570, cols 10-102 (357 pixels)</t>
  </si>
  <si>
    <t>12</t>
  </si>
  <si>
    <t>f:\uml\jpg\CLD093</t>
  </si>
  <si>
    <t>Row13_6a3e95.jpg</t>
  </si>
  <si>
    <t>Red text at rows 393-411, cols 10-176 (501 pixels)</t>
  </si>
  <si>
    <t>13</t>
  </si>
  <si>
    <t>Row19_c6b041.jpg</t>
  </si>
  <si>
    <t>Red text at rows 520-539, cols 8-242 (550 pixels)</t>
  </si>
  <si>
    <t>14</t>
  </si>
  <si>
    <t>Row27_8de982.jpg</t>
  </si>
  <si>
    <t>Red text at rows 622-639, cols 8-102 (372 pixels)</t>
  </si>
  <si>
    <t>15</t>
  </si>
  <si>
    <t>Row31_19a8cc.jpg</t>
  </si>
  <si>
    <t>Red text at rows 340-359, cols 10-102 (336 pixels)</t>
  </si>
  <si>
    <t>16</t>
  </si>
  <si>
    <t>Row37_11673b.jpg</t>
  </si>
  <si>
    <t>17</t>
  </si>
  <si>
    <t>Row39_67b038.jpg</t>
  </si>
  <si>
    <t>Red text at rows 534-552, cols 8-200 (563 pixels)</t>
  </si>
  <si>
    <t>18</t>
  </si>
  <si>
    <t>Row50_133b52.jpg</t>
  </si>
  <si>
    <t>Red text at rows 569-587, cols 10-266 (504 pixels)</t>
  </si>
  <si>
    <t>19</t>
  </si>
  <si>
    <t>f:\uml\jpg\CLM001</t>
  </si>
  <si>
    <t>Row10_1db976.jpg</t>
  </si>
  <si>
    <t>Red text at rows 604-623, cols 8-149 (370 pixels)</t>
  </si>
  <si>
    <t>20</t>
  </si>
  <si>
    <t>Row11_6afa79.jpg</t>
  </si>
  <si>
    <t>Red text at rows 604-623, cols 8-171 (373 pixels)</t>
  </si>
  <si>
    <t>21</t>
  </si>
  <si>
    <t>Row12_07bcd0.jpg</t>
  </si>
  <si>
    <t>Red text at rows 604-623, cols 8-101 (355 pixels)</t>
  </si>
  <si>
    <t>22</t>
  </si>
  <si>
    <t>Row13_54751d.jpg</t>
  </si>
  <si>
    <t>Red text at rows 604-623, cols 8-284 (404 pixels)</t>
  </si>
  <si>
    <t>23</t>
  </si>
  <si>
    <t>Row14_9e7332.jpg</t>
  </si>
  <si>
    <t>Red text at rows 696-715, cols 8-170 (374 pixels)</t>
  </si>
  <si>
    <t>24</t>
  </si>
  <si>
    <t>Row15_eac4b4.jpg</t>
  </si>
  <si>
    <t>Red text at rows 604-623, cols 8-176 (379 pixels)</t>
  </si>
  <si>
    <t>25</t>
  </si>
  <si>
    <t>Error on all promptin in generating diagram</t>
  </si>
  <si>
    <t>Total plot</t>
  </si>
  <si>
    <t>Error im persent to Error</t>
  </si>
  <si>
    <t>Row16_98d6c3.jpg</t>
  </si>
  <si>
    <t>Red text at rows 604-623, cols 10-170 (374 pixels)</t>
  </si>
  <si>
    <t>26</t>
  </si>
  <si>
    <t xml:space="preserve"> Error VS all prompt </t>
  </si>
  <si>
    <t xml:space="preserve"> Error VS all prompt (%)</t>
  </si>
  <si>
    <t xml:space="preserve">Erorr /  all of errors  in percent in generating of  plots </t>
  </si>
  <si>
    <t>Row17_b15326.jpg</t>
  </si>
  <si>
    <t>Red text at rows 604-623, cols 8-203 (380 pixels)</t>
  </si>
  <si>
    <t>27</t>
  </si>
  <si>
    <t>Total of codes</t>
  </si>
  <si>
    <t>Errors</t>
  </si>
  <si>
    <t>Error for Sp</t>
  </si>
  <si>
    <t>Error for Mp</t>
  </si>
  <si>
    <t>Errors (%)</t>
  </si>
  <si>
    <t>Error for Sp (%)</t>
  </si>
  <si>
    <t>Error for Mp (%)</t>
  </si>
  <si>
    <t>Row18_41b88e.jpg</t>
  </si>
  <si>
    <t>Red text at rows 604-623, cols 8-206 (385 pixels)</t>
  </si>
  <si>
    <t>28</t>
  </si>
  <si>
    <t>Row19_2d8e4d.jpg</t>
  </si>
  <si>
    <t>Red text at rows 604-623, cols 8-284 (401 pixels)</t>
  </si>
  <si>
    <t>29</t>
  </si>
  <si>
    <t>Row1_64a547.jpg</t>
  </si>
  <si>
    <t>Red text at rows 604-623, cols 8-149 (373 pixels)</t>
  </si>
  <si>
    <t>30</t>
  </si>
  <si>
    <t>Error Non start/stop in generating diagram</t>
  </si>
  <si>
    <t>Row20_5a8d2d.jpg</t>
  </si>
  <si>
    <t>Red text at rows 604-623, cols 8-245 (386 pixels)</t>
  </si>
  <si>
    <t>31</t>
  </si>
  <si>
    <t xml:space="preserve">Number of error in generating of  plots </t>
  </si>
  <si>
    <t xml:space="preserve">Erorr in percent in generating of  plots </t>
  </si>
  <si>
    <t>Row21_026e9c.jpg</t>
  </si>
  <si>
    <t>Red text at rows 604-623, cols 8-206 (390 pixels)</t>
  </si>
  <si>
    <t>32</t>
  </si>
  <si>
    <t>Row22_1eac8b.jpg</t>
  </si>
  <si>
    <t>Red text at rows 604-623, cols 8-224 (390 pixels)</t>
  </si>
  <si>
    <t>33</t>
  </si>
  <si>
    <t>Row23_593233.jpg</t>
  </si>
  <si>
    <t>Red text at rows 604-623, cols 8-296 (413 pixels)</t>
  </si>
  <si>
    <t>34</t>
  </si>
  <si>
    <t>Row24_08f931.jpg</t>
  </si>
  <si>
    <t>Red text at rows 604-623, cols 10-254 (394 pixels)</t>
  </si>
  <si>
    <t>35</t>
  </si>
  <si>
    <t>Row25_ff3aa8.jpg</t>
  </si>
  <si>
    <t>Red text at rows 604-623, cols 8-386 (427 pixels)</t>
  </si>
  <si>
    <t>36</t>
  </si>
  <si>
    <t>Row26_6b9c2b.jpg</t>
  </si>
  <si>
    <t>Red text at rows 604-623, cols 8-110 (358 pixels)</t>
  </si>
  <si>
    <t>37</t>
  </si>
  <si>
    <t>Row27_3439f7.jpg</t>
  </si>
  <si>
    <t>Red text at rows 604-623, cols 8-149 (368 pixels)</t>
  </si>
  <si>
    <t>38</t>
  </si>
  <si>
    <t>Erorr number in generate  plot of diagram</t>
  </si>
  <si>
    <t>Erorr in percent in generate  plot of diagram</t>
  </si>
  <si>
    <t>Row28_bfb473.jpg</t>
  </si>
  <si>
    <t>Red text at rows 604-623, cols 8-197 (383 pixels)</t>
  </si>
  <si>
    <t>39</t>
  </si>
  <si>
    <t>Tempreture</t>
  </si>
  <si>
    <t>Row29_357a90.jpg</t>
  </si>
  <si>
    <t>Red text at rows 604-623, cols 8-182 (371 pixels)</t>
  </si>
  <si>
    <t>40</t>
  </si>
  <si>
    <t>Row2_a7823b.jpg</t>
  </si>
  <si>
    <t>Red text at rows 604-623, cols 8-386 (426 pixels)</t>
  </si>
  <si>
    <t>41</t>
  </si>
  <si>
    <t>Modified</t>
  </si>
  <si>
    <t>Row30_18759e.jpg</t>
  </si>
  <si>
    <t>Red text at rows 604-623, cols 8-254 (392 pixels)</t>
  </si>
  <si>
    <t>42</t>
  </si>
  <si>
    <t>Simple</t>
  </si>
  <si>
    <t>Row31_b61ad4.jpg</t>
  </si>
  <si>
    <t>Red text at rows 604-623, cols 8-212 (384 pixels)</t>
  </si>
  <si>
    <t>43</t>
  </si>
  <si>
    <t>Non Start/stop</t>
  </si>
  <si>
    <t>Row32_095c39.jpg</t>
  </si>
  <si>
    <t>Red text at rows 604-623, cols 8-230 (395 pixels)</t>
  </si>
  <si>
    <t>44</t>
  </si>
  <si>
    <t>Row33_0b2631.jpg</t>
  </si>
  <si>
    <t>Red text at rows 604-623, cols 8-248 (392 pixels)</t>
  </si>
  <si>
    <t>45</t>
  </si>
  <si>
    <t>Row34_cf43ee.jpg</t>
  </si>
  <si>
    <t>Red text at rows 604-623, cols 8-152 (371 pixels)</t>
  </si>
  <si>
    <t>46</t>
  </si>
  <si>
    <t>Row35_7d8a70.jpg</t>
  </si>
  <si>
    <t>Red text at rows 696-715, cols 8-260 (397 pixels)</t>
  </si>
  <si>
    <t>47</t>
  </si>
  <si>
    <t>Row36_fc1ad1.jpg</t>
  </si>
  <si>
    <t>Red text at rows 604-623, cols 8-110 (359 pixels)</t>
  </si>
  <si>
    <t>48</t>
  </si>
  <si>
    <t>Row37_aa3900.jpg</t>
  </si>
  <si>
    <t>Red text at rows 358-376, cols 8-102 (379 pixels)</t>
  </si>
  <si>
    <t>49</t>
  </si>
  <si>
    <t>Row38_a716a2.jpg</t>
  </si>
  <si>
    <t>Red text at rows 604-623, cols 8-149 (366 pixels)</t>
  </si>
  <si>
    <t>50</t>
  </si>
  <si>
    <t>Row39_3d0988.jpg</t>
  </si>
  <si>
    <t>Red text at rows 604-623, cols 8-164 (373 pixels)</t>
  </si>
  <si>
    <t>Row3_d3ed93.jpg</t>
  </si>
  <si>
    <t>Red text at rows 604-623, cols 8-224 (392 pixels)</t>
  </si>
  <si>
    <t>Row40_fbb768.jpg</t>
  </si>
  <si>
    <t>Red text at rows 604-623, cols 8-134 (365 pixels)</t>
  </si>
  <si>
    <t>%</t>
  </si>
  <si>
    <t>Row41_574baa.jpg</t>
  </si>
  <si>
    <t>Red text at rows 498-517, cols 8-224 (383 pixels)</t>
  </si>
  <si>
    <t>Row42_061954.jpg</t>
  </si>
  <si>
    <t>Row43_1a8730.jpg</t>
  </si>
  <si>
    <t>Red text at rows 604-623, cols 8-212 (381 pixels)</t>
  </si>
  <si>
    <t>Row44_b2aa5c.jpg</t>
  </si>
  <si>
    <t>Red text at rows 604-623, cols 8-200 (387 pixels)</t>
  </si>
  <si>
    <t>CLD05</t>
  </si>
  <si>
    <t>GBN09</t>
  </si>
  <si>
    <t>Row45_d4b358.jpg</t>
  </si>
  <si>
    <t>Red text at rows 322-341, cols 8-128 (360 pixels)</t>
  </si>
  <si>
    <t>CLM00</t>
  </si>
  <si>
    <t>GBN05</t>
  </si>
  <si>
    <t>GPN09</t>
  </si>
  <si>
    <t>Row46_f1a3d2.jpg</t>
  </si>
  <si>
    <t>DPS00</t>
  </si>
  <si>
    <t>GPN05</t>
  </si>
  <si>
    <t>DPS09</t>
  </si>
  <si>
    <t>Row47_0c2982.jpg</t>
  </si>
  <si>
    <t>CLD00</t>
  </si>
  <si>
    <t>DPS05</t>
  </si>
  <si>
    <t>GBT09</t>
  </si>
  <si>
    <t>Row48_5becdc.jpg</t>
  </si>
  <si>
    <t>Red text at rows 604-623, cols 8-224 (386 pixels)</t>
  </si>
  <si>
    <t>GBN00</t>
  </si>
  <si>
    <t>GBT05</t>
  </si>
  <si>
    <t>CLD09</t>
  </si>
  <si>
    <t>Row49_fbd644.jpg</t>
  </si>
  <si>
    <t>GBT00</t>
  </si>
  <si>
    <t>GPM05</t>
  </si>
  <si>
    <t>GPM09</t>
  </si>
  <si>
    <t>Row4_5f8bfb.jpg</t>
  </si>
  <si>
    <t>Red text at rows 696-715, cols 8-326 (407 pixels)</t>
  </si>
  <si>
    <t>DPM00</t>
  </si>
  <si>
    <t>DPM05</t>
  </si>
  <si>
    <t>DPM09</t>
  </si>
  <si>
    <t>Row50_98f7f4.jpg</t>
  </si>
  <si>
    <t>Red text at rows 14-757, cols 10-418 (440 pixels)</t>
  </si>
  <si>
    <t>GPN00</t>
  </si>
  <si>
    <t>CLM05</t>
  </si>
  <si>
    <t>CLM09</t>
  </si>
  <si>
    <t>Row5_7c8ca9.jpg</t>
  </si>
  <si>
    <t>Red text at rows 14-762, cols 10-287 (748 pixels)</t>
  </si>
  <si>
    <t>GPM00</t>
  </si>
  <si>
    <t>Row6_760d0c.jpg</t>
  </si>
  <si>
    <t>Red text at rows 14-762, cols 10-113 (736 pixels)</t>
  </si>
  <si>
    <t>Total errors</t>
  </si>
  <si>
    <t xml:space="preserve"> Error M</t>
  </si>
  <si>
    <t>Error NM</t>
  </si>
  <si>
    <t>Row7_3a5dff.jpg</t>
  </si>
  <si>
    <t>Red text at rows 604-623, cols 8-248 (383 pixels)</t>
  </si>
  <si>
    <t>Row8_f876f8.jpg</t>
  </si>
  <si>
    <t>Red text at rows 14-762, cols 10-102 (734 pixels)</t>
  </si>
  <si>
    <t>Row9_dc7fbd.jpg</t>
  </si>
  <si>
    <t>Red text at rows 604-623, cols 8-158 (376 pixels)</t>
  </si>
  <si>
    <t>f:\uml\jpg\CLM002</t>
  </si>
  <si>
    <t>Error to ploting diagram</t>
  </si>
  <si>
    <t>Row11_54faf1.jpg</t>
  </si>
  <si>
    <t xml:space="preserve">average </t>
  </si>
  <si>
    <t>Red text at rows 604-623, cols 8-170 (373 pixels)</t>
  </si>
  <si>
    <t>Row15_3a0782.jpg</t>
  </si>
  <si>
    <t>Row17_83761a.jpg</t>
  </si>
  <si>
    <t>Red text at rows 604-623, cols 8-224 (396 pixels)</t>
  </si>
  <si>
    <t>Row1_83a616.jpg</t>
  </si>
  <si>
    <t>Row23_3701cf.jpg</t>
  </si>
  <si>
    <t>Error to ploting diagram (non start/stop)</t>
  </si>
  <si>
    <t>Row24_bb9405.jpg</t>
  </si>
  <si>
    <t>Row25_0f3b2f.jpg</t>
  </si>
  <si>
    <t>Row29_ca4939.jpg</t>
  </si>
  <si>
    <t>Red text at rows 14-757, cols 10-418 (446 pixels)</t>
  </si>
  <si>
    <t>Row35_fd13d5.jpg</t>
  </si>
  <si>
    <t>Row36_a1245a.jpg</t>
  </si>
  <si>
    <t>Row38_f29ee9.jpg</t>
  </si>
  <si>
    <t>Row41_060301.jpg</t>
  </si>
  <si>
    <t>Row43_6c7876.jpg</t>
  </si>
  <si>
    <t>Row45_10e48c.jpg</t>
  </si>
  <si>
    <t>Row48_355e52.jpg</t>
  </si>
  <si>
    <t>Row49_88147d.jpg</t>
  </si>
  <si>
    <t>Row4_ec930b.jpg</t>
  </si>
  <si>
    <t>Red text at rows 604-623, cols 8-326 (414 pixels)</t>
  </si>
  <si>
    <t>Row50_a76a48.jpg</t>
  </si>
  <si>
    <t>Red text at rows 604-623, cols 8-152 (375 pixels)</t>
  </si>
  <si>
    <t>Red text at rows 604-623, cols 8-140 (370 pixels)</t>
  </si>
  <si>
    <t>Red text at rows 14-762, cols 10-233 (743 pixels)</t>
  </si>
  <si>
    <t>Row8_1aef3a.jpg</t>
  </si>
  <si>
    <t>Red text at rows 604-623, cols 8-296 (406 pixels)</t>
  </si>
  <si>
    <t>f:\uml\jpg\CLM003</t>
  </si>
  <si>
    <t>Row12_01f214.jpg</t>
  </si>
  <si>
    <t>Red text at rows 14-762, cols 10-158 (738 pixels)</t>
  </si>
  <si>
    <t>Row29_c99b9e.jpg</t>
  </si>
  <si>
    <t>Red text at rows 14-757, cols 10-418 (449 pixels)</t>
  </si>
  <si>
    <t>Row30_3c22ed.jpg</t>
  </si>
  <si>
    <t>Row34_2326e5.jpg</t>
  </si>
  <si>
    <t>Red text at rows 604-623, cols 8-260 (392 pixels)</t>
  </si>
  <si>
    <t>Row36_026e71.jpg</t>
  </si>
  <si>
    <t>Row38_631bcb.jpg</t>
  </si>
  <si>
    <t>Row45_d6b294.jpg</t>
  </si>
  <si>
    <t>Row46_203fc5.jpg</t>
  </si>
  <si>
    <t>Row48_5f382a.jpg</t>
  </si>
  <si>
    <t>Red text at rows 604-623, cols 8-224 (382 pixels)</t>
  </si>
  <si>
    <t>Row50_c0226a.jpg</t>
  </si>
  <si>
    <t>Row5_eafabc.jpg</t>
  </si>
  <si>
    <t>Red text at rows 604-623, cols 10-296 (404 pixels)</t>
  </si>
  <si>
    <t>Red text at rows 604-623, cols 8-101 (352 pixels)</t>
  </si>
  <si>
    <t>f:\uml\jpg\CLM051</t>
  </si>
  <si>
    <t>Row10_300036.jpg</t>
  </si>
  <si>
    <t>Red text at rows 622-639, cols 8-200 (403 pixels)</t>
  </si>
  <si>
    <t>Row11_bce34e.jpg</t>
  </si>
  <si>
    <t>Red text at rows 604-623, cols 8-116 (361 pixels)</t>
  </si>
  <si>
    <t>Row12_ef3e9c.jpg</t>
  </si>
  <si>
    <t>Red text at rows 604-623, cols 8-206 (377 pixels)</t>
  </si>
  <si>
    <t>Row13_ae686e.jpg</t>
  </si>
  <si>
    <t>Red text at rows 322-341, cols 10-284 (406 pixels)</t>
  </si>
  <si>
    <t>Row14_7b5494.jpg</t>
  </si>
  <si>
    <t>Red text at rows 696-715, cols 8-266 (395 pixels)</t>
  </si>
  <si>
    <t>Row15_dd48e2.jpg</t>
  </si>
  <si>
    <t>Red text at rows 604-623, cols 8-251 (393 pixels)</t>
  </si>
  <si>
    <t>Row16_94ad9b.jpg</t>
  </si>
  <si>
    <t>Red text at rows 305-323, cols 10-259 (342 pixels)</t>
  </si>
  <si>
    <t>Row17_105a1d.jpg</t>
  </si>
  <si>
    <t>Red text at rows 604-623, cols 8-248 (394 pixels)</t>
  </si>
  <si>
    <t>Row18_b46bcc.jpg</t>
  </si>
  <si>
    <t>Red text at rows 604-623, cols 8-110 (361 pixels)</t>
  </si>
  <si>
    <t>Row19_9b0b0d.jpg</t>
  </si>
  <si>
    <t>Red text at rows 604-623, cols 8-278 (403 pixels)</t>
  </si>
  <si>
    <t>Row1_630e08.jpg</t>
  </si>
  <si>
    <t>Red text at rows 604-623, cols 8-158 (370 pixels)</t>
  </si>
  <si>
    <t>Row20_080711.jpg</t>
  </si>
  <si>
    <t>Row21_2ae677.jpg</t>
  </si>
  <si>
    <t>Row22_d319b8.jpg</t>
  </si>
  <si>
    <t>Red text at rows 604-623, cols 8-101 (357 pixels)</t>
  </si>
  <si>
    <t>Row23_fff8a7.jpg</t>
  </si>
  <si>
    <t>Red text at rows 604-623, cols 8-326 (418 pixels)</t>
  </si>
  <si>
    <t>Row24_311620.jpg</t>
  </si>
  <si>
    <t>Row25_8e6865.jpg</t>
  </si>
  <si>
    <t>Red text at rows 604-623, cols 8-284 (410 pixels)</t>
  </si>
  <si>
    <t>Row26_edb814.jpg</t>
  </si>
  <si>
    <t>Red text at rows 604-623, cols 8-212 (379 pixels)</t>
  </si>
  <si>
    <t>Row27_619690.jpg</t>
  </si>
  <si>
    <t>Red text at rows 604-623, cols 8-230 (397 pixels)</t>
  </si>
  <si>
    <t>Row28_1a140b.jpg</t>
  </si>
  <si>
    <t>Red text at rows 604-623, cols 8-350 (414 pixels)</t>
  </si>
  <si>
    <t>Row29_be1fee.jpg</t>
  </si>
  <si>
    <t>Row2_557afe.jpg</t>
  </si>
  <si>
    <t>Red text at rows 604-623, cols 8-164 (374 pixels)</t>
  </si>
  <si>
    <t>Row30_73e955.jpg</t>
  </si>
  <si>
    <t>Row31_af0c9e.jpg</t>
  </si>
  <si>
    <t>Red text at rows 604-623, cols 8-245 (391 pixels)</t>
  </si>
  <si>
    <t>Row32_264ddc.jpg</t>
  </si>
  <si>
    <t>Red text at rows 604-623, cols 10-302 (408 pixels)</t>
  </si>
  <si>
    <t>Row33_fc5806.jpg</t>
  </si>
  <si>
    <t>Red text at rows 604-623, cols 8-212 (382 pixels)</t>
  </si>
  <si>
    <t>Row34_3531eb.jpg</t>
  </si>
  <si>
    <t>Red text at rows 604-623, cols 8-248 (400 pixels)</t>
  </si>
  <si>
    <t>Row35_20f0cf.jpg</t>
  </si>
  <si>
    <t>Row36_aabc60.jpg</t>
  </si>
  <si>
    <t>Row37_013c3a.jpg</t>
  </si>
  <si>
    <t>Row38_2fbe9f.jpg</t>
  </si>
  <si>
    <t>Row39_28918b.jpg</t>
  </si>
  <si>
    <t>Red text at rows 604-623, cols 8-302 (414 pixels)</t>
  </si>
  <si>
    <t>Row3_fc0e12.jpg</t>
  </si>
  <si>
    <t>Row40_55a1bd.jpg</t>
  </si>
  <si>
    <t>Red text at rows 604-623, cols 8-314 (410 pixels)</t>
  </si>
  <si>
    <t>Row41_39134d.jpg</t>
  </si>
  <si>
    <t>Red text at rows 358-376, cols 8-176 (400 pixels)</t>
  </si>
  <si>
    <t>Row42_c27173.jpg</t>
  </si>
  <si>
    <t>Row43_4eb5ed.jpg</t>
  </si>
  <si>
    <t>Row44_3df1a5.jpg</t>
  </si>
  <si>
    <t>Red text at rows 287-306, cols 10-128 (366 pixels)</t>
  </si>
  <si>
    <t>Row45_146873.jpg</t>
  </si>
  <si>
    <t>Red text at rows 340-359, cols 10-128 (361 pixels)</t>
  </si>
  <si>
    <t>Row46_c1e3ba.jpg</t>
  </si>
  <si>
    <t>Red text at rows 287-306, cols 10-107 (361 pixels)</t>
  </si>
  <si>
    <t>Row47_33525e.jpg</t>
  </si>
  <si>
    <t>Red text at rows 375-394, cols 10-140 (364 pixels)</t>
  </si>
  <si>
    <t>Row48_86af42.jpg</t>
  </si>
  <si>
    <t>Row49_6367e8.jpg</t>
  </si>
  <si>
    <t>Red text at rows 305-323, cols 10-227 (343 pixels)</t>
  </si>
  <si>
    <t>Row4_236fd7.jpg</t>
  </si>
  <si>
    <t>Row50_175f49.jpg</t>
  </si>
  <si>
    <t>Red text at rows 14-757, cols 10-418 (451 pixels)</t>
  </si>
  <si>
    <t>Row5_f17188.jpg</t>
  </si>
  <si>
    <t>Red text at rows 14-762, cols 10-326 (746 pixels)</t>
  </si>
  <si>
    <t>Row6_c3617f.jpg</t>
  </si>
  <si>
    <t>Red text at rows 604-623, cols 8-332 (416 pixels)</t>
  </si>
  <si>
    <t>Row7_e23d56.jpg</t>
  </si>
  <si>
    <t>Red text at rows 14-762, cols 10-398 (744 pixels)</t>
  </si>
  <si>
    <t>Row8_dd5c5f.jpg</t>
  </si>
  <si>
    <t>Red text at rows 604-623, cols 8-284 (405 pixels)</t>
  </si>
  <si>
    <t>Row9_8fa1d9.jpg</t>
  </si>
  <si>
    <t>Red text at rows 604-623, cols 8-182 (378 pixels)</t>
  </si>
  <si>
    <t>f:\uml\jpg\CLM052</t>
  </si>
  <si>
    <t>Row10_89947f.jpg</t>
  </si>
  <si>
    <t>Red text at rows 604-623, cols 8-329 (411 pixels)</t>
  </si>
  <si>
    <t>Row11_10afa4.jpg</t>
  </si>
  <si>
    <t>Red text at rows 604-623, cols 8-152 (368 pixels)</t>
  </si>
  <si>
    <t>Row12_2b6443.jpg</t>
  </si>
  <si>
    <t>Red text at rows 604-623, cols 8-219 (388 pixels)</t>
  </si>
  <si>
    <t>Row13_a1e6c1.jpg</t>
  </si>
  <si>
    <t>Red text at rows 604-623, cols 8-404 (430 pixels)</t>
  </si>
  <si>
    <t>Row14_c1e16b.jpg</t>
  </si>
  <si>
    <t>Row15_e894b7.jpg</t>
  </si>
  <si>
    <t>Red text at rows 604-623, cols 8-350 (416 pixels)</t>
  </si>
  <si>
    <t>Row16_6621db.jpg</t>
  </si>
  <si>
    <t>Red text at rows 305-323, cols 10-179 (342 pixels)</t>
  </si>
  <si>
    <t>Row17_48b0b2.jpg</t>
  </si>
  <si>
    <t>Row18_1d4ac7.jpg</t>
  </si>
  <si>
    <t>Red text at rows 604-623, cols 8-101 (354 pixels)</t>
  </si>
  <si>
    <t>Row19_fc0b4f.jpg</t>
  </si>
  <si>
    <t>Red text at rows 604-623, cols 8-320 (415 pixels)</t>
  </si>
  <si>
    <t>Row1_5db295.jpg</t>
  </si>
  <si>
    <t>Row20_bbf7d0.jpg</t>
  </si>
  <si>
    <t>Red text at rows 287-306, cols 10-242 (368 pixels)</t>
  </si>
  <si>
    <t>Row21_4bc811.jpg</t>
  </si>
  <si>
    <t>Red text at rows 604-623, cols 8-152 (370 pixels)</t>
  </si>
  <si>
    <t>Row22_1a593d.jpg</t>
  </si>
  <si>
    <t>Red text at rows 604-623, cols 8-164 (370 pixels)</t>
  </si>
  <si>
    <t>Row23_1385b2.jpg</t>
  </si>
  <si>
    <t>Red text at rows 604-623, cols 8-254 (394 pixels)</t>
  </si>
  <si>
    <t>Row24_9eff5e.jpg</t>
  </si>
  <si>
    <t>Row25_922e6e.jpg</t>
  </si>
  <si>
    <t>Red text at rows 604-623, cols 8-314 (412 pixels)</t>
  </si>
  <si>
    <t>Row26_370961.jpg</t>
  </si>
  <si>
    <t>Red text at rows 498-517, cols 8-194 (372 pixels)</t>
  </si>
  <si>
    <t>Row27_8c34e8.jpg</t>
  </si>
  <si>
    <t>Red text at rows 604-623, cols 8-308 (412 pixels)</t>
  </si>
  <si>
    <t>Row28_fe2421.jpg</t>
  </si>
  <si>
    <t>Red text at rows 604-623, cols 8-230 (391 pixels)</t>
  </si>
  <si>
    <t>Row29_072808.jpg</t>
  </si>
  <si>
    <t>Red text at rows 14-757, cols 10-418 (453 pixels)</t>
  </si>
  <si>
    <t>Row2_edd63d.jpg</t>
  </si>
  <si>
    <t>Red text at rows 604-623, cols 10-284 (406 pixels)</t>
  </si>
  <si>
    <t>Row30_6bdd00.jpg</t>
  </si>
  <si>
    <t>Red text at rows 604-623, cols 8-155 (370 pixels)</t>
  </si>
  <si>
    <t>Row31_757f3b.jpg</t>
  </si>
  <si>
    <t>Row32_4ad531.jpg</t>
  </si>
  <si>
    <t>Red text at rows 604-623, cols 8-128 (367 pixels)</t>
  </si>
  <si>
    <t>Row33_c6f4d3.jpg</t>
  </si>
  <si>
    <t>Red text at rows 604-623, cols 10-176 (377 pixels)</t>
  </si>
  <si>
    <t>Row34_cebe68.jpg</t>
  </si>
  <si>
    <t>Red text at rows 604-623, cols 8-248 (403 pixels)</t>
  </si>
  <si>
    <t>Row35_89f4ae.jpg</t>
  </si>
  <si>
    <t>Row36_551356.jpg</t>
  </si>
  <si>
    <t>Row37_c9b1dd.jpg</t>
  </si>
  <si>
    <t>Row38_970ea2.jpg</t>
  </si>
  <si>
    <t>Row39_28d07e.jpg</t>
  </si>
  <si>
    <t>Row3_7b9fe9.jpg</t>
  </si>
  <si>
    <t>Red text at rows 604-623, cols 8-260 (400 pixels)</t>
  </si>
  <si>
    <t>Row40_6d8d58.jpg</t>
  </si>
  <si>
    <t>Red text at rows 481-499, cols 10-131 (341 pixels)</t>
  </si>
  <si>
    <t>Row41_f73491.jpg</t>
  </si>
  <si>
    <t>Red text at rows 604-623, cols 8-197 (382 pixels)</t>
  </si>
  <si>
    <t>Row42_2d83de.jpg</t>
  </si>
  <si>
    <t>Row43_704ca5.jpg</t>
  </si>
  <si>
    <t>Row44_34bf99.jpg</t>
  </si>
  <si>
    <t>Red text at rows 287-306, cols 10-197 (366 pixels)</t>
  </si>
  <si>
    <t>Row45_bd6292.jpg</t>
  </si>
  <si>
    <t>Red text at rows 604-623, cols 8-314 (407 pixels)</t>
  </si>
  <si>
    <t>Row46_d1185a.jpg</t>
  </si>
  <si>
    <t>Red text at rows 305-323, cols 10-182 (343 pixels)</t>
  </si>
  <si>
    <t>Row47_445286.jpg</t>
  </si>
  <si>
    <t>Row48_d92689.jpg</t>
  </si>
  <si>
    <t>Red text at rows 604-623, cols 8-218 (385 pixels)</t>
  </si>
  <si>
    <t>Row49_bcd6d7.jpg</t>
  </si>
  <si>
    <t>Red text at rows 604-623, cols 8-254 (396 pixels)</t>
  </si>
  <si>
    <t>Row4_9c86da.jpg</t>
  </si>
  <si>
    <t>Red text at rows 604-623, cols 8-356 (416 pixels)</t>
  </si>
  <si>
    <t>Row50_5c9d27.jpg</t>
  </si>
  <si>
    <t>Red text at rows 604-623, cols 8-140 (365 pixels)</t>
  </si>
  <si>
    <t>Row5_d5832b.jpg</t>
  </si>
  <si>
    <t>Red text at rows 287-306, cols 10-368 (374 pixels)</t>
  </si>
  <si>
    <t>Row6_695526.jpg</t>
  </si>
  <si>
    <t>Row7_06fdd4.jpg</t>
  </si>
  <si>
    <t>Row8_f88291.jpg</t>
  </si>
  <si>
    <t>Red text at rows 322-341, cols 8-302 (396 pixels)</t>
  </si>
  <si>
    <t>Row9_2a482d.jpg</t>
  </si>
  <si>
    <t>Red text at rows 322-341, cols 8-158 (368 pixels)</t>
  </si>
  <si>
    <t>f:\uml\jpg\CLM053</t>
  </si>
  <si>
    <t>Row10_d48f96.jpg</t>
  </si>
  <si>
    <t>Red text at rows 604-623, cols 8-290 (401 pixels)</t>
  </si>
  <si>
    <t>Row11_8acab5.jpg</t>
  </si>
  <si>
    <t>Red text at rows 604-623, cols 8-230 (394 pixels)</t>
  </si>
  <si>
    <t>Row12_beba62.jpg</t>
  </si>
  <si>
    <t>Red text at rows 604-623, cols 8-200 (382 pixels)</t>
  </si>
  <si>
    <t>Row13_dfd74a.jpg</t>
  </si>
  <si>
    <t>Red text at rows 340-359, cols 8-374 (427 pixels)</t>
  </si>
  <si>
    <t>Row14_0a03cb.jpg</t>
  </si>
  <si>
    <t>Red text at rows 604-623, cols 8-266 (399 pixels)</t>
  </si>
  <si>
    <t>Row15_b3eda4.jpg</t>
  </si>
  <si>
    <t>Red text at rows 14-762, cols 10-227 (739 pixels)</t>
  </si>
  <si>
    <t>Row16_c5adb9.jpg</t>
  </si>
  <si>
    <t>Row17_a33a1d.jpg</t>
  </si>
  <si>
    <t>Red text at rows 604-623, cols 8-134 (366 pixels)</t>
  </si>
  <si>
    <t>Row18_97259b.jpg</t>
  </si>
  <si>
    <t>Red text at rows 604-623, cols 8-194 (378 pixels)</t>
  </si>
  <si>
    <t>Row19_2db00e.jpg</t>
  </si>
  <si>
    <t>Red text at rows 604-623, cols 8-404 (434 pixels)</t>
  </si>
  <si>
    <t>Row1_0af5b4.jpg</t>
  </si>
  <si>
    <t>Row20_c26a83.jpg</t>
  </si>
  <si>
    <t>Red text at rows 604-623, cols 8-182 (373 pixels)</t>
  </si>
  <si>
    <t>Row21_b07e11.jpg</t>
  </si>
  <si>
    <t>Row22_1e7d55.jpg</t>
  </si>
  <si>
    <t>Row23_3e831e.jpg</t>
  </si>
  <si>
    <t>Red text at rows 604-623, cols 8-332 (421 pixels)</t>
  </si>
  <si>
    <t>Row24_ef9405.jpg</t>
  </si>
  <si>
    <t>Red text at rows 604-623, cols 8-230 (390 pixels)</t>
  </si>
  <si>
    <t>Row25_e48e2d.jpg</t>
  </si>
  <si>
    <t>Red text at rows 604-623, cols 8-335 (422 pixels)</t>
  </si>
  <si>
    <t>Row26_fc7abf.jpg</t>
  </si>
  <si>
    <t>Red text at rows 604-623, cols 8-128 (361 pixels)</t>
  </si>
  <si>
    <t>Row27_897bac.jpg</t>
  </si>
  <si>
    <t>Red text at rows 604-623, cols 8-248 (396 pixels)</t>
  </si>
  <si>
    <t>Row28_f71004.jpg</t>
  </si>
  <si>
    <t>Row29_d95d88.jpg</t>
  </si>
  <si>
    <t>Red text at rows 14-757, cols 10-418 (441 pixels)</t>
  </si>
  <si>
    <t>Row2_4e33fc.jpg</t>
  </si>
  <si>
    <t>Red text at rows 305-323, cols 10-131 (341 pixels)</t>
  </si>
  <si>
    <t>Row30_229efa.jpg</t>
  </si>
  <si>
    <t>Row31_514e47.jpg</t>
  </si>
  <si>
    <t>Row32_5ee9f6.jpg</t>
  </si>
  <si>
    <t>Row33_ad95aa.jpg</t>
  </si>
  <si>
    <t>Row34_bd761d.jpg</t>
  </si>
  <si>
    <t>Red text at rows 604-623, cols 8-146 (366 pixels)</t>
  </si>
  <si>
    <t>Row35_82cf90.jpg</t>
  </si>
  <si>
    <t>Red text at rows 604-623, cols 8-188 (370 pixels)</t>
  </si>
  <si>
    <t>Row36_c906fa.jpg</t>
  </si>
  <si>
    <t>Red text at rows 14-762, cols 10-107 (734 pixels)</t>
  </si>
  <si>
    <t>Row37_809056.jpg</t>
  </si>
  <si>
    <t>Red text at rows 340-359, cols 10-101 (354 pixels)</t>
  </si>
  <si>
    <t>Row38_3e5404.jpg</t>
  </si>
  <si>
    <t>Row39_5aa39e.jpg</t>
  </si>
  <si>
    <t>Red text at rows 305-323, cols 10-131 (342 pixels)</t>
  </si>
  <si>
    <t>Row3_91da04.jpg</t>
  </si>
  <si>
    <t>Red text at rows 604-623, cols 8-176 (375 pixels)</t>
  </si>
  <si>
    <t>Row40_2a425b.jpg</t>
  </si>
  <si>
    <t>Row41_b96fd7.jpg</t>
  </si>
  <si>
    <t>Red text at rows 375-394, cols 10-179 (369 pixels)</t>
  </si>
  <si>
    <t>Row42_b5dc39.jpg</t>
  </si>
  <si>
    <t>Red text at rows 340-359, cols 10-110 (356 pixels)</t>
  </si>
  <si>
    <t>Row43_be76a0.jpg</t>
  </si>
  <si>
    <t>Row44_497145.jpg</t>
  </si>
  <si>
    <t>Red text at rows 604-623, cols 10-207 (379 pixels)</t>
  </si>
  <si>
    <t>Row45_df2ea2.jpg</t>
  </si>
  <si>
    <t>Red text at rows 322-341, cols 8-140 (365 pixels)</t>
  </si>
  <si>
    <t>Row46_3c4d78.jpg</t>
  </si>
  <si>
    <t>Row47_29f720.jpg</t>
  </si>
  <si>
    <t>Red text at rows 604-623, cols 8-320 (413 pixels)</t>
  </si>
  <si>
    <t>Row48_e563cc.jpg</t>
  </si>
  <si>
    <t>Red text at rows 322-341, cols 8-272 (395 pixels)</t>
  </si>
  <si>
    <t>Row49_e2bf41.jpg</t>
  </si>
  <si>
    <t>Red text at rows 604-623, cols 8-248 (397 pixels)</t>
  </si>
  <si>
    <t>Row4_af46bf.jpg</t>
  </si>
  <si>
    <t>Row50_ce597f.jpg</t>
  </si>
  <si>
    <t>Red text at rows 604-623, cols 8-266 (398 pixels)</t>
  </si>
  <si>
    <t>Row5_a30462.jpg</t>
  </si>
  <si>
    <t>Row6_4a266a.jpg</t>
  </si>
  <si>
    <t>Red text at rows 604-623, cols 8-266 (404 pixels)</t>
  </si>
  <si>
    <t>Row7_0a969c.jpg</t>
  </si>
  <si>
    <t>Red text at rows 14-513, cols 8-335 (728 pixels)</t>
  </si>
  <si>
    <t>Row8_5ab97e.jpg</t>
  </si>
  <si>
    <t>Row9_840b02.jpg</t>
  </si>
  <si>
    <t>f:\uml\jpg\CLM091</t>
  </si>
  <si>
    <t>Row10_533e41.jpg</t>
  </si>
  <si>
    <t>Red text at rows 657-675, cols 10-275 (342 pixels)</t>
  </si>
  <si>
    <t>Row11_71c056.jpg</t>
  </si>
  <si>
    <t>Row12_861dc4.jpg</t>
  </si>
  <si>
    <t>Red text at rows 604-623, cols 8-344 (420 pixels)</t>
  </si>
  <si>
    <t>Row13_49660a.jpg</t>
  </si>
  <si>
    <t>Row14_87308b.jpg</t>
  </si>
  <si>
    <t>Red text at rows 414-433, cols 8-242 (394 pixels)</t>
  </si>
  <si>
    <t>Row15_d0a45e.jpg</t>
  </si>
  <si>
    <t>Red text at rows 322-341, cols 8-206 (378 pixels)</t>
  </si>
  <si>
    <t>Row16_fb3945.jpg</t>
  </si>
  <si>
    <t>Red text at rows 604-623, cols 8-122 (366 pixels)</t>
  </si>
  <si>
    <t>Row17_335f35.jpg</t>
  </si>
  <si>
    <t>Red text at rows 604-623, cols 8-305 (414 pixels)</t>
  </si>
  <si>
    <t>Row18_dedeea.jpg</t>
  </si>
  <si>
    <t>Row19_2ad54a.jpg</t>
  </si>
  <si>
    <t>Red text at rows 604-623, cols 8-236 (390 pixels)</t>
  </si>
  <si>
    <t>Row1_7a4fc1.jpg</t>
  </si>
  <si>
    <t>Red text at rows 287-306, cols 10-191 (366 pixels)</t>
  </si>
  <si>
    <t>Row20_61963e.jpg</t>
  </si>
  <si>
    <t>Row21_c61476.jpg</t>
  </si>
  <si>
    <t>Red text at rows 604-623, cols 8-134 (367 pixels)</t>
  </si>
  <si>
    <t>Row22_56bd0a.jpg</t>
  </si>
  <si>
    <t>Red text at rows 604-623, cols 8-140 (368 pixels)</t>
  </si>
  <si>
    <t>Row23_0d994f.jpg</t>
  </si>
  <si>
    <t>Red text at rows 604-623, cols 10-278 (403 pixels)</t>
  </si>
  <si>
    <t>Row24_d95592.jpg</t>
  </si>
  <si>
    <t>Row25_c70c14.jpg</t>
  </si>
  <si>
    <t>Red text at rows 604-623, cols 8-338 (418 pixels)</t>
  </si>
  <si>
    <t>Row26_0ec431.jpg</t>
  </si>
  <si>
    <t>Red text at rows 604-623, cols 8-170 (374 pixels)</t>
  </si>
  <si>
    <t>Row27_6b6a45.jpg</t>
  </si>
  <si>
    <t>Red text at rows 604-623, cols 8-314 (416 pixels)</t>
  </si>
  <si>
    <t>Row28_50a955.jpg</t>
  </si>
  <si>
    <t>Red text at rows 287-306, cols 10-221 (370 pixels)</t>
  </si>
  <si>
    <t>Row29_894580.jpg</t>
  </si>
  <si>
    <t>Row2_d42876.jpg</t>
  </si>
  <si>
    <t>Row30_e116d0.jpg</t>
  </si>
  <si>
    <t>Row31_d01830.jpg</t>
  </si>
  <si>
    <t>Row32_36350c.jpg</t>
  </si>
  <si>
    <t>Red text at rows 410-429, cols 8-122 (357 pixels)</t>
  </si>
  <si>
    <t>Row33_6e450e.jpg</t>
  </si>
  <si>
    <t>Row34_791c40.jpg</t>
  </si>
  <si>
    <t>Red text at rows 604-623, cols 10-305 (404 pixels)</t>
  </si>
  <si>
    <t>Row35_ad5f61.jpg</t>
  </si>
  <si>
    <t>Red text at rows 696-715, cols 8-176 (378 pixels)</t>
  </si>
  <si>
    <t>Row36_52e067.jpg</t>
  </si>
  <si>
    <t>Red text at rows 358-376, cols 8-194 (403 pixels)</t>
  </si>
  <si>
    <t>Row37_c6b2dc.jpg</t>
  </si>
  <si>
    <t>Red text at rows 604-623, cols 8-101 (350 pixels)</t>
  </si>
  <si>
    <t>Row38_96829f.jpg</t>
  </si>
  <si>
    <t>Red text at rows 604-623, cols 8-152 (367 pixels)</t>
  </si>
  <si>
    <t>Row39_dcd530.jpg</t>
  </si>
  <si>
    <t>Red text at rows 305-323, cols 10-275 (344 pixels)</t>
  </si>
  <si>
    <t>Row3_97b10f.jpg</t>
  </si>
  <si>
    <t>Red text at rows 604-623, cols 8-212 (373 pixels)</t>
  </si>
  <si>
    <t>Row40_4f529d.jpg</t>
  </si>
  <si>
    <t>Row41_f94123.jpg</t>
  </si>
  <si>
    <t>Red text at rows 287-306, cols 10-179 (365 pixels)</t>
  </si>
  <si>
    <t>Row42_5d0393.jpg</t>
  </si>
  <si>
    <t>Row43_57e952.jpg</t>
  </si>
  <si>
    <t>Red text at rows 269-287, cols 10-290 (382 pixels)</t>
  </si>
  <si>
    <t>Row44_66a35d.jpg</t>
  </si>
  <si>
    <t>Red text at rows 305-323, cols 10-205 (343 pixels)</t>
  </si>
  <si>
    <t>Row45_a515bd.jpg</t>
  </si>
  <si>
    <t>Red text at rows 481-499, cols 10-102 (338 pixels)</t>
  </si>
  <si>
    <t>Row46_175fae.jpg</t>
  </si>
  <si>
    <t>Red text at rows 604-623, cols 8-344 (418 pixels)</t>
  </si>
  <si>
    <t>Row47_a77ff7.jpg</t>
  </si>
  <si>
    <t>Row48_386f2e.jpg</t>
  </si>
  <si>
    <t>Red text at rows 604-623, cols 8-176 (376 pixels)</t>
  </si>
  <si>
    <t>Row4_635bb1.jpg</t>
  </si>
  <si>
    <t>Row50_048323.jpg</t>
  </si>
  <si>
    <t>Red text at rows 604-623, cols 8-350 (425 pixels)</t>
  </si>
  <si>
    <t>Row5_b26785.jpg</t>
  </si>
  <si>
    <t>Red text at rows 14-762, cols 10-335 (753 pixels)</t>
  </si>
  <si>
    <t>Row6_a1f228.jpg</t>
  </si>
  <si>
    <t>Red text at rows 604-623, cols 8-162 (375 pixels)</t>
  </si>
  <si>
    <t>Row7_19218a.jpg</t>
  </si>
  <si>
    <t>Red text at rows 14-762, cols 10-329 (742 pixels)</t>
  </si>
  <si>
    <t>Row8_f51e8f.jpg</t>
  </si>
  <si>
    <t>Red text at rows 446-463, cols 8-260 (423 pixels)</t>
  </si>
  <si>
    <t>Row9_a155ac.jpg</t>
  </si>
  <si>
    <t>Red text at rows 358-376, cols 8-102 (380 pixels)</t>
  </si>
  <si>
    <t>f:\uml\jpg\CLM092</t>
  </si>
  <si>
    <t>Row10_ad9904.jpg</t>
  </si>
  <si>
    <t>Red text at rows 604-623, cols 10-404 (433 pixels)</t>
  </si>
  <si>
    <t>Row11_00c63c.jpg</t>
  </si>
  <si>
    <t>Red text at rows 375-394, cols 10-152 (361 pixels)</t>
  </si>
  <si>
    <t>Row12_258106.jpg</t>
  </si>
  <si>
    <t>Red text at rows 604-623, cols 8-104 (358 pixels)</t>
  </si>
  <si>
    <t>Row13_109090.jpg</t>
  </si>
  <si>
    <t>Red text at rows 322-341, cols 8-302 (394 pixels)</t>
  </si>
  <si>
    <t>Row14_3689ed.jpg</t>
  </si>
  <si>
    <t>Red text at rows 604-623, cols 8-302 (411 pixels)</t>
  </si>
  <si>
    <t>Row15_3852e4.jpg</t>
  </si>
  <si>
    <t>Red text at rows 604-623, cols 8-122 (361 pixels)</t>
  </si>
  <si>
    <t>Row16_172612.jpg</t>
  </si>
  <si>
    <t>Red text at rows 604-623, cols 10-176 (376 pixels)</t>
  </si>
  <si>
    <t>Row17_a02529.jpg</t>
  </si>
  <si>
    <t>Red text at rows 604-623, cols 10-266 (402 pixels)</t>
  </si>
  <si>
    <t>Row18_f9e7b1.jpg</t>
  </si>
  <si>
    <t>Row19_202d8b.jpg</t>
  </si>
  <si>
    <t>Red text at rows 604-623, cols 8-242 (400 pixels)</t>
  </si>
  <si>
    <t>Row1_bd9801.jpg</t>
  </si>
  <si>
    <t>Red text at rows 287-306, cols 10-287 (370 pixels)</t>
  </si>
  <si>
    <t>Row20_459d2e.jpg</t>
  </si>
  <si>
    <t>Red text at rows 287-306, cols 10-293 (369 pixels)</t>
  </si>
  <si>
    <t>Row21_1cd371.jpg</t>
  </si>
  <si>
    <t>Red text at rows 287-306, cols 10-215 (368 pixels)</t>
  </si>
  <si>
    <t>Row22_f26898.jpg</t>
  </si>
  <si>
    <t>Red text at rows 269-287, cols 10-260 (371 pixels)</t>
  </si>
  <si>
    <t>Row23_79b9ca.jpg</t>
  </si>
  <si>
    <t>Red text at rows 287-306, cols 10-239 (371 pixels)</t>
  </si>
  <si>
    <t>Row24_2e5353.jpg</t>
  </si>
  <si>
    <t>Row25_0b36df.jpg</t>
  </si>
  <si>
    <t>Red text at rows 604-623, cols 8-374 (423 pixels)</t>
  </si>
  <si>
    <t>Row26_c72e54.jpg</t>
  </si>
  <si>
    <t>Red text at rows 604-623, cols 8-272 (393 pixels)</t>
  </si>
  <si>
    <t>Row27_eda856.jpg</t>
  </si>
  <si>
    <t>Red text at rows 604-623, cols 8-446 (446 pixels)</t>
  </si>
  <si>
    <t>Row28_13ad60.jpg</t>
  </si>
  <si>
    <t>Red text at rows 358-376, cols 8-404 (458 pixels)</t>
  </si>
  <si>
    <t>Row29_bada28.jpg</t>
  </si>
  <si>
    <t>Row2_2c78b9.jpg</t>
  </si>
  <si>
    <t>Red text at rows 604-623, cols 8-206 (383 pixels)</t>
  </si>
  <si>
    <t>Row30_291c4c.jpg</t>
  </si>
  <si>
    <t>Row31_583fd7.jpg</t>
  </si>
  <si>
    <t>Row32_cf2482.jpg</t>
  </si>
  <si>
    <t>Red text at rows 340-359, cols 8-308 (409 pixels)</t>
  </si>
  <si>
    <t>Row33_f63299.jpg</t>
  </si>
  <si>
    <t>Row34_57e5ac.jpg</t>
  </si>
  <si>
    <t>Row35_b7143e.jpg</t>
  </si>
  <si>
    <t>Red text at rows 604-623, cols 8-116 (365 pixels)</t>
  </si>
  <si>
    <t>Row36_0d86f7.jpg</t>
  </si>
  <si>
    <t>Red text at rows 604-623, cols 8-278 (408 pixels)</t>
  </si>
  <si>
    <t>Row37_9dac6a.jpg</t>
  </si>
  <si>
    <t>Row38_82f648.jpg</t>
  </si>
  <si>
    <t>Red text at rows 269-287, cols 10-113 (367 pixels)</t>
  </si>
  <si>
    <t>Row39_c1facd.jpg</t>
  </si>
  <si>
    <t>Red text at rows 322-341, cols 10-308 (400 pixels)</t>
  </si>
  <si>
    <t>Row3_e00544.jpg</t>
  </si>
  <si>
    <t>Red text at rows 322-341, cols 8-224 (382 pixels)</t>
  </si>
  <si>
    <t>Row40_2771fc.jpg</t>
  </si>
  <si>
    <t>Red text at rows 305-323, cols 10-102 (340 pixels)</t>
  </si>
  <si>
    <t>Row41_f21884.jpg</t>
  </si>
  <si>
    <t>Red text at rows 569-587, cols 10-140 (340 pixels)</t>
  </si>
  <si>
    <t>Row42_3524dd.jpg</t>
  </si>
  <si>
    <t>Row43_c49afb.jpg</t>
  </si>
  <si>
    <t>Row44_713023.jpg</t>
  </si>
  <si>
    <t>Red text at rows 604-623, cols 8-272 (406 pixels)</t>
  </si>
  <si>
    <t>Row45_12eb79.jpg</t>
  </si>
  <si>
    <t>Red text at rows 604-623, cols 8-200 (379 pixels)</t>
  </si>
  <si>
    <t>Row46_30d8b5.jpg</t>
  </si>
  <si>
    <t>Red text at rows 287-306, cols 10-125 (361 pixels)</t>
  </si>
  <si>
    <t>Row47_6568d7.jpg</t>
  </si>
  <si>
    <t>Red text at rows 375-394, cols 10-167 (367 pixels)</t>
  </si>
  <si>
    <t>Row48_65cfa1.jpg</t>
  </si>
  <si>
    <t>Red text at rows 604-623, cols 8-200 (378 pixels)</t>
  </si>
  <si>
    <t>Row49_704f0c.jpg</t>
  </si>
  <si>
    <t>Red text at rows 604-623, cols 10-242 (395 pixels)</t>
  </si>
  <si>
    <t>Row4_134529.jpg</t>
  </si>
  <si>
    <t>Row50_9a04ce.jpg</t>
  </si>
  <si>
    <t>Red text at rows 604-623, cols 8-392 (431 pixels)</t>
  </si>
  <si>
    <t>Row5_91f132.jpg</t>
  </si>
  <si>
    <t>Red text at rows 340-359, cols 8-308 (401 pixels)</t>
  </si>
  <si>
    <t>Row6_609501.jpg</t>
  </si>
  <si>
    <t>Red text at rows 604-623, cols 8-242 (397 pixels)</t>
  </si>
  <si>
    <t>Row7_aefc60.jpg</t>
  </si>
  <si>
    <t>Red text at rows 14-568, cols 10-116 (701 pixels)</t>
  </si>
  <si>
    <t>Row8_5122b3.jpg</t>
  </si>
  <si>
    <t>Red text at rows 358-376, cols 8-218 (411 pixels)</t>
  </si>
  <si>
    <t>Row9_397e01.jpg</t>
  </si>
  <si>
    <t>f:\uml\jpg\CLM093</t>
  </si>
  <si>
    <t>Row10_771335.jpg</t>
  </si>
  <si>
    <t>Red text at rows 604-623, cols 8-302 (408 pixels)</t>
  </si>
  <si>
    <t>Row11_ffdb9d.jpg</t>
  </si>
  <si>
    <t>Red text at rows 340-359, cols 10-170 (373 pixels)</t>
  </si>
  <si>
    <t>Row12_b5ac89.jpg</t>
  </si>
  <si>
    <t>Red text at rows 604-623, cols 8-284 (408 pixels)</t>
  </si>
  <si>
    <t>Row13_f3bb5a.jpg</t>
  </si>
  <si>
    <t>Red text at rows 322-341, cols 8-272 (393 pixels)</t>
  </si>
  <si>
    <t>Row14_9b9a17.jpg</t>
  </si>
  <si>
    <t>Row15_ba1ca7.jpg</t>
  </si>
  <si>
    <t>Red text at rows 14-480, cols 10-203 (708 pixels)</t>
  </si>
  <si>
    <t>Row16_366e50.jpg</t>
  </si>
  <si>
    <t>Red text at rows 14-762, cols 10-233 (740 pixels)</t>
  </si>
  <si>
    <t>Row17_cfd854.jpg</t>
  </si>
  <si>
    <t>Red text at rows 604-623, cols 8-368 (430 pixels)</t>
  </si>
  <si>
    <t>Row18_5ea4c1.jpg</t>
  </si>
  <si>
    <t>Row19_ef2014.jpg</t>
  </si>
  <si>
    <t>Red text at rows 604-623, cols 8-158 (375 pixels)</t>
  </si>
  <si>
    <t>Row1_b8f69e.jpg</t>
  </si>
  <si>
    <t>Row20_21cda5.jpg</t>
  </si>
  <si>
    <t>Red text at rows 305-323, cols 10-611 (350 pixels)</t>
  </si>
  <si>
    <t>Long error message or code line with red highlighting</t>
  </si>
  <si>
    <t>Row21_fc7446.jpg</t>
  </si>
  <si>
    <t>Row22_2c3b9a.jpg</t>
  </si>
  <si>
    <t>Red text at rows 604-623, cols 8-116 (362 pixels)</t>
  </si>
  <si>
    <t>Row23_5f77df.jpg</t>
  </si>
  <si>
    <t>Red text at rows 604-623, cols 8-338 (422 pixels)</t>
  </si>
  <si>
    <t>Row24_01b8dc.jpg</t>
  </si>
  <si>
    <t>Red text at rows 604-623, cols 8-386 (429 pixels)</t>
  </si>
  <si>
    <t>Row25_af30ba.jpg</t>
  </si>
  <si>
    <t>Red text at rows 322-341, cols 8-278 (403 pixels)</t>
  </si>
  <si>
    <t>Row26_f35db7.jpg</t>
  </si>
  <si>
    <t>Row27_64b4ec.jpg</t>
  </si>
  <si>
    <t>Red text at rows 604-623, cols 10-284 (405 pixels)</t>
  </si>
  <si>
    <t>Row28_288ea6.jpg</t>
  </si>
  <si>
    <t>Red text at rows 604-623, cols 8-368 (426 pixels)</t>
  </si>
  <si>
    <t>Row29_526262.jpg</t>
  </si>
  <si>
    <t>Row2_f5cb16.jpg</t>
  </si>
  <si>
    <t>Red text at rows 604-623, cols 10-278 (404 pixels)</t>
  </si>
  <si>
    <t>Row30_10fbe5.jpg</t>
  </si>
  <si>
    <t>Red text at rows 604-623, cols 8-266 (390 pixels)</t>
  </si>
  <si>
    <t>Row31_fb296a.jpg</t>
  </si>
  <si>
    <t>Row32_717555.jpg</t>
  </si>
  <si>
    <t>Row33_ec5048.jpg</t>
  </si>
  <si>
    <t>Red text at rows 287-306, cols 10-135 (365 pixels)</t>
  </si>
  <si>
    <t>Row34_9736af.jpg</t>
  </si>
  <si>
    <t>Row35_03285d.jpg</t>
  </si>
  <si>
    <t>Red text at rows 604-623, cols 8-146 (368 pixels)</t>
  </si>
  <si>
    <t>Row36_78d450.jpg</t>
  </si>
  <si>
    <t>Red text at rows 14-762, cols 10-107 (733 pixels)</t>
  </si>
  <si>
    <t>Row37_88a982.jpg</t>
  </si>
  <si>
    <t>Row38_3911b1.jpg</t>
  </si>
  <si>
    <t>Red text at rows 322-341, cols 10-314 (412 pixels)</t>
  </si>
  <si>
    <t>Row39_8c59bc.jpg</t>
  </si>
  <si>
    <t>Red text at rows 604-623, cols 8-230 (392 pixels)</t>
  </si>
  <si>
    <t>Row3_b84fb2.jpg</t>
  </si>
  <si>
    <t>Row40_8ae100.jpg</t>
  </si>
  <si>
    <t>Red text at rows 428-447, cols 10-237 (390 pixels)</t>
  </si>
  <si>
    <t>Row41_ec9cdf.jpg</t>
  </si>
  <si>
    <t>Row42_e077bd.jpg</t>
  </si>
  <si>
    <t>Row43_f7775a.jpg</t>
  </si>
  <si>
    <t>Row44_eb220c.jpg</t>
  </si>
  <si>
    <t>Red text at rows 322-341, cols 8-122 (362 pixels)</t>
  </si>
  <si>
    <t>Row45_6692f7.jpg</t>
  </si>
  <si>
    <t>Red text at rows 604-623, cols 8-128 (365 pixels)</t>
  </si>
  <si>
    <t>Row46_4eedea.jpg</t>
  </si>
  <si>
    <t>Red text at rows 375-394, cols 10-125 (363 pixels)</t>
  </si>
  <si>
    <t>Row47_4540ae.jpg</t>
  </si>
  <si>
    <t>Red text at rows 375-394, cols 8-179 (365 pixels)</t>
  </si>
  <si>
    <t>Row48_09421b.jpg</t>
  </si>
  <si>
    <t>Row49_944139.jpg</t>
  </si>
  <si>
    <t>Row4_8d50e7.jpg</t>
  </si>
  <si>
    <t>Red text at rows 604-623, cols 8-224 (381 pixels)</t>
  </si>
  <si>
    <t>Row50_1b81f6.jpg</t>
  </si>
  <si>
    <t>Red text at rows 604-623, cols 10-215 (380 pixels)</t>
  </si>
  <si>
    <t>Row5_430ee8.jpg</t>
  </si>
  <si>
    <t>Red text at rows 604-623, cols 10-284 (407 pixels)</t>
  </si>
  <si>
    <t>Row6_e1d80d.jpg</t>
  </si>
  <si>
    <t>Red text at rows 604-623, cols 8-218 (392 pixels)</t>
  </si>
  <si>
    <t>Row7_349133.jpg</t>
  </si>
  <si>
    <t>Red text at rows 14-726, cols 8-278 (767 pixels)</t>
  </si>
  <si>
    <t>Row8_eadd5c.jpg</t>
  </si>
  <si>
    <t>Red text at rows 604-623, cols 8-350 (427 pixels)</t>
  </si>
  <si>
    <t>Row9_9067eb.jpg</t>
  </si>
  <si>
    <t>f:\uml\jpg\DPM001</t>
  </si>
  <si>
    <t>Row11_1c59a7.jpg</t>
  </si>
  <si>
    <t>Red text at rows 375-394, cols 10-102 (358 pixels)</t>
  </si>
  <si>
    <t>Row12_e4d377.jpg</t>
  </si>
  <si>
    <t>Red text at rows 287-306, cols 10-128 (364 pixels)</t>
  </si>
  <si>
    <t>Row15_266d8c.jpg</t>
  </si>
  <si>
    <t>Red text at rows 14-513, cols 8-299 (727 pixels)</t>
  </si>
  <si>
    <t>Row16_d34b01.jpg</t>
  </si>
  <si>
    <t>Red text at rows 14-444, cols 10-102 (715 pixels)</t>
  </si>
  <si>
    <t>Row17_26df0b.jpg</t>
  </si>
  <si>
    <t>Red text at rows 269-287, cols 10-102 (363 pixels)</t>
  </si>
  <si>
    <t>Row19_9d9b5d.jpg</t>
  </si>
  <si>
    <t>Red text at rows 217-235, cols 10-179 (344 pixels)</t>
  </si>
  <si>
    <t>Row1_48ac91.jpg</t>
  </si>
  <si>
    <t>Red text at rows 234-253, cols 8-182 (381 pixels)</t>
  </si>
  <si>
    <t>Row20_b05cef.jpg</t>
  </si>
  <si>
    <t>Red text at rows 287-306, cols 10-245 (372 pixels)</t>
  </si>
  <si>
    <t>Row22_2550ef.jpg</t>
  </si>
  <si>
    <t>Red text at rows 534-552, cols 8-239 (422 pixels)</t>
  </si>
  <si>
    <t>Row23_7e9b66.jpg</t>
  </si>
  <si>
    <t>Red text at rows 199-218, cols 10-102 (361 pixels)</t>
  </si>
  <si>
    <t>Row24_eec70a.jpg</t>
  </si>
  <si>
    <t>Red text at rows 269-287, cols 10-107 (363 pixels)</t>
  </si>
  <si>
    <t>Row25_6e1e49.jpg</t>
  </si>
  <si>
    <t>Red text at rows 200-218, cols 10-102 (360 pixels)</t>
  </si>
  <si>
    <t>Row27_1f8740.jpg</t>
  </si>
  <si>
    <t>Red text at rows 287-306, cols 10-102 (360 pixels)</t>
  </si>
  <si>
    <t>Row29_46bb9a.jpg</t>
  </si>
  <si>
    <t>Red text at rows 14-370, cols 8-418 (490 pixels)</t>
  </si>
  <si>
    <t>Row2_0b366b.jpg</t>
  </si>
  <si>
    <t>Red text at rows 586-605, cols 8-102 (342 pixels)</t>
  </si>
  <si>
    <t>Row31_71d7c4.jpg</t>
  </si>
  <si>
    <t>Red text at rows 287-306, cols 10-155 (365 pixels)</t>
  </si>
  <si>
    <t>Row32_bd8661.jpg</t>
  </si>
  <si>
    <t>Red text at rows 287-306, cols 10-102 (364 pixels)</t>
  </si>
  <si>
    <t>Row34_0d6bb2.jpg</t>
  </si>
  <si>
    <t>Red text at rows 340-359, cols 7-266 (403 pixels)</t>
  </si>
  <si>
    <t>Row35_5a81a2.jpg</t>
  </si>
  <si>
    <t>Red text at rows 200-218, cols 10-102 (358 pixels)</t>
  </si>
  <si>
    <t>Row36_b4ea12.jpg</t>
  </si>
  <si>
    <t>Red text at rows 14-586, cols 10-102 (727 pixels)</t>
  </si>
  <si>
    <t>Row40_1b50f4.jpg</t>
  </si>
  <si>
    <t>Red text at rows 217-235, cols 10-179 (340 pixels)</t>
  </si>
  <si>
    <t>Row41_c9eafa.jpg</t>
  </si>
  <si>
    <t>Red text at rows 657-675, cols 10-102 (336 pixels)</t>
  </si>
  <si>
    <t>Row42_f3eea9.jpg</t>
  </si>
  <si>
    <t>Red text at rows 414-433, cols 8-158 (374 pixels)</t>
  </si>
  <si>
    <t>Row43_d3427d.jpg</t>
  </si>
  <si>
    <t>Red text at rows 340-359, cols 10-464 (446 pixels)</t>
  </si>
  <si>
    <t>Row44_58f62d.jpg</t>
  </si>
  <si>
    <t>Row45_2fc5d7.jpg</t>
  </si>
  <si>
    <t>Red text at rows 234-253, cols 8-314 (413 pixels)</t>
  </si>
  <si>
    <t>Row46_d4d93e.jpg</t>
  </si>
  <si>
    <t>Red text at rows 287-306, cols 10-102 (363 pixels)</t>
  </si>
  <si>
    <t>Row48_29e489.jpg</t>
  </si>
  <si>
    <t>Red text at rows 287-306, cols 10-290 (375 pixels)</t>
  </si>
  <si>
    <t>Row49_cf6985.jpg</t>
  </si>
  <si>
    <t>Row4_4495a5.jpg</t>
  </si>
  <si>
    <t>Red text at rows 358-376, cols 8-249 (417 pixels)</t>
  </si>
  <si>
    <t>Row50_76fdff.jpg</t>
  </si>
  <si>
    <t>Red text at rows 287-306, cols 10-146 (365 pixels)</t>
  </si>
  <si>
    <t>Row5_4bb74d.jpg</t>
  </si>
  <si>
    <t>Red text at rows 604-623, cols 8-140 (373 pixels)</t>
  </si>
  <si>
    <t>Row6_883767.jpg</t>
  </si>
  <si>
    <t>Red text at rows 305-323, cols 10-102 (335 pixels)</t>
  </si>
  <si>
    <t>f:\uml\jpg\DPM002</t>
  </si>
  <si>
    <t>Row10_ae2b50.jpg</t>
  </si>
  <si>
    <t>Red text at rows 446-463, cols 8-102 (364 pixels)</t>
  </si>
  <si>
    <t>Row12_a84881.jpg</t>
  </si>
  <si>
    <t>Row14_7f2a54.jpg</t>
  </si>
  <si>
    <t>Red text at rows 305-323, cols 10-102 (336 pixels)</t>
  </si>
  <si>
    <t>Row15_91e065.jpg</t>
  </si>
  <si>
    <t>Red text at rows 14-462, cols 8-203 (776 pixels)</t>
  </si>
  <si>
    <t>Row16_d4b94b.jpg</t>
  </si>
  <si>
    <t>Row17_3d33bc.jpg</t>
  </si>
  <si>
    <t>Row19_430182.jpg</t>
  </si>
  <si>
    <t>Red text at rows 394-411, cols 10-102 (335 pixels)</t>
  </si>
  <si>
    <t>Row1_adf6d1.jpg</t>
  </si>
  <si>
    <t>Red text at rows 464-482, cols 10-102 (360 pixels)</t>
  </si>
  <si>
    <t>Row21_a423c6.jpg</t>
  </si>
  <si>
    <t>Red text at rows 755-767, cols 10-101 (333 pixels)</t>
  </si>
  <si>
    <t>Row24_60316c.jpg</t>
  </si>
  <si>
    <t>Red text at rows 287-306, cols 10-329 (373 pixels)</t>
  </si>
  <si>
    <t>Row25_b396a4.jpg</t>
  </si>
  <si>
    <t>Red text at rows 199-218, cols 10-221 (368 pixels)</t>
  </si>
  <si>
    <t>Row26_da3515.jpg</t>
  </si>
  <si>
    <t>Red text at rows 604-623, cols 8-254 (395 pixels)</t>
  </si>
  <si>
    <t>Row27_917a2a.jpg</t>
  </si>
  <si>
    <t>Red text at rows 200-218, cols 10-134 (458 pixels)</t>
  </si>
  <si>
    <t>Row29_67b15b.jpg</t>
  </si>
  <si>
    <t>Row2_1d75e2.jpg</t>
  </si>
  <si>
    <t>Red text at rows 287-306, cols 10-102 (365 pixels)</t>
  </si>
  <si>
    <t>Row31_8ddf58.jpg</t>
  </si>
  <si>
    <t>Red text at rows 269-287, cols 10-152 (368 pixels)</t>
  </si>
  <si>
    <t>Row32_854d44.jpg</t>
  </si>
  <si>
    <t>Red text at rows 534-552, cols 8-224 (414 pixels)</t>
  </si>
  <si>
    <t>Row33_4158e8.jpg</t>
  </si>
  <si>
    <t>Red text at rows 815-834, cols 10-167 (361 pixels)</t>
  </si>
  <si>
    <t>Row34_af071d.jpg</t>
  </si>
  <si>
    <t>Red text at rows 463-482, cols 10-242 (365 pixels)</t>
  </si>
  <si>
    <t>Row35_0c87e5.jpg</t>
  </si>
  <si>
    <t>Red text at rows 269-287, cols 10-171 (369 pixels)</t>
  </si>
  <si>
    <t>Row36_f57f2d.jpg</t>
  </si>
  <si>
    <t>Red text at rows 14-568, cols 10-102 (697 pixels)</t>
  </si>
  <si>
    <t>Row37_eca301.jpg</t>
  </si>
  <si>
    <t>Red text at rows 14-638, cols 8-102 (761 pixels)</t>
  </si>
  <si>
    <t>Row38_6ed026.jpg</t>
  </si>
  <si>
    <t>Red text at rows 269-287, cols 10-284 (375 pixels)</t>
  </si>
  <si>
    <t>Row39_b32bec.jpg</t>
  </si>
  <si>
    <t>Red text at rows 604-623, cols 8-125 (364 pixels)</t>
  </si>
  <si>
    <t>Row40_611b5a.jpg</t>
  </si>
  <si>
    <t>Row42_b8a157.jpg</t>
  </si>
  <si>
    <t>Red text at rows 450-468, cols 8-278 (417 pixels)</t>
  </si>
  <si>
    <t>Row43_2add69.jpg</t>
  </si>
  <si>
    <t>Row44_6e813e.jpg</t>
  </si>
  <si>
    <t>Row45_99b388.jpg</t>
  </si>
  <si>
    <t>Row46_0f2f7e.jpg</t>
  </si>
  <si>
    <t>Row47_7f34cb.jpg</t>
  </si>
  <si>
    <t>Red text at rows 604-623, cols 8-101 (340 pixels)</t>
  </si>
  <si>
    <t>Row48_9d7f45.jpg</t>
  </si>
  <si>
    <t>Red text at rows 815-834, cols 10-102 (362 pixels)</t>
  </si>
  <si>
    <t>Row49_185d06.jpg</t>
  </si>
  <si>
    <t>Row4_d8d9bc.jpg</t>
  </si>
  <si>
    <t>Red text at rows 410-429, cols 8-102 (337 pixels)</t>
  </si>
  <si>
    <t>Row50_30d7c7.jpg</t>
  </si>
  <si>
    <t>Red text at rows 269-287, cols 10-152 (371 pixels)</t>
  </si>
  <si>
    <t>Row5_3ad463.jpg</t>
  </si>
  <si>
    <t>Red text at rows 410-429, cols 8-164 (363 pixels)</t>
  </si>
  <si>
    <t>f:\uml\jpg\DPM003</t>
  </si>
  <si>
    <t>Row10_75d0ab.jpg</t>
  </si>
  <si>
    <t>Red text at rows 692-711, cols 8-296 (404 pixels)</t>
  </si>
  <si>
    <t>Row13_fda087.jpg</t>
  </si>
  <si>
    <t>Red text at rows 639-658, cols 10-203 (363 pixels)</t>
  </si>
  <si>
    <t>Row16_4ec0ea.jpg</t>
  </si>
  <si>
    <t>Red text at rows 14-426, cols 8-102 (694 pixels)</t>
  </si>
  <si>
    <t>Row1_7d5bb6.jpg</t>
  </si>
  <si>
    <t>Red text at rows 481-499, cols 10-102 (336 pixels)</t>
  </si>
  <si>
    <t>Row24_77b733.jpg</t>
  </si>
  <si>
    <t>Red text at rows 604-623, cols 8-208 (385 pixels)</t>
  </si>
  <si>
    <t>Row25_6b6c9e.jpg</t>
  </si>
  <si>
    <t>Red text at rows 358-376, cols 8-332 (449 pixels)</t>
  </si>
  <si>
    <t>Row26_4120e1.jpg</t>
  </si>
  <si>
    <t>Red text at rows 269-287, cols 10-188 (373 pixels)</t>
  </si>
  <si>
    <t>Row28_999e63.jpg</t>
  </si>
  <si>
    <t>Red text at rows 498-517, cols 8-102 (345 pixels)</t>
  </si>
  <si>
    <t>Row29_3af9cb.jpg</t>
  </si>
  <si>
    <t>Red text at rows 604-623, cols 8-248 (395 pixels)</t>
  </si>
  <si>
    <t>Row2_f9dfda.jpg</t>
  </si>
  <si>
    <t>Red text at rows 428-447, cols 8-101 (345 pixels)</t>
  </si>
  <si>
    <t>Row31_c29abb.jpg</t>
  </si>
  <si>
    <t>Row32_8caa32.jpg</t>
  </si>
  <si>
    <t>Row34_914f2b.jpg</t>
  </si>
  <si>
    <t>Red text at rows 305-323, cols 10-227 (339 pixels)</t>
  </si>
  <si>
    <t>Row35_5e33da.jpg</t>
  </si>
  <si>
    <t>Red text at rows 399-411, cols 10-102 (333 pixels)</t>
  </si>
  <si>
    <t>Row36_de8b45.jpg</t>
  </si>
  <si>
    <t>Red text at rows 14-550, cols 8-101 (740 pixels)</t>
  </si>
  <si>
    <t>Row37_7fccac.jpg</t>
  </si>
  <si>
    <t>Red text at rows 14-444, cols 8-200 (743 pixels)</t>
  </si>
  <si>
    <t>Row38_b82129.jpg</t>
  </si>
  <si>
    <t>Red text at rows 481-499, cols 10-227 (344 pixels)</t>
  </si>
  <si>
    <t>Row39_c95bfd.jpg</t>
  </si>
  <si>
    <t>Red text at rows 14-762, cols 10-206 (738 pixels)</t>
  </si>
  <si>
    <t>Row40_aef991.jpg</t>
  </si>
  <si>
    <t>Row41_209abe.jpg</t>
  </si>
  <si>
    <t>Red text at rows 218-235, cols 10-102 (336 pixels)</t>
  </si>
  <si>
    <t>Row42_917192.jpg</t>
  </si>
  <si>
    <t>Red text at rows 750-764, cols 10-102 (333 pixels)</t>
  </si>
  <si>
    <t>Row43_9e9283.jpg</t>
  </si>
  <si>
    <t>Red text at rows 340-359, cols 10-102 (342 pixels)</t>
  </si>
  <si>
    <t>Row45_66bb5c.jpg</t>
  </si>
  <si>
    <t>Red text at rows 358-376, cols 8-188 (404 pixels)</t>
  </si>
  <si>
    <t>Row46_caa443.jpg</t>
  </si>
  <si>
    <t>Row47_d08ef7.jpg</t>
  </si>
  <si>
    <t>Red text at rows 188-200, cols 10-102 (357 pixels)</t>
  </si>
  <si>
    <t>Row48_376f22.jpg</t>
  </si>
  <si>
    <t>Red text at rows 340-359, cols 10-377 (431 pixels)</t>
  </si>
  <si>
    <t>Row49_1a5bf4.jpg</t>
  </si>
  <si>
    <t>Red text at rows 604-620, cols 8-102 (349 pixels)</t>
  </si>
  <si>
    <t>Row4_02cc2f.jpg</t>
  </si>
  <si>
    <t>Row5_755b19.jpg</t>
  </si>
  <si>
    <t>Red text at rows 206-218, cols 10-102 (357 pixels)</t>
  </si>
  <si>
    <t>f:\uml\jpg\DPM051</t>
  </si>
  <si>
    <t>Row12_6fa3ad.jpg</t>
  </si>
  <si>
    <t>Red text at rows 252-270, cols 8-102 (367 pixels)</t>
  </si>
  <si>
    <t>Row13_8c2068.jpg</t>
  </si>
  <si>
    <t>Red text at rows 217-235, cols 10-102 (337 pixels)</t>
  </si>
  <si>
    <t>Row14_584345.jpg</t>
  </si>
  <si>
    <t>Red text at rows 534-552, cols 8-102 (367 pixels)</t>
  </si>
  <si>
    <t>Row15_2fcfb0.jpg</t>
  </si>
  <si>
    <t>Red text at rows 14-744, cols 8-255 (712 pixels)</t>
  </si>
  <si>
    <t>Row16_e4e197.jpg</t>
  </si>
  <si>
    <t>Red text at rows 14-374, cols 8-134 (835 pixels)</t>
  </si>
  <si>
    <t>Row19_6a4a69.jpg</t>
  </si>
  <si>
    <t>Row1_afd0de.jpg</t>
  </si>
  <si>
    <t>Row24_701ba1.jpg</t>
  </si>
  <si>
    <t>Row25_0ce55c.jpg</t>
  </si>
  <si>
    <t>Row26_c929d0.jpg</t>
  </si>
  <si>
    <t>Red text at rows 604-623, cols 8-194 (379 pixels)</t>
  </si>
  <si>
    <t>Row27_f9a66e.jpg</t>
  </si>
  <si>
    <t>Red text at rows 217-235, cols 10-134 (436 pixels)</t>
  </si>
  <si>
    <t>Row28_56c4f0.jpg</t>
  </si>
  <si>
    <t>Red text at rows 604-623, cols 8-321 (408 pixels)</t>
  </si>
  <si>
    <t>Row31_5d902d.jpg</t>
  </si>
  <si>
    <t>Row32_536e19.jpg</t>
  </si>
  <si>
    <t>Red text at rows 639-658, cols 10-293 (366 pixels)</t>
  </si>
  <si>
    <t>Row35_24b75d.jpg</t>
  </si>
  <si>
    <t>Row36_8e656e.jpg</t>
  </si>
  <si>
    <t>Red text at rows 14-568, cols 10-308 (716 pixels)</t>
  </si>
  <si>
    <t>Row37_df3577.jpg</t>
  </si>
  <si>
    <t>Red text at rows 14-674, cols 10-102 (741 pixels)</t>
  </si>
  <si>
    <t>Row38_19d780.jpg</t>
  </si>
  <si>
    <t>Row39_b5600d.jpg</t>
  </si>
  <si>
    <t>Red text at rows 428-447, cols 8-440 (439 pixels)</t>
  </si>
  <si>
    <t>Row40_62532d.jpg</t>
  </si>
  <si>
    <t>Row41_2fbd85.jpg</t>
  </si>
  <si>
    <t>Red text at rows 199-218, cols 10-209 (369 pixels)</t>
  </si>
  <si>
    <t>Row42_d485c8.jpg</t>
  </si>
  <si>
    <t>Red text at rows 379-398, cols 10-284 (370 pixels)</t>
  </si>
  <si>
    <t>Row43_960448.jpg</t>
  </si>
  <si>
    <t>Red text at rows 446-463, cols 8-102 (368 pixels)</t>
  </si>
  <si>
    <t>Row44_146e52.jpg</t>
  </si>
  <si>
    <t>Red text at rows 376-394, cols 10-102 (359 pixels)</t>
  </si>
  <si>
    <t>Row45_93f683.jpg</t>
  </si>
  <si>
    <t>Red text at rows 217-235, cols 10-203 (344 pixels)</t>
  </si>
  <si>
    <t>Row46_c1078e.jpg</t>
  </si>
  <si>
    <t>Row47_7896dd.jpg</t>
  </si>
  <si>
    <t>Row48_20cccd.jpg</t>
  </si>
  <si>
    <t>Red text at rows 446-463, cols 8-447 (467 pixels)</t>
  </si>
  <si>
    <t>Row49_74c638.jpg</t>
  </si>
  <si>
    <t>Red text at rows 516-535, cols 7-356 (431 pixels)</t>
  </si>
  <si>
    <t>Row4_1946c3.jpg</t>
  </si>
  <si>
    <t>Row50_bdb196.jpg</t>
  </si>
  <si>
    <t>Red text at rows 393-411, cols 10-239 (341 pixels)</t>
  </si>
  <si>
    <t>Row5_42949a.jpg</t>
  </si>
  <si>
    <t>Red text at rows 199-218, cols 10-194 (368 pixels)</t>
  </si>
  <si>
    <t>f:\uml\jpg\DPM052</t>
  </si>
  <si>
    <t>Row12_4d807e.jpg</t>
  </si>
  <si>
    <t>Red text at rows 604-623, cols 8-206 (389 pixels)</t>
  </si>
  <si>
    <t>Row13_870bee.jpg</t>
  </si>
  <si>
    <t>Row15_7714c2.jpg</t>
  </si>
  <si>
    <t>Red text at rows 14-480, cols 10-102 (701 pixels)</t>
  </si>
  <si>
    <t>Row19_99e2c8.jpg</t>
  </si>
  <si>
    <t>Row20_7d4380.jpg</t>
  </si>
  <si>
    <t>Red text at rows 234-253, cols 8-116 (356 pixels)</t>
  </si>
  <si>
    <t>Row23_3eb6ee.jpg</t>
  </si>
  <si>
    <t>Row24_e6094b.jpg</t>
  </si>
  <si>
    <t>Red text at rows 252-270, cols 8-113 (381 pixels)</t>
  </si>
  <si>
    <t>Row25_6d8f39.jpg</t>
  </si>
  <si>
    <t>Red text at rows 217-235, cols 10-242 (345 pixels)</t>
  </si>
  <si>
    <t>Row28_d61915.jpg</t>
  </si>
  <si>
    <t>Red text at rows 217-235, cols 10-251 (347 pixels)</t>
  </si>
  <si>
    <t>Row29_37849d.jpg</t>
  </si>
  <si>
    <t>Red text at rows 287-306, cols 10-119 (367 pixels)</t>
  </si>
  <si>
    <t>Row2_e80321.jpg</t>
  </si>
  <si>
    <t>Row30_39c49c.jpg</t>
  </si>
  <si>
    <t>Red text at rows 358-376, cols 8-368 (440 pixels)</t>
  </si>
  <si>
    <t>Row31_424df2.jpg</t>
  </si>
  <si>
    <t>Red text at rows 358-376, cols 8-140 (388 pixels)</t>
  </si>
  <si>
    <t>Row32_ddccdc.jpg</t>
  </si>
  <si>
    <t>Red text at rows 287-306, cols 10-155 (361 pixels)</t>
  </si>
  <si>
    <t>Row34_ff4786.jpg</t>
  </si>
  <si>
    <t>Red text at rows 269-287, cols 10-191 (366 pixels)</t>
  </si>
  <si>
    <t>Row36_5f7518.jpg</t>
  </si>
  <si>
    <t>Red text at rows 14-568, cols 10-344 (716 pixels)</t>
  </si>
  <si>
    <t>Row37_afab14.jpg</t>
  </si>
  <si>
    <t>Red text at rows 14-513, cols 8-416 (735 pixels)</t>
  </si>
  <si>
    <t>Row39_8903ea.jpg</t>
  </si>
  <si>
    <t>Row40_d1af19.jpg</t>
  </si>
  <si>
    <t>Red text at rows 393-411, cols 10-227 (352 pixels)</t>
  </si>
  <si>
    <t>Row41_f47122.jpg</t>
  </si>
  <si>
    <t>Red text at rows 322-341, cols 8-146 (365 pixels)</t>
  </si>
  <si>
    <t>Row42_52aeaf.jpg</t>
  </si>
  <si>
    <t>Red text at rows 432-451, cols 8-102 (349 pixels)</t>
  </si>
  <si>
    <t>Row43_5e9f3c.jpg</t>
  </si>
  <si>
    <t>Red text at rows 358-376, cols 8-102 (367 pixels)</t>
  </si>
  <si>
    <t>Row44_b2fa9f.jpg</t>
  </si>
  <si>
    <t>Red text at rows 340-359, cols 10-158 (372 pixels)</t>
  </si>
  <si>
    <t>Row46_e25a37.jpg</t>
  </si>
  <si>
    <t>Row47_e9c0f8.jpg</t>
  </si>
  <si>
    <t>Red text at rows 217-235, cols 10-170 (340 pixels)</t>
  </si>
  <si>
    <t>Row48_560f31.jpg</t>
  </si>
  <si>
    <t>Red text at rows 375-394, cols 10-347 (372 pixels)</t>
  </si>
  <si>
    <t>Row49_bcf8a1.jpg</t>
  </si>
  <si>
    <t>Red text at rows 604-623, cols 8-158 (374 pixels)</t>
  </si>
  <si>
    <t>Row4_b9740e.jpg</t>
  </si>
  <si>
    <t>Red text at rows 287-306, cols 10-149 (366 pixels)</t>
  </si>
  <si>
    <t>Row50_338007.jpg</t>
  </si>
  <si>
    <t>Row5_8e0272.jpg</t>
  </si>
  <si>
    <t>Red text at rows 410-429, cols 8-102 (342 pixels)</t>
  </si>
  <si>
    <t>Row6_b809b3.jpg</t>
  </si>
  <si>
    <t>f:\uml\jpg\DPM053</t>
  </si>
  <si>
    <t>Row12_defe24.jpg</t>
  </si>
  <si>
    <t>Red text at rows 322-341, cols 8-152 (366 pixels)</t>
  </si>
  <si>
    <t>Row13_4ad575.jpg</t>
  </si>
  <si>
    <t>Red text at rows 780-799, cols 8-202 (379 pixels)</t>
  </si>
  <si>
    <t>Row19_c24c97.jpg</t>
  </si>
  <si>
    <t>Red text at rows 428-447, cols 8-101 (348 pixels)</t>
  </si>
  <si>
    <t>Row1_6b3518.jpg</t>
  </si>
  <si>
    <t>Red text at rows 270-287, cols 10-102 (358 pixels)</t>
  </si>
  <si>
    <t>Row20_fa0a78.jpg</t>
  </si>
  <si>
    <t>Red text at rows 181-200, cols 10-191 (366 pixels)</t>
  </si>
  <si>
    <t>Row23_86506a.jpg</t>
  </si>
  <si>
    <t>Red text at rows 199-218, cols 10-102 (364 pixels)</t>
  </si>
  <si>
    <t>Row24_63a8c0.jpg</t>
  </si>
  <si>
    <t>Red text at rows 305-323, cols 10-301 (342 pixels)</t>
  </si>
  <si>
    <t>Row25_c40f9a.jpg</t>
  </si>
  <si>
    <t>Row26_861c6b.jpg</t>
  </si>
  <si>
    <t>Row29_18b8d6.jpg</t>
  </si>
  <si>
    <t>Row2_d1dadf.jpg</t>
  </si>
  <si>
    <t>Red text at rows 269-287, cols 10-102 (364 pixels)</t>
  </si>
  <si>
    <t>Row31_498d4e.jpg</t>
  </si>
  <si>
    <t>Red text at rows 639-658, cols 8-102 (362 pixels)</t>
  </si>
  <si>
    <t>Row32_de4d43.jpg</t>
  </si>
  <si>
    <t>Red text at rows 534-552, cols 8-205 (412 pixels)</t>
  </si>
  <si>
    <t>Row33_b2c1ab.jpg</t>
  </si>
  <si>
    <t>Red text at rows 798-815, cols 8-251 (419 pixels)</t>
  </si>
  <si>
    <t>Row36_52f36f.jpg</t>
  </si>
  <si>
    <t>Red text at rows 14-550, cols 8-260 (788 pixels)</t>
  </si>
  <si>
    <t>Row37_852a2d.jpg</t>
  </si>
  <si>
    <t>Red text at rows 14-444, cols 8-302 (766 pixels)</t>
  </si>
  <si>
    <t>Row38_c8a5d9.jpg</t>
  </si>
  <si>
    <t>Red text at rows 604-623, cols 8-212 (390 pixels)</t>
  </si>
  <si>
    <t>Row39_139633.jpg</t>
  </si>
  <si>
    <t>Red text at rows 14-954, cols 10-188 (697 pixels)</t>
  </si>
  <si>
    <t>Row40_62fb2e.jpg</t>
  </si>
  <si>
    <t>Red text at rows 322-341, cols 8-102 (345 pixels)</t>
  </si>
  <si>
    <t>Row44_4cabe0.jpg</t>
  </si>
  <si>
    <t>Red text at rows 393-411, cols 10-277 (345 pixels)</t>
  </si>
  <si>
    <t>Row45_fd4c68.jpg</t>
  </si>
  <si>
    <t>Red text at rows 379-398, cols 10-182 (373 pixels)</t>
  </si>
  <si>
    <t>Row46_f548f0.jpg</t>
  </si>
  <si>
    <t>Red text at rows 410-429, cols 8-102 (345 pixels)</t>
  </si>
  <si>
    <t>Row47_1dc78e.jpg</t>
  </si>
  <si>
    <t>Red text at rows 428-447, cols 8-101 (352 pixels)</t>
  </si>
  <si>
    <t>Row48_109e34.jpg</t>
  </si>
  <si>
    <t>Red text at rows 217-235, cols 10-263 (343 pixels)</t>
  </si>
  <si>
    <t>Row4_a114a1.jpg</t>
  </si>
  <si>
    <t>Row50_eac84a.jpg</t>
  </si>
  <si>
    <t>Red text at rows 604-623, cols 8-352 (560 pixels)</t>
  </si>
  <si>
    <t>Row5_054527.jpg</t>
  </si>
  <si>
    <t>Red text at rows 798-815, cols 8-368 (446 pixels)</t>
  </si>
  <si>
    <t>Row8_5404d7.jpg</t>
  </si>
  <si>
    <t>Red text at rows 439-1050, cols 343-671 (7672 pixels)</t>
  </si>
  <si>
    <t>f:\uml\jpg\DPM091</t>
  </si>
  <si>
    <t>Row10_60e73e.jpg</t>
  </si>
  <si>
    <t>Red text at rows 516-535, cols 8-476 (455 pixels)</t>
  </si>
  <si>
    <t>Row14_c7f518.jpg</t>
  </si>
  <si>
    <t>Red text at rows 745-764, cols 10-227 (368 pixels)</t>
  </si>
  <si>
    <t>Row15_51d46b.jpg</t>
  </si>
  <si>
    <t>Red text at rows 14-796, cols 8-102 (701 pixels)</t>
  </si>
  <si>
    <t>Row16_9ab5f8.jpg</t>
  </si>
  <si>
    <t>Red text at rows 14-426, cols 8-102 (701 pixels)</t>
  </si>
  <si>
    <t>Row1_28b350.jpg</t>
  </si>
  <si>
    <t>Red text at rows 604-623, cols 7-101 (345 pixels)</t>
  </si>
  <si>
    <t>Row21_4dd730.jpg</t>
  </si>
  <si>
    <t>Red text at rows 397-415, cols 10-341 (349 pixels)</t>
  </si>
  <si>
    <t>Row22_03847e.jpg</t>
  </si>
  <si>
    <t>Red text at rows 269-287, cols 10-102 (360 pixels)</t>
  </si>
  <si>
    <t>Row24_1a129c.jpg</t>
  </si>
  <si>
    <t>Red text at rows 358-376, cols 8-296 (439 pixels)</t>
  </si>
  <si>
    <t>Row25_262733.jpg</t>
  </si>
  <si>
    <t>Red text at rows 269-287, cols 10-140 (366 pixels)</t>
  </si>
  <si>
    <t>Row26_8ce7e5.jpg</t>
  </si>
  <si>
    <t>Red text at rows 463-482, cols 10-102 (359 pixels)</t>
  </si>
  <si>
    <t>Row28_1844ea.jpg</t>
  </si>
  <si>
    <t>Row29_c72dd9.jpg</t>
  </si>
  <si>
    <t>Red text at rows 14-439, cols 8-418 (429 pixels)</t>
  </si>
  <si>
    <t>Row2_e07191.jpg</t>
  </si>
  <si>
    <t>Red text at rows 674-693, cols 8-102 (353 pixels)</t>
  </si>
  <si>
    <t>Row31_908a4b.jpg</t>
  </si>
  <si>
    <t>Red text at rows 305-323, cols 10-131 (338 pixels)</t>
  </si>
  <si>
    <t>Row32_cb0831.jpg</t>
  </si>
  <si>
    <t>Red text at rows 234-253, cols 8-102 (342 pixels)</t>
  </si>
  <si>
    <t>Row33_8ed418.jpg</t>
  </si>
  <si>
    <t>Red text at rows 516-535, cols 10-102 (348 pixels)</t>
  </si>
  <si>
    <t>Row34_8fa35d.jpg</t>
  </si>
  <si>
    <t>Red text at rows 604-623, cols 8-206 (382 pixels)</t>
  </si>
  <si>
    <t>Row36_1cfaac.jpg</t>
  </si>
  <si>
    <t>Red text at rows 14-550, cols 8-158 (769 pixels)</t>
  </si>
  <si>
    <t>Row37_b9f335.jpg</t>
  </si>
  <si>
    <t>Red text at rows 14-902, cols 8-188 (720 pixels)</t>
  </si>
  <si>
    <t>Row38_fdb04e.jpg</t>
  </si>
  <si>
    <t>Red text at rows 604-623, cols 8-273 (409 pixels)</t>
  </si>
  <si>
    <t>Row39_561a71.jpg</t>
  </si>
  <si>
    <t>Row40_84e541.jpg</t>
  </si>
  <si>
    <t>Row41_bc9d84.jpg</t>
  </si>
  <si>
    <t>Red text at rows 604-623, cols 8-242 (392 pixels)</t>
  </si>
  <si>
    <t>Row43_fa9ef6.jpg</t>
  </si>
  <si>
    <t>Row44_654798.jpg</t>
  </si>
  <si>
    <t>Red text at rows 358-376, cols 8-566 (497 pixels)</t>
  </si>
  <si>
    <t>Row45_98dd11.jpg</t>
  </si>
  <si>
    <t>Red text at rows 234-253, cols 8-368 (413 pixels)</t>
  </si>
  <si>
    <t>Row47_1d6c65.jpg</t>
  </si>
  <si>
    <t>Row48_c6908e.jpg</t>
  </si>
  <si>
    <t>Red text at rows 287-306, cols 10-347 (367 pixels)</t>
  </si>
  <si>
    <t>Row49_b63023.jpg</t>
  </si>
  <si>
    <t>Red text at rows 604-623, cols 10-101 (339 pixels)</t>
  </si>
  <si>
    <t>Row4_f82d00.jpg</t>
  </si>
  <si>
    <t>Row50_c08f37.jpg</t>
  </si>
  <si>
    <t>Red text at rows 604-623, cols 8-242 (394 pixels)</t>
  </si>
  <si>
    <t>Row6_33a76f.jpg</t>
  </si>
  <si>
    <t>Red text at rows 322-341, cols 8-102 (340 pixels)</t>
  </si>
  <si>
    <t>Row7_47b578.jpg</t>
  </si>
  <si>
    <t>Red text at rows 358-376, cols 8-512 (484 pixels)</t>
  </si>
  <si>
    <t>Row8_89d2e1.jpg</t>
  </si>
  <si>
    <t>Red text at rows 305-323, cols 10-371 (347 pixels)</t>
  </si>
  <si>
    <t>f:\uml\jpg\DPM092</t>
  </si>
  <si>
    <t>Row12_365263.jpg</t>
  </si>
  <si>
    <t>Row13_b832e8.jpg</t>
  </si>
  <si>
    <t>Red text at rows 376-394, cols 10-102 (358 pixels)</t>
  </si>
  <si>
    <t>Row16_03914b.jpg</t>
  </si>
  <si>
    <t>Red text at rows 14-850, cols 10-102 (740 pixels)</t>
  </si>
  <si>
    <t>Row19_a224af.jpg</t>
  </si>
  <si>
    <t>Red text at rows 287-306, cols 10-102 (362 pixels)</t>
  </si>
  <si>
    <t>Row1_dbba6d.jpg</t>
  </si>
  <si>
    <t>Red text at rows 463-482, cols 10-335 (367 pixels)</t>
  </si>
  <si>
    <t>Row20_0b6b20.jpg</t>
  </si>
  <si>
    <t>Red text at rows 181-200, cols 10-152 (361 pixels)</t>
  </si>
  <si>
    <t>Row21_8b01c0.jpg</t>
  </si>
  <si>
    <t>Red text at rows 696-715, cols 8-102 (339 pixels)</t>
  </si>
  <si>
    <t>Row22_5819a9.jpg</t>
  </si>
  <si>
    <t>Red text at rows 604-623, cols 8-278 (413 pixels)</t>
  </si>
  <si>
    <t>Row23_9459d5.jpg</t>
  </si>
  <si>
    <t>Row24_76c1b6.jpg</t>
  </si>
  <si>
    <t>Red text at rows 217-235, cols 10-102 (338 pixels)</t>
  </si>
  <si>
    <t>Row25_12750f.jpg</t>
  </si>
  <si>
    <t>Red text at rows 199-218, cols 10-146 (366 pixels)</t>
  </si>
  <si>
    <t>Row27_666a33.jpg</t>
  </si>
  <si>
    <t>Row29_3cfab7.jpg</t>
  </si>
  <si>
    <t>Red text at rows 217-235, cols 10-266 (345 pixels)</t>
  </si>
  <si>
    <t>Row2_7ce00b.jpg</t>
  </si>
  <si>
    <t>Red text at rows 586-602, cols 8-177 (628 pixels)</t>
  </si>
  <si>
    <t>Row31_a60d57.jpg</t>
  </si>
  <si>
    <t>Red text at rows 269-287, cols 10-102 (361 pixels)</t>
  </si>
  <si>
    <t>Row32_b2f820.jpg</t>
  </si>
  <si>
    <t>Red text at rows 252-270, cols 10-206 (404 pixels)</t>
  </si>
  <si>
    <t>Row34_5f3a1c.jpg</t>
  </si>
  <si>
    <t>Red text at rows 217-235, cols 10-102 (333 pixels)</t>
  </si>
  <si>
    <t>Row35_168de5.jpg</t>
  </si>
  <si>
    <t>Row36_041065.jpg</t>
  </si>
  <si>
    <t>Red text at rows 14-462, cols 8-224 (783 pixels)</t>
  </si>
  <si>
    <t>Row37_da28e2.jpg</t>
  </si>
  <si>
    <t>Red text at rows 14-410, cols 8-302 (723 pixels)</t>
  </si>
  <si>
    <t>Row38_ffb118.jpg</t>
  </si>
  <si>
    <t>Red text at rows 622-639, cols 8-102 (364 pixels)</t>
  </si>
  <si>
    <t>Row39_880500.jpg</t>
  </si>
  <si>
    <t>Red text at rows 14-444, cols 10-102 (711 pixels)</t>
  </si>
  <si>
    <t>Row40_704ffa.jpg</t>
  </si>
  <si>
    <t>Red text at rows 375-394, cols 10-260 (375 pixels)</t>
  </si>
  <si>
    <t>Row41_1583e1.jpg</t>
  </si>
  <si>
    <t>Row42_1a0da7.jpg</t>
  </si>
  <si>
    <t>Red text at rows 379-398, cols 10-158 (360 pixels)</t>
  </si>
  <si>
    <t>Row44_775149.jpg</t>
  </si>
  <si>
    <t>Row47_7d9a9c.jpg</t>
  </si>
  <si>
    <t>Row48_76919e.jpg</t>
  </si>
  <si>
    <t>Red text at rows 393-411, cols 10-347 (350 pixels)</t>
  </si>
  <si>
    <t>Row49_28f100.jpg</t>
  </si>
  <si>
    <t>Row4_fb77f6.jpg</t>
  </si>
  <si>
    <t>Red text at rows 604-620, cols 8-177 (627 pixels)</t>
  </si>
  <si>
    <t>Row50_175262.jpg</t>
  </si>
  <si>
    <t>Red text at rows 358-376, cols 8-242 (419 pixels)</t>
  </si>
  <si>
    <t>Row9_2abd2b.jpg</t>
  </si>
  <si>
    <t>Red text at rows 410-429, cols 8-290 (403 pixels)</t>
  </si>
  <si>
    <t>f:\uml\jpg\DPM093</t>
  </si>
  <si>
    <t>Row12_bc2291.jpg</t>
  </si>
  <si>
    <t>Red text at rows 217-235, cols 10-275 (343 pixels)</t>
  </si>
  <si>
    <t>Row13_a615dd.jpg</t>
  </si>
  <si>
    <t>Red text at rows 340-359, cols 8-224 (388 pixels)</t>
  </si>
  <si>
    <t>Row14_7fa55a.jpg</t>
  </si>
  <si>
    <t>Red text at rows 358-376, cols 8-102 (371 pixels)</t>
  </si>
  <si>
    <t>Row15_8f8fc1.jpg</t>
  </si>
  <si>
    <t>Red text at rows 340-359, cols 10-102 (348 pixels)</t>
  </si>
  <si>
    <t>Row16_6f5297.jpg</t>
  </si>
  <si>
    <t>Red text at rows 14-410, cols 10-356 (728 pixels)</t>
  </si>
  <si>
    <t>Row1_aaed56.jpg</t>
  </si>
  <si>
    <t>Row23_91d35a.jpg</t>
  </si>
  <si>
    <t>Red text at rows 181-200, cols 10-164 (360 pixels)</t>
  </si>
  <si>
    <t>Row25_b380a0.jpg</t>
  </si>
  <si>
    <t>Red text at rows 322-341, cols 8-428 (429 pixels)</t>
  </si>
  <si>
    <t>Row28_2e9e7d.jpg</t>
  </si>
  <si>
    <t>Row2_539e08.jpg</t>
  </si>
  <si>
    <t>Row30_09b206.jpg</t>
  </si>
  <si>
    <t>Red text at rows 234-253, cols 8-408 (1482 pixels)</t>
  </si>
  <si>
    <t>Row31_ecb5f7.jpg</t>
  </si>
  <si>
    <t>Row32_0e005b.jpg</t>
  </si>
  <si>
    <t>Red text at rows 763-781, cols 10-290 (347 pixels)</t>
  </si>
  <si>
    <t>Row34_fb2eae.jpg</t>
  </si>
  <si>
    <t>Red text at rows 604-623, cols 8-236 (386 pixels)</t>
  </si>
  <si>
    <t>Row35_0d9129.jpg</t>
  </si>
  <si>
    <t>Red text at rows 745-764, cols 10-317 (366 pixels)</t>
  </si>
  <si>
    <t>Row36_85f47e.jpg</t>
  </si>
  <si>
    <t>Red text at rows 798-815, cols 8-170 (399 pixels)</t>
  </si>
  <si>
    <t>Row37_dcb458.jpg</t>
  </si>
  <si>
    <t>Red text at rows 14-444, cols 8-278 (763 pixels)</t>
  </si>
  <si>
    <t>Row39_8c0440.jpg</t>
  </si>
  <si>
    <t>Red text at rows 14-762, cols 10-215 (734 pixels)</t>
  </si>
  <si>
    <t>Row40_45c9f7.jpg</t>
  </si>
  <si>
    <t>Row41_cd5d75.jpg</t>
  </si>
  <si>
    <t>Row42_3f0eaf.jpg</t>
  </si>
  <si>
    <t>Red text at rows 361-380, cols 10-251 (366 pixels)</t>
  </si>
  <si>
    <t>Row43_e9c931.jpg</t>
  </si>
  <si>
    <t>Red text at rows 657-675, cols 10-371 (347 pixels)</t>
  </si>
  <si>
    <t>Row44_6ae64b.jpg</t>
  </si>
  <si>
    <t>Red text at rows 375-394, cols 10-194 (366 pixels)</t>
  </si>
  <si>
    <t>Row45_2d0de6.jpg</t>
  </si>
  <si>
    <t>Row46_ecf8db.jpg</t>
  </si>
  <si>
    <t>Red text at rows 604-623, cols 8-101 (339 pixels)</t>
  </si>
  <si>
    <t>Row47_0a3c98.jpg</t>
  </si>
  <si>
    <t>Row48_01ee89.jpg</t>
  </si>
  <si>
    <t>Red text at rows 322-341, cols 8-293 (404 pixels)</t>
  </si>
  <si>
    <t>Row49_5c2a3b.jpg</t>
  </si>
  <si>
    <t>Red text at rows 399-411, cols 10-102 (334 pixels)</t>
  </si>
  <si>
    <t>Row4_e7a1b7.jpg</t>
  </si>
  <si>
    <t>Row50_56b709.jpg</t>
  </si>
  <si>
    <t>Row9_21a263.jpg</t>
  </si>
  <si>
    <t>Red text at rows 436-818, cols 208-543 (303 pixels)</t>
  </si>
  <si>
    <t>f:\uml\jpg\DPS001</t>
  </si>
  <si>
    <t>Row20_751587.jpg</t>
  </si>
  <si>
    <t>Red text at rows 393-411, cols 10-102 (338 pixels)</t>
  </si>
  <si>
    <t>f:\uml\jpg\DPS002</t>
  </si>
  <si>
    <t>Row44_8d98f8.jpg</t>
  </si>
  <si>
    <t>Red text at rows 399-742, cols 156-240 (350 pixels)</t>
  </si>
  <si>
    <t>f:\uml\jpg\DPS003</t>
  </si>
  <si>
    <t>Row2_71b6e0.jpg</t>
  </si>
  <si>
    <t>Red text at rows 446-464, cols 8-350 (598 pixels)</t>
  </si>
  <si>
    <t>f:\uml\jpg\DPS051</t>
  </si>
  <si>
    <t>Row12_e4c00c.jpg</t>
  </si>
  <si>
    <t>Red text at rows 340-359, cols 8-304 (561 pixels)</t>
  </si>
  <si>
    <t>Row19_212796.jpg</t>
  </si>
  <si>
    <t>Red text at rows 534-552, cols 8-207 (411 pixels)</t>
  </si>
  <si>
    <t>Row41_b55915.jpg</t>
  </si>
  <si>
    <t>Red text at rows 358-376, cols 8-278 (581 pixels)</t>
  </si>
  <si>
    <t>Row43_8490d9.jpg</t>
  </si>
  <si>
    <t>Red text at rows 551-567, cols 10-102 (359 pixels)</t>
  </si>
  <si>
    <t>f:\uml\jpg\DPS052</t>
  </si>
  <si>
    <t>Row46_d9bc77.jpg</t>
  </si>
  <si>
    <t>Red text at rows 14-778, cols 10-167 (843 pixels)</t>
  </si>
  <si>
    <t>f:\uml\jpg\DPS091</t>
  </si>
  <si>
    <t>Row12_ecc8f6.jpg</t>
  </si>
  <si>
    <t>Red text at rows 358-376, cols 8-102 (375 pixels)</t>
  </si>
  <si>
    <t>Row17_0d2e5f.jpg</t>
  </si>
  <si>
    <t>Red text at rows 322-341, cols 8-139 (524 pixels)</t>
  </si>
  <si>
    <t>Row39_64994f.jpg</t>
  </si>
  <si>
    <t>Red text at rows 14-920, cols 8-200 (738 pixels)</t>
  </si>
  <si>
    <t>f:\uml\jpg\DPS092</t>
  </si>
  <si>
    <t>Row44_91d5c2.jpg</t>
  </si>
  <si>
    <t>Red text at rows 462-565, cols 158-229 (75 pixels)</t>
  </si>
  <si>
    <t>Row49_c91564.jpg</t>
  </si>
  <si>
    <t>Red text at rows 446-464, cols 8-139 (544 pixels)</t>
  </si>
  <si>
    <t>f:\uml\jpg\DPS093</t>
  </si>
  <si>
    <t>Row44_209960.jpg</t>
  </si>
  <si>
    <t>Red text at rows 399-742, cols 254-338 (505 pixels)</t>
  </si>
  <si>
    <t>f:\uml\jpg\GBN001</t>
  </si>
  <si>
    <t>Row16_9277d3.jpg</t>
  </si>
  <si>
    <t>Red text at rows 604-623, cols 8-225 (386 pixels)</t>
  </si>
  <si>
    <t>Row17_1f4b9c.jpg</t>
  </si>
  <si>
    <t>Red text at rows 446-464, cols 8-134 (504 pixels)</t>
  </si>
  <si>
    <t>Row30_665217.jpg</t>
  </si>
  <si>
    <t>Red text at rows 558-570, cols 10-134 (499 pixels)</t>
  </si>
  <si>
    <t>Row34_f9f750.jpg</t>
  </si>
  <si>
    <t>Red text at rows 769-781, cols 10-134 (478 pixels)</t>
  </si>
  <si>
    <t>Row38_0eef44.jpg</t>
  </si>
  <si>
    <t>Red text at rows 516-532, cols 8-102 (346 pixels)</t>
  </si>
  <si>
    <t>Row42_716984.jpg</t>
  </si>
  <si>
    <t>Red text at rows 604-620, cols 8-102 (339 pixels)</t>
  </si>
  <si>
    <t>Row44_4a1628.jpg</t>
  </si>
  <si>
    <t>Red text at rows 663-675, cols 10-134 (483 pixels)</t>
  </si>
  <si>
    <t>Row46_488f85.jpg</t>
  </si>
  <si>
    <t>Red text at rows 552-570, cols 10-134 (501 pixels)</t>
  </si>
  <si>
    <t>Row48_3fb32c.jpg</t>
  </si>
  <si>
    <t>Red text at rows 505-517, cols 10-134 (485 pixels)</t>
  </si>
  <si>
    <t>f:\uml\jpg\GBN002</t>
  </si>
  <si>
    <t>Row24_213cf1.jpg</t>
  </si>
  <si>
    <t>Red text at rows 815-834, cols 10-305 (373 pixels)</t>
  </si>
  <si>
    <t>f:\uml\jpg\GBN003</t>
  </si>
  <si>
    <t>Row26_ed4ba5.jpg</t>
  </si>
  <si>
    <t>Red text at rows 763-781, cols 10-221 (492 pixels)</t>
  </si>
  <si>
    <t>Row36_041a1a.jpg</t>
  </si>
  <si>
    <t>Red text at rows 604-623, cols 8-248 (390 pixels)</t>
  </si>
  <si>
    <t>Row37_2f4b10.jpg</t>
  </si>
  <si>
    <t>Red text at rows 692-708, cols 8-102 (355 pixels)</t>
  </si>
  <si>
    <t>f:\uml\jpg\GBT001</t>
  </si>
  <si>
    <t>Row24_04a6f8.jpg</t>
  </si>
  <si>
    <t>Red text at rows 516-532, cols 10-392 (424 pixels)</t>
  </si>
  <si>
    <t>Row30_842294.jpg</t>
  </si>
  <si>
    <t>Row37_fd1386.jpg</t>
  </si>
  <si>
    <t>Red text at rows 287-306, cols 10-102 (361 pixels)</t>
  </si>
  <si>
    <t>Row40_88150c.jpg</t>
  </si>
  <si>
    <t>Red text at rows 340-359, cols 8-128 (363 pixels)</t>
  </si>
  <si>
    <t>f:\uml\jpg\GBT002</t>
  </si>
  <si>
    <t>Row27_a63467.jpg</t>
  </si>
  <si>
    <t>Red text at rows 287-306, cols 10-131 (362 pixels)</t>
  </si>
  <si>
    <t>Row41_330eb7.jpg</t>
  </si>
  <si>
    <t>Red text at rows 14-689, cols 10-102 (717 pixels)</t>
  </si>
  <si>
    <t>f:\uml\jpg\GBT003</t>
  </si>
  <si>
    <t>Row30_27bca6.jpg</t>
  </si>
  <si>
    <t>Row31_ed0b3d.jpg</t>
  </si>
  <si>
    <t>Red text at rows 493-518, cols 182-458 (205 pixels)</t>
  </si>
  <si>
    <t>f:\uml\jpg\GBT051</t>
  </si>
  <si>
    <t>Row11_bdc6fa.jpg</t>
  </si>
  <si>
    <t>Row16_bcf111.jpg</t>
  </si>
  <si>
    <t>Red text at rows 481-499, cols 10-102 (340 pixels)</t>
  </si>
  <si>
    <t>Row27_ea9d2e.jpg</t>
  </si>
  <si>
    <t>Red text at rows 358-376, cols 8-236 (423 pixels)</t>
  </si>
  <si>
    <t>Row35_525c8a.jpg</t>
  </si>
  <si>
    <t>Red text at rows 622-637, cols 8-102 (361 pixels)</t>
  </si>
  <si>
    <t>Row37_e38080.jpg</t>
  </si>
  <si>
    <t>Row41_8895f6.jpg</t>
  </si>
  <si>
    <t>Red text at rows 14-602, cols 10-102 (693 pixels)</t>
  </si>
  <si>
    <t>Row44_51eb32.jpg</t>
  </si>
  <si>
    <t>Red text at rows 340-359, cols 8-176 (378 pixels)</t>
  </si>
  <si>
    <t>f:\uml\jpg\GBT052</t>
  </si>
  <si>
    <t>Row24_7b3c98.jpg</t>
  </si>
  <si>
    <t>Red text at rows 463-482, cols 10-102 (363 pixels)</t>
  </si>
  <si>
    <t>Row2_53c574.jpg</t>
  </si>
  <si>
    <t>Red text at rows 340-359, cols 8-152 (367 pixels)</t>
  </si>
  <si>
    <t>Row30_289d21.jpg</t>
  </si>
  <si>
    <t>Row34_765138.jpg</t>
  </si>
  <si>
    <t>Red text at rows 14-586, cols 8-191 (738 pixels)</t>
  </si>
  <si>
    <t>Row41_6804c4.jpg</t>
  </si>
  <si>
    <t>Red text at rows 14-638, cols 8-102 (757 pixels)</t>
  </si>
  <si>
    <t>Row46_5efad3.jpg</t>
  </si>
  <si>
    <t>Red text at rows 731-790, cols 144-223 (153 pixels)</t>
  </si>
  <si>
    <t>Row47_e53453.jpg</t>
  </si>
  <si>
    <t>Red text at rows 14-762, cols 8-263 (710 pixels)</t>
  </si>
  <si>
    <t>f:\uml\jpg\GBT053</t>
  </si>
  <si>
    <t>Row16_75245e.jpg</t>
  </si>
  <si>
    <t>Red text at rows 446-463, cols 8-188 (406 pixels)</t>
  </si>
  <si>
    <t>Row20_4c7947.jpg</t>
  </si>
  <si>
    <t>Red text at rows 410-426, cols 8-116 (362 pixels)</t>
  </si>
  <si>
    <t>Row24_4d7269.jpg</t>
  </si>
  <si>
    <t>Red text at rows 575-584, cols 10-102 (339 pixels)</t>
  </si>
  <si>
    <t>Row26_cdeddb.jpg</t>
  </si>
  <si>
    <t>Red text at rows 446-463, cols 8-338 (436 pixels)</t>
  </si>
  <si>
    <t>Row41_66508e.jpg</t>
  </si>
  <si>
    <t>Red text at rows 14-620, cols 8-102 (717 pixels)</t>
  </si>
  <si>
    <t>f:\uml\jpg\GBT091</t>
  </si>
  <si>
    <t>Row10_1d5b00.jpg</t>
  </si>
  <si>
    <t>Red text at rows 322-341, cols 8-102 (343 pixels)</t>
  </si>
  <si>
    <t>Red text at rows 379-398, cols 10-102 (358 pixels)</t>
  </si>
  <si>
    <t>Row46_265cdd.jpg</t>
  </si>
  <si>
    <t>Red text at rows 1048-1076, cols 197-500 (358 pixels)</t>
  </si>
  <si>
    <t>f:\uml\jpg\GBT092</t>
  </si>
  <si>
    <t>Row16_aeb9fd.jpg</t>
  </si>
  <si>
    <t>Row19_42f2e4.jpg</t>
  </si>
  <si>
    <t>Red text at rows 590-606, cols 8-182 (371 pixels)</t>
  </si>
  <si>
    <t>Row26_243a3a.jpg</t>
  </si>
  <si>
    <t>Red text at rows 393-411, cols 10-299 (348 pixels)</t>
  </si>
  <si>
    <t>Row27_3a15b0.jpg</t>
  </si>
  <si>
    <t>Red text at rows 379-398, cols 10-140 (363 pixels)</t>
  </si>
  <si>
    <t>Row33_8ef4d1.jpg</t>
  </si>
  <si>
    <t>Red text at rows 252-270, cols 8-201 (407 pixels)</t>
  </si>
  <si>
    <t>Row34_f80a87.jpg</t>
  </si>
  <si>
    <t>Red text at rows 640-655, cols 10-102 (358 pixels)</t>
  </si>
  <si>
    <t>Row41_25eb97.jpg</t>
  </si>
  <si>
    <t>Red text at rows 410-429, cols 8-182 (372 pixels)</t>
  </si>
  <si>
    <t>Row44_e29571.jpg</t>
  </si>
  <si>
    <t>Red text at rows 498-517, cols 8-268 (396 pixels)</t>
  </si>
  <si>
    <t>f:\uml\jpg\GBT093</t>
  </si>
  <si>
    <t>Row19_f001d3.jpg</t>
  </si>
  <si>
    <t>Red text at rows 499-514, cols 8-102 (343 pixels)</t>
  </si>
  <si>
    <t>Row39_7d3910.jpg</t>
  </si>
  <si>
    <t>Red text at rows 252-270, cols 8-158 (394 pixels)</t>
  </si>
  <si>
    <t>f:\uml\jpg\GPM001</t>
  </si>
  <si>
    <t>Row24_13a7c5.jpg</t>
  </si>
  <si>
    <t>Red text at rows 696-712, cols 8-102 (357 pixels)</t>
  </si>
  <si>
    <t>Row34_025567.jpg</t>
  </si>
  <si>
    <t>Red text at rows 427-453, cols 665-742 (121 pixels)</t>
  </si>
  <si>
    <t>Row42_9e6363.jpg</t>
  </si>
  <si>
    <t>Red text at rows 310-327, cols 10-145 (532 pixels)</t>
  </si>
  <si>
    <t>Row49_ff51d5.jpg</t>
  </si>
  <si>
    <t>Red text at rows 604-623, cols 8-284 (409 pixels)</t>
  </si>
  <si>
    <t>Row6_043980.jpg</t>
  </si>
  <si>
    <t>Red text at rows 604-623, cols 8-416 (437 pixels)</t>
  </si>
  <si>
    <t>f:\uml\jpg\GPM002</t>
  </si>
  <si>
    <t>Row15_d3adbb.jpg</t>
  </si>
  <si>
    <t>Red text at rows 657-675, cols 10-311 (344 pixels)</t>
  </si>
  <si>
    <t>Row17_5df277.jpg</t>
  </si>
  <si>
    <t>Red text at rows 14-865, cols 10-299 (723 pixels)</t>
  </si>
  <si>
    <t>Row26_778517.jpg</t>
  </si>
  <si>
    <t>Red text at rows 516-535, cols 10-416 (428 pixels)</t>
  </si>
  <si>
    <t>Row34_9c7b13.jpg</t>
  </si>
  <si>
    <t>Red text at rows 719-747, cols 540-1023 (540 pixels)</t>
  </si>
  <si>
    <t>Row40_d35f90.jpg</t>
  </si>
  <si>
    <t>Red text at rows 463-482, cols 10-293 (367 pixels)</t>
  </si>
  <si>
    <t>Row44_b1e503.jpg</t>
  </si>
  <si>
    <t>Red text at rows 435-1172, cols 177-839 (1255 pixels)</t>
  </si>
  <si>
    <t>Row46_8f2356.jpg</t>
  </si>
  <si>
    <t>Red text at rows 1172-1273, cols 684-861 (194 pixels)</t>
  </si>
  <si>
    <t>Row49_261827.jpg</t>
  </si>
  <si>
    <t>f:\uml\jpg\GPM003</t>
  </si>
  <si>
    <t>Row10_b3c97a.jpg</t>
  </si>
  <si>
    <t>Red text at rows 452-872, cols 334-1328 (493 pixels)</t>
  </si>
  <si>
    <t>Row13_54ee19.jpg</t>
  </si>
  <si>
    <t>Red text at rows 745-968, cols 283-407 (318 pixels)</t>
  </si>
  <si>
    <t>Row24_4f3f57.jpg</t>
  </si>
  <si>
    <t>Red text at rows 818-1036, cols 308-1599 (2117 pixels)</t>
  </si>
  <si>
    <t>Row26_04839d.jpg</t>
  </si>
  <si>
    <t>Red text at rows 498-517, cols 8-416 (430 pixels)</t>
  </si>
  <si>
    <t>Row27_fda964.jpg</t>
  </si>
  <si>
    <t>Red text at rows 815-831, cols 10-221 (364 pixels)</t>
  </si>
  <si>
    <t>Row34_15509d.jpg</t>
  </si>
  <si>
    <t>Red text at rows 723-751, cols 527-1001 (526 pixels)</t>
  </si>
  <si>
    <t>Row3_ae66b3.jpg</t>
  </si>
  <si>
    <t>Red text at rows 763-781, cols 10-212 (343 pixels)</t>
  </si>
  <si>
    <t>f:\uml\jpg\GPM051</t>
  </si>
  <si>
    <t>Row13_435071.jpg</t>
  </si>
  <si>
    <t>Red text at rows 181-200, cols 10-197 (371 pixels)</t>
  </si>
  <si>
    <t>Row14_c3e998.jpg</t>
  </si>
  <si>
    <t>Red text at rows 534-552, cols 8-308 (433 pixels)</t>
  </si>
  <si>
    <t>Row15_fbdd99.jpg</t>
  </si>
  <si>
    <t>Red text at rows 393-411, cols 10-251 (342 pixels)</t>
  </si>
  <si>
    <t>Row16_9fdb0e.jpg</t>
  </si>
  <si>
    <t>Red text at rows 498-517, cols 8-311 (415 pixels)</t>
  </si>
  <si>
    <t>Row18_8cc8ac.jpg</t>
  </si>
  <si>
    <t>Red text at rows 14-462, cols 8-320 (803 pixels)</t>
  </si>
  <si>
    <t>Row20_629aa3.jpg</t>
  </si>
  <si>
    <t>Red text at rows 642-670, cols 533-733 (238 pixels)</t>
  </si>
  <si>
    <t>Row22_6f9e01.jpg</t>
  </si>
  <si>
    <t>Red text at rows 692-711, cols 10-102 (346 pixels)</t>
  </si>
  <si>
    <t>Row24_242cd0.jpg</t>
  </si>
  <si>
    <t>Red text at rows 751-1070, cols 126-673 (538 pixels)</t>
  </si>
  <si>
    <t>Row30_814772.jpg</t>
  </si>
  <si>
    <t>Red text at rows 428-447, cols 8-380 (429 pixels)</t>
  </si>
  <si>
    <t>Row31_6ba9a0.jpg</t>
  </si>
  <si>
    <t>Red text at rows 692-711, cols 10-380 (427 pixels)</t>
  </si>
  <si>
    <t>Row35_745124.jpg</t>
  </si>
  <si>
    <t>Red text at rows 322-341, cols 8-212 (374 pixels)</t>
  </si>
  <si>
    <t>Row41_8bfef2.jpg</t>
  </si>
  <si>
    <t>Red text at rows 269-287, cols 10-102 (359 pixels)</t>
  </si>
  <si>
    <t>Row42_2ff786.jpg</t>
  </si>
  <si>
    <t>Row49_66d7a2.jpg</t>
  </si>
  <si>
    <t>Row6_19d892.jpg</t>
  </si>
  <si>
    <t>Red text at rows 622-639, cols 8-261 (429 pixels)</t>
  </si>
  <si>
    <t>f:\uml\jpg\GPM052</t>
  </si>
  <si>
    <t>Row12_90804b.jpg</t>
  </si>
  <si>
    <t>Red text at rows 626-644, cols 8-272 (428 pixels)</t>
  </si>
  <si>
    <t>Row13_9be478.jpg</t>
  </si>
  <si>
    <t>Red text at rows 605-675, cols 163-637 (172 pixels)</t>
  </si>
  <si>
    <t>Row20_4763ec.jpg</t>
  </si>
  <si>
    <t>Red text at rows 586-605, cols 8-102 (340 pixels)</t>
  </si>
  <si>
    <t>Row21_afaca0.jpg</t>
  </si>
  <si>
    <t>Red text at rows 604-623, cols 8-320 (414 pixels)</t>
  </si>
  <si>
    <t>Row23_d76532.jpg</t>
  </si>
  <si>
    <t>Red text at rows 817-1114, cols 210-1465 (904 pixels)</t>
  </si>
  <si>
    <t>Row33_e3a9a1.jpg</t>
  </si>
  <si>
    <t>Red text at rows 372-538, cols 99-808 (878 pixels)</t>
  </si>
  <si>
    <t>Row34_a004f6.jpg</t>
  </si>
  <si>
    <t>Red text at rows 358-376, cols 10-102 (364 pixels)</t>
  </si>
  <si>
    <t>Row35_a7f2e5.jpg</t>
  </si>
  <si>
    <t>Red text at rows 340-359, cols 10-176 (384 pixels)</t>
  </si>
  <si>
    <t>Row39_0bf24e.jpg</t>
  </si>
  <si>
    <t>Red text at rows 14-513, cols 10-102 (718 pixels)</t>
  </si>
  <si>
    <t>Row3_3300e6.jpg</t>
  </si>
  <si>
    <t>Red text at rows 604-623, cols 8-188 (373 pixels)</t>
  </si>
  <si>
    <t>Row41_719f55.jpg</t>
  </si>
  <si>
    <t>Red text at rows 551-570, cols 8-143 (363 pixels)</t>
  </si>
  <si>
    <t>Row46_4ecdb4.jpg</t>
  </si>
  <si>
    <t>Red text at rows 412-492, cols 559-567 (65 pixels)</t>
  </si>
  <si>
    <t>Symbol or character</t>
  </si>
  <si>
    <t>Row4_9858b4.jpg</t>
  </si>
  <si>
    <t>Red text at rows 242-546, cols 423-1004 (175 pixels)</t>
  </si>
  <si>
    <t>Row50_49eca8.jpg</t>
  </si>
  <si>
    <t>Red text at rows 253-726, cols 397-709 (527 pixels)</t>
  </si>
  <si>
    <t>Row9_53f970.jpg</t>
  </si>
  <si>
    <t>Red text at rows 181-200, cols 10-215 (375 pixels)</t>
  </si>
  <si>
    <t>f:\uml\jpg\GPM053</t>
  </si>
  <si>
    <t>Row16_4ddf82.jpg</t>
  </si>
  <si>
    <t>Red text at rows 604-623, cols 8-134 (361 pixels)</t>
  </si>
  <si>
    <t>Row22_915699.jpg</t>
  </si>
  <si>
    <t>Red text at rows 181-200, cols 10-182 (369 pixels)</t>
  </si>
  <si>
    <t>Row23_60859d.jpg</t>
  </si>
  <si>
    <t>Red text at rows 476-499, cols 735-849 (102 pixels)</t>
  </si>
  <si>
    <t>Row24_bc5270.jpg</t>
  </si>
  <si>
    <t>Red text at rows 654-693, cols 1407-1415 (59 pixels)</t>
  </si>
  <si>
    <t>Row27_5c4212.jpg</t>
  </si>
  <si>
    <t>Row29_5a8d01.jpg</t>
  </si>
  <si>
    <t>Red text at rows 498-517, cols 8-266 (386 pixels)</t>
  </si>
  <si>
    <t>Row31_54d56d.jpg</t>
  </si>
  <si>
    <t>Red text at rows 551-570, cols 10-209 (367 pixels)</t>
  </si>
  <si>
    <t>Row34_f3dd7e.jpg</t>
  </si>
  <si>
    <t>Red text at rows 748-847, cols 549-557 (108 pixels)</t>
  </si>
  <si>
    <t>Row37_58ac65.jpg</t>
  </si>
  <si>
    <t>Red text at rows 604-623, cols 8-119 (367 pixels)</t>
  </si>
  <si>
    <t>Row46_512b36.jpg</t>
  </si>
  <si>
    <t>Red text at rows 482-496, cols 10-102 (342 pixels)</t>
  </si>
  <si>
    <t>Row48_3e0fa9.jpg</t>
  </si>
  <si>
    <t>Red text at rows 356-626, cols 506-1734 (106 pixels)</t>
  </si>
  <si>
    <t>Row5_2ae2cd.jpg</t>
  </si>
  <si>
    <t>Red text at rows 569-587, cols 10-320 (350 pixels)</t>
  </si>
  <si>
    <t>Row8_6622d2.jpg</t>
  </si>
  <si>
    <t>Red text at rows 657-675, cols 10-102 (335 pixels)</t>
  </si>
  <si>
    <t>f:\uml\jpg\GPM091</t>
  </si>
  <si>
    <t>Row10_9577d1.jpg</t>
  </si>
  <si>
    <t>Red text at rows 446-461, cols 8-102 (372 pixels)</t>
  </si>
  <si>
    <t>Row13_17a4be.jpg</t>
  </si>
  <si>
    <t>Red text at rows 181-200, cols 10-230 (378 pixels)</t>
  </si>
  <si>
    <t>Row15_c6e846.jpg</t>
  </si>
  <si>
    <t>Red text at rows 727-746, cols 10-263 (367 pixels)</t>
  </si>
  <si>
    <t>Row18_26f96d.jpg</t>
  </si>
  <si>
    <t>Red text at rows 523-602, cols 359-367 (101 pixels)</t>
  </si>
  <si>
    <t>Row22_ec239b.jpg</t>
  </si>
  <si>
    <t>Red text at rows 164-182, cols 8-230 (416 pixels)</t>
  </si>
  <si>
    <t>Row24_54c92d.jpg</t>
  </si>
  <si>
    <t>Red text at rows 696-715, cols 8-236 (388 pixels)</t>
  </si>
  <si>
    <t>Row26_1103dc.jpg</t>
  </si>
  <si>
    <t>Red text at rows 534-552, cols 8-262 (421 pixels)</t>
  </si>
  <si>
    <t>Row27_9a51e8.jpg</t>
  </si>
  <si>
    <t>Red text at rows 815-834, cols 10-275 (369 pixels)</t>
  </si>
  <si>
    <t>Row29_0d625a.jpg</t>
  </si>
  <si>
    <t>Red text at rows 569-587, cols 10-188 (341 pixels)</t>
  </si>
  <si>
    <t>Row32_23b5cf.jpg</t>
  </si>
  <si>
    <t>Red text at rows 375-394, cols 10-212 (369 pixels)</t>
  </si>
  <si>
    <t>Row33_13901e.jpg</t>
  </si>
  <si>
    <t>Red text at rows 670-695, cols 327-749 (462 pixels)</t>
  </si>
  <si>
    <t>Row34_26735c.jpg</t>
  </si>
  <si>
    <t>Red text at rows 481-499, cols 10-102 (342 pixels)</t>
  </si>
  <si>
    <t>Row36_27e176.jpg</t>
  </si>
  <si>
    <t>Red text at rows 464-482, cols 10-102 (361 pixels)</t>
  </si>
  <si>
    <t>Row42_1c0ff1.jpg</t>
  </si>
  <si>
    <t>Red text at rows 551-570, cols 10-179 (370 pixels)</t>
  </si>
  <si>
    <t>Row44_20658b.jpg</t>
  </si>
  <si>
    <t>Red text at rows 604-623, cols 8-206 (384 pixels)</t>
  </si>
  <si>
    <t>Row45_c36329.jpg</t>
  </si>
  <si>
    <t>Red text at rows 253-261, cols 1293-1449 (178 pixels)</t>
  </si>
  <si>
    <t>Row46_3a4d9f.jpg</t>
  </si>
  <si>
    <t>Red text at rows 763-778, cols 10-102 (335 pixels)</t>
  </si>
  <si>
    <t>Row48_32c5de.jpg</t>
  </si>
  <si>
    <t>Red text at rows 322-341, cols 8-314 (404 pixels)</t>
  </si>
  <si>
    <t>Row49_2a50ff.jpg</t>
  </si>
  <si>
    <t>Red text at rows 604-620, cols 8-102 (350 pixels)</t>
  </si>
  <si>
    <t>Row5_365351.jpg</t>
  </si>
  <si>
    <t>Red text at rows 692-711, cols 10-398 (428 pixels)</t>
  </si>
  <si>
    <t>Row6_dfa6e9.jpg</t>
  </si>
  <si>
    <t>Red text at rows 622-639, cols 8-212 (410 pixels)</t>
  </si>
  <si>
    <t>Row7_4a8f59.jpg</t>
  </si>
  <si>
    <t>Red text at rows 181-200, cols 10-230 (373 pixels)</t>
  </si>
  <si>
    <t>f:\uml\jpg\GPM092</t>
  </si>
  <si>
    <t>Row13_395201.jpg</t>
  </si>
  <si>
    <t>Red text at rows 850-891, cols 565-573 (56 pixels)</t>
  </si>
  <si>
    <t>Row15_7dafef.jpg</t>
  </si>
  <si>
    <t>Row17_e44e2d.jpg</t>
  </si>
  <si>
    <t>Red text at rows 14-832, cols 10-102 (703 pixels)</t>
  </si>
  <si>
    <t>Row18_0850f5.jpg</t>
  </si>
  <si>
    <t>Red text at rows 639-658, cols 10-353 (370 pixels)</t>
  </si>
  <si>
    <t>Row19_610a54.jpg</t>
  </si>
  <si>
    <t>Red text at rows 604-620, cols 8-102 (353 pixels)</t>
  </si>
  <si>
    <t>Row24_ee9a00.jpg</t>
  </si>
  <si>
    <t>Red text at rows 731-750, cols 10-102 (360 pixels)</t>
  </si>
  <si>
    <t>Row25_446871.jpg</t>
  </si>
  <si>
    <t>Red text at rows 604-623, cols 8-305 (418 pixels)</t>
  </si>
  <si>
    <t>Row26_b27172.jpg</t>
  </si>
  <si>
    <t>Red text at rows 745-764, cols 10-102 (361 pixels)</t>
  </si>
  <si>
    <t>Row27_6e85f2.jpg</t>
  </si>
  <si>
    <t>Red text at rows 481-499, cols 10-323 (345 pixels)</t>
  </si>
  <si>
    <t>Row31_9fd353.jpg</t>
  </si>
  <si>
    <t>Red text at rows 340-359, cols 10-179 (373 pixels)</t>
  </si>
  <si>
    <t>Row34_2f674e.jpg</t>
  </si>
  <si>
    <t>Row37_9aa647.jpg</t>
  </si>
  <si>
    <t>Red text at rows 657-675, cols 10-227 (343 pixels)</t>
  </si>
  <si>
    <t>Row39_f4c1fb.jpg</t>
  </si>
  <si>
    <t>Row3_52ed0c.jpg</t>
  </si>
  <si>
    <t>Red text at rows 674-690, cols 8-119 (410 pixels)</t>
  </si>
  <si>
    <t>Row42_82b9ca.jpg</t>
  </si>
  <si>
    <t>Red text at rows 604-623, cols 8-285 (407 pixels)</t>
  </si>
  <si>
    <t>Row46_904fdb.jpg</t>
  </si>
  <si>
    <t>Row48_9ebb8c.jpg</t>
  </si>
  <si>
    <t>Red text at rows 181-200, cols 10-179 (372 pixels)</t>
  </si>
  <si>
    <t>Row49_732916.jpg</t>
  </si>
  <si>
    <t>Red text at rows 763-778, cols 10-119 (408 pixels)</t>
  </si>
  <si>
    <t>Row6_9a23de.jpg</t>
  </si>
  <si>
    <t>Red text at rows 307-330, cols 348-980 (668 pixels)</t>
  </si>
  <si>
    <t>Row7_638805.jpg</t>
  </si>
  <si>
    <t>Red text at rows 498-517, cols 8-102 (344 pixels)</t>
  </si>
  <si>
    <t>Row9_644a5b.jpg</t>
  </si>
  <si>
    <t>Red text at rows 692-711, cols 10-308 (405 pixels)</t>
  </si>
  <si>
    <t>f:\uml\jpg\GPM093</t>
  </si>
  <si>
    <t>Row12_09a3ea.jpg</t>
  </si>
  <si>
    <t>Red text at rows 485-503, cols 10-102 (331 pixels)</t>
  </si>
  <si>
    <t>Row13_c3f887.jpg</t>
  </si>
  <si>
    <t>Red text at rows 463-479, cols 10-120 (430 pixels)</t>
  </si>
  <si>
    <t>Row15_5c71d3.jpg</t>
  </si>
  <si>
    <t>Red text at rows 604-623, cols 8-332 (414 pixels)</t>
  </si>
  <si>
    <t>Row16_e8bbcb.jpg</t>
  </si>
  <si>
    <t>Red text at rows 604-620, cols 8-102 (348 pixels)</t>
  </si>
  <si>
    <t>Row18_1ebb89.jpg</t>
  </si>
  <si>
    <t>Red text at rows 234-253, cols 7-317 (405 pixels)</t>
  </si>
  <si>
    <t>Row1_3ac6ea.jpg</t>
  </si>
  <si>
    <t>Red text at rows 516-535, cols 8-206 (382 pixels)</t>
  </si>
  <si>
    <t>Row20_c32b76.jpg</t>
  </si>
  <si>
    <t>Red text at rows 692-708, cols 8-119 (429 pixels)</t>
  </si>
  <si>
    <t>Row21_11bcdc.jpg</t>
  </si>
  <si>
    <t>Red text at rows 437-1049, cols 559-1111 (658 pixels)</t>
  </si>
  <si>
    <t>Row22_8d2c56.jpg</t>
  </si>
  <si>
    <t>Red text at rows 287-306, cols 10-299 (366 pixels)</t>
  </si>
  <si>
    <t>Row24_50826a.jpg</t>
  </si>
  <si>
    <t>Red text at rows 991-1015, cols 934-942 (50 pixels)</t>
  </si>
  <si>
    <t>Row25_c0139d.jpg</t>
  </si>
  <si>
    <t>Red text at rows 539-753, cols 1334-1670 (406 pixels)</t>
  </si>
  <si>
    <t>Row26_950ff9.jpg</t>
  </si>
  <si>
    <t>Red text at rows 540-552, cols 10-134 (498 pixels)</t>
  </si>
  <si>
    <t>Row27_93c192.jpg</t>
  </si>
  <si>
    <t>Red text at rows 322-338, cols 8-102 (352 pixels)</t>
  </si>
  <si>
    <t>Row32_3ce6a8.jpg</t>
  </si>
  <si>
    <t>Red text at rows 358-373, cols 8-119 (442 pixels)</t>
  </si>
  <si>
    <t>Row33_c50b71.jpg</t>
  </si>
  <si>
    <t>Red text at rows 379-398, cols 10-218 (370 pixels)</t>
  </si>
  <si>
    <t>Row34_e83279.jpg</t>
  </si>
  <si>
    <t>Red text at rows 622-639, cols 8-332 (445 pixels)</t>
  </si>
  <si>
    <t>Row40_8b8cc9.jpg</t>
  </si>
  <si>
    <t>Red text at rows 798-815, cols 8-302 (434 pixels)</t>
  </si>
  <si>
    <t>Row42_8f4618.jpg</t>
  </si>
  <si>
    <t>Red text at rows 252-270, cols 8-182 (402 pixels)</t>
  </si>
  <si>
    <t>Row44_822471.jpg</t>
  </si>
  <si>
    <t>Red text at rows 410-429, cols 8-260 (391 pixels)</t>
  </si>
  <si>
    <t>Row5_07ec03.jpg</t>
  </si>
  <si>
    <t>Red text at rows 551-570, cols 10-119 (366 pixels)</t>
  </si>
  <si>
    <t>Row8_0edeed.jpg</t>
  </si>
  <si>
    <t>Red text at rows 829-1034, cols 169-977 (505 pixels)</t>
  </si>
  <si>
    <t>f:\uml\jpg\GPN001</t>
  </si>
  <si>
    <t>Row10_e7209e.jpg</t>
  </si>
  <si>
    <t>Red text at rows 322-341, cols 7-179 (375 pixels)</t>
  </si>
  <si>
    <t>Row11_aefe85.jpg</t>
  </si>
  <si>
    <t>Red text at rows 305-323, cols 10-102 (338 pixels)</t>
  </si>
  <si>
    <t>Row12_305914.jpg</t>
  </si>
  <si>
    <t>Red text at rows 555-574, cols 10-102 (358 pixels)</t>
  </si>
  <si>
    <t>Row13_460a73.jpg</t>
  </si>
  <si>
    <t>Red text at rows 199-218, cols 10-161 (364 pixels)</t>
  </si>
  <si>
    <t>Row14_4be125.jpg</t>
  </si>
  <si>
    <t>Red text at rows 798-815, cols 8-102 (364 pixels)</t>
  </si>
  <si>
    <t>Row15_8c2446.jpg</t>
  </si>
  <si>
    <t>Red text at rows 674-693, cols 8-102 (341 pixels)</t>
  </si>
  <si>
    <t>Row16_dd367d.jpg</t>
  </si>
  <si>
    <t>Red text at rows 393-411, cols 10-176 (336 pixels)</t>
  </si>
  <si>
    <t>Row17_ee5426.jpg</t>
  </si>
  <si>
    <t>Red text at rows 14-462, cols 7-236 (785 pixels)</t>
  </si>
  <si>
    <t>Row18_fb1f53.jpg</t>
  </si>
  <si>
    <t>Red text at rows 410-429, cols 8-145 (537 pixels)</t>
  </si>
  <si>
    <t>Row19_64f0d2.jpg</t>
  </si>
  <si>
    <t>Red text at rows 269-287, cols 10-203 (370 pixels)</t>
  </si>
  <si>
    <t>Row1_f8c8ad.jpg</t>
  </si>
  <si>
    <t>Red text at rows 586-605, cols 8-102 (354 pixels)</t>
  </si>
  <si>
    <t>Row20_f1add2.jpg</t>
  </si>
  <si>
    <t>Red text at rows 428-447, cols 8-170 (375 pixels)</t>
  </si>
  <si>
    <t>Row21_55a34f.jpg</t>
  </si>
  <si>
    <t>Red text at rows 393-411, cols 10-107 (336 pixels)</t>
  </si>
  <si>
    <t>Row22_a4f37f.jpg</t>
  </si>
  <si>
    <t>Row23_a723bb.jpg</t>
  </si>
  <si>
    <t>Row24_ff0a83.jpg</t>
  </si>
  <si>
    <t>Red text at rows 309-327, cols 8-668 (368 pixels)</t>
  </si>
  <si>
    <t>Row25_90a91f.jpg</t>
  </si>
  <si>
    <t>Red text at rows 252-270, cols 8-554 (492 pixels)</t>
  </si>
  <si>
    <t>Row26_19ad45.jpg</t>
  </si>
  <si>
    <t>Red text at rows 305-323, cols 10-179 (341 pixels)</t>
  </si>
  <si>
    <t>Row27_c53993.jpg</t>
  </si>
  <si>
    <t>Red text at rows 375-394, cols 8-131 (362 pixels)</t>
  </si>
  <si>
    <t>Row28_d845a0.jpg</t>
  </si>
  <si>
    <t>Red text at rows 498-517, cols 8-596 (469 pixels)</t>
  </si>
  <si>
    <t>Row29_f0e0d5.jpg</t>
  </si>
  <si>
    <t>Red text at rows 287-306, cols 10-249 (373 pixels)</t>
  </si>
  <si>
    <t>Row2_de8418.jpg</t>
  </si>
  <si>
    <t>Red text at rows 608-627, cols 8-194 (381 pixels)</t>
  </si>
  <si>
    <t>Row30_b63698.jpg</t>
  </si>
  <si>
    <t>Red text at rows 322-341, cols 7-212 (383 pixels)</t>
  </si>
  <si>
    <t>Row31_a06a12.jpg</t>
  </si>
  <si>
    <t>Red text at rows 410-429, cols 8-122 (360 pixels)</t>
  </si>
  <si>
    <t>Row32_eb1eb2.jpg</t>
  </si>
  <si>
    <t>Red text at rows 234-253, cols 8-170 (373 pixels)</t>
  </si>
  <si>
    <t>Row33_676e71.jpg</t>
  </si>
  <si>
    <t>Red text at rows 608-627, cols 10-176 (383 pixels)</t>
  </si>
  <si>
    <t>Row34_9dd473.jpg</t>
  </si>
  <si>
    <t>Red text at rows 322-341, cols 7-149 (371 pixels)</t>
  </si>
  <si>
    <t>Row35_60354a.jpg</t>
  </si>
  <si>
    <t>Red text at rows 199-218, cols 10-323 (369 pixels)</t>
  </si>
  <si>
    <t>Row36_873b73.jpg</t>
  </si>
  <si>
    <t>Red text at rows 446-463, cols 7-133 (396 pixels)</t>
  </si>
  <si>
    <t>Row37_077b04.jpg</t>
  </si>
  <si>
    <t>Red text at rows 375-394, cols 10-197 (367 pixels)</t>
  </si>
  <si>
    <t>Row38_a3b1d7.jpg</t>
  </si>
  <si>
    <t>Red text at rows 14-356, cols 10-362 (785 pixels)</t>
  </si>
  <si>
    <t>Row39_bc881e.jpg</t>
  </si>
  <si>
    <t>Red text at rows 199-218, cols 10-149 (369 pixels)</t>
  </si>
  <si>
    <t>Row3_38213f.jpg</t>
  </si>
  <si>
    <t>Red text at rows 199-218, cols 10-356 (367 pixels)</t>
  </si>
  <si>
    <t>Row40_809b8c.jpg</t>
  </si>
  <si>
    <t>Red text at rows 340-359, cols 7-218 (384 pixels)</t>
  </si>
  <si>
    <t>Row41_719ec5.jpg</t>
  </si>
  <si>
    <t>Red text at rows 410-429, cols 8-314 (401 pixels)</t>
  </si>
  <si>
    <t>Row42_35a342.jpg</t>
  </si>
  <si>
    <t>Red text at rows 199-218, cols 10-242 (368 pixels)</t>
  </si>
  <si>
    <t>Row43_6525fc.jpg</t>
  </si>
  <si>
    <t>Red text at rows 217-235, cols 8-308 (343 pixels)</t>
  </si>
  <si>
    <t>Row44_d64ff7.jpg</t>
  </si>
  <si>
    <t>Red text at rows 217-235, cols 8-326 (344 pixels)</t>
  </si>
  <si>
    <t>Row45_2f2224.jpg</t>
  </si>
  <si>
    <t>Red text at rows 199-218, cols 10-185 (369 pixels)</t>
  </si>
  <si>
    <t>Row46_b0d84a.jpg</t>
  </si>
  <si>
    <t>Red text at rows 586-605, cols 8-102 (352 pixels)</t>
  </si>
  <si>
    <t>Row47_c43450.jpg</t>
  </si>
  <si>
    <t>Red text at rows 481-499, cols 10-146 (340 pixels)</t>
  </si>
  <si>
    <t>Row48_71a8ba.jpg</t>
  </si>
  <si>
    <t>Red text at rows 692-711, cols 8-102 (353 pixels)</t>
  </si>
  <si>
    <t>Row49_1acd09.jpg</t>
  </si>
  <si>
    <t>Red text at rows 446-463, cols 8-326 (436 pixels)</t>
  </si>
  <si>
    <t>Row4_f1070d.jpg</t>
  </si>
  <si>
    <t>Row50_427347.jpg</t>
  </si>
  <si>
    <t>Red text at rows 463-482, cols 10-149 (364 pixels)</t>
  </si>
  <si>
    <t>Row5_fe4272.jpg</t>
  </si>
  <si>
    <t>Row6_0cd2c4.jpg</t>
  </si>
  <si>
    <t>Red text at rows 516-535, cols 8-422 (440 pixels)</t>
  </si>
  <si>
    <t>Row7_e46208.jpg</t>
  </si>
  <si>
    <t>Red text at rows 322-341, cols 8-102 (355 pixels)</t>
  </si>
  <si>
    <t>Row8_91799d.jpg</t>
  </si>
  <si>
    <t>Red text at rows 727-746, cols 10-102 (362 pixels)</t>
  </si>
  <si>
    <t>f:\uml\jpg\GPN002</t>
  </si>
  <si>
    <t>Row10_bfcf84.jpg</t>
  </si>
  <si>
    <t>Red text at rows 463-482, cols 10-102 (364 pixels)</t>
  </si>
  <si>
    <t>Row11_ce3c2a.jpg</t>
  </si>
  <si>
    <t>Red text at rows 604-623, cols 8-170 (378 pixels)</t>
  </si>
  <si>
    <t>Row12_f3e36f.jpg</t>
  </si>
  <si>
    <t>Red text at rows 432-451, cols 10-212 (394 pixels)</t>
  </si>
  <si>
    <t>Row13_b79b2d.jpg</t>
  </si>
  <si>
    <t>Red text at rows 428-447, cols 8-416 (430 pixels)</t>
  </si>
  <si>
    <t>Row14_4e414d.jpg</t>
  </si>
  <si>
    <t>Red text at rows 376-394, cols 8-145 (542 pixels)</t>
  </si>
  <si>
    <t>Row15_d96e49.jpg</t>
  </si>
  <si>
    <t>Red text at rows 393-411, cols 8-371 (348 pixels)</t>
  </si>
  <si>
    <t>Row16_3b21d9.jpg</t>
  </si>
  <si>
    <t>Red text at rows 481-499, cols 10-707 (355 pixels)</t>
  </si>
  <si>
    <t>Row17_406634.jpg</t>
  </si>
  <si>
    <t>Red text at rows 14-602, cols 10-102 (688 pixels)</t>
  </si>
  <si>
    <t>Row18_45d266.jpg</t>
  </si>
  <si>
    <t>Red text at rows 269-287, cols 10-185 (369 pixels)</t>
  </si>
  <si>
    <t>Row19_6743dc.jpg</t>
  </si>
  <si>
    <t>Red text at rows 217-235, cols 10-278 (347 pixels)</t>
  </si>
  <si>
    <t>Row1_86ae32.jpg</t>
  </si>
  <si>
    <t>Row20_37f06e.jpg</t>
  </si>
  <si>
    <t>Red text at rows 340-359, cols 7-182 (377 pixels)</t>
  </si>
  <si>
    <t>Row21_18cb7f.jpg</t>
  </si>
  <si>
    <t>Red text at rows 481-499, cols 10-194 (343 pixels)</t>
  </si>
  <si>
    <t>Row22_2561b0.jpg</t>
  </si>
  <si>
    <t>Red text at rows 199-218, cols 10-239 (366 pixels)</t>
  </si>
  <si>
    <t>Row23_ce3626.jpg</t>
  </si>
  <si>
    <t>Red text at rows 798-815, cols 8-102 (383 pixels)</t>
  </si>
  <si>
    <t>Row24_ab0600.jpg</t>
  </si>
  <si>
    <t>Red text at rows 446-463, cols 7-206 (414 pixels)</t>
  </si>
  <si>
    <t>Row25_b77914.jpg</t>
  </si>
  <si>
    <t>Red text at rows 516-535, cols 7-146 (362 pixels)</t>
  </si>
  <si>
    <t>Row26_0d1aaa.jpg</t>
  </si>
  <si>
    <t>Red text at rows 428-447, cols 8-194 (376 pixels)</t>
  </si>
  <si>
    <t>Row27_858d23.jpg</t>
  </si>
  <si>
    <t>Red text at rows 322-341, cols 8-102 (349 pixels)</t>
  </si>
  <si>
    <t>Row28_0ac17e.jpg</t>
  </si>
  <si>
    <t>Red text at rows 322-341, cols 7-146 (369 pixels)</t>
  </si>
  <si>
    <t>Row29_e5c673.jpg</t>
  </si>
  <si>
    <t>Red text at rows 217-235, cols 8-227 (340 pixels)</t>
  </si>
  <si>
    <t>Row2_4aa926.jpg</t>
  </si>
  <si>
    <t>Red text at rows 573-591, cols 10-145 (528 pixels)</t>
  </si>
  <si>
    <t>Row30_1ee8f8.jpg</t>
  </si>
  <si>
    <t>Red text at rows 340-359, cols 8-141 (364 pixels)</t>
  </si>
  <si>
    <t>Row31_0bfab3.jpg</t>
  </si>
  <si>
    <t>Red text at rows 428-447, cols 8-236 (386 pixels)</t>
  </si>
  <si>
    <t>Row32_3e418d.jpg</t>
  </si>
  <si>
    <t>Red text at rows 322-341, cols 8-164 (366 pixels)</t>
  </si>
  <si>
    <t>Row33_771070.jpg</t>
  </si>
  <si>
    <t>Red text at rows 305-323, cols 10-170 (336 pixels)</t>
  </si>
  <si>
    <t>Row34_916277.jpg</t>
  </si>
  <si>
    <t>Red text at rows 446-463, cols 7-245 (423 pixels)</t>
  </si>
  <si>
    <t>Row35_cbdf00.jpg</t>
  </si>
  <si>
    <t>Red text at rows 305-323, cols 10-131 (336 pixels)</t>
  </si>
  <si>
    <t>Row36_a373ca.jpg</t>
  </si>
  <si>
    <t>Red text at rows 199-218, cols 10-311 (374 pixels)</t>
  </si>
  <si>
    <t>Row37_604151.jpg</t>
  </si>
  <si>
    <t>Red text at rows 322-341, cols 8-145 (531 pixels)</t>
  </si>
  <si>
    <t>Row38_5cb181.jpg</t>
  </si>
  <si>
    <t>Red text at rows 14-638, cols 8-308 (817 pixels)</t>
  </si>
  <si>
    <t>Row39_114911.jpg</t>
  </si>
  <si>
    <t>Red text at rows 199-218, cols 10-182 (365 pixels)</t>
  </si>
  <si>
    <t>Row3_96e909.jpg</t>
  </si>
  <si>
    <t>Red text at rows 234-253, cols 8-230 (384 pixels)</t>
  </si>
  <si>
    <t>Row40_c6d47f.jpg</t>
  </si>
  <si>
    <t>Red text at rows 498-517, cols 7-142 (369 pixels)</t>
  </si>
  <si>
    <t>Row41_09d03e.jpg</t>
  </si>
  <si>
    <t>Red text at rows 410-429, cols 7-137 (364 pixels)</t>
  </si>
  <si>
    <t>Row42_49d00c.jpg</t>
  </si>
  <si>
    <t>Red text at rows 217-235, cols 10-107 (336 pixels)</t>
  </si>
  <si>
    <t>Row43_45b76f.jpg</t>
  </si>
  <si>
    <t>Red text at rows 269-287, cols 10-266 (377 pixels)</t>
  </si>
  <si>
    <t>Row44_78e43f.jpg</t>
  </si>
  <si>
    <t>Red text at rows 551-570, cols 10-102 (358 pixels)</t>
  </si>
  <si>
    <t>Row45_578c75.jpg</t>
  </si>
  <si>
    <t>Red text at rows 340-359, cols 8-423 (428 pixels)</t>
  </si>
  <si>
    <t>Row46_809561.jpg</t>
  </si>
  <si>
    <t>Red text at rows 14-674, cols 10-131 (751 pixels)</t>
  </si>
  <si>
    <t>Row47_297ac6.jpg</t>
  </si>
  <si>
    <t>Red text at rows 516-535, cols 7-104 (359 pixels)</t>
  </si>
  <si>
    <t>Row48_f65630.jpg</t>
  </si>
  <si>
    <t>Red text at rows 269-288, cols 10-145 (548 pixels)</t>
  </si>
  <si>
    <t>Row49_4ba880.jpg</t>
  </si>
  <si>
    <t>Red text at rows 287-306, cols 10-113 (364 pixels)</t>
  </si>
  <si>
    <t>Row4_160568.jpg</t>
  </si>
  <si>
    <t>Red text at rows 815-834, cols 10-102 (359 pixels)</t>
  </si>
  <si>
    <t>Row5_d91f47.jpg</t>
  </si>
  <si>
    <t>Red text at rows 393-411, cols 10-146 (343 pixels)</t>
  </si>
  <si>
    <t>Row6_102807.jpg</t>
  </si>
  <si>
    <t>Red text at rows 217-235, cols 10-395 (354 pixels)</t>
  </si>
  <si>
    <t>Row7_0b7abb.jpg</t>
  </si>
  <si>
    <t>Red text at rows 217-235, cols 8-191 (342 pixels)</t>
  </si>
  <si>
    <t>Row8_94f1d2.jpg</t>
  </si>
  <si>
    <t>Red text at rows 252-270, cols 8-145 (565 pixels)</t>
  </si>
  <si>
    <t>Row9_cb344e.jpg</t>
  </si>
  <si>
    <t>Red text at rows 322-341, cols 7-116 (361 pixels)</t>
  </si>
  <si>
    <t>f:\uml\jpg\GPN003</t>
  </si>
  <si>
    <t>Row10_294050.jpg</t>
  </si>
  <si>
    <t>Red text at rows 199-218, cols 10-308 (365 pixels)</t>
  </si>
  <si>
    <t>Row11_597d0c.jpg</t>
  </si>
  <si>
    <t>Red text at rows 217-235, cols 8-251 (342 pixels)</t>
  </si>
  <si>
    <t>Row12_11d559.jpg</t>
  </si>
  <si>
    <t>Red text at rows 551-570, cols 10-179 (364 pixels)</t>
  </si>
  <si>
    <t>Row13_80c577.jpg</t>
  </si>
  <si>
    <t>Red text at rows 498-517, cols 8-102 (353 pixels)</t>
  </si>
  <si>
    <t>Row14_b363f0.jpg</t>
  </si>
  <si>
    <t>Red text at rows 199-218, cols 10-515 (384 pixels)</t>
  </si>
  <si>
    <t>Row15_2fcaea.jpg</t>
  </si>
  <si>
    <t>Row16_edaad3.jpg</t>
  </si>
  <si>
    <t>Red text at rows 428-447, cols 7-179 (373 pixels)</t>
  </si>
  <si>
    <t>Row17_31177d.jpg</t>
  </si>
  <si>
    <t>Red text at rows 14-462, cols 8-284 (797 pixels)</t>
  </si>
  <si>
    <t>Row18_9262b3.jpg</t>
  </si>
  <si>
    <t>Red text at rows 463-482, cols 10-102 (361 pixels)</t>
  </si>
  <si>
    <t>Row19_1869e2.jpg</t>
  </si>
  <si>
    <t>Red text at rows 199-218, cols 10-227 (368 pixels)</t>
  </si>
  <si>
    <t>Row1_223d21.jpg</t>
  </si>
  <si>
    <t>Red text at rows 446-463, cols 8-236 (414 pixels)</t>
  </si>
  <si>
    <t>Row20_4bfc64.jpg</t>
  </si>
  <si>
    <t>Red text at rows 340-359, cols 8-185 (386 pixels)</t>
  </si>
  <si>
    <t>Row21_cc27a5.jpg</t>
  </si>
  <si>
    <t>Row22_3835df.jpg</t>
  </si>
  <si>
    <t>Red text at rows 340-359, cols 10-102 (350 pixels)</t>
  </si>
  <si>
    <t>Row23_c252e2.jpg</t>
  </si>
  <si>
    <t>Row24_50afb1.jpg</t>
  </si>
  <si>
    <t>Row25_bfda3c.jpg</t>
  </si>
  <si>
    <t>Red text at rows 181-200, cols 10-482 (388 pixels)</t>
  </si>
  <si>
    <t>Row26_3fc365.jpg</t>
  </si>
  <si>
    <t>Red text at rows 217-235, cols 10-227 (341 pixels)</t>
  </si>
  <si>
    <t>Row27_95a6d5.jpg</t>
  </si>
  <si>
    <t>Red text at rows 269-287, cols 10-131 (365 pixels)</t>
  </si>
  <si>
    <t>Row28_60a386.jpg</t>
  </si>
  <si>
    <t>Red text at rows 340-359, cols 8-145 (547 pixels)</t>
  </si>
  <si>
    <t>Row29_751796.jpg</t>
  </si>
  <si>
    <t>Red text at rows 199-218, cols 10-275 (366 pixels)</t>
  </si>
  <si>
    <t>Row2_779750.jpg</t>
  </si>
  <si>
    <t>Red text at rows 414-433, cols 8-200 (386 pixels)</t>
  </si>
  <si>
    <t>Row30_1ae06d.jpg</t>
  </si>
  <si>
    <t>Red text at rows 199-218, cols 10-335 (373 pixels)</t>
  </si>
  <si>
    <t>Row31_8d041d.jpg</t>
  </si>
  <si>
    <t>Red text at rows 252-270, cols 7-148 (391 pixels)</t>
  </si>
  <si>
    <t>Row32_54d0b1.jpg</t>
  </si>
  <si>
    <t>Red text at rows 446-463, cols 8-102 (370 pixels)</t>
  </si>
  <si>
    <t>Row33_85b526.jpg</t>
  </si>
  <si>
    <t>Row34_3e1709.jpg</t>
  </si>
  <si>
    <t>Red text at rows 322-341, cols 8-182 (372 pixels)</t>
  </si>
  <si>
    <t>Row35_6d25c3.jpg</t>
  </si>
  <si>
    <t>Red text at rows 358-376, cols 8-224 (416 pixels)</t>
  </si>
  <si>
    <t>Row36_1aafd5.jpg</t>
  </si>
  <si>
    <t>Red text at rows 217-235, cols 10-107 (337 pixels)</t>
  </si>
  <si>
    <t>Row37_0f8c4b.jpg</t>
  </si>
  <si>
    <t>Red text at rows 199-218, cols 10-200 (363 pixels)</t>
  </si>
  <si>
    <t>Row38_e1b013.jpg</t>
  </si>
  <si>
    <t>Red text at rows 14-762, cols 10-102 (726 pixels)</t>
  </si>
  <si>
    <t>Row39_aff52f.jpg</t>
  </si>
  <si>
    <t>Red text at rows 322-341, cols 7-152 (368 pixels)</t>
  </si>
  <si>
    <t>Row3_11d88d.jpg</t>
  </si>
  <si>
    <t>Red text at rows 305-323, cols 10-131 (339 pixels)</t>
  </si>
  <si>
    <t>Row40_b8d96b.jpg</t>
  </si>
  <si>
    <t>Row41_1bcb84.jpg</t>
  </si>
  <si>
    <t>Red text at rows 252-270, cols 7-244 (413 pixels)</t>
  </si>
  <si>
    <t>Row42_ac7bfa.jpg</t>
  </si>
  <si>
    <t>Red text at rows 306-323, cols 10-145 (522 pixels)</t>
  </si>
  <si>
    <t>Row43_f5db31.jpg</t>
  </si>
  <si>
    <t>Red text at rows 551-570, cols 10-459 (382 pixels)</t>
  </si>
  <si>
    <t>Row44_13e55f.jpg</t>
  </si>
  <si>
    <t>Row45_736206.jpg</t>
  </si>
  <si>
    <t>Red text at rows 428-447, cols 8-128 (364 pixels)</t>
  </si>
  <si>
    <t>Row46_f5aaa1.jpg</t>
  </si>
  <si>
    <t>Red text at rows 14-444, cols 8-145 (899 pixels)</t>
  </si>
  <si>
    <t>Row47_3af2da.jpg</t>
  </si>
  <si>
    <t>Red text at rows 14-480, cols 10-119 (702 pixels)</t>
  </si>
  <si>
    <t>Row48_8c3f8d.jpg</t>
  </si>
  <si>
    <t>Red text at rows 586-605, cols 8-102 (348 pixels)</t>
  </si>
  <si>
    <t>Row49_054e7e.jpg</t>
  </si>
  <si>
    <t>Red text at rows 534-552, cols 8-102 (374 pixels)</t>
  </si>
  <si>
    <t>Row4_25c810.jpg</t>
  </si>
  <si>
    <t>Red text at rows 305-323, cols 10-323 (341 pixels)</t>
  </si>
  <si>
    <t>Row50_f1e1f2.jpg</t>
  </si>
  <si>
    <t>Red text at rows 358-376, cols 8-284 (430 pixels)</t>
  </si>
  <si>
    <t>Row6_465225.jpg</t>
  </si>
  <si>
    <t>Red text at rows 322-341, cols 7-143 (370 pixels)</t>
  </si>
  <si>
    <t>Row7_7960e8.jpg</t>
  </si>
  <si>
    <t>Red text at rows 199-218, cols 10-231 (363 pixels)</t>
  </si>
  <si>
    <t>Row8_753269.jpg</t>
  </si>
  <si>
    <t>Red text at rows 199-218, cols 10-281 (371 pixels)</t>
  </si>
  <si>
    <t>Row9_b8fc25.jpg</t>
  </si>
  <si>
    <t>Red text at rows 710-728, cols 8-102 (368 pixels)</t>
  </si>
  <si>
    <t>First person</t>
  </si>
  <si>
    <t>Secound person</t>
  </si>
  <si>
    <t>person</t>
  </si>
  <si>
    <t>Accuracy and Correctness</t>
  </si>
  <si>
    <t xml:space="preserve">Coherence an Fluency </t>
  </si>
  <si>
    <t>Relevance to the prompt</t>
  </si>
  <si>
    <t>Usefulness and Procticity</t>
  </si>
  <si>
    <t>Crreativity and innovation</t>
  </si>
  <si>
    <t>Complexity level</t>
  </si>
  <si>
    <t>f</t>
  </si>
  <si>
    <t>CLD001 Row2_863604.jpg</t>
  </si>
  <si>
    <t>CLD003 Row2_e49dd4.jpg</t>
  </si>
  <si>
    <t>Human analyses (Tempreture 0, 1)</t>
  </si>
  <si>
    <t>Human analyses (Tempreture 0)</t>
  </si>
  <si>
    <t>Human analyses (Tempreture 1)</t>
  </si>
  <si>
    <t>CLD091 Row2_7727a3.jpg</t>
  </si>
  <si>
    <t>Complexity level*Weight</t>
  </si>
  <si>
    <t>Squre*</t>
  </si>
  <si>
    <t>Summetion</t>
  </si>
  <si>
    <t>CLD093 Row2_40f726.jpg</t>
  </si>
  <si>
    <t>Weight</t>
  </si>
  <si>
    <t>DPS001 Row2_8a6717.jpg</t>
  </si>
  <si>
    <t>PS</t>
  </si>
  <si>
    <t>DPS091 Row2_a2ba85.jpg</t>
  </si>
  <si>
    <t>DPS093 Row2_ee3909.jpg</t>
  </si>
  <si>
    <t>GBN001 Row2_f89db7.jpg</t>
  </si>
  <si>
    <t>GBN003 Row2_6651c8.jpg</t>
  </si>
  <si>
    <t>PM</t>
  </si>
  <si>
    <t>GBT001 Row2_551ef3.jpg</t>
  </si>
  <si>
    <t>GBT003 Row2_551ef3.jpg</t>
  </si>
  <si>
    <t>GBT091 Row2_b2aef3.jpg</t>
  </si>
  <si>
    <t>GBT093 Row2_26e310.jpg</t>
  </si>
  <si>
    <t>*Sum*100/Sum of weight (5*5*1+5*0.5)</t>
  </si>
  <si>
    <t>GPM001 Row2_591ddb.jpg</t>
  </si>
  <si>
    <t>GPM003 Row2_2d94f7.jpg</t>
  </si>
  <si>
    <t>GPM091 Row2_2782d5.jpg</t>
  </si>
  <si>
    <t>GPM093 Row2_215c13.jpg</t>
  </si>
  <si>
    <t>CLD001 Row17_614b09.jpg</t>
  </si>
  <si>
    <t>CLD003 Row17_f65347.jpg</t>
  </si>
  <si>
    <t>CLD091 Row17_37d9df.jpg</t>
  </si>
  <si>
    <t>CLD093 Row17_731030.jpg</t>
  </si>
  <si>
    <t>DPM003 Row17_f1a8f0.jpg</t>
  </si>
  <si>
    <t>Number of assessed plot (Tempreture 0, 1)</t>
  </si>
  <si>
    <t>Number of assessed plot (Tempreture 0)</t>
  </si>
  <si>
    <t>Number of assessed plot (Tempreture 1)</t>
  </si>
  <si>
    <t>DPM091 Row17_dc39fc.jpg</t>
  </si>
  <si>
    <t>Prompt Type</t>
  </si>
  <si>
    <t>Plot</t>
  </si>
  <si>
    <t>NP</t>
  </si>
  <si>
    <t>Error (%)</t>
  </si>
  <si>
    <t>None PlotProvide plot</t>
  </si>
  <si>
    <t>% to Error</t>
  </si>
  <si>
    <t>DPM093 Row17_c9ef23.jpg</t>
  </si>
  <si>
    <t>DPS001 Row17_a94444.jpg</t>
  </si>
  <si>
    <t>DPS003 Row17_9a3069.jpg</t>
  </si>
  <si>
    <t>DPS093 Row17_6493ab.jpg</t>
  </si>
  <si>
    <t>GBN003 Row17_c79a73.jpg</t>
  </si>
  <si>
    <t>GBT001 Row17_7b3af5.jpg</t>
  </si>
  <si>
    <t>GBT003 Row17_0e5a29.jpg</t>
  </si>
  <si>
    <t>GBT091 Row17_744be0.jpg</t>
  </si>
  <si>
    <t>GBT093 Row17_7d7502.jpg</t>
  </si>
  <si>
    <t>SUM</t>
  </si>
  <si>
    <t>GPM001 Row17_b6c034.jpg</t>
  </si>
  <si>
    <t>*NP: plot did not draw,** NP/Sum of total (250)</t>
  </si>
  <si>
    <t>GPM091 Row17_4b5fc4.jpg</t>
  </si>
  <si>
    <t>GPM093 Row17_340d6f.jpg</t>
  </si>
  <si>
    <t>CLD093 Row24_c7b3e3.jpg</t>
  </si>
  <si>
    <t>Error Analysis of SP for Non plotting For  (T: 0, 1)</t>
  </si>
  <si>
    <t>Error Analysis of SP for Non plotting for (T: 0)</t>
  </si>
  <si>
    <t>Error Analysis of SP for Non plotting for (T:  1)</t>
  </si>
  <si>
    <t>DPM093 Row24_7040e6.jpg</t>
  </si>
  <si>
    <t>None PlotProvide plot (NP)</t>
  </si>
  <si>
    <t>N_score*</t>
  </si>
  <si>
    <t>DPS001 Row24_8485ee.jpg</t>
  </si>
  <si>
    <t>DPS003 Row24_7391ea.jpg</t>
  </si>
  <si>
    <t>DPS091 Row24_827249.jpg</t>
  </si>
  <si>
    <t>DPS093 Row24_540a30.jpg</t>
  </si>
  <si>
    <t>GBN001 Row24_44494b.jpg</t>
  </si>
  <si>
    <t>GBN003 Row24_a7ae23.jpg</t>
  </si>
  <si>
    <t>GBT003 Row24_11df4d.jpg</t>
  </si>
  <si>
    <t>GBT091 Row24_9f8d8c.jpg</t>
  </si>
  <si>
    <t>GBT093 Row24_f31944.jpg</t>
  </si>
  <si>
    <t>GPM003 Row24_4f3f57.jpg</t>
  </si>
  <si>
    <t>GPM093 Row24_50826a.jpg</t>
  </si>
  <si>
    <t>*(Negative score*100)/(Total of Errors)</t>
  </si>
  <si>
    <t>CLD001 Row27_59b03f.jpg</t>
  </si>
  <si>
    <t>CLD003 Row27_b3ac0d.jpg</t>
  </si>
  <si>
    <t>CLD091 Row27_aac239.jpg</t>
  </si>
  <si>
    <t>Human Final Score  For  (T: 0, 1)</t>
  </si>
  <si>
    <t>Human Final Score  for Tempreture  For  (T: 0)</t>
  </si>
  <si>
    <t>Human Final Score for  For  (T: 1)</t>
  </si>
  <si>
    <t>Result of human assesment for SP</t>
  </si>
  <si>
    <t>Result of human assesment for MP</t>
  </si>
  <si>
    <t>DPM003 Row27_b40988.jpg</t>
  </si>
  <si>
    <t>Positive Score %</t>
  </si>
  <si>
    <t>Negative score of error (%)</t>
  </si>
  <si>
    <t>Final score(Positive-Negative)</t>
  </si>
  <si>
    <t>modified Score</t>
  </si>
  <si>
    <t>Tempretur 0</t>
  </si>
  <si>
    <t>Tempretur 1</t>
  </si>
  <si>
    <t>DPM091 Row27_3c2eec.jpg</t>
  </si>
  <si>
    <t>DPM093 Row27_331963.jpg</t>
  </si>
  <si>
    <t>DPS001 Row27_e403fc.jpg</t>
  </si>
  <si>
    <t>CLM*</t>
  </si>
  <si>
    <t>DPS003 Row27_e4d795.jpg</t>
  </si>
  <si>
    <t>GPN*</t>
  </si>
  <si>
    <t>DPS091 Row27_6c6da4.jpg</t>
  </si>
  <si>
    <t>DPS093 Row27_069d2e.jpg</t>
  </si>
  <si>
    <t>GBN001 Row27_34f990.jpg</t>
  </si>
  <si>
    <t>GBN003 Row27_e1b1b4.jpg</t>
  </si>
  <si>
    <t>GBT001 Row27_07b9a8.jpg</t>
  </si>
  <si>
    <t>GBT003 Row27_27332a.jpg</t>
  </si>
  <si>
    <t>GBT091 Row27_c2dc51.jpg</t>
  </si>
  <si>
    <t>*Do not provide plot got negative score finally for mean, Score =0</t>
  </si>
  <si>
    <t>GBT093 Row27_a2676f.jpg</t>
  </si>
  <si>
    <t>GPM001 Row27_cbfd25.jpg</t>
  </si>
  <si>
    <t>c1</t>
  </si>
  <si>
    <t>c2</t>
  </si>
  <si>
    <t>c3</t>
  </si>
  <si>
    <t>c4</t>
  </si>
  <si>
    <t>c5</t>
  </si>
  <si>
    <t>CLD001 Row30_bc179f.jpg</t>
  </si>
  <si>
    <t>Sp</t>
  </si>
  <si>
    <t>CLD003 Row30_bc179f.jpg</t>
  </si>
  <si>
    <t>CLD091 Row30_d3106f.jpg</t>
  </si>
  <si>
    <t>CLD093 Row30_de967f.jpg</t>
  </si>
  <si>
    <t>DPM001 Row30_c7a28d.jpg</t>
  </si>
  <si>
    <t>DPM003 Row30_9240a6.jpg</t>
  </si>
  <si>
    <t>DPM091 Row30_99f992.jpg</t>
  </si>
  <si>
    <t>DPS001 Row30_56b1ce.jpg</t>
  </si>
  <si>
    <t>DPS003 Row30_90fb3f.jpg</t>
  </si>
  <si>
    <t>DPS091 Row30_a0292c.jpg</t>
  </si>
  <si>
    <t>DPS093 Row30_a13b1a.jpg</t>
  </si>
  <si>
    <t>GBN003 Row30_19c7bb.jpg</t>
  </si>
  <si>
    <t>GBT091 Row30_ed1afc.jpg</t>
  </si>
  <si>
    <t>GBT093 Row30_ec68e5.jpg</t>
  </si>
  <si>
    <t>GPM001 Row30_f3b70f.jpg</t>
  </si>
  <si>
    <t>GPM003 Row30_ce453a.jpg</t>
  </si>
  <si>
    <t>GPM091 Row30_160bda.jpg</t>
  </si>
  <si>
    <t>GPM093 Row30_e41d77.jpg</t>
  </si>
  <si>
    <t>CLD001 Row31_db0e8d.jpg</t>
  </si>
  <si>
    <t>CLD003 Row31_37797f.jpg</t>
  </si>
  <si>
    <t>CLD091 Row31_3b25d5.jpg</t>
  </si>
  <si>
    <t>DPS001 Row31_a9642c.jpg</t>
  </si>
  <si>
    <t>DPS003 Row31_766beb.jpg</t>
  </si>
  <si>
    <t>DPS091 Row31_4c5fb3.jpg</t>
  </si>
  <si>
    <t>DPS093 Row31_56380a.jpg</t>
  </si>
  <si>
    <t>GBN001 Row31_4ab294.jpg</t>
  </si>
  <si>
    <t>GBN003 Row31_31d0d9.jpg</t>
  </si>
  <si>
    <t>GBT001 Row31_73f9fe.jpg</t>
  </si>
  <si>
    <t>GBT003 Row31_ed0b3d.jpg</t>
  </si>
  <si>
    <t>GBT091 Row31_9500fc.jpg</t>
  </si>
  <si>
    <t>GBT093 Row31_811203.jpg</t>
  </si>
  <si>
    <t>GPM001 Row31_788cde.jpg</t>
  </si>
  <si>
    <t>GPM003 Row31_be78e2.jpg</t>
  </si>
  <si>
    <t>GPM091 Row31_202200.jpg</t>
  </si>
  <si>
    <t>GPM093 Row31_50d6bf.jpg</t>
  </si>
  <si>
    <t>CLD001 Row39_032f81.jpg</t>
  </si>
  <si>
    <t>CLD003 Row39_032f81.jpg</t>
  </si>
  <si>
    <t>DPM001 Row39_1a830d.jpg</t>
  </si>
  <si>
    <t>DPS001 Row39_946190.jpg</t>
  </si>
  <si>
    <t>DPS003 Row39_e65011.jpg</t>
  </si>
  <si>
    <t>DPS093 Row39_aaa4fe.jpg</t>
  </si>
  <si>
    <t>GBN001 Row39_2b48fb.jpg</t>
  </si>
  <si>
    <t>GBN003 Row39_0a2bf7.jpg</t>
  </si>
  <si>
    <t>GBT001 Row39_f9c67c.jpg</t>
  </si>
  <si>
    <t>GBT003 Row39_d16510.jpg</t>
  </si>
  <si>
    <t>GBT091 Row39_f9c67c.jpg</t>
  </si>
  <si>
    <t>GPM001 Row39_968823.jpg</t>
  </si>
  <si>
    <t>GPM003 Row39_b4f2c9.jpg</t>
  </si>
  <si>
    <t>GPM091 Row39_da20ad.jpg</t>
  </si>
  <si>
    <t>GPM093 Row39_b17957.jpg</t>
  </si>
  <si>
    <t>CLD001 Row40_8dd382.jpg</t>
  </si>
  <si>
    <t>CLD003 Row40_178e84.jpg</t>
  </si>
  <si>
    <t>CLD091 Row40_cda44f.jpg</t>
  </si>
  <si>
    <t>CLD093 Row40_3c855b.jpg</t>
  </si>
  <si>
    <t>DPS001 Row40_c64aa7.jpg</t>
  </si>
  <si>
    <t>DPS003 Row40_8b0759.jpg</t>
  </si>
  <si>
    <t>DPS091 Row40_e5e077.jpg</t>
  </si>
  <si>
    <t>DPS093 Row40_c7aa84.jpg</t>
  </si>
  <si>
    <t>GBN001 Row40_5b2231.jpg</t>
  </si>
  <si>
    <t>GBN003 Row40_a0c658.jpg</t>
  </si>
  <si>
    <t>GBT003 Row40_d39c2b.jpg</t>
  </si>
  <si>
    <t>GBT093 Row40_ff69c2.jpg</t>
  </si>
  <si>
    <t>GPM001 Row40_fb1f20.jpg</t>
  </si>
  <si>
    <t>GPM003 Row40_c022d1.jpg</t>
  </si>
  <si>
    <t>GPM091 Row40_e4ef67.jpg</t>
  </si>
  <si>
    <t>CLD001 Row43_60a96c.jpg</t>
  </si>
  <si>
    <t>CLD003 Row43_60a96c.jpg</t>
  </si>
  <si>
    <t>CLD091 Row43_ebe8ff.jpg</t>
  </si>
  <si>
    <t>CLD093 Row43_8c86a1.jpg</t>
  </si>
  <si>
    <t>DPS001 Row43_58ec9e.jpg</t>
  </si>
  <si>
    <t>DPS003 Row43_e5e3e6.jpg</t>
  </si>
  <si>
    <t>DPS091 Row43_7e7f9a.jpg</t>
  </si>
  <si>
    <t>DPS093 Row43_cadc44.jpg</t>
  </si>
  <si>
    <t>GBN001 Row43_bd9cc7.jpg</t>
  </si>
  <si>
    <t>GBN003 Row43_1f32d6.jpg</t>
  </si>
  <si>
    <t>GBT001 Row43_4a1695.jpg</t>
  </si>
  <si>
    <t>GBT003 Row43_4806ea.jpg</t>
  </si>
  <si>
    <t>GBT091 Row43_4a1695.jpg</t>
  </si>
  <si>
    <t>GBT093 Row43_109b0e.jpg</t>
  </si>
  <si>
    <t>GPM001 Row43_7af214.jpg</t>
  </si>
  <si>
    <t>GPM003 Row43_c0e24d.jpg</t>
  </si>
  <si>
    <t>GPM091 Row43_7bf69c.jpg</t>
  </si>
  <si>
    <t>GPM093 Row43_4fe673.jpg</t>
  </si>
  <si>
    <t>CLM001 Row2_a7823b.jpg</t>
  </si>
  <si>
    <t>CLM003 Row2_a7823b.jpg</t>
  </si>
  <si>
    <t>CLM091 Row2_d42876.jpg</t>
  </si>
  <si>
    <t>CLM093 Row2_f5cb16.jpg</t>
  </si>
  <si>
    <t>DPM001 Row2_0b366b.jpg</t>
  </si>
  <si>
    <t>DPM003 Row2_f9dfda.jpg</t>
  </si>
  <si>
    <t>DPM091 Row2_e07191.jpg</t>
  </si>
  <si>
    <t>DPM093 Row2_539e08.jpg</t>
  </si>
  <si>
    <t>DPS003 Row2_71b6e0.jpg</t>
  </si>
  <si>
    <t>GPN001 Row2_de8418.jpg</t>
  </si>
  <si>
    <t>GPN003 Row2_779750.jpg</t>
  </si>
  <si>
    <t>CLM001 Row17_b15326.jpg</t>
  </si>
  <si>
    <t>CLM003 Row17_83761a.jpg</t>
  </si>
  <si>
    <t>CLM091 Row17_335f35.jpg</t>
  </si>
  <si>
    <t>CLM093 Row17_cfd854.jpg</t>
  </si>
  <si>
    <t>DPM001 Row17_26df0b.jpg</t>
  </si>
  <si>
    <t>DPS091 Row17_0d2e5f.jpg</t>
  </si>
  <si>
    <t>GBN001 Row17_1f4b9c.jpg</t>
  </si>
  <si>
    <t>GPN001 Row17_ee5426.jpg</t>
  </si>
  <si>
    <t>GPN003 Row17_31177d.jpg</t>
  </si>
  <si>
    <t>CLD001 Row24_da5b1b.jpg</t>
  </si>
  <si>
    <t>CLD003 Row24_fa986e.jpg</t>
  </si>
  <si>
    <t>CLD091 Row24_4abf7e.jpg</t>
  </si>
  <si>
    <t>CLM001 Row24_08f931.jpg</t>
  </si>
  <si>
    <t>CLM091 Row24_d95592.jpg</t>
  </si>
  <si>
    <t>CLM093 Row24_01b8dc.jpg</t>
  </si>
  <si>
    <t>DPM001 Row24_eec70a.jpg</t>
  </si>
  <si>
    <t>DPM003 Row24_77b733.jpg</t>
  </si>
  <si>
    <t>DPM091 Row24_1a129c.jpg</t>
  </si>
  <si>
    <t>GBT001 Row24_04a6f8.jpg</t>
  </si>
  <si>
    <t>GPM001 Row24_13a7c5.jpg</t>
  </si>
  <si>
    <t>GPM091 Row24_54c92d.jpg</t>
  </si>
  <si>
    <t>GPN001 Row24_ff0a83.jpg</t>
  </si>
  <si>
    <t>GPN003 Row24_50afb1.jpg</t>
  </si>
  <si>
    <t>CLM001 Row43_1a8730.jpg</t>
  </si>
  <si>
    <t>CLM003 Row43_1a8730.jpg</t>
  </si>
  <si>
    <t>CLM091 Row43_57e952.jpg</t>
  </si>
  <si>
    <t>CLM093 Row43_f7775a.jpg</t>
  </si>
  <si>
    <t>DPM001 Row43_d3427d.jpg</t>
  </si>
  <si>
    <t>DPM003 Row43_9e9283.jpg</t>
  </si>
  <si>
    <t>DPM091 Row43_fa9ef6.jpg</t>
  </si>
  <si>
    <t>DPM093 Row43_e9c931.jpg</t>
  </si>
  <si>
    <t>GPN001 Row43_6525fc.jpg</t>
  </si>
  <si>
    <t>GPN003 Row43_f5db31.jpg</t>
  </si>
  <si>
    <t>CLM001 Row40_fbb768.jpg</t>
  </si>
  <si>
    <t>CLM003 Row40_fbb768.jpg</t>
  </si>
  <si>
    <t>CLM091 Row40_4f529d.jpg</t>
  </si>
  <si>
    <t>CLM093 Row40_8ae100.jpg</t>
  </si>
  <si>
    <t>DPM001 Row40_1b50f4.jpg</t>
  </si>
  <si>
    <t>DPM003 Row40_aef991.jpg</t>
  </si>
  <si>
    <t>DPM091 Row40_84e541.jpg</t>
  </si>
  <si>
    <t>DPM093 Row40_45c9f7.jpg</t>
  </si>
  <si>
    <t>GBT001 Row40_88150c.jpg</t>
  </si>
  <si>
    <t>GBT091 Row40_88150c.jpg</t>
  </si>
  <si>
    <t>GPM093 Row40_8b8cc9.jpg</t>
  </si>
  <si>
    <t>GPN001 Row40_809b8c.jpg</t>
  </si>
  <si>
    <t>GPN003 Row40_b8d96b.jpg</t>
  </si>
  <si>
    <t>CLD091 Row39_93afcf.jpg</t>
  </si>
  <si>
    <t>CLD093 Row39_67b038.jpg</t>
  </si>
  <si>
    <t>CLM001 Row39_3d0988.jpg</t>
  </si>
  <si>
    <t>CLM003 Row39_3d0988.jpg</t>
  </si>
  <si>
    <t>CLM091 Row39_dcd530.jpg</t>
  </si>
  <si>
    <t>CLM093 Row39_8c59bc.jpg</t>
  </si>
  <si>
    <t>DPM003 Row39_c95bfd.jpg</t>
  </si>
  <si>
    <t>DPM091 Row39_561a71.jpg</t>
  </si>
  <si>
    <t>DPM093 Row39_8c0440.jpg</t>
  </si>
  <si>
    <t>DPS091 Row39_64994f.jpg</t>
  </si>
  <si>
    <t>GBT093 Row39_7d3910.jpg</t>
  </si>
  <si>
    <t>GPN001 Row39_bc881e.jpg</t>
  </si>
  <si>
    <t>GPN003 Row39_aff52f.jpg</t>
  </si>
  <si>
    <t>CLD093 Row31_19a8cc.jpg</t>
  </si>
  <si>
    <t>CLM001 Row31_b61ad4.jpg</t>
  </si>
  <si>
    <t>CLM003 Row31_b61ad4.jpg</t>
  </si>
  <si>
    <t>CLM091 Row31_d01830.jpg</t>
  </si>
  <si>
    <t>CLM093 Row31_fb296a.jpg</t>
  </si>
  <si>
    <t>DPM001 Row31_71d7c4.jpg</t>
  </si>
  <si>
    <t>DPM003 Row31_c29abb.jpg</t>
  </si>
  <si>
    <t>DPM091 Row31_908a4b.jpg</t>
  </si>
  <si>
    <t>DPM093 Row31_ecb5f7.jpg</t>
  </si>
  <si>
    <t>GPN001 Row31_a06a12.jpg</t>
  </si>
  <si>
    <t>GPN003 Row31_8d041d.jpg</t>
  </si>
  <si>
    <t>CLD093 Row27_8de982.jpg</t>
  </si>
  <si>
    <t>CLM001 Row27_3439f7.jpg</t>
  </si>
  <si>
    <t>CLM003 Row27_3439f7.jpg</t>
  </si>
  <si>
    <t>CLM091 Row27_6b6a45.jpg</t>
  </si>
  <si>
    <t>CLM093 Row27_64b4ec.jpg</t>
  </si>
  <si>
    <t>DPM001 Row27_1f8740.jpg</t>
  </si>
  <si>
    <t>GPM003 Row27_fda964.jpg</t>
  </si>
  <si>
    <t>GPM091 Row27_9a51e8.jpg</t>
  </si>
  <si>
    <t>GPM093 Row27_93c192.jpg</t>
  </si>
  <si>
    <t>GPN001 Row27_c53993.jpg</t>
  </si>
  <si>
    <t>GPN003 Row27_95a6d5.jpg</t>
  </si>
  <si>
    <t>CLM001 Row30_18759e.jpg</t>
  </si>
  <si>
    <t>CLM003 Row30_3c22ed.jpg</t>
  </si>
  <si>
    <t>CLM091 Row30_e116d0.jpg</t>
  </si>
  <si>
    <t>CLM093 Row30_10fbe5.jpg</t>
  </si>
  <si>
    <t>DPM093 Row30_09b206.jpg</t>
  </si>
  <si>
    <t>GBN001 Row30_665217.jpg</t>
  </si>
  <si>
    <t>GBT001 Row30_842294.jpg</t>
  </si>
  <si>
    <t>GBT003 Row30_27bca6.jpg</t>
  </si>
  <si>
    <t>GPN001 Row30_b63698.jpg</t>
  </si>
  <si>
    <t>GPN003 Row30_1ae06d.jpg</t>
  </si>
  <si>
    <t>Structure analysis score  using python code</t>
  </si>
  <si>
    <t>Average of Weighted  TF_IDF, …, similarity</t>
  </si>
  <si>
    <t>Model/ Tempreture</t>
  </si>
  <si>
    <t>The Average scores obtained by each model across tempretures</t>
  </si>
  <si>
    <t xml:space="preserve">Compere results amoungh all models </t>
  </si>
  <si>
    <t>Model/ T</t>
  </si>
  <si>
    <t>Average of score</t>
  </si>
  <si>
    <t>Mp</t>
  </si>
  <si>
    <t>Average of Mean TF_IDF, …, similarity</t>
  </si>
  <si>
    <t>به در صد</t>
  </si>
  <si>
    <t>Results of all model for SP</t>
  </si>
  <si>
    <t>Results of all model for MP</t>
  </si>
  <si>
    <t>Type of Assesing</t>
  </si>
  <si>
    <t>Assessing</t>
  </si>
  <si>
    <t>Quantity</t>
  </si>
  <si>
    <t>Quality</t>
  </si>
  <si>
    <t>Assessment</t>
  </si>
  <si>
    <t xml:space="preserve"> Score * weight</t>
  </si>
  <si>
    <t>Sum of score</t>
  </si>
  <si>
    <t>Final Score%</t>
  </si>
  <si>
    <t>Score%</t>
  </si>
  <si>
    <t>Error%</t>
  </si>
  <si>
    <t>Human assement</t>
  </si>
  <si>
    <t>Average of human assement</t>
  </si>
  <si>
    <t>Quality Score</t>
  </si>
  <si>
    <t>Prompt type</t>
  </si>
  <si>
    <t xml:space="preserve"> Error * weight</t>
  </si>
  <si>
    <t>Finall score</t>
  </si>
  <si>
    <t>Compere results amoung all models vs T</t>
  </si>
  <si>
    <t>irritation error fo each prompt</t>
  </si>
  <si>
    <t>Table:Results of the overall  studies across repetitions and various temperatures for Computational Methods</t>
  </si>
  <si>
    <t>### Subgroup Table from 01_Syntatic_Analysis ###</t>
  </si>
  <si>
    <t>Temperature repetitions of 0.0</t>
  </si>
  <si>
    <t>Temperature repetitions of 0.5</t>
  </si>
  <si>
    <t>Temperature repetitions of 0.9</t>
  </si>
  <si>
    <t>Average~</t>
  </si>
  <si>
    <t/>
  </si>
  <si>
    <t>### Subgroup Table from 02_Similarity_Analysis ###</t>
  </si>
  <si>
    <t>### Subgroup Table from 03_Symantic_promt_code_Analysis_SP ###</t>
  </si>
  <si>
    <t>### Subgroup Table from 03_Symantic_promt_code_Analysis_MP ###</t>
  </si>
  <si>
    <t>### Combined Computational Methods ###</t>
  </si>
  <si>
    <t>Average 01_Syntatic_Analysis</t>
  </si>
  <si>
    <t>Average 02_Similarity_Analysis</t>
  </si>
  <si>
    <t>Average 03_Symantic_promt_code_Analysis_SP</t>
  </si>
  <si>
    <t>Average 03_Symantic_promt_code_Analysis_MP</t>
  </si>
  <si>
    <t>Statestical Ranking</t>
  </si>
  <si>
    <t>Average MP</t>
  </si>
  <si>
    <t>Average SP</t>
  </si>
  <si>
    <r>
      <t>GES</t>
    </r>
    <r>
      <rPr>
        <sz val="5.5"/>
        <color rgb="FF000000"/>
        <rFont val="Calibri"/>
        <family val="2"/>
        <scheme val="minor"/>
      </rPr>
      <t>1</t>
    </r>
  </si>
  <si>
    <t>GES1</t>
  </si>
  <si>
    <t>SC2</t>
  </si>
  <si>
    <t>SPC3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</si>
</sst>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ED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Segoe UI"/>
      <family val="2"/>
    </font>
    <font>
      <sz val="6"/>
      <color theme="1"/>
      <name val="Segoe UI"/>
      <family val="2"/>
    </font>
    <font>
      <b/>
      <sz val="11"/>
      <color theme="1"/>
      <name val="Calibri Light"/>
      <family val="2"/>
      <scheme val="major"/>
    </font>
    <font>
      <sz val="11"/>
      <color theme="1"/>
      <name val="Segoe UI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egoe UI"/>
      <family val="2"/>
    </font>
    <font>
      <b/>
      <sz val="10"/>
      <color theme="1"/>
      <name val="Segoe UI"/>
      <family val="2"/>
    </font>
    <font>
      <b/>
      <sz val="10"/>
      <color rgb="FFFF0000"/>
      <name val="Segoe UI"/>
      <family val="2"/>
    </font>
    <font>
      <strike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5.5"/>
      <color rgb="FF0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49" fontId="0" fillId="0" borderId="0" xfId="0" applyNumberFormat="1"/>
    <xf numFmtId="2" fontId="0" fillId="0" borderId="1" xfId="0" applyNumberFormat="1" applyBorder="1"/>
    <xf numFmtId="2" fontId="1" fillId="0" borderId="1" xfId="0" applyNumberFormat="1" applyFont="1" applyBorder="1"/>
    <xf numFmtId="0" fontId="0" fillId="2" borderId="0" xfId="0" applyFill="1"/>
    <xf numFmtId="0" fontId="0" fillId="2" borderId="1" xfId="0" applyFill="1" applyBorder="1"/>
    <xf numFmtId="2" fontId="0" fillId="0" borderId="0" xfId="0" applyNumberFormat="1"/>
    <xf numFmtId="2" fontId="0" fillId="2" borderId="1" xfId="0" applyNumberFormat="1" applyFill="1" applyBorder="1"/>
    <xf numFmtId="2" fontId="0" fillId="0" borderId="7" xfId="0" applyNumberFormat="1" applyBorder="1"/>
    <xf numFmtId="2" fontId="0" fillId="2" borderId="8" xfId="0" applyNumberFormat="1" applyFill="1" applyBorder="1"/>
    <xf numFmtId="0" fontId="0" fillId="0" borderId="1" xfId="0" applyBorder="1"/>
    <xf numFmtId="164" fontId="0" fillId="0" borderId="0" xfId="0" applyNumberFormat="1"/>
    <xf numFmtId="2" fontId="0" fillId="3" borderId="1" xfId="0" applyNumberFormat="1" applyFill="1" applyBorder="1"/>
    <xf numFmtId="2" fontId="0" fillId="0" borderId="5" xfId="0" applyNumberFormat="1" applyBorder="1"/>
    <xf numFmtId="2" fontId="0" fillId="0" borderId="8" xfId="0" applyNumberFormat="1" applyBorder="1"/>
    <xf numFmtId="2" fontId="0" fillId="2" borderId="0" xfId="0" applyNumberFormat="1" applyFill="1"/>
    <xf numFmtId="2" fontId="4" fillId="0" borderId="1" xfId="0" applyNumberFormat="1" applyFont="1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wrapText="1"/>
    </xf>
    <xf numFmtId="1" fontId="0" fillId="0" borderId="0" xfId="0" applyNumberFormat="1"/>
    <xf numFmtId="2" fontId="4" fillId="0" borderId="7" xfId="0" applyNumberFormat="1" applyFont="1" applyBorder="1"/>
    <xf numFmtId="0" fontId="0" fillId="4" borderId="0" xfId="0" applyFill="1"/>
    <xf numFmtId="49" fontId="0" fillId="2" borderId="1" xfId="0" applyNumberFormat="1" applyFill="1" applyBorder="1"/>
    <xf numFmtId="2" fontId="0" fillId="0" borderId="0" xfId="0" applyNumberFormat="1" applyAlignment="1">
      <alignment horizontal="center"/>
    </xf>
    <xf numFmtId="49" fontId="2" fillId="2" borderId="1" xfId="0" applyNumberFormat="1" applyFont="1" applyFill="1" applyBorder="1"/>
    <xf numFmtId="0" fontId="6" fillId="2" borderId="1" xfId="0" applyFont="1" applyFill="1" applyBorder="1"/>
    <xf numFmtId="0" fontId="7" fillId="0" borderId="0" xfId="0" applyFont="1"/>
    <xf numFmtId="0" fontId="7" fillId="2" borderId="0" xfId="0" applyFont="1" applyFill="1"/>
    <xf numFmtId="0" fontId="8" fillId="0" borderId="0" xfId="0" applyFont="1"/>
    <xf numFmtId="0" fontId="9" fillId="0" borderId="1" xfId="0" applyFont="1" applyBorder="1"/>
    <xf numFmtId="49" fontId="0" fillId="2" borderId="0" xfId="0" applyNumberFormat="1" applyFill="1"/>
    <xf numFmtId="0" fontId="10" fillId="0" borderId="1" xfId="0" applyFont="1" applyBorder="1" applyAlignment="1">
      <alignment horizontal="left" vertical="center" wrapText="1" readingOrder="1"/>
    </xf>
    <xf numFmtId="0" fontId="11" fillId="0" borderId="1" xfId="0" applyFont="1" applyBorder="1" applyAlignment="1">
      <alignment horizontal="left" vertical="center" readingOrder="1"/>
    </xf>
    <xf numFmtId="0" fontId="10" fillId="0" borderId="0" xfId="0" applyFont="1" applyAlignment="1">
      <alignment horizontal="left" vertical="center" wrapText="1" readingOrder="1"/>
    </xf>
    <xf numFmtId="0" fontId="12" fillId="0" borderId="1" xfId="0" applyFont="1" applyBorder="1" applyAlignment="1">
      <alignment horizontal="right" vertical="center" readingOrder="1"/>
    </xf>
    <xf numFmtId="0" fontId="11" fillId="0" borderId="1" xfId="0" applyFont="1" applyBorder="1" applyAlignment="1">
      <alignment horizontal="right" vertical="center" readingOrder="1"/>
    </xf>
    <xf numFmtId="2" fontId="11" fillId="0" borderId="1" xfId="0" applyNumberFormat="1" applyFont="1" applyBorder="1" applyAlignment="1">
      <alignment horizontal="right" vertical="center" readingOrder="1"/>
    </xf>
    <xf numFmtId="0" fontId="11" fillId="5" borderId="0" xfId="0" applyFont="1" applyFill="1" applyAlignment="1">
      <alignment horizontal="right" vertical="center" readingOrder="1"/>
    </xf>
    <xf numFmtId="1" fontId="0" fillId="0" borderId="1" xfId="0" applyNumberFormat="1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1" fillId="2" borderId="1" xfId="0" applyFont="1" applyFill="1" applyBorder="1"/>
    <xf numFmtId="0" fontId="13" fillId="2" borderId="1" xfId="0" applyFont="1" applyFill="1" applyBorder="1"/>
    <xf numFmtId="0" fontId="14" fillId="2" borderId="1" xfId="0" applyFont="1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49" fontId="1" fillId="6" borderId="0" xfId="0" applyNumberFormat="1" applyFont="1" applyFill="1"/>
    <xf numFmtId="0" fontId="1" fillId="6" borderId="0" xfId="0" applyFont="1" applyFill="1"/>
    <xf numFmtId="0" fontId="0" fillId="6" borderId="0" xfId="0" applyFill="1"/>
    <xf numFmtId="164" fontId="0" fillId="0" borderId="5" xfId="0" applyNumberFormat="1" applyBorder="1"/>
    <xf numFmtId="164" fontId="1" fillId="0" borderId="1" xfId="0" applyNumberFormat="1" applyFont="1" applyBorder="1"/>
    <xf numFmtId="0" fontId="0" fillId="3" borderId="1" xfId="0" applyFill="1" applyBorder="1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2" fontId="0" fillId="0" borderId="1" xfId="0" applyNumberFormat="1" applyBorder="1" applyAlignment="1">
      <alignment wrapText="1"/>
    </xf>
    <xf numFmtId="2" fontId="0" fillId="0" borderId="0" xfId="0" applyNumberFormat="1" applyAlignment="1">
      <alignment vertical="center" wrapText="1"/>
    </xf>
    <xf numFmtId="0" fontId="0" fillId="4" borderId="1" xfId="0" applyFill="1" applyBorder="1"/>
    <xf numFmtId="0" fontId="0" fillId="7" borderId="0" xfId="0" applyFill="1"/>
    <xf numFmtId="0" fontId="0" fillId="7" borderId="1" xfId="0" applyFill="1" applyBorder="1"/>
    <xf numFmtId="0" fontId="15" fillId="3" borderId="1" xfId="0" applyFont="1" applyFill="1" applyBorder="1"/>
    <xf numFmtId="2" fontId="1" fillId="0" borderId="1" xfId="0" applyNumberFormat="1" applyFont="1" applyBorder="1" applyAlignment="1">
      <alignment wrapText="1"/>
    </xf>
    <xf numFmtId="2" fontId="1" fillId="0" borderId="0" xfId="0" applyNumberFormat="1" applyFont="1"/>
    <xf numFmtId="0" fontId="17" fillId="0" borderId="0" xfId="0" applyFont="1"/>
    <xf numFmtId="2" fontId="19" fillId="0" borderId="1" xfId="0" applyNumberFormat="1" applyFont="1" applyBorder="1" applyAlignment="1">
      <alignment wrapText="1"/>
    </xf>
    <xf numFmtId="2" fontId="19" fillId="0" borderId="1" xfId="0" applyNumberFormat="1" applyFont="1" applyBorder="1"/>
    <xf numFmtId="2" fontId="19" fillId="0" borderId="0" xfId="0" applyNumberFormat="1" applyFont="1"/>
    <xf numFmtId="2" fontId="0" fillId="2" borderId="7" xfId="0" applyNumberFormat="1" applyFill="1" applyBorder="1"/>
    <xf numFmtId="2" fontId="4" fillId="2" borderId="7" xfId="0" applyNumberFormat="1" applyFont="1" applyFill="1" applyBorder="1"/>
    <xf numFmtId="2" fontId="4" fillId="2" borderId="1" xfId="0" applyNumberFormat="1" applyFont="1" applyFill="1" applyBorder="1"/>
    <xf numFmtId="2" fontId="0" fillId="0" borderId="0" xfId="0" applyNumberFormat="1" applyAlignment="1">
      <alignment horizontal="center" wrapText="1"/>
    </xf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 wrapText="1"/>
    </xf>
    <xf numFmtId="2" fontId="16" fillId="0" borderId="0" xfId="0" applyNumberFormat="1" applyFont="1" applyAlignment="1">
      <alignment horizontal="center" wrapText="1"/>
    </xf>
    <xf numFmtId="2" fontId="19" fillId="0" borderId="5" xfId="0" applyNumberFormat="1" applyFont="1" applyBorder="1" applyAlignment="1">
      <alignment horizontal="center" textRotation="180"/>
    </xf>
    <xf numFmtId="2" fontId="19" fillId="0" borderId="9" xfId="0" applyNumberFormat="1" applyFont="1" applyBorder="1" applyAlignment="1">
      <alignment horizontal="center" textRotation="180"/>
    </xf>
    <xf numFmtId="2" fontId="19" fillId="0" borderId="6" xfId="0" applyNumberFormat="1" applyFont="1" applyBorder="1" applyAlignment="1">
      <alignment horizontal="center" textRotation="180"/>
    </xf>
    <xf numFmtId="2" fontId="0" fillId="0" borderId="1" xfId="0" applyNumberFormat="1" applyBorder="1" applyAlignment="1">
      <alignment horizontal="center" textRotation="180"/>
    </xf>
    <xf numFmtId="2" fontId="16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2" fontId="19" fillId="0" borderId="1" xfId="0" applyNumberFormat="1" applyFont="1" applyBorder="1" applyAlignment="1">
      <alignment wrapText="1"/>
    </xf>
    <xf numFmtId="2" fontId="19" fillId="0" borderId="1" xfId="0" applyNumberFormat="1" applyFont="1" applyBorder="1"/>
    <xf numFmtId="2" fontId="0" fillId="2" borderId="5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19" fillId="0" borderId="2" xfId="0" applyNumberFormat="1" applyFont="1" applyBorder="1" applyAlignment="1">
      <alignment horizontal="center"/>
    </xf>
    <xf numFmtId="2" fontId="19" fillId="0" borderId="3" xfId="0" applyNumberFormat="1" applyFont="1" applyBorder="1" applyAlignment="1">
      <alignment horizontal="center"/>
    </xf>
    <xf numFmtId="2" fontId="19" fillId="0" borderId="4" xfId="0" applyNumberFormat="1" applyFont="1" applyBorder="1" applyAlignment="1">
      <alignment horizontal="center"/>
    </xf>
    <xf numFmtId="2" fontId="0" fillId="0" borderId="5" xfId="0" applyNumberFormat="1" applyBorder="1"/>
    <xf numFmtId="2" fontId="0" fillId="0" borderId="6" xfId="0" applyNumberFormat="1" applyBorder="1"/>
    <xf numFmtId="2" fontId="19" fillId="0" borderId="2" xfId="0" applyNumberFormat="1" applyFont="1" applyBorder="1" applyAlignment="1">
      <alignment horizontal="center" wrapText="1"/>
    </xf>
    <xf numFmtId="2" fontId="19" fillId="0" borderId="3" xfId="0" applyNumberFormat="1" applyFont="1" applyBorder="1" applyAlignment="1">
      <alignment horizontal="center" wrapText="1"/>
    </xf>
    <xf numFmtId="2" fontId="19" fillId="0" borderId="4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/>
    <xf numFmtId="2" fontId="0" fillId="0" borderId="5" xfId="0" applyNumberFormat="1" applyBorder="1" applyAlignment="1">
      <alignment wrapText="1"/>
    </xf>
    <xf numFmtId="2" fontId="0" fillId="0" borderId="6" xfId="0" applyNumberFormat="1" applyBorder="1" applyAlignment="1">
      <alignment wrapText="1"/>
    </xf>
    <xf numFmtId="2" fontId="3" fillId="0" borderId="1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3" borderId="5" xfId="0" applyNumberFormat="1" applyFill="1" applyBorder="1"/>
    <xf numFmtId="164" fontId="0" fillId="3" borderId="6" xfId="0" applyNumberFormat="1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164" fontId="0" fillId="3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average scores obtained by each model (SP and MP).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Analysis'!$R$27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Analysis'!$Q$29:$Q$36</c:f>
              <c:strCache>
                <c:ptCount val="8"/>
                <c:pt idx="0">
                  <c:v>CLD</c:v>
                </c:pt>
                <c:pt idx="1">
                  <c:v>GBT</c:v>
                </c:pt>
                <c:pt idx="2">
                  <c:v>DPS</c:v>
                </c:pt>
                <c:pt idx="3">
                  <c:v>GBN</c:v>
                </c:pt>
                <c:pt idx="4">
                  <c:v>CLM</c:v>
                </c:pt>
                <c:pt idx="5">
                  <c:v>GPM</c:v>
                </c:pt>
                <c:pt idx="6">
                  <c:v>GPN</c:v>
                </c:pt>
                <c:pt idx="7">
                  <c:v>DPM</c:v>
                </c:pt>
              </c:strCache>
            </c:strRef>
          </c:cat>
          <c:val>
            <c:numRef>
              <c:f>'Overall Analysis'!$R$29:$R$36</c:f>
              <c:numCache>
                <c:formatCode>0.00</c:formatCode>
                <c:ptCount val="8"/>
                <c:pt idx="0">
                  <c:v>0.61914191555555564</c:v>
                </c:pt>
                <c:pt idx="1">
                  <c:v>0.59455871333333332</c:v>
                </c:pt>
                <c:pt idx="2">
                  <c:v>0.57024346888888899</c:v>
                </c:pt>
                <c:pt idx="3">
                  <c:v>0.55709320444444432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1-492D-8F6C-F8D6879DF8CB}"/>
            </c:ext>
          </c:extLst>
        </c:ser>
        <c:ser>
          <c:idx val="1"/>
          <c:order val="1"/>
          <c:tx>
            <c:strRef>
              <c:f>'Overall Analysis'!$S$32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Analysis'!$Q$29:$Q$36</c:f>
              <c:strCache>
                <c:ptCount val="8"/>
                <c:pt idx="0">
                  <c:v>CLD</c:v>
                </c:pt>
                <c:pt idx="1">
                  <c:v>GBT</c:v>
                </c:pt>
                <c:pt idx="2">
                  <c:v>DPS</c:v>
                </c:pt>
                <c:pt idx="3">
                  <c:v>GBN</c:v>
                </c:pt>
                <c:pt idx="4">
                  <c:v>CLM</c:v>
                </c:pt>
                <c:pt idx="5">
                  <c:v>GPM</c:v>
                </c:pt>
                <c:pt idx="6">
                  <c:v>GPN</c:v>
                </c:pt>
                <c:pt idx="7">
                  <c:v>DPM</c:v>
                </c:pt>
              </c:strCache>
            </c:strRef>
          </c:cat>
          <c:val>
            <c:numRef>
              <c:f>'Overall Analysis'!$S$29:$S$36</c:f>
              <c:numCache>
                <c:formatCode>0.00</c:formatCode>
                <c:ptCount val="8"/>
                <c:pt idx="3">
                  <c:v>0</c:v>
                </c:pt>
                <c:pt idx="4">
                  <c:v>0.65051002814814818</c:v>
                </c:pt>
                <c:pt idx="5">
                  <c:v>0.57747729333333331</c:v>
                </c:pt>
                <c:pt idx="6">
                  <c:v>0.50847791111111118</c:v>
                </c:pt>
                <c:pt idx="7">
                  <c:v>0.47478902814814816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1-492D-8F6C-F8D6879DF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42047"/>
        <c:axId val="657445407"/>
      </c:barChart>
      <c:catAx>
        <c:axId val="65744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657445407"/>
        <c:crosses val="autoZero"/>
        <c:auto val="1"/>
        <c:lblAlgn val="ctr"/>
        <c:lblOffset val="100"/>
        <c:noMultiLvlLbl val="0"/>
      </c:catAx>
      <c:valAx>
        <c:axId val="6574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65744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8807881869132"/>
          <c:y val="0.11047433903177913"/>
          <c:w val="0.82677317672573347"/>
          <c:h val="0.64200636064998307"/>
        </c:manualLayout>
      </c:layout>
      <c:lineChart>
        <c:grouping val="standard"/>
        <c:varyColors val="0"/>
        <c:ser>
          <c:idx val="0"/>
          <c:order val="0"/>
          <c:tx>
            <c:strRef>
              <c:f>'Overal_all of Automated Met'!$M$11</c:f>
              <c:strCache>
                <c:ptCount val="1"/>
                <c:pt idx="0">
                  <c:v>GPM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3046806945838496"/>
                  <c:y val="-1.37694716822473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'Overal_all of Automated Met'!$N$4:$V$4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</c:numCache>
            </c:numRef>
          </c:cat>
          <c:val>
            <c:numRef>
              <c:f>'Overal_all of Automated Met'!$N$11:$V$11</c:f>
              <c:numCache>
                <c:formatCode>General</c:formatCode>
                <c:ptCount val="9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0.57999999999999996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8-4931-AC35-EC0377F9A434}"/>
            </c:ext>
          </c:extLst>
        </c:ser>
        <c:ser>
          <c:idx val="1"/>
          <c:order val="1"/>
          <c:tx>
            <c:strRef>
              <c:f>'Overal_all of Automated Met'!$M$9</c:f>
              <c:strCache>
                <c:ptCount val="1"/>
                <c:pt idx="0">
                  <c:v>CLM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3732868932934038"/>
                  <c:y val="-0.121755912239586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'Overal_all of Automated Met'!$N$4:$V$4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</c:numCache>
            </c:numRef>
          </c:cat>
          <c:val>
            <c:numRef>
              <c:f>'Overal_all of Automated Met'!$N$9:$V$9</c:f>
              <c:numCache>
                <c:formatCode>General</c:formatCode>
                <c:ptCount val="9"/>
                <c:pt idx="0">
                  <c:v>0.73</c:v>
                </c:pt>
                <c:pt idx="1">
                  <c:v>0.73</c:v>
                </c:pt>
                <c:pt idx="2">
                  <c:v>0.73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28-4931-AC35-EC0377F9A434}"/>
            </c:ext>
          </c:extLst>
        </c:ser>
        <c:ser>
          <c:idx val="2"/>
          <c:order val="2"/>
          <c:tx>
            <c:strRef>
              <c:f>'Overal_all of Automated Met'!$M$10</c:f>
              <c:strCache>
                <c:ptCount val="1"/>
                <c:pt idx="0">
                  <c:v>DPM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5738830400415185"/>
                  <c:y val="3.38989934465530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'Overal_all of Automated Met'!$N$4:$V$4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</c:numCache>
            </c:numRef>
          </c:cat>
          <c:val>
            <c:numRef>
              <c:f>'Overal_all of Automated Met'!$N$10:$V$10</c:f>
              <c:numCache>
                <c:formatCode>General</c:formatCode>
                <c:ptCount val="9"/>
                <c:pt idx="0">
                  <c:v>0.49</c:v>
                </c:pt>
                <c:pt idx="1">
                  <c:v>0.48</c:v>
                </c:pt>
                <c:pt idx="2">
                  <c:v>0.5</c:v>
                </c:pt>
                <c:pt idx="3">
                  <c:v>0.48</c:v>
                </c:pt>
                <c:pt idx="4">
                  <c:v>0.47</c:v>
                </c:pt>
                <c:pt idx="5">
                  <c:v>0.5</c:v>
                </c:pt>
                <c:pt idx="6">
                  <c:v>0.47</c:v>
                </c:pt>
                <c:pt idx="7">
                  <c:v>0.47</c:v>
                </c:pt>
                <c:pt idx="8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28-4931-AC35-EC0377F9A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08112"/>
        <c:axId val="2041022992"/>
      </c:lineChart>
      <c:catAx>
        <c:axId val="204100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22992"/>
        <c:crosses val="autoZero"/>
        <c:auto val="1"/>
        <c:lblAlgn val="ctr"/>
        <c:lblOffset val="100"/>
        <c:noMultiLvlLbl val="0"/>
      </c:catAx>
      <c:valAx>
        <c:axId val="204102299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0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'Human Analysis'!$AA$53:$AF$53</c:f>
          <c:strCache>
            <c:ptCount val="6"/>
            <c:pt idx="0">
              <c:v>Human Final Score  For  (T: 0, 1)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'Human Analysis'!$AA$63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'Human Analysis'!$AC$54:$AD$54</c:f>
              <c:strCache>
                <c:ptCount val="2"/>
                <c:pt idx="0">
                  <c:v>Positive Score %</c:v>
                </c:pt>
                <c:pt idx="1">
                  <c:v>Negative score of error (%)</c:v>
                </c:pt>
              </c:strCache>
            </c:strRef>
          </c:cat>
          <c:val>
            <c:numRef>
              <c:f>'Human Analysis'!$AC$63:$AD$63</c:f>
              <c:numCache>
                <c:formatCode>0.00</c:formatCode>
                <c:ptCount val="2"/>
                <c:pt idx="0">
                  <c:v>78.759543910895786</c:v>
                </c:pt>
                <c:pt idx="1">
                  <c:v>3.5714285714285712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A-464A-AC47-7C930526ACB8}"/>
            </c:ext>
          </c:extLst>
        </c:ser>
        <c:ser>
          <c:idx val="1"/>
          <c:order val="1"/>
          <c:tx>
            <c:strRef>
              <c:f>'Human Analysis'!$AA$64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Analysis'!$AC$54:$AD$54</c:f>
              <c:strCache>
                <c:ptCount val="2"/>
                <c:pt idx="0">
                  <c:v>Positive Score %</c:v>
                </c:pt>
                <c:pt idx="1">
                  <c:v>Negative score of error (%)</c:v>
                </c:pt>
              </c:strCache>
            </c:strRef>
          </c:cat>
          <c:val>
            <c:numRef>
              <c:f>'Human Analysis'!$AC$64:$AD$64</c:f>
              <c:numCache>
                <c:formatCode>0.00</c:formatCode>
                <c:ptCount val="2"/>
                <c:pt idx="0">
                  <c:v>41.679965802222853</c:v>
                </c:pt>
                <c:pt idx="1">
                  <c:v>16.935483870967744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A-464A-AC47-7C930526A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747616"/>
        <c:axId val="369731776"/>
      </c:barChart>
      <c:catAx>
        <c:axId val="36974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369731776"/>
        <c:crosses val="autoZero"/>
        <c:auto val="1"/>
        <c:lblAlgn val="ctr"/>
        <c:lblOffset val="100"/>
        <c:noMultiLvlLbl val="0"/>
      </c:catAx>
      <c:valAx>
        <c:axId val="3697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3697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'Human Analysis'!$AL$53:$AQ$53</c:f>
          <c:strCache>
            <c:ptCount val="6"/>
            <c:pt idx="0">
              <c:v>Human Final Score  for Tempreture  For  (T: 0)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'Human Analysis'!$AA$63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'Human Analysis'!$AC$54:$AD$54</c:f>
              <c:strCache>
                <c:ptCount val="2"/>
                <c:pt idx="0">
                  <c:v>Positive Score %</c:v>
                </c:pt>
                <c:pt idx="1">
                  <c:v>Negative score of error (%)</c:v>
                </c:pt>
              </c:strCache>
            </c:strRef>
          </c:cat>
          <c:val>
            <c:numRef>
              <c:f>'Human Analysis'!$AN$63:$AO$63</c:f>
              <c:numCache>
                <c:formatCode>0.00</c:formatCode>
                <c:ptCount val="2"/>
                <c:pt idx="0">
                  <c:v>77.699765512265515</c:v>
                </c:pt>
                <c:pt idx="1">
                  <c:v>1.7857142857142856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A-43CE-988D-62E37B02B997}"/>
            </c:ext>
          </c:extLst>
        </c:ser>
        <c:ser>
          <c:idx val="1"/>
          <c:order val="1"/>
          <c:tx>
            <c:strRef>
              <c:f>'Human Analysis'!$AA$64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Analysis'!$AC$54:$AD$54</c:f>
              <c:strCache>
                <c:ptCount val="2"/>
                <c:pt idx="0">
                  <c:v>Positive Score %</c:v>
                </c:pt>
                <c:pt idx="1">
                  <c:v>Negative score of error (%)</c:v>
                </c:pt>
              </c:strCache>
            </c:strRef>
          </c:cat>
          <c:val>
            <c:numRef>
              <c:f>'Human Analysis'!$AN$64:$AO$64</c:f>
              <c:numCache>
                <c:formatCode>0.00</c:formatCode>
                <c:ptCount val="2"/>
                <c:pt idx="0">
                  <c:v>42.5</c:v>
                </c:pt>
                <c:pt idx="1">
                  <c:v>10.080645161290324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A-43CE-988D-62E37B02B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747616"/>
        <c:axId val="369731776"/>
      </c:barChart>
      <c:catAx>
        <c:axId val="36974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369731776"/>
        <c:crosses val="autoZero"/>
        <c:auto val="1"/>
        <c:lblAlgn val="ctr"/>
        <c:lblOffset val="100"/>
        <c:noMultiLvlLbl val="0"/>
      </c:catAx>
      <c:valAx>
        <c:axId val="3697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3697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'Human Analysis'!$AW$53:$BB$53</c:f>
          <c:strCache>
            <c:ptCount val="6"/>
            <c:pt idx="0">
              <c:v>Human Final Score for  For  (T: 1)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'Human Analysis'!$AA$63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'Human Analysis'!$AC$54:$AD$54</c:f>
              <c:strCache>
                <c:ptCount val="2"/>
                <c:pt idx="0">
                  <c:v>Positive Score %</c:v>
                </c:pt>
                <c:pt idx="1">
                  <c:v>Negative score of error (%)</c:v>
                </c:pt>
              </c:strCache>
            </c:strRef>
          </c:cat>
          <c:val>
            <c:numRef>
              <c:f>'Human Analysis'!$AY$63:$AZ$63</c:f>
              <c:numCache>
                <c:formatCode>0.00</c:formatCode>
                <c:ptCount val="2"/>
                <c:pt idx="0">
                  <c:v>59.084353146853147</c:v>
                </c:pt>
                <c:pt idx="1">
                  <c:v>1.7857142857142856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9-4AF8-8A0D-3425D24AC371}"/>
            </c:ext>
          </c:extLst>
        </c:ser>
        <c:ser>
          <c:idx val="1"/>
          <c:order val="1"/>
          <c:tx>
            <c:strRef>
              <c:f>'Human Analysis'!$AA$64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Analysis'!$AC$54:$AD$54</c:f>
              <c:strCache>
                <c:ptCount val="2"/>
                <c:pt idx="0">
                  <c:v>Positive Score %</c:v>
                </c:pt>
                <c:pt idx="1">
                  <c:v>Negative score of error (%)</c:v>
                </c:pt>
              </c:strCache>
            </c:strRef>
          </c:cat>
          <c:val>
            <c:numRef>
              <c:f>'Human Analysis'!$AY$64:$AZ$64</c:f>
              <c:numCache>
                <c:formatCode>0.00</c:formatCode>
                <c:ptCount val="2"/>
                <c:pt idx="0">
                  <c:v>41.48268398268398</c:v>
                </c:pt>
                <c:pt idx="1">
                  <c:v>6.8548387096774199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9-4AF8-8A0D-3425D24AC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747616"/>
        <c:axId val="369731776"/>
      </c:barChart>
      <c:catAx>
        <c:axId val="36974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369731776"/>
        <c:crosses val="autoZero"/>
        <c:auto val="1"/>
        <c:lblAlgn val="ctr"/>
        <c:lblOffset val="100"/>
        <c:noMultiLvlLbl val="0"/>
      </c:catAx>
      <c:valAx>
        <c:axId val="3697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3697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'Human Analysis'!$AA$53:$AF$53</c:f>
          <c:strCache>
            <c:ptCount val="6"/>
            <c:pt idx="0">
              <c:v>Human Final Score  For  (T: 0, 1)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'Human Analysis'!$AH$55:$AH$62</c:f>
              <c:strCache>
                <c:ptCount val="8"/>
                <c:pt idx="0">
                  <c:v>GBN</c:v>
                </c:pt>
                <c:pt idx="1">
                  <c:v>GBT</c:v>
                </c:pt>
                <c:pt idx="2">
                  <c:v>CLD</c:v>
                </c:pt>
                <c:pt idx="3">
                  <c:v>DPS</c:v>
                </c:pt>
                <c:pt idx="4">
                  <c:v>GPM</c:v>
                </c:pt>
                <c:pt idx="5">
                  <c:v>DPM</c:v>
                </c:pt>
                <c:pt idx="6">
                  <c:v>CLM*</c:v>
                </c:pt>
                <c:pt idx="7">
                  <c:v>GPN*</c:v>
                </c:pt>
              </c:strCache>
            </c:strRef>
          </c:cat>
          <c:val>
            <c:numRef>
              <c:f>'Human Analysis'!$AI$55:$AI$62</c:f>
              <c:numCache>
                <c:formatCode>0.00</c:formatCode>
                <c:ptCount val="8"/>
                <c:pt idx="0">
                  <c:v>77.446789321789325</c:v>
                </c:pt>
                <c:pt idx="1">
                  <c:v>75.995670995670991</c:v>
                </c:pt>
                <c:pt idx="2">
                  <c:v>75.228143504005573</c:v>
                </c:pt>
                <c:pt idx="3">
                  <c:v>72.081857536402993</c:v>
                </c:pt>
                <c:pt idx="4">
                  <c:v>78.3274345232076</c:v>
                </c:pt>
                <c:pt idx="5">
                  <c:v>63.392428685683811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9-4A31-B43B-FB8C941B5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00144"/>
        <c:axId val="157716944"/>
      </c:barChart>
      <c:catAx>
        <c:axId val="15770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57716944"/>
        <c:crosses val="autoZero"/>
        <c:auto val="1"/>
        <c:lblAlgn val="ctr"/>
        <c:lblOffset val="100"/>
        <c:noMultiLvlLbl val="0"/>
      </c:catAx>
      <c:valAx>
        <c:axId val="1577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5770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'Human Analysis'!$AL$53:$AQ$53</c:f>
          <c:strCache>
            <c:ptCount val="6"/>
            <c:pt idx="0">
              <c:v>Human Final Score  for Tempreture  For  (T: 0)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'Human Analysis'!$AS$55:$AS$62</c:f>
              <c:strCache>
                <c:ptCount val="8"/>
                <c:pt idx="0">
                  <c:v>CLD</c:v>
                </c:pt>
                <c:pt idx="1">
                  <c:v>GBT</c:v>
                </c:pt>
                <c:pt idx="2">
                  <c:v>GBN</c:v>
                </c:pt>
                <c:pt idx="3">
                  <c:v>DPS</c:v>
                </c:pt>
                <c:pt idx="4">
                  <c:v>GPM</c:v>
                </c:pt>
                <c:pt idx="5">
                  <c:v>DPM</c:v>
                </c:pt>
                <c:pt idx="6">
                  <c:v>CLM*</c:v>
                </c:pt>
                <c:pt idx="7">
                  <c:v>GPN*</c:v>
                </c:pt>
              </c:strCache>
            </c:strRef>
          </c:cat>
          <c:val>
            <c:numRef>
              <c:f>'Human Analysis'!$AT$55:$AT$62</c:f>
              <c:numCache>
                <c:formatCode>General</c:formatCode>
                <c:ptCount val="8"/>
                <c:pt idx="0">
                  <c:v>78.071789321789325</c:v>
                </c:pt>
                <c:pt idx="1">
                  <c:v>77.734487734487729</c:v>
                </c:pt>
                <c:pt idx="2">
                  <c:v>74.906204906204906</c:v>
                </c:pt>
                <c:pt idx="3">
                  <c:v>72.943722943722932</c:v>
                </c:pt>
                <c:pt idx="4">
                  <c:v>83.387096774193552</c:v>
                </c:pt>
                <c:pt idx="5">
                  <c:v>74.516129032258064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D-4E67-9918-4CFEFD902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00144"/>
        <c:axId val="157716944"/>
      </c:barChart>
      <c:catAx>
        <c:axId val="15770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57716944"/>
        <c:crosses val="autoZero"/>
        <c:auto val="1"/>
        <c:lblAlgn val="ctr"/>
        <c:lblOffset val="100"/>
        <c:noMultiLvlLbl val="0"/>
      </c:catAx>
      <c:valAx>
        <c:axId val="1577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5770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'Human Analysis'!$AW$53:$BB$53</c:f>
          <c:strCache>
            <c:ptCount val="6"/>
            <c:pt idx="0">
              <c:v>Human Final Score for  For  (T: 1)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'Human Analysis'!$BD$55:$BD$62</c:f>
              <c:strCache>
                <c:ptCount val="8"/>
                <c:pt idx="0">
                  <c:v>GBT</c:v>
                </c:pt>
                <c:pt idx="1">
                  <c:v>CLD</c:v>
                </c:pt>
                <c:pt idx="2">
                  <c:v>DPS</c:v>
                </c:pt>
                <c:pt idx="3">
                  <c:v>GBN</c:v>
                </c:pt>
                <c:pt idx="4">
                  <c:v>GPM</c:v>
                </c:pt>
                <c:pt idx="5">
                  <c:v>DPM</c:v>
                </c:pt>
                <c:pt idx="6">
                  <c:v>CLM*</c:v>
                </c:pt>
                <c:pt idx="7">
                  <c:v>GPN*</c:v>
                </c:pt>
              </c:strCache>
            </c:strRef>
          </c:cat>
          <c:val>
            <c:numRef>
              <c:f>'Human Analysis'!$BE$55:$BE$62</c:f>
              <c:numCache>
                <c:formatCode>0.00</c:formatCode>
                <c:ptCount val="8"/>
                <c:pt idx="0">
                  <c:v>78.753607503607512</c:v>
                </c:pt>
                <c:pt idx="1">
                  <c:v>78.619158619158611</c:v>
                </c:pt>
                <c:pt idx="2">
                  <c:v>71.821789321789325</c:v>
                </c:pt>
                <c:pt idx="3">
                  <c:v>0</c:v>
                </c:pt>
                <c:pt idx="4">
                  <c:v>78.917050691244228</c:v>
                </c:pt>
                <c:pt idx="5">
                  <c:v>74.110459433040077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B-4EB7-A335-BCD1F0054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00144"/>
        <c:axId val="157716944"/>
      </c:barChart>
      <c:catAx>
        <c:axId val="15770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57716944"/>
        <c:crosses val="autoZero"/>
        <c:auto val="1"/>
        <c:lblAlgn val="ctr"/>
        <c:lblOffset val="100"/>
        <c:noMultiLvlLbl val="0"/>
      </c:catAx>
      <c:valAx>
        <c:axId val="1577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5770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'Human Analysis'!$BG$53:$BJ$53</c:f>
          <c:strCache>
            <c:ptCount val="4"/>
            <c:pt idx="0">
              <c:v>Result of human assesment for SP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'Human Analysis'!$BI$54</c:f>
              <c:strCache>
                <c:ptCount val="1"/>
                <c:pt idx="0">
                  <c:v>Tempretur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'Human Analysis'!$BH$55:$BH$62</c:f>
              <c:strCache>
                <c:ptCount val="8"/>
                <c:pt idx="0">
                  <c:v>CLD</c:v>
                </c:pt>
                <c:pt idx="1">
                  <c:v>GBT</c:v>
                </c:pt>
                <c:pt idx="2">
                  <c:v>GBN</c:v>
                </c:pt>
                <c:pt idx="3">
                  <c:v>DPS</c:v>
                </c:pt>
                <c:pt idx="4">
                  <c:v>GBT</c:v>
                </c:pt>
                <c:pt idx="5">
                  <c:v>CLD</c:v>
                </c:pt>
                <c:pt idx="6">
                  <c:v>DPS</c:v>
                </c:pt>
                <c:pt idx="7">
                  <c:v>GBN</c:v>
                </c:pt>
              </c:strCache>
            </c:strRef>
          </c:cat>
          <c:val>
            <c:numRef>
              <c:f>'Human Analysis'!$BI$55:$BI$58</c:f>
              <c:numCache>
                <c:formatCode>General</c:formatCode>
                <c:ptCount val="4"/>
                <c:pt idx="0">
                  <c:v>78.071789321789325</c:v>
                </c:pt>
                <c:pt idx="1">
                  <c:v>77.734487734487729</c:v>
                </c:pt>
                <c:pt idx="2">
                  <c:v>74.906204906204906</c:v>
                </c:pt>
                <c:pt idx="3">
                  <c:v>72.943722943722932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8-48B3-BB62-F89EF00FFC76}"/>
            </c:ext>
          </c:extLst>
        </c:ser>
        <c:ser>
          <c:idx val="1"/>
          <c:order val="1"/>
          <c:tx>
            <c:strRef>
              <c:f>'Human Analysis'!$BJ$54</c:f>
              <c:strCache>
                <c:ptCount val="1"/>
                <c:pt idx="0">
                  <c:v>Tempretur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'Human Analysis'!$BJ$59:$BJ$62</c:f>
              <c:numCache>
                <c:formatCode>0.00</c:formatCode>
                <c:ptCount val="4"/>
                <c:pt idx="0">
                  <c:v>78.753607503607512</c:v>
                </c:pt>
                <c:pt idx="1">
                  <c:v>78.619158619158611</c:v>
                </c:pt>
                <c:pt idx="2">
                  <c:v>71.821789321789325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8-48B3-BB62-F89EF00FF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77712"/>
        <c:axId val="156073872"/>
      </c:barChart>
      <c:catAx>
        <c:axId val="1560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56073872"/>
        <c:crosses val="autoZero"/>
        <c:auto val="1"/>
        <c:lblAlgn val="ctr"/>
        <c:lblOffset val="100"/>
        <c:noMultiLvlLbl val="0"/>
      </c:catAx>
      <c:valAx>
        <c:axId val="1560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5607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'Human Analysis'!$BK$53:$BN$53</c:f>
          <c:strCache>
            <c:ptCount val="4"/>
            <c:pt idx="0">
              <c:v>Result of human assesment for MP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'Human Analysis'!$BM$54</c:f>
              <c:strCache>
                <c:ptCount val="1"/>
                <c:pt idx="0">
                  <c:v>Tempretur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'Human Analysis'!$BL$55:$BL$62</c:f>
              <c:strCache>
                <c:ptCount val="8"/>
                <c:pt idx="0">
                  <c:v>GPM</c:v>
                </c:pt>
                <c:pt idx="1">
                  <c:v>DPM</c:v>
                </c:pt>
                <c:pt idx="2">
                  <c:v>CLM*</c:v>
                </c:pt>
                <c:pt idx="3">
                  <c:v>GPN*</c:v>
                </c:pt>
                <c:pt idx="4">
                  <c:v>GPM</c:v>
                </c:pt>
                <c:pt idx="5">
                  <c:v>DPM</c:v>
                </c:pt>
                <c:pt idx="6">
                  <c:v>CLM*</c:v>
                </c:pt>
                <c:pt idx="7">
                  <c:v>GPN*</c:v>
                </c:pt>
              </c:strCache>
            </c:strRef>
          </c:cat>
          <c:val>
            <c:numRef>
              <c:f>'Human Analysis'!$BM$55:$BM$58</c:f>
              <c:numCache>
                <c:formatCode>General</c:formatCode>
                <c:ptCount val="4"/>
                <c:pt idx="0">
                  <c:v>83.387096774193552</c:v>
                </c:pt>
                <c:pt idx="1">
                  <c:v>74.516129032258064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8-42F6-AF7F-B240B4A18819}"/>
            </c:ext>
          </c:extLst>
        </c:ser>
        <c:ser>
          <c:idx val="1"/>
          <c:order val="1"/>
          <c:tx>
            <c:strRef>
              <c:f>'Human Analysis'!$BN$54</c:f>
              <c:strCache>
                <c:ptCount val="1"/>
                <c:pt idx="0">
                  <c:v>Tempretur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Analysis'!$BL$55:$BL$62</c:f>
              <c:strCache>
                <c:ptCount val="8"/>
                <c:pt idx="0">
                  <c:v>GPM</c:v>
                </c:pt>
                <c:pt idx="1">
                  <c:v>DPM</c:v>
                </c:pt>
                <c:pt idx="2">
                  <c:v>CLM*</c:v>
                </c:pt>
                <c:pt idx="3">
                  <c:v>GPN*</c:v>
                </c:pt>
                <c:pt idx="4">
                  <c:v>GPM</c:v>
                </c:pt>
                <c:pt idx="5">
                  <c:v>DPM</c:v>
                </c:pt>
                <c:pt idx="6">
                  <c:v>CLM*</c:v>
                </c:pt>
                <c:pt idx="7">
                  <c:v>GPN*</c:v>
                </c:pt>
              </c:strCache>
            </c:strRef>
          </c:cat>
          <c:val>
            <c:numRef>
              <c:f>'Human Analysis'!$BN$59:$BN$62</c:f>
              <c:numCache>
                <c:formatCode>0.00</c:formatCode>
                <c:ptCount val="4"/>
                <c:pt idx="0">
                  <c:v>78.917050691244228</c:v>
                </c:pt>
                <c:pt idx="1">
                  <c:v>74.110459433040077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8-42F6-AF7F-B240B4A18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77712"/>
        <c:axId val="156073872"/>
      </c:barChart>
      <c:catAx>
        <c:axId val="1560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56073872"/>
        <c:crosses val="autoZero"/>
        <c:auto val="1"/>
        <c:lblAlgn val="ctr"/>
        <c:lblOffset val="100"/>
        <c:noMultiLvlLbl val="0"/>
      </c:catAx>
      <c:valAx>
        <c:axId val="1560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5607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 Simple Vs enahance prompt in varied Temprature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ErrorAnalysis1!$M$2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ErrorAnalysis1!$Y$83:$Y$90</c:f>
              <c:strCache>
                <c:ptCount val="8"/>
                <c:pt idx="0">
                  <c:v>DPS</c:v>
                </c:pt>
                <c:pt idx="1">
                  <c:v>GBT</c:v>
                </c:pt>
                <c:pt idx="2">
                  <c:v>GBN</c:v>
                </c:pt>
                <c:pt idx="3">
                  <c:v>GPM</c:v>
                </c:pt>
                <c:pt idx="4">
                  <c:v>CLD</c:v>
                </c:pt>
                <c:pt idx="5">
                  <c:v>DPM</c:v>
                </c:pt>
                <c:pt idx="6">
                  <c:v>GPN</c:v>
                </c:pt>
                <c:pt idx="7">
                  <c:v>CLM</c:v>
                </c:pt>
              </c:strCache>
            </c:strRef>
          </c:cat>
          <c:val>
            <c:numRef>
              <c:f>ErrorAnalysis1!$Z$83:$Z$90</c:f>
              <c:numCache>
                <c:formatCode>General</c:formatCode>
                <c:ptCount val="8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20</c:v>
                </c:pt>
                <c:pt idx="4">
                  <c:v>22</c:v>
                </c:pt>
                <c:pt idx="5">
                  <c:v>98</c:v>
                </c:pt>
                <c:pt idx="6">
                  <c:v>147</c:v>
                </c:pt>
                <c:pt idx="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C-4FF9-A128-D63FAFF4FE70}"/>
            </c:ext>
          </c:extLst>
        </c:ser>
        <c:ser>
          <c:idx val="1"/>
          <c:order val="1"/>
          <c:tx>
            <c:strRef>
              <c:f>ErrorAnalysis1!$M$3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ErrorAnalysis1!$AB$83:$AB$90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19</c:v>
                </c:pt>
                <c:pt idx="5">
                  <c:v>43</c:v>
                </c:pt>
                <c:pt idx="6">
                  <c:v>91</c:v>
                </c:pt>
                <c:pt idx="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C-4FF9-A128-D63FAFF4FE70}"/>
            </c:ext>
          </c:extLst>
        </c:ser>
        <c:ser>
          <c:idx val="2"/>
          <c:order val="2"/>
          <c:tx>
            <c:strRef>
              <c:f>ErrorAnalysis1!$M$4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ErrorAnalysis1!$AD$83:$AD$90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14</c:v>
                </c:pt>
                <c:pt idx="4">
                  <c:v>22</c:v>
                </c:pt>
                <c:pt idx="5">
                  <c:v>64</c:v>
                </c:pt>
                <c:pt idx="6">
                  <c:v>97</c:v>
                </c:pt>
                <c:pt idx="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CC-4FF9-A128-D63FAFF4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160240"/>
        <c:axId val="784161680"/>
      </c:barChart>
      <c:catAx>
        <c:axId val="78416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84161680"/>
        <c:crosses val="autoZero"/>
        <c:auto val="1"/>
        <c:lblAlgn val="ctr"/>
        <c:lblOffset val="100"/>
        <c:noMultiLvlLbl val="0"/>
      </c:catAx>
      <c:valAx>
        <c:axId val="7841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8416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averagescores obtained by each model across tempretures (SP)</a:t>
            </a:r>
          </a:p>
        </c:rich>
      </c:tx>
      <c:layout>
        <c:manualLayout>
          <c:xMode val="edge"/>
          <c:yMode val="edge"/>
          <c:x val="9.7848077540143324E-2"/>
          <c:y val="2.8034845620714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Analysis'!$K$16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Analysis'!$J$17:$J$20</c:f>
              <c:strCache>
                <c:ptCount val="4"/>
                <c:pt idx="0">
                  <c:v>GBT</c:v>
                </c:pt>
                <c:pt idx="1">
                  <c:v>CLD</c:v>
                </c:pt>
                <c:pt idx="2">
                  <c:v>DPS</c:v>
                </c:pt>
                <c:pt idx="3">
                  <c:v>GBN</c:v>
                </c:pt>
              </c:strCache>
            </c:strRef>
          </c:cat>
          <c:val>
            <c:numRef>
              <c:f>'Overall Analysis'!$K$17:$K$20</c:f>
              <c:numCache>
                <c:formatCode>0.00</c:formatCode>
                <c:ptCount val="4"/>
                <c:pt idx="0">
                  <c:v>0.63386221111111107</c:v>
                </c:pt>
                <c:pt idx="1">
                  <c:v>0.64363088000000002</c:v>
                </c:pt>
                <c:pt idx="2">
                  <c:v>0.58110058222222227</c:v>
                </c:pt>
                <c:pt idx="3">
                  <c:v>0.55709320444444432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3-4EEC-912F-F2105547B559}"/>
            </c:ext>
          </c:extLst>
        </c:ser>
        <c:ser>
          <c:idx val="1"/>
          <c:order val="1"/>
          <c:tx>
            <c:strRef>
              <c:f>'Overall Analysis'!$L$16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'Overall Analysis'!$J$17:$J$20</c:f>
              <c:strCache>
                <c:ptCount val="4"/>
                <c:pt idx="0">
                  <c:v>GBT</c:v>
                </c:pt>
                <c:pt idx="1">
                  <c:v>CLD</c:v>
                </c:pt>
                <c:pt idx="2">
                  <c:v>DPS</c:v>
                </c:pt>
                <c:pt idx="3">
                  <c:v>GBN</c:v>
                </c:pt>
              </c:strCache>
            </c:strRef>
          </c:cat>
          <c:val>
            <c:numRef>
              <c:f>'Overall Analysis'!$L$17:$L$20</c:f>
              <c:numCache>
                <c:formatCode>0.00</c:formatCode>
                <c:ptCount val="4"/>
                <c:pt idx="0">
                  <c:v>0.59061372000000001</c:v>
                </c:pt>
                <c:pt idx="1">
                  <c:v>0.63109529555555555</c:v>
                </c:pt>
                <c:pt idx="2">
                  <c:v>0.56314031333333336</c:v>
                </c:pt>
                <c:pt idx="3">
                  <c:v>0.55709320444444432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3-4EEC-912F-F2105547B559}"/>
            </c:ext>
          </c:extLst>
        </c:ser>
        <c:ser>
          <c:idx val="2"/>
          <c:order val="2"/>
          <c:tx>
            <c:strRef>
              <c:f>'Overall Analysis'!$M$16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'Overall Analysis'!$J$17:$J$20</c:f>
              <c:strCache>
                <c:ptCount val="4"/>
                <c:pt idx="0">
                  <c:v>GBT</c:v>
                </c:pt>
                <c:pt idx="1">
                  <c:v>CLD</c:v>
                </c:pt>
                <c:pt idx="2">
                  <c:v>DPS</c:v>
                </c:pt>
                <c:pt idx="3">
                  <c:v>GBN</c:v>
                </c:pt>
              </c:strCache>
            </c:strRef>
          </c:cat>
          <c:val>
            <c:numRef>
              <c:f>'Overall Analysis'!$M$17:$M$20</c:f>
              <c:numCache>
                <c:formatCode>0.00</c:formatCode>
                <c:ptCount val="4"/>
                <c:pt idx="0">
                  <c:v>0.55920020888888888</c:v>
                </c:pt>
                <c:pt idx="1">
                  <c:v>0.58269957111111115</c:v>
                </c:pt>
                <c:pt idx="2">
                  <c:v>0.56648951111111112</c:v>
                </c:pt>
                <c:pt idx="3">
                  <c:v>0.55709320444444432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A3-4EEC-912F-F2105547B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301632"/>
        <c:axId val="1379286752"/>
      </c:barChart>
      <c:catAx>
        <c:axId val="137930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79286752"/>
        <c:crosses val="autoZero"/>
        <c:auto val="1"/>
        <c:lblAlgn val="ctr"/>
        <c:lblOffset val="100"/>
        <c:noMultiLvlLbl val="0"/>
      </c:catAx>
      <c:valAx>
        <c:axId val="13792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7930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ErrorAnalysis1!$W$32</c:f>
              <c:strCache>
                <c:ptCount val="1"/>
                <c:pt idx="0">
                  <c:v>Enhance prompt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ErrorAnalysis1!$P$31:$P$38</c:f>
              <c:strCache>
                <c:ptCount val="8"/>
                <c:pt idx="0">
                  <c:v>GBT</c:v>
                </c:pt>
                <c:pt idx="1">
                  <c:v>CLD</c:v>
                </c:pt>
                <c:pt idx="2">
                  <c:v>DPS</c:v>
                </c:pt>
                <c:pt idx="3">
                  <c:v>GBN</c:v>
                </c:pt>
                <c:pt idx="4">
                  <c:v>CLM</c:v>
                </c:pt>
                <c:pt idx="5">
                  <c:v>DPM</c:v>
                </c:pt>
                <c:pt idx="6">
                  <c:v>GPM</c:v>
                </c:pt>
                <c:pt idx="7">
                  <c:v>GPN</c:v>
                </c:pt>
              </c:strCache>
            </c:strRef>
          </c:cat>
          <c:val>
            <c:numRef>
              <c:f>ErrorAnalysis1!$T$35:$T$38</c:f>
              <c:numCache>
                <c:formatCode>0.00</c:formatCode>
                <c:ptCount val="4"/>
                <c:pt idx="0">
                  <c:v>1</c:v>
                </c:pt>
                <c:pt idx="1">
                  <c:v>0.63555555555555554</c:v>
                </c:pt>
                <c:pt idx="2">
                  <c:v>0.28222222222222221</c:v>
                </c:pt>
                <c:pt idx="3">
                  <c:v>0.32666666666666666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9F7-83BF-1A45DAE479DB}"/>
            </c:ext>
          </c:extLst>
        </c:ser>
        <c:ser>
          <c:idx val="0"/>
          <c:order val="1"/>
          <c:tx>
            <c:strRef>
              <c:f>ErrorAnalysis1!$W$31</c:f>
              <c:strCache>
                <c:ptCount val="1"/>
                <c:pt idx="0">
                  <c:v>Simple prompt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ErrorAnalysis1!$P$31:$P$38</c:f>
              <c:strCache>
                <c:ptCount val="8"/>
                <c:pt idx="0">
                  <c:v>GBT</c:v>
                </c:pt>
                <c:pt idx="1">
                  <c:v>CLD</c:v>
                </c:pt>
                <c:pt idx="2">
                  <c:v>DPS</c:v>
                </c:pt>
                <c:pt idx="3">
                  <c:v>GBN</c:v>
                </c:pt>
                <c:pt idx="4">
                  <c:v>CLM</c:v>
                </c:pt>
                <c:pt idx="5">
                  <c:v>DPM</c:v>
                </c:pt>
                <c:pt idx="6">
                  <c:v>GPM</c:v>
                </c:pt>
                <c:pt idx="7">
                  <c:v>GPN</c:v>
                </c:pt>
              </c:strCache>
            </c:strRef>
          </c:cat>
          <c:val>
            <c:numRef>
              <c:f>ErrorAnalysis1!$T$31:$T$34</c:f>
              <c:numCache>
                <c:formatCode>0.00</c:formatCode>
                <c:ptCount val="4"/>
                <c:pt idx="0">
                  <c:v>9.1111111111111115E-2</c:v>
                </c:pt>
                <c:pt idx="1">
                  <c:v>9.7777777777777783E-2</c:v>
                </c:pt>
                <c:pt idx="2">
                  <c:v>3.111111111111111E-2</c:v>
                </c:pt>
                <c:pt idx="3">
                  <c:v>2.8888888888888888E-2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2C-49F7-83BF-1A45DAE47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830896"/>
        <c:axId val="2051832336"/>
      </c:barChart>
      <c:catAx>
        <c:axId val="20518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2051832336"/>
        <c:crosses val="autoZero"/>
        <c:auto val="1"/>
        <c:lblAlgn val="ctr"/>
        <c:lblOffset val="100"/>
        <c:noMultiLvlLbl val="0"/>
      </c:catAx>
      <c:valAx>
        <c:axId val="20518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20518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ErrorAnalysis1!$P$96</c:f>
          <c:strCache>
            <c:ptCount val="1"/>
            <c:pt idx="0">
              <c:v>Error to ploting diagram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ErrorAnalysis1!$P$107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ErrorAnalysis1!$Q$97:$S$97</c:f>
              <c:numCache>
                <c:formatCode>0.0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cat>
          <c:val>
            <c:numRef>
              <c:f>ErrorAnalysis1!$Q$107:$S$107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19FB-494D-AE1B-17A299EEBE8B}"/>
            </c:ext>
          </c:extLst>
        </c:ser>
        <c:ser>
          <c:idx val="0"/>
          <c:order val="1"/>
          <c:tx>
            <c:strRef>
              <c:f>ErrorAnalysis1!$P$106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ErrorAnalysis1!$Q$97:$S$97</c:f>
              <c:numCache>
                <c:formatCode>0.0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cat>
          <c:val>
            <c:numRef>
              <c:f>ErrorAnalysis1!$Q$106:$S$106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19FB-494D-AE1B-17A299EEB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588912"/>
        <c:axId val="1273580752"/>
      </c:barChart>
      <c:catAx>
        <c:axId val="127358891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73580752"/>
        <c:crosses val="autoZero"/>
        <c:auto val="1"/>
        <c:lblAlgn val="ctr"/>
        <c:lblOffset val="100"/>
        <c:noMultiLvlLbl val="0"/>
      </c:catAx>
      <c:valAx>
        <c:axId val="12735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735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to ploting diagram (SP)</a:t>
            </a:r>
          </a:p>
        </c:rich>
      </c:tx>
      <c:layout>
        <c:manualLayout>
          <c:xMode val="edge"/>
          <c:yMode val="edge"/>
          <c:x val="0.308020778652668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ErrorAnalysis1!$Q$97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ErrorAnalysis1!$P$98:$P$101</c:f>
              <c:strCache>
                <c:ptCount val="4"/>
                <c:pt idx="0">
                  <c:v>GBT</c:v>
                </c:pt>
                <c:pt idx="1">
                  <c:v>CLD</c:v>
                </c:pt>
                <c:pt idx="2">
                  <c:v>DPS</c:v>
                </c:pt>
                <c:pt idx="3">
                  <c:v>GBN</c:v>
                </c:pt>
              </c:strCache>
            </c:strRef>
          </c:cat>
          <c:val>
            <c:numRef>
              <c:f>ErrorAnalysis1!$X$98:$X$101</c:f>
              <c:numCache>
                <c:formatCode>0.0</c:formatCode>
                <c:ptCount val="4"/>
                <c:pt idx="0">
                  <c:v>100</c:v>
                </c:pt>
                <c:pt idx="2">
                  <c:v>65.333333333333329</c:v>
                </c:pt>
                <c:pt idx="3">
                  <c:v>14.666666666666666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C-4428-B8FF-87B18187A554}"/>
            </c:ext>
          </c:extLst>
        </c:ser>
        <c:ser>
          <c:idx val="1"/>
          <c:order val="1"/>
          <c:tx>
            <c:strRef>
              <c:f>ErrorAnalysis1!$R$97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ErrorAnalysis1!$P$98:$P$101</c:f>
              <c:strCache>
                <c:ptCount val="4"/>
                <c:pt idx="0">
                  <c:v>GBT</c:v>
                </c:pt>
                <c:pt idx="1">
                  <c:v>CLD</c:v>
                </c:pt>
                <c:pt idx="2">
                  <c:v>DPS</c:v>
                </c:pt>
                <c:pt idx="3">
                  <c:v>GBN</c:v>
                </c:pt>
              </c:strCache>
            </c:strRef>
          </c:cat>
          <c:val>
            <c:numRef>
              <c:f>ErrorAnalysis1!$Y$98:$Y$101</c:f>
              <c:numCache>
                <c:formatCode>0.0</c:formatCode>
                <c:ptCount val="4"/>
                <c:pt idx="0">
                  <c:v>100</c:v>
                </c:pt>
                <c:pt idx="2">
                  <c:v>60.666666666666664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C-4428-B8FF-87B18187A554}"/>
            </c:ext>
          </c:extLst>
        </c:ser>
        <c:ser>
          <c:idx val="2"/>
          <c:order val="2"/>
          <c:tx>
            <c:strRef>
              <c:f>ErrorAnalysis1!$S$97</c:f>
              <c:strCache>
                <c:ptCount val="1"/>
                <c:pt idx="0">
                  <c:v>1.0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ErrorAnalysis1!$P$98:$P$101</c:f>
              <c:strCache>
                <c:ptCount val="4"/>
                <c:pt idx="0">
                  <c:v>GBT</c:v>
                </c:pt>
                <c:pt idx="1">
                  <c:v>CLD</c:v>
                </c:pt>
                <c:pt idx="2">
                  <c:v>DPS</c:v>
                </c:pt>
                <c:pt idx="3">
                  <c:v>GBN</c:v>
                </c:pt>
              </c:strCache>
            </c:strRef>
          </c:cat>
          <c:val>
            <c:numRef>
              <c:f>ErrorAnalysis1!$Z$98:$Z$101</c:f>
              <c:numCache>
                <c:formatCode>0.0</c:formatCode>
                <c:ptCount val="4"/>
                <c:pt idx="0">
                  <c:v>100</c:v>
                </c:pt>
                <c:pt idx="1">
                  <c:v>98</c:v>
                </c:pt>
                <c:pt idx="2">
                  <c:v>64.666666666666671</c:v>
                </c:pt>
                <c:pt idx="3">
                  <c:v>14.666666666666666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2C-4428-B8FF-87B18187A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565392"/>
        <c:axId val="1273548112"/>
      </c:barChart>
      <c:catAx>
        <c:axId val="12735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73548112"/>
        <c:crosses val="autoZero"/>
        <c:auto val="1"/>
        <c:lblAlgn val="ctr"/>
        <c:lblOffset val="100"/>
        <c:noMultiLvlLbl val="0"/>
      </c:catAx>
      <c:valAx>
        <c:axId val="127354811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735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ErrorAnalysis1!$Z$66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ErrorAnalysis1!$Y$67:$Y$69</c:f>
              <c:strCache>
                <c:ptCount val="3"/>
                <c:pt idx="0">
                  <c:v>Modified</c:v>
                </c:pt>
                <c:pt idx="1">
                  <c:v>Simple</c:v>
                </c:pt>
                <c:pt idx="2">
                  <c:v>Non Start/stop</c:v>
                </c:pt>
              </c:strCache>
            </c:strRef>
          </c:cat>
          <c:val>
            <c:numRef>
              <c:f>ErrorAnalysis1!$AC$67:$AE$67</c:f>
              <c:numCache>
                <c:formatCode>0.00</c:formatCode>
                <c:ptCount val="3"/>
                <c:pt idx="0">
                  <c:v>36.987522281639926</c:v>
                </c:pt>
                <c:pt idx="1">
                  <c:v>25.311942959001783</c:v>
                </c:pt>
                <c:pt idx="2">
                  <c:v>27.718360071301248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D-44BF-BD6A-A91CCF5A6BF3}"/>
            </c:ext>
          </c:extLst>
        </c:ser>
        <c:ser>
          <c:idx val="1"/>
          <c:order val="1"/>
          <c:tx>
            <c:strRef>
              <c:f>ErrorAnalysis1!$AA$66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ErrorAnalysis1!$Y$67:$Y$69</c:f>
              <c:strCache>
                <c:ptCount val="3"/>
                <c:pt idx="0">
                  <c:v>Modified</c:v>
                </c:pt>
                <c:pt idx="1">
                  <c:v>Simple</c:v>
                </c:pt>
                <c:pt idx="2">
                  <c:v>Non Start/stop</c:v>
                </c:pt>
              </c:strCache>
            </c:strRef>
          </c:cat>
          <c:val>
            <c:numRef>
              <c:f>ErrorAnalysis1!$AC$68:$AE$68</c:f>
              <c:numCache>
                <c:formatCode>0.00</c:formatCode>
                <c:ptCount val="3"/>
                <c:pt idx="0">
                  <c:v>4.0998217468805702</c:v>
                </c:pt>
                <c:pt idx="1">
                  <c:v>2.1390374331550803</c:v>
                </c:pt>
                <c:pt idx="2">
                  <c:v>3.7433155080213902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D-44BF-BD6A-A91CCF5A6BF3}"/>
            </c:ext>
          </c:extLst>
        </c:ser>
        <c:ser>
          <c:idx val="2"/>
          <c:order val="2"/>
          <c:tx>
            <c:strRef>
              <c:f>ErrorAnalysis1!$AB$66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ErrorAnalysis1!$Y$67:$Y$69</c:f>
              <c:strCache>
                <c:ptCount val="3"/>
                <c:pt idx="0">
                  <c:v>Modified</c:v>
                </c:pt>
                <c:pt idx="1">
                  <c:v>Simple</c:v>
                </c:pt>
                <c:pt idx="2">
                  <c:v>Non Start/stop</c:v>
                </c:pt>
              </c:strCache>
            </c:strRef>
          </c:cat>
          <c:val>
            <c:numRef>
              <c:f>ErrorAnalysis1!$AC$69:$AE$69</c:f>
              <c:numCache>
                <c:formatCode>0.00</c:formatCode>
                <c:ptCount val="3"/>
                <c:pt idx="0">
                  <c:v>17.647058823529413</c:v>
                </c:pt>
                <c:pt idx="1">
                  <c:v>6.0606060606060606</c:v>
                </c:pt>
                <c:pt idx="2">
                  <c:v>6.0606060606060606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6D-44BF-BD6A-A91CCF5A6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453408"/>
        <c:axId val="1497463008"/>
      </c:barChart>
      <c:catAx>
        <c:axId val="14974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497463008"/>
        <c:crosses val="autoZero"/>
        <c:auto val="1"/>
        <c:lblAlgn val="ctr"/>
        <c:lblOffset val="100"/>
        <c:noMultiLvlLbl val="0"/>
      </c:catAx>
      <c:valAx>
        <c:axId val="14974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49745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to ploting diagram (non start/stop) for Sp</a:t>
            </a:r>
          </a:p>
        </c:rich>
      </c:tx>
      <c:layout>
        <c:manualLayout>
          <c:xMode val="edge"/>
          <c:yMode val="edge"/>
          <c:x val="0.1763748906386701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ErrorAnalysis1!$Q$125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ErrorAnalysis1!$P$126:$P$129</c:f>
              <c:strCache>
                <c:ptCount val="4"/>
                <c:pt idx="0">
                  <c:v>GBT</c:v>
                </c:pt>
                <c:pt idx="1">
                  <c:v>CLD</c:v>
                </c:pt>
                <c:pt idx="2">
                  <c:v>DPS</c:v>
                </c:pt>
                <c:pt idx="3">
                  <c:v>GBN</c:v>
                </c:pt>
              </c:strCache>
            </c:strRef>
          </c:cat>
          <c:val>
            <c:numRef>
              <c:f>ErrorAnalysis1!$Q$126:$Q$129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1F42-457A-AC5D-D7A31475B9E5}"/>
            </c:ext>
          </c:extLst>
        </c:ser>
        <c:ser>
          <c:idx val="1"/>
          <c:order val="1"/>
          <c:tx>
            <c:strRef>
              <c:f>ErrorAnalysis1!$R$125</c:f>
              <c:strCache>
                <c:ptCount val="1"/>
                <c:pt idx="0">
                  <c:v>0.50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ErrorAnalysis1!$P$126:$P$129</c:f>
              <c:strCache>
                <c:ptCount val="4"/>
                <c:pt idx="0">
                  <c:v>GBT</c:v>
                </c:pt>
                <c:pt idx="1">
                  <c:v>CLD</c:v>
                </c:pt>
                <c:pt idx="2">
                  <c:v>DPS</c:v>
                </c:pt>
                <c:pt idx="3">
                  <c:v>GBN</c:v>
                </c:pt>
              </c:strCache>
            </c:strRef>
          </c:cat>
          <c:val>
            <c:numRef>
              <c:f>ErrorAnalysis1!$R$126:$R$129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1F42-457A-AC5D-D7A31475B9E5}"/>
            </c:ext>
          </c:extLst>
        </c:ser>
        <c:ser>
          <c:idx val="2"/>
          <c:order val="2"/>
          <c:tx>
            <c:strRef>
              <c:f>ErrorAnalysis1!$S$125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ErrorAnalysis1!$P$126:$P$129</c:f>
              <c:strCache>
                <c:ptCount val="4"/>
                <c:pt idx="0">
                  <c:v>GBT</c:v>
                </c:pt>
                <c:pt idx="1">
                  <c:v>CLD</c:v>
                </c:pt>
                <c:pt idx="2">
                  <c:v>DPS</c:v>
                </c:pt>
                <c:pt idx="3">
                  <c:v>GBN</c:v>
                </c:pt>
              </c:strCache>
            </c:strRef>
          </c:cat>
          <c:val>
            <c:numRef>
              <c:f>ErrorAnalysis1!$S$126:$S$129</c:f>
              <c:numCache>
                <c:formatCode>0.00</c:formatCode>
                <c:ptCount val="4"/>
                <c:pt idx="3">
                  <c:v>6.6666666666666671E-3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42-457A-AC5D-D7A31475B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581712"/>
        <c:axId val="1273583632"/>
      </c:barChart>
      <c:catAx>
        <c:axId val="127358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73583632"/>
        <c:crosses val="autoZero"/>
        <c:auto val="1"/>
        <c:lblAlgn val="ctr"/>
        <c:lblOffset val="100"/>
        <c:noMultiLvlLbl val="0"/>
      </c:catAx>
      <c:valAx>
        <c:axId val="12735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7358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to ploting diagram (non start/stop) for</a:t>
            </a:r>
            <a:r>
              <a:rPr lang="en-US" baseline="0"/>
              <a:t> Mp</a:t>
            </a:r>
            <a:endParaRPr lang="en-US"/>
          </a:p>
        </c:rich>
      </c:tx>
      <c:layout>
        <c:manualLayout>
          <c:xMode val="edge"/>
          <c:yMode val="edge"/>
          <c:x val="0.1624860017497812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ErrorAnalysis1!$Q$125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ErrorAnalysis1!$P$130:$P$133</c:f>
              <c:strCache>
                <c:ptCount val="4"/>
                <c:pt idx="0">
                  <c:v>CLM</c:v>
                </c:pt>
                <c:pt idx="1">
                  <c:v>DPM</c:v>
                </c:pt>
                <c:pt idx="2">
                  <c:v>GPM</c:v>
                </c:pt>
                <c:pt idx="3">
                  <c:v>GPN</c:v>
                </c:pt>
              </c:strCache>
            </c:strRef>
          </c:cat>
          <c:val>
            <c:numRef>
              <c:f>ErrorAnalysis1!$Q$130:$Q$133</c:f>
              <c:numCache>
                <c:formatCode>0.00</c:formatCode>
                <c:ptCount val="4"/>
                <c:pt idx="0">
                  <c:v>0</c:v>
                </c:pt>
                <c:pt idx="1">
                  <c:v>0.10888888888888888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A-47AA-A4F4-365A3BBBEFAC}"/>
            </c:ext>
          </c:extLst>
        </c:ser>
        <c:ser>
          <c:idx val="1"/>
          <c:order val="1"/>
          <c:tx>
            <c:strRef>
              <c:f>ErrorAnalysis1!$R$125</c:f>
              <c:strCache>
                <c:ptCount val="1"/>
                <c:pt idx="0">
                  <c:v>0.50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ErrorAnalysis1!$P$130:$P$133</c:f>
              <c:strCache>
                <c:ptCount val="4"/>
                <c:pt idx="0">
                  <c:v>CLM</c:v>
                </c:pt>
                <c:pt idx="1">
                  <c:v>DPM</c:v>
                </c:pt>
                <c:pt idx="2">
                  <c:v>GPM</c:v>
                </c:pt>
                <c:pt idx="3">
                  <c:v>GPN</c:v>
                </c:pt>
              </c:strCache>
            </c:strRef>
          </c:cat>
          <c:val>
            <c:numRef>
              <c:f>ErrorAnalysis1!$R$130:$R$133</c:f>
              <c:numCache>
                <c:formatCode>0.00</c:formatCode>
                <c:ptCount val="4"/>
                <c:pt idx="0">
                  <c:v>0</c:v>
                </c:pt>
                <c:pt idx="1">
                  <c:v>0.13111111111111112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A-47AA-A4F4-365A3BBBEFAC}"/>
            </c:ext>
          </c:extLst>
        </c:ser>
        <c:ser>
          <c:idx val="2"/>
          <c:order val="2"/>
          <c:tx>
            <c:strRef>
              <c:f>ErrorAnalysis1!$S$125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ErrorAnalysis1!$P$130:$P$133</c:f>
              <c:strCache>
                <c:ptCount val="4"/>
                <c:pt idx="0">
                  <c:v>CLM</c:v>
                </c:pt>
                <c:pt idx="1">
                  <c:v>DPM</c:v>
                </c:pt>
                <c:pt idx="2">
                  <c:v>GPM</c:v>
                </c:pt>
                <c:pt idx="3">
                  <c:v>GPN</c:v>
                </c:pt>
              </c:strCache>
            </c:strRef>
          </c:cat>
          <c:val>
            <c:numRef>
              <c:f>ErrorAnalysis1!$S$130:$S$133</c:f>
              <c:numCache>
                <c:formatCode>0.00</c:formatCode>
                <c:ptCount val="4"/>
                <c:pt idx="0">
                  <c:v>0</c:v>
                </c:pt>
                <c:pt idx="1">
                  <c:v>0.12</c:v>
                </c:pt>
                <c:pt idx="2">
                  <c:v>8.666666666666667E-2</c:v>
                </c:pt>
                <c:pt idx="3">
                  <c:v>0.31333333333333335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A-47AA-A4F4-365A3BBBE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587952"/>
        <c:axId val="1273597552"/>
      </c:barChart>
      <c:catAx>
        <c:axId val="127358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73597552"/>
        <c:crosses val="autoZero"/>
        <c:auto val="1"/>
        <c:lblAlgn val="ctr"/>
        <c:lblOffset val="100"/>
        <c:noMultiLvlLbl val="0"/>
      </c:catAx>
      <c:valAx>
        <c:axId val="12735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7358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to ploting diagram for 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ErrorAnalysis1!$W$98:$W$101</c:f>
              <c:strCache>
                <c:ptCount val="4"/>
                <c:pt idx="0">
                  <c:v>CLM</c:v>
                </c:pt>
                <c:pt idx="1">
                  <c:v>GPN</c:v>
                </c:pt>
                <c:pt idx="2">
                  <c:v>DPM</c:v>
                </c:pt>
                <c:pt idx="3">
                  <c:v>CLD</c:v>
                </c:pt>
              </c:strCache>
            </c:strRef>
          </c:cat>
          <c:val>
            <c:numRef>
              <c:f>ErrorAnalysis1!$AA$98:$AA$101</c:f>
              <c:numCache>
                <c:formatCode>0.00</c:formatCode>
                <c:ptCount val="4"/>
                <c:pt idx="0">
                  <c:v>100</c:v>
                </c:pt>
                <c:pt idx="1">
                  <c:v>98</c:v>
                </c:pt>
                <c:pt idx="2">
                  <c:v>63.555555555555564</c:v>
                </c:pt>
                <c:pt idx="3">
                  <c:v>9.7777777777777768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E-4223-8D6F-70EA2F79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578672"/>
        <c:axId val="1428579632"/>
      </c:barChart>
      <c:catAx>
        <c:axId val="14285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428579632"/>
        <c:crosses val="autoZero"/>
        <c:auto val="1"/>
        <c:lblAlgn val="ctr"/>
        <c:lblOffset val="100"/>
        <c:noMultiLvlLbl val="0"/>
      </c:catAx>
      <c:valAx>
        <c:axId val="14285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4285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to ploting diagram for 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ErrorAnalysis1!$W$102:$W$105</c:f>
              <c:strCache>
                <c:ptCount val="4"/>
                <c:pt idx="0">
                  <c:v>GPM</c:v>
                </c:pt>
                <c:pt idx="1">
                  <c:v>GBT</c:v>
                </c:pt>
                <c:pt idx="2">
                  <c:v>GBN</c:v>
                </c:pt>
                <c:pt idx="3">
                  <c:v>DPS</c:v>
                </c:pt>
              </c:strCache>
            </c:strRef>
          </c:cat>
          <c:val>
            <c:numRef>
              <c:f>ErrorAnalysis1!$AA$102:$AA$105</c:f>
              <c:numCache>
                <c:formatCode>0.00</c:formatCode>
                <c:ptCount val="4"/>
                <c:pt idx="0">
                  <c:v>9.4074074074074066</c:v>
                </c:pt>
                <c:pt idx="1">
                  <c:v>9.1111111111111125</c:v>
                </c:pt>
                <c:pt idx="2">
                  <c:v>8.6666666666666661</c:v>
                </c:pt>
                <c:pt idx="3">
                  <c:v>3.1111111111111112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1-49E0-9ED1-02185D2D6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578672"/>
        <c:axId val="1428579632"/>
      </c:barChart>
      <c:catAx>
        <c:axId val="14285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428579632"/>
        <c:crosses val="autoZero"/>
        <c:auto val="1"/>
        <c:lblAlgn val="ctr"/>
        <c:lblOffset val="100"/>
        <c:noMultiLvlLbl val="0"/>
      </c:catAx>
      <c:valAx>
        <c:axId val="14285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4285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to ploting diagram (MP)</a:t>
            </a:r>
          </a:p>
        </c:rich>
      </c:tx>
      <c:layout>
        <c:manualLayout>
          <c:xMode val="edge"/>
          <c:yMode val="edge"/>
          <c:x val="0.308020778652668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ErrorAnalysis1!$Q$97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ErrorAnalysis1!$W$102:$W$105</c:f>
              <c:strCache>
                <c:ptCount val="4"/>
                <c:pt idx="0">
                  <c:v>GPM</c:v>
                </c:pt>
                <c:pt idx="1">
                  <c:v>GBT</c:v>
                </c:pt>
                <c:pt idx="2">
                  <c:v>GBN</c:v>
                </c:pt>
                <c:pt idx="3">
                  <c:v>DPS</c:v>
                </c:pt>
              </c:strCache>
            </c:strRef>
          </c:cat>
          <c:val>
            <c:numRef>
              <c:f>ErrorAnalysis1!$X$102:$X$105</c:f>
              <c:numCache>
                <c:formatCode>0.0</c:formatCode>
                <c:ptCount val="4"/>
                <c:pt idx="0">
                  <c:v>4.4444444444444446</c:v>
                </c:pt>
                <c:pt idx="1">
                  <c:v>5.333333333333333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9-41C3-A312-2AAC7990904E}"/>
            </c:ext>
          </c:extLst>
        </c:ser>
        <c:ser>
          <c:idx val="1"/>
          <c:order val="1"/>
          <c:tx>
            <c:strRef>
              <c:f>ErrorAnalysis1!$R$97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ErrorAnalysis1!$W$102:$W$105</c:f>
              <c:strCache>
                <c:ptCount val="4"/>
                <c:pt idx="0">
                  <c:v>GPM</c:v>
                </c:pt>
                <c:pt idx="1">
                  <c:v>GBT</c:v>
                </c:pt>
                <c:pt idx="2">
                  <c:v>GBN</c:v>
                </c:pt>
                <c:pt idx="3">
                  <c:v>DPS</c:v>
                </c:pt>
              </c:strCache>
            </c:strRef>
          </c:cat>
          <c:val>
            <c:numRef>
              <c:f>ErrorAnalysis1!$Y$102:$Y$105</c:f>
              <c:numCache>
                <c:formatCode>0.0</c:formatCode>
                <c:ptCount val="4"/>
                <c:pt idx="0">
                  <c:v>9.5555555555555554</c:v>
                </c:pt>
                <c:pt idx="1">
                  <c:v>12.666666666666666</c:v>
                </c:pt>
                <c:pt idx="3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9-41C3-A312-2AAC7990904E}"/>
            </c:ext>
          </c:extLst>
        </c:ser>
        <c:ser>
          <c:idx val="2"/>
          <c:order val="2"/>
          <c:tx>
            <c:strRef>
              <c:f>ErrorAnalysis1!$S$97</c:f>
              <c:strCache>
                <c:ptCount val="1"/>
                <c:pt idx="0">
                  <c:v>1.0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ErrorAnalysis1!$W$102:$W$105</c:f>
              <c:strCache>
                <c:ptCount val="4"/>
                <c:pt idx="0">
                  <c:v>GPM</c:v>
                </c:pt>
                <c:pt idx="1">
                  <c:v>GBT</c:v>
                </c:pt>
                <c:pt idx="2">
                  <c:v>GBN</c:v>
                </c:pt>
                <c:pt idx="3">
                  <c:v>DPS</c:v>
                </c:pt>
              </c:strCache>
            </c:strRef>
          </c:cat>
          <c:val>
            <c:numRef>
              <c:f>ErrorAnalysis1!$Z$102:$Z$105</c:f>
              <c:numCache>
                <c:formatCode>0.0</c:formatCode>
                <c:ptCount val="4"/>
                <c:pt idx="0">
                  <c:v>14.222222222222221</c:v>
                </c:pt>
                <c:pt idx="1">
                  <c:v>9.3333333333333339</c:v>
                </c:pt>
                <c:pt idx="2">
                  <c:v>8.6666666666666661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D9-41C3-A312-2AAC79909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565392"/>
        <c:axId val="1273548112"/>
      </c:barChart>
      <c:catAx>
        <c:axId val="12735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73548112"/>
        <c:crosses val="autoZero"/>
        <c:auto val="1"/>
        <c:lblAlgn val="ctr"/>
        <c:lblOffset val="100"/>
        <c:noMultiLvlLbl val="0"/>
      </c:catAx>
      <c:valAx>
        <c:axId val="1273548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735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Averagescores obtained by each model across tempretures (MP)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Analysis'!$K$16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Analysis'!$J$21:$J$24</c:f>
              <c:strCache>
                <c:ptCount val="4"/>
                <c:pt idx="0">
                  <c:v>CLM</c:v>
                </c:pt>
                <c:pt idx="1">
                  <c:v>DPM</c:v>
                </c:pt>
                <c:pt idx="2">
                  <c:v>GPM</c:v>
                </c:pt>
                <c:pt idx="3">
                  <c:v>GPN</c:v>
                </c:pt>
              </c:strCache>
            </c:strRef>
          </c:cat>
          <c:val>
            <c:numRef>
              <c:f>'Overall Analysis'!$K$21:$K$24</c:f>
              <c:numCache>
                <c:formatCode>0.00</c:formatCode>
                <c:ptCount val="4"/>
                <c:pt idx="0">
                  <c:v>0.73482618000000011</c:v>
                </c:pt>
                <c:pt idx="1">
                  <c:v>0.48315659111111103</c:v>
                </c:pt>
                <c:pt idx="2">
                  <c:v>0.60353865111111105</c:v>
                </c:pt>
                <c:pt idx="3">
                  <c:v>0.50847791111111118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8-4523-81BF-36E35F298D57}"/>
            </c:ext>
          </c:extLst>
        </c:ser>
        <c:ser>
          <c:idx val="1"/>
          <c:order val="1"/>
          <c:tx>
            <c:strRef>
              <c:f>'Overall Analysis'!$L$16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'Overall Analysis'!$J$21:$J$24</c:f>
              <c:strCache>
                <c:ptCount val="4"/>
                <c:pt idx="0">
                  <c:v>CLM</c:v>
                </c:pt>
                <c:pt idx="1">
                  <c:v>DPM</c:v>
                </c:pt>
                <c:pt idx="2">
                  <c:v>GPM</c:v>
                </c:pt>
                <c:pt idx="3">
                  <c:v>GPN</c:v>
                </c:pt>
              </c:strCache>
            </c:strRef>
          </c:cat>
          <c:val>
            <c:numRef>
              <c:f>'Overall Analysis'!$L$21:$L$24</c:f>
              <c:numCache>
                <c:formatCode>0.00</c:formatCode>
                <c:ptCount val="4"/>
                <c:pt idx="0">
                  <c:v>0.61271047777777787</c:v>
                </c:pt>
                <c:pt idx="1">
                  <c:v>0.47861843333333337</c:v>
                </c:pt>
                <c:pt idx="2">
                  <c:v>0.57530468000000001</c:v>
                </c:pt>
                <c:pt idx="3">
                  <c:v>0.50847791111111118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8-4523-81BF-36E35F298D57}"/>
            </c:ext>
          </c:extLst>
        </c:ser>
        <c:ser>
          <c:idx val="2"/>
          <c:order val="2"/>
          <c:tx>
            <c:strRef>
              <c:f>'Overall Analysis'!$M$16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'Overall Analysis'!$J$21:$J$24</c:f>
              <c:strCache>
                <c:ptCount val="4"/>
                <c:pt idx="0">
                  <c:v>CLM</c:v>
                </c:pt>
                <c:pt idx="1">
                  <c:v>DPM</c:v>
                </c:pt>
                <c:pt idx="2">
                  <c:v>GPM</c:v>
                </c:pt>
                <c:pt idx="3">
                  <c:v>GPN</c:v>
                </c:pt>
              </c:strCache>
            </c:strRef>
          </c:cat>
          <c:val>
            <c:numRef>
              <c:f>'Overall Analysis'!$M$21:$M$24</c:f>
              <c:numCache>
                <c:formatCode>0.00</c:formatCode>
                <c:ptCount val="4"/>
                <c:pt idx="0">
                  <c:v>0.60399342666666667</c:v>
                </c:pt>
                <c:pt idx="1">
                  <c:v>0.46259206000000003</c:v>
                </c:pt>
                <c:pt idx="2">
                  <c:v>0.55358854888888887</c:v>
                </c:pt>
                <c:pt idx="3">
                  <c:v>0.50847791111111118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48-4523-81BF-36E35F298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301632"/>
        <c:axId val="1379286752"/>
      </c:barChart>
      <c:catAx>
        <c:axId val="137930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79286752"/>
        <c:crosses val="autoZero"/>
        <c:auto val="1"/>
        <c:lblAlgn val="ctr"/>
        <c:lblOffset val="100"/>
        <c:noMultiLvlLbl val="0"/>
      </c:catAx>
      <c:valAx>
        <c:axId val="13792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7930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of all model for MP</a:t>
            </a:r>
          </a:p>
        </c:rich>
      </c:tx>
      <c:layout>
        <c:manualLayout>
          <c:xMode val="edge"/>
          <c:yMode val="edge"/>
          <c:x val="0.23450678040244968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Analysis'!$M$46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928192029746958"/>
                  <c:y val="-9.01405021457249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001"/>
                </a:p>
              </c:txPr>
            </c:trendlineLbl>
          </c:trendline>
          <c:xVal>
            <c:numRef>
              <c:f>'Overall Analysis'!$K$48:$K$59</c:f>
              <c:numCache>
                <c:formatCode>0.00</c:formatCode>
                <c:ptCount val="12"/>
                <c:pt idx="0">
                  <c:v>0.85975333333333337</c:v>
                </c:pt>
                <c:pt idx="1">
                  <c:v>0.6009199999999999</c:v>
                </c:pt>
                <c:pt idx="2">
                  <c:v>0.77579333333333322</c:v>
                </c:pt>
                <c:pt idx="3">
                  <c:v>0.72150666666666685</c:v>
                </c:pt>
                <c:pt idx="4">
                  <c:v>0.92648200000000003</c:v>
                </c:pt>
                <c:pt idx="5">
                  <c:v>0.46840466666666664</c:v>
                </c:pt>
                <c:pt idx="6">
                  <c:v>0.61637866666666674</c:v>
                </c:pt>
                <c:pt idx="7">
                  <c:v>0.44595466666666667</c:v>
                </c:pt>
                <c:pt idx="8">
                  <c:v>0.41824320666666664</c:v>
                </c:pt>
                <c:pt idx="9">
                  <c:v>0.38014510666666662</c:v>
                </c:pt>
                <c:pt idx="10">
                  <c:v>0.41844395333333334</c:v>
                </c:pt>
                <c:pt idx="11">
                  <c:v>0.35797240000000002</c:v>
                </c:pt>
              </c:numCache>
            </c:numRef>
          </c:xVal>
          <c:yVal>
            <c:numRef>
              <c:f>'Overall Analysis'!$M$48:$M$59</c:f>
              <c:numCache>
                <c:formatCode>0.00</c:formatCode>
                <c:ptCount val="12"/>
                <c:pt idx="0">
                  <c:v>0.85975333333333337</c:v>
                </c:pt>
                <c:pt idx="1">
                  <c:v>0.58474000000000004</c:v>
                </c:pt>
                <c:pt idx="2">
                  <c:v>0.76698666666666659</c:v>
                </c:pt>
                <c:pt idx="3">
                  <c:v>0.72150666666666685</c:v>
                </c:pt>
                <c:pt idx="4">
                  <c:v>0.52737866666666666</c:v>
                </c:pt>
                <c:pt idx="5">
                  <c:v>0.42167533333333335</c:v>
                </c:pt>
                <c:pt idx="6">
                  <c:v>0.47497533333333336</c:v>
                </c:pt>
                <c:pt idx="7">
                  <c:v>0.44595466666666667</c:v>
                </c:pt>
                <c:pt idx="8">
                  <c:v>0.42484828000000002</c:v>
                </c:pt>
                <c:pt idx="9">
                  <c:v>0.38136084666666675</c:v>
                </c:pt>
                <c:pt idx="10">
                  <c:v>0.41880364666666664</c:v>
                </c:pt>
                <c:pt idx="11">
                  <c:v>0.35797240000000002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B-4299-A31A-304224090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91616"/>
        <c:axId val="1273080576"/>
      </c:scatterChart>
      <c:valAx>
        <c:axId val="12730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73080576"/>
        <c:crosses val="autoZero"/>
        <c:crossBetween val="midCat"/>
      </c:valAx>
      <c:valAx>
        <c:axId val="12730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730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assesment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Analysis'!$P$53:$P$60</c:f>
              <c:strCache>
                <c:ptCount val="8"/>
                <c:pt idx="0">
                  <c:v>GBT</c:v>
                </c:pt>
                <c:pt idx="1">
                  <c:v>CLD</c:v>
                </c:pt>
                <c:pt idx="2">
                  <c:v>DPS</c:v>
                </c:pt>
                <c:pt idx="3">
                  <c:v>GBN</c:v>
                </c:pt>
                <c:pt idx="4">
                  <c:v>CLM</c:v>
                </c:pt>
                <c:pt idx="5">
                  <c:v>DPM</c:v>
                </c:pt>
                <c:pt idx="6">
                  <c:v>GPM</c:v>
                </c:pt>
                <c:pt idx="7">
                  <c:v>GPN</c:v>
                </c:pt>
              </c:strCache>
            </c:strRef>
          </c:cat>
          <c:val>
            <c:numRef>
              <c:f>'Overall Analysis'!$X$53:$X$60</c:f>
              <c:numCache>
                <c:formatCode>0.00</c:formatCode>
                <c:ptCount val="8"/>
                <c:pt idx="0">
                  <c:v>0.14957428460527541</c:v>
                </c:pt>
                <c:pt idx="1">
                  <c:v>0.1579268411083305</c:v>
                </c:pt>
                <c:pt idx="2">
                  <c:v>0.15741269364948743</c:v>
                </c:pt>
                <c:pt idx="3">
                  <c:v>0.15423254317362692</c:v>
                </c:pt>
                <c:pt idx="4">
                  <c:v>1.4327467824478723E-2</c:v>
                </c:pt>
                <c:pt idx="5">
                  <c:v>5.908477400289118E-2</c:v>
                </c:pt>
                <c:pt idx="6">
                  <c:v>0.12114398770556832</c:v>
                </c:pt>
                <c:pt idx="7">
                  <c:v>0.10957371689871898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2-40C2-9027-E3406BC5E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474191"/>
        <c:axId val="1915471311"/>
      </c:barChart>
      <c:catAx>
        <c:axId val="191547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915471311"/>
        <c:crosses val="autoZero"/>
        <c:auto val="1"/>
        <c:lblAlgn val="ctr"/>
        <c:lblOffset val="100"/>
        <c:noMultiLvlLbl val="0"/>
      </c:catAx>
      <c:valAx>
        <c:axId val="19154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91547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score of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Analysis'!$P$82:$P$85</c:f>
              <c:strCache>
                <c:ptCount val="4"/>
                <c:pt idx="0">
                  <c:v>GBT</c:v>
                </c:pt>
                <c:pt idx="1">
                  <c:v>CLD</c:v>
                </c:pt>
                <c:pt idx="2">
                  <c:v>DPS</c:v>
                </c:pt>
                <c:pt idx="3">
                  <c:v>GBN</c:v>
                </c:pt>
              </c:strCache>
            </c:strRef>
          </c:cat>
          <c:val>
            <c:numRef>
              <c:f>'Overall Analysis'!$U$82:$U$85</c:f>
              <c:numCache>
                <c:formatCode>0.00</c:formatCode>
                <c:ptCount val="4"/>
                <c:pt idx="0">
                  <c:v>3.8437735411278526E-2</c:v>
                </c:pt>
                <c:pt idx="1">
                  <c:v>3.7085532980202771E-2</c:v>
                </c:pt>
                <c:pt idx="2">
                  <c:v>9.3520090975873466E-2</c:v>
                </c:pt>
                <c:pt idx="3">
                  <c:v>9.4374152957757751E-2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6-4617-8A83-E17F83D4F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500495"/>
        <c:axId val="2022264671"/>
      </c:barChart>
      <c:catAx>
        <c:axId val="205250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2022264671"/>
        <c:crosses val="autoZero"/>
        <c:auto val="1"/>
        <c:lblAlgn val="ctr"/>
        <c:lblOffset val="100"/>
        <c:noMultiLvlLbl val="0"/>
      </c:catAx>
      <c:valAx>
        <c:axId val="20222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205250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'Overall Analysis'!$B$45</c:f>
          <c:strCache>
            <c:ptCount val="1"/>
            <c:pt idx="0">
              <c:v>Results of all model for SP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Analysis'!$F$46</c:f>
              <c:strCache>
                <c:ptCount val="1"/>
                <c:pt idx="0">
                  <c:v>1.00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483381781004915"/>
                  <c:y val="-7.35685306625276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001"/>
                </a:p>
              </c:txPr>
            </c:trendlineLbl>
          </c:trendline>
          <c:xVal>
            <c:numRef>
              <c:f>'Overall Analysis'!$D$48:$D$59</c:f>
              <c:numCache>
                <c:formatCode>0.00</c:formatCode>
                <c:ptCount val="12"/>
                <c:pt idx="0">
                  <c:v>0.64875333333333318</c:v>
                </c:pt>
                <c:pt idx="1">
                  <c:v>0.71095333333333333</c:v>
                </c:pt>
                <c:pt idx="2">
                  <c:v>0.64126000000000005</c:v>
                </c:pt>
                <c:pt idx="3">
                  <c:v>0.84581999999999979</c:v>
                </c:pt>
                <c:pt idx="4">
                  <c:v>0.79131133333333337</c:v>
                </c:pt>
                <c:pt idx="5">
                  <c:v>0.80111666666666659</c:v>
                </c:pt>
                <c:pt idx="6">
                  <c:v>0.65965399999999996</c:v>
                </c:pt>
                <c:pt idx="7">
                  <c:v>0.47288333333333332</c:v>
                </c:pt>
                <c:pt idx="8">
                  <c:v>0.46152196666666662</c:v>
                </c:pt>
                <c:pt idx="9">
                  <c:v>0.41882264000000008</c:v>
                </c:pt>
                <c:pt idx="10">
                  <c:v>0.44238774666666664</c:v>
                </c:pt>
                <c:pt idx="11">
                  <c:v>0.35257627999999991</c:v>
                </c:pt>
              </c:numCache>
            </c:numRef>
          </c:xVal>
          <c:yVal>
            <c:numRef>
              <c:f>'Overall Analysis'!$F$48:$F$59</c:f>
              <c:numCache>
                <c:formatCode>0.00</c:formatCode>
                <c:ptCount val="12"/>
                <c:pt idx="0">
                  <c:v>0.65304666666666666</c:v>
                </c:pt>
                <c:pt idx="1">
                  <c:v>0.72039333333333344</c:v>
                </c:pt>
                <c:pt idx="2">
                  <c:v>0.64170666666666676</c:v>
                </c:pt>
                <c:pt idx="3">
                  <c:v>0.84581999999999979</c:v>
                </c:pt>
                <c:pt idx="4">
                  <c:v>0.5689466666666666</c:v>
                </c:pt>
                <c:pt idx="5">
                  <c:v>0.612954</c:v>
                </c:pt>
                <c:pt idx="6">
                  <c:v>0.60642800000000008</c:v>
                </c:pt>
                <c:pt idx="7">
                  <c:v>0.47288333333333332</c:v>
                </c:pt>
                <c:pt idx="8">
                  <c:v>0.45560729333333333</c:v>
                </c:pt>
                <c:pt idx="9">
                  <c:v>0.41475138</c:v>
                </c:pt>
                <c:pt idx="10">
                  <c:v>0.45133386666666658</c:v>
                </c:pt>
                <c:pt idx="11">
                  <c:v>0.35257627999999991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A-4B44-B920-47425554B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91616"/>
        <c:axId val="1273080576"/>
      </c:scatterChart>
      <c:valAx>
        <c:axId val="12730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73080576"/>
        <c:crosses val="autoZero"/>
        <c:crossBetween val="midCat"/>
      </c:valAx>
      <c:valAx>
        <c:axId val="12730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730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8726192233525"/>
          <c:y val="9.6070953741647522E-2"/>
          <c:w val="0.86064197527177888"/>
          <c:h val="0.60266342123394145"/>
        </c:manualLayout>
      </c:layout>
      <c:lineChart>
        <c:grouping val="standard"/>
        <c:varyColors val="0"/>
        <c:ser>
          <c:idx val="0"/>
          <c:order val="0"/>
          <c:tx>
            <c:strRef>
              <c:f>'Overal_all of Automated Met'!$M$13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1021807810516871E-4"/>
                  <c:y val="-7.53153491312464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'Overal_all of Automated Met'!$B$4:$J$4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</c:numCache>
            </c:numRef>
          </c:cat>
          <c:val>
            <c:numRef>
              <c:f>'Overal_all of Automated Met'!$N$13:$V$13</c:f>
              <c:numCache>
                <c:formatCode>0.00</c:formatCode>
                <c:ptCount val="9"/>
                <c:pt idx="0">
                  <c:v>0.6166666666666667</c:v>
                </c:pt>
                <c:pt idx="1">
                  <c:v>0.62666666666666659</c:v>
                </c:pt>
                <c:pt idx="2">
                  <c:v>0.6166666666666667</c:v>
                </c:pt>
                <c:pt idx="3">
                  <c:v>0.59666666666666668</c:v>
                </c:pt>
                <c:pt idx="4">
                  <c:v>0.59666666666666668</c:v>
                </c:pt>
                <c:pt idx="5">
                  <c:v>0.59666666666666668</c:v>
                </c:pt>
                <c:pt idx="6">
                  <c:v>0.5724999999999999</c:v>
                </c:pt>
                <c:pt idx="7">
                  <c:v>0.57499999999999996</c:v>
                </c:pt>
                <c:pt idx="8">
                  <c:v>0.5675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4-4F0E-BEE9-9540CCA4580E}"/>
            </c:ext>
          </c:extLst>
        </c:ser>
        <c:ser>
          <c:idx val="1"/>
          <c:order val="1"/>
          <c:tx>
            <c:strRef>
              <c:f>'Overal_all of Automated Met'!$M$14</c:f>
              <c:strCache>
                <c:ptCount val="1"/>
                <c:pt idx="0">
                  <c:v>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5221705057746646"/>
                  <c:y val="1.13877995857904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'Overal_all of Automated Met'!$B$4:$J$4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</c:numCache>
            </c:numRef>
          </c:cat>
          <c:val>
            <c:numRef>
              <c:f>'Overal_all of Automated Met'!$N$14:$V$14</c:f>
              <c:numCache>
                <c:formatCode>0.00</c:formatCode>
                <c:ptCount val="9"/>
                <c:pt idx="0">
                  <c:v>0.61</c:v>
                </c:pt>
                <c:pt idx="1">
                  <c:v>0.60666666666666658</c:v>
                </c:pt>
                <c:pt idx="2">
                  <c:v>0.61333333333333329</c:v>
                </c:pt>
                <c:pt idx="3">
                  <c:v>0.56000000000000005</c:v>
                </c:pt>
                <c:pt idx="4">
                  <c:v>0.55666666666666664</c:v>
                </c:pt>
                <c:pt idx="5">
                  <c:v>0.56666666666666676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74-4F0E-BEE9-9540CCA45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93488"/>
        <c:axId val="83397808"/>
      </c:lineChart>
      <c:catAx>
        <c:axId val="8339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7808"/>
        <c:crosses val="autoZero"/>
        <c:auto val="1"/>
        <c:lblAlgn val="ctr"/>
        <c:lblOffset val="100"/>
        <c:noMultiLvlLbl val="0"/>
      </c:catAx>
      <c:valAx>
        <c:axId val="833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8807881869132"/>
          <c:y val="8.0726374483987506E-2"/>
          <c:w val="0.82677317672573347"/>
          <c:h val="0.6717543520001843"/>
        </c:manualLayout>
      </c:layout>
      <c:lineChart>
        <c:grouping val="standard"/>
        <c:varyColors val="0"/>
        <c:ser>
          <c:idx val="0"/>
          <c:order val="0"/>
          <c:tx>
            <c:strRef>
              <c:f>'Overal_all of Automated Met'!$M$5</c:f>
              <c:strCache>
                <c:ptCount val="1"/>
                <c:pt idx="0">
                  <c:v>GBT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2549819071219661"/>
                  <c:y val="-0.17381538557726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'Overal_all of Automated Met'!$N$4:$V$4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</c:numCache>
            </c:numRef>
          </c:cat>
          <c:val>
            <c:numRef>
              <c:f>'Overal_all of Automated Met'!$N$5:$V$5</c:f>
              <c:numCache>
                <c:formatCode>General</c:formatCode>
                <c:ptCount val="9"/>
                <c:pt idx="0">
                  <c:v>0.63</c:v>
                </c:pt>
                <c:pt idx="1">
                  <c:v>0.64</c:v>
                </c:pt>
                <c:pt idx="2">
                  <c:v>0.63</c:v>
                </c:pt>
                <c:pt idx="3">
                  <c:v>0.59</c:v>
                </c:pt>
                <c:pt idx="4">
                  <c:v>0.59</c:v>
                </c:pt>
                <c:pt idx="5">
                  <c:v>0.59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D-46A0-8830-E4CEA3E7C128}"/>
            </c:ext>
          </c:extLst>
        </c:ser>
        <c:ser>
          <c:idx val="1"/>
          <c:order val="1"/>
          <c:tx>
            <c:strRef>
              <c:f>'Overal_all of Automated Met'!$M$6</c:f>
              <c:strCache>
                <c:ptCount val="1"/>
                <c:pt idx="0">
                  <c:v>CLD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4861730607312117E-2"/>
                  <c:y val="-0.127916804004920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'Overal_all of Automated Met'!$N$4:$V$4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</c:numCache>
            </c:numRef>
          </c:cat>
          <c:val>
            <c:numRef>
              <c:f>'Overal_all of Automated Met'!$N$6:$V$6</c:f>
              <c:numCache>
                <c:formatCode>General</c:formatCode>
                <c:ptCount val="9"/>
                <c:pt idx="0">
                  <c:v>0.64</c:v>
                </c:pt>
                <c:pt idx="1">
                  <c:v>0.65</c:v>
                </c:pt>
                <c:pt idx="2">
                  <c:v>0.64</c:v>
                </c:pt>
                <c:pt idx="3">
                  <c:v>0.63</c:v>
                </c:pt>
                <c:pt idx="4">
                  <c:v>0.63</c:v>
                </c:pt>
                <c:pt idx="5">
                  <c:v>0.64</c:v>
                </c:pt>
                <c:pt idx="6">
                  <c:v>0.59</c:v>
                </c:pt>
                <c:pt idx="7">
                  <c:v>0.59</c:v>
                </c:pt>
                <c:pt idx="8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7D-46A0-8830-E4CEA3E7C128}"/>
            </c:ext>
          </c:extLst>
        </c:ser>
        <c:ser>
          <c:idx val="2"/>
          <c:order val="2"/>
          <c:tx>
            <c:strRef>
              <c:f>'Overal_all of Automated Met'!$M$7</c:f>
              <c:strCache>
                <c:ptCount val="1"/>
                <c:pt idx="0">
                  <c:v>DPS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5520761597787649"/>
                  <c:y val="-3.19218891308717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'Overal_all of Automated Met'!$N$4:$V$4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</c:numCache>
            </c:numRef>
          </c:cat>
          <c:val>
            <c:numRef>
              <c:f>'Overal_all of Automated Met'!$N$7:$V$7</c:f>
              <c:numCache>
                <c:formatCode>General</c:formatCode>
                <c:ptCount val="9"/>
                <c:pt idx="0">
                  <c:v>0.57999999999999996</c:v>
                </c:pt>
                <c:pt idx="1">
                  <c:v>0.59</c:v>
                </c:pt>
                <c:pt idx="2">
                  <c:v>0.57999999999999996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0.56000000000000005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7D-46A0-8830-E4CEA3E7C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08112"/>
        <c:axId val="2041022992"/>
      </c:lineChart>
      <c:catAx>
        <c:axId val="204100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22992"/>
        <c:crosses val="autoZero"/>
        <c:auto val="1"/>
        <c:lblAlgn val="ctr"/>
        <c:lblOffset val="100"/>
        <c:noMultiLvlLbl val="0"/>
      </c:catAx>
      <c:valAx>
        <c:axId val="20410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0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Total error renges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Total error renges</a:t>
          </a:r>
        </a:p>
      </cx:txPr>
    </cx:title>
    <cx:plotArea>
      <cx:plotAreaRegion>
        <cx:series layoutId="boxWhisker" uniqueId="{44726AB7-71D3-48B7-8FE4-CB80B8305A46}">
          <cx:tx>
            <cx:txData>
              <cx:f/>
              <cx:v>Prampts</cx:v>
            </cx:txData>
          </cx:tx>
          <cx:dataId val="0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microsoft.com/office/2014/relationships/chartEx" Target="../charts/chartEx1.xml"/><Relationship Id="rId7" Type="http://schemas.openxmlformats.org/officeDocument/2006/relationships/chart" Target="../charts/chart24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293078</xdr:colOff>
      <xdr:row>28</xdr:row>
      <xdr:rowOff>83737</xdr:rowOff>
    </xdr:from>
    <xdr:to>
      <xdr:col>27</xdr:col>
      <xdr:colOff>212047</xdr:colOff>
      <xdr:row>43</xdr:row>
      <xdr:rowOff>111649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239F4-889A-4BCB-8231-E8DD20889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111730</xdr:colOff>
      <xdr:row>12</xdr:row>
      <xdr:rowOff>161100</xdr:rowOff>
    </xdr:from>
    <xdr:to>
      <xdr:col>29</xdr:col>
      <xdr:colOff>245706</xdr:colOff>
      <xdr:row>26</xdr:row>
      <xdr:rowOff>118839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1995D1-7865-44CD-89F3-3B9CA92F0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427652</xdr:colOff>
      <xdr:row>13</xdr:row>
      <xdr:rowOff>77755</xdr:rowOff>
    </xdr:from>
    <xdr:to>
      <xdr:col>36</xdr:col>
      <xdr:colOff>426805</xdr:colOff>
      <xdr:row>27</xdr:row>
      <xdr:rowOff>32254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09ADE1-FFAD-4AD8-865C-980EAD41E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357671</xdr:colOff>
      <xdr:row>47</xdr:row>
      <xdr:rowOff>93306</xdr:rowOff>
    </xdr:from>
    <xdr:to>
      <xdr:col>32</xdr:col>
      <xdr:colOff>372627</xdr:colOff>
      <xdr:row>62</xdr:row>
      <xdr:rowOff>115080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71AECA-D726-43BF-8C51-BCAF518DB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69</xdr:row>
      <xdr:rowOff>29935</xdr:rowOff>
    </xdr:from>
    <xdr:to>
      <xdr:col>9</xdr:col>
      <xdr:colOff>279919</xdr:colOff>
      <xdr:row>83</xdr:row>
      <xdr:rowOff>158619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A69B83-9D6B-40F5-A0F3-BE61A5838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71175</xdr:colOff>
      <xdr:row>76</xdr:row>
      <xdr:rowOff>18420</xdr:rowOff>
    </xdr:from>
    <xdr:to>
      <xdr:col>29</xdr:col>
      <xdr:colOff>205153</xdr:colOff>
      <xdr:row>90</xdr:row>
      <xdr:rowOff>182543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91469A-5A9E-4FA2-8425-40463D9E3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226130</xdr:colOff>
      <xdr:row>45</xdr:row>
      <xdr:rowOff>175302</xdr:rowOff>
    </xdr:from>
    <xdr:to>
      <xdr:col>39</xdr:col>
      <xdr:colOff>247402</xdr:colOff>
      <xdr:row>60</xdr:row>
      <xdr:rowOff>178129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BF349C-42DB-447B-81A3-EDE51D0EE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0.09413</cdr:x>
      <cdr:y>0.25248</cdr:y>
    </cdr:from>
    <cdr:to>
      <cdr:x>0.52326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37D690A-6EEA-E117-4E8F-BF93136C5D72}"/>
            </a:ext>
          </a:extLst>
        </cdr:cNvPr>
        <cdr:cNvSpPr txBox="1"/>
      </cdr:nvSpPr>
      <cdr:spPr>
        <a:xfrm xmlns:a="http://schemas.openxmlformats.org/drawingml/2006/main">
          <a:off x="430365" y="692616"/>
          <a:ext cx="1961960" cy="205058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1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 kern="1200"/>
            <a:t>SP</a:t>
          </a:r>
          <a:endParaRPr lang="en-001" sz="1600" kern="1200"/>
        </a:p>
      </cdr:txBody>
    </cdr:sp>
  </cdr:relSizeAnchor>
  <cdr:relSizeAnchor xmlns:cdr="http://schemas.openxmlformats.org/drawingml/2006/chartDrawing">
    <cdr:from>
      <cdr:x>0.52602</cdr:x>
      <cdr:y>0.238</cdr:y>
    </cdr:from>
    <cdr:to>
      <cdr:x>0.98726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CA72C9B-0044-2569-C503-B87444C12889}"/>
            </a:ext>
          </a:extLst>
        </cdr:cNvPr>
        <cdr:cNvSpPr txBox="1"/>
      </cdr:nvSpPr>
      <cdr:spPr>
        <a:xfrm xmlns:a="http://schemas.openxmlformats.org/drawingml/2006/main">
          <a:off x="2404983" y="652895"/>
          <a:ext cx="2108775" cy="2090305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>
            <a:alpha val="21000"/>
          </a:srgb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 kern="1200"/>
            <a:t>      MP</a:t>
          </a:r>
          <a:endParaRPr lang="en-001" sz="1600" kern="12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0.09966</cdr:x>
      <cdr:y>0.24455</cdr:y>
    </cdr:from>
    <cdr:to>
      <cdr:x>0.52879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37D690A-6EEA-E117-4E8F-BF93136C5D72}"/>
            </a:ext>
          </a:extLst>
        </cdr:cNvPr>
        <cdr:cNvSpPr txBox="1"/>
      </cdr:nvSpPr>
      <cdr:spPr>
        <a:xfrm xmlns:a="http://schemas.openxmlformats.org/drawingml/2006/main">
          <a:off x="455664" y="670863"/>
          <a:ext cx="1961983" cy="207233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1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 kern="1200"/>
            <a:t>SP</a:t>
          </a:r>
          <a:endParaRPr lang="en-001" sz="1600" kern="1200"/>
        </a:p>
      </cdr:txBody>
    </cdr:sp>
  </cdr:relSizeAnchor>
  <cdr:relSizeAnchor xmlns:cdr="http://schemas.openxmlformats.org/drawingml/2006/chartDrawing">
    <cdr:from>
      <cdr:x>0.52326</cdr:x>
      <cdr:y>0.23801</cdr:y>
    </cdr:from>
    <cdr:to>
      <cdr:x>0.98449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CA72C9B-0044-2569-C503-B87444C12889}"/>
            </a:ext>
          </a:extLst>
        </cdr:cNvPr>
        <cdr:cNvSpPr txBox="1"/>
      </cdr:nvSpPr>
      <cdr:spPr>
        <a:xfrm xmlns:a="http://schemas.openxmlformats.org/drawingml/2006/main">
          <a:off x="2392337" y="652909"/>
          <a:ext cx="2108744" cy="2090291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>
            <a:alpha val="21000"/>
          </a:srgb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 kern="1200"/>
            <a:t>      MP</a:t>
          </a:r>
          <a:endParaRPr lang="en-001" sz="1600" kern="12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1041935</xdr:colOff>
      <xdr:row>39</xdr:row>
      <xdr:rowOff>114481</xdr:rowOff>
    </xdr:from>
    <xdr:to>
      <xdr:col>27</xdr:col>
      <xdr:colOff>200528</xdr:colOff>
      <xdr:row>48</xdr:row>
      <xdr:rowOff>179043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AC57A-07E0-4B8B-AAB9-9C6C7F6CC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291306</xdr:colOff>
      <xdr:row>36</xdr:row>
      <xdr:rowOff>73893</xdr:rowOff>
    </xdr:from>
    <xdr:to>
      <xdr:col>18</xdr:col>
      <xdr:colOff>573320</xdr:colOff>
      <xdr:row>46</xdr:row>
      <xdr:rowOff>113425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0A0F42-37C9-4843-9221-4BEF58AF8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250658</xdr:colOff>
      <xdr:row>28</xdr:row>
      <xdr:rowOff>71615</xdr:rowOff>
    </xdr:from>
    <xdr:to>
      <xdr:col>25</xdr:col>
      <xdr:colOff>353356</xdr:colOff>
      <xdr:row>39</xdr:row>
      <xdr:rowOff>64459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F16961C-5499-40B6-B36D-2216CFD3DD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56715" y="6428872"/>
              <a:ext cx="1408984" cy="20284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349034</xdr:colOff>
      <xdr:row>77</xdr:row>
      <xdr:rowOff>105747</xdr:rowOff>
    </xdr:from>
    <xdr:to>
      <xdr:col>24</xdr:col>
      <xdr:colOff>480354</xdr:colOff>
      <xdr:row>92</xdr:row>
      <xdr:rowOff>127518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FAEC5F-7357-4150-805C-A2AD185E6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362857</xdr:colOff>
      <xdr:row>109</xdr:row>
      <xdr:rowOff>86394</xdr:rowOff>
    </xdr:from>
    <xdr:to>
      <xdr:col>26</xdr:col>
      <xdr:colOff>399142</xdr:colOff>
      <xdr:row>124</xdr:row>
      <xdr:rowOff>108166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82E4AC-DD5E-484C-8A5D-E73AE603E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651413</xdr:colOff>
      <xdr:row>52</xdr:row>
      <xdr:rowOff>71189</xdr:rowOff>
    </xdr:from>
    <xdr:to>
      <xdr:col>13</xdr:col>
      <xdr:colOff>627223</xdr:colOff>
      <xdr:row>65</xdr:row>
      <xdr:rowOff>84320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2D8DEF-6224-4B8C-B219-BB24B8F95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424089</xdr:colOff>
      <xdr:row>132</xdr:row>
      <xdr:rowOff>121406</xdr:rowOff>
    </xdr:from>
    <xdr:to>
      <xdr:col>29</xdr:col>
      <xdr:colOff>346982</xdr:colOff>
      <xdr:row>147</xdr:row>
      <xdr:rowOff>143176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25731C-2FCD-47F1-898F-6D46DD016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174624</xdr:colOff>
      <xdr:row>136</xdr:row>
      <xdr:rowOff>174323</xdr:rowOff>
    </xdr:from>
    <xdr:to>
      <xdr:col>20</xdr:col>
      <xdr:colOff>195791</xdr:colOff>
      <xdr:row>152</xdr:row>
      <xdr:rowOff>14666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F29DF2-836C-4786-84EC-A363BFD43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114543</xdr:colOff>
      <xdr:row>97</xdr:row>
      <xdr:rowOff>9422</xdr:rowOff>
    </xdr:from>
    <xdr:to>
      <xdr:col>35</xdr:col>
      <xdr:colOff>137289</xdr:colOff>
      <xdr:row>111</xdr:row>
      <xdr:rowOff>136801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DBE938-C722-4559-8A28-CE8EC7428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113</xdr:row>
      <xdr:rowOff>0</xdr:rowOff>
    </xdr:from>
    <xdr:to>
      <xdr:col>35</xdr:col>
      <xdr:colOff>22746</xdr:colOff>
      <xdr:row>127</xdr:row>
      <xdr:rowOff>127379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FF0FAD1-2165-4922-9306-7BBCC9267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126</xdr:row>
      <xdr:rowOff>0</xdr:rowOff>
    </xdr:from>
    <xdr:to>
      <xdr:col>26</xdr:col>
      <xdr:colOff>36285</xdr:colOff>
      <xdr:row>141</xdr:row>
      <xdr:rowOff>21772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D69D054-60B4-412D-9D8A-D2727D379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0.66074</cdr:x>
      <cdr:y>0.12161</cdr:y>
    </cdr:from>
    <cdr:to>
      <cdr:x>0.94207</cdr:x>
      <cdr:y>0.62179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13B97E38-479A-92E6-4A54-9E57D6C104EC}"/>
            </a:ext>
          </a:extLst>
        </cdr:cNvPr>
        <cdr:cNvSpPr/>
      </cdr:nvSpPr>
      <cdr:spPr>
        <a:xfrm xmlns:a="http://schemas.openxmlformats.org/drawingml/2006/main">
          <a:off x="3030763" y="350157"/>
          <a:ext cx="1290477" cy="144015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23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0.23223</cdr:x>
      <cdr:y>0.36935</cdr:y>
    </cdr:from>
    <cdr:to>
      <cdr:x>0.4865</cdr:x>
      <cdr:y>0.46306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F258183-ADF3-AD3F-432F-26908324419A}"/>
            </a:ext>
          </a:extLst>
        </cdr:cNvPr>
        <cdr:cNvSpPr txBox="1"/>
      </cdr:nvSpPr>
      <cdr:spPr>
        <a:xfrm xmlns:a="http://schemas.openxmlformats.org/drawingml/2006/main">
          <a:off x="1065248" y="1041919"/>
          <a:ext cx="1166326" cy="2643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 kern="1200"/>
            <a:t>Temprature 0.00</a:t>
          </a:r>
        </a:p>
      </cdr:txBody>
    </cdr:sp>
  </cdr:relSizeAnchor>
  <cdr:relSizeAnchor xmlns:cdr="http://schemas.openxmlformats.org/drawingml/2006/chartDrawing">
    <cdr:from>
      <cdr:x>0.67218</cdr:x>
      <cdr:y>0.6244</cdr:y>
    </cdr:from>
    <cdr:to>
      <cdr:x>0.92645</cdr:x>
      <cdr:y>0.71812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3E9496DA-0EE6-3547-E57B-1CF6E7F5422A}"/>
            </a:ext>
          </a:extLst>
        </cdr:cNvPr>
        <cdr:cNvSpPr txBox="1"/>
      </cdr:nvSpPr>
      <cdr:spPr>
        <a:xfrm xmlns:a="http://schemas.openxmlformats.org/drawingml/2006/main">
          <a:off x="3083249" y="1761413"/>
          <a:ext cx="1166326" cy="2643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kern="1200"/>
            <a:t>Temprature 0.9/1</a:t>
          </a:r>
        </a:p>
      </cdr:txBody>
    </cdr:sp>
  </cdr:relSizeAnchor>
  <cdr:relSizeAnchor xmlns:cdr="http://schemas.openxmlformats.org/drawingml/2006/chartDrawing">
    <cdr:from>
      <cdr:x>0.35349</cdr:x>
      <cdr:y>0.45902</cdr:y>
    </cdr:from>
    <cdr:to>
      <cdr:x>0.51623</cdr:x>
      <cdr:y>0.72087</cdr:y>
    </cdr:to>
    <cdr:sp macro="" textlink="">
      <cdr:nvSpPr>
        <cdr:cNvPr id="6" name="Oval 5">
          <a:extLst xmlns:a="http://schemas.openxmlformats.org/drawingml/2006/main">
            <a:ext uri="{FF2B5EF4-FFF2-40B4-BE49-F238E27FC236}">
              <a16:creationId xmlns:a16="http://schemas.microsoft.com/office/drawing/2014/main" id="{13B97E38-479A-92E6-4A54-9E57D6C104EC}"/>
            </a:ext>
          </a:extLst>
        </cdr:cNvPr>
        <cdr:cNvSpPr/>
      </cdr:nvSpPr>
      <cdr:spPr>
        <a:xfrm xmlns:a="http://schemas.openxmlformats.org/drawingml/2006/main">
          <a:off x="1621453" y="1294882"/>
          <a:ext cx="746449" cy="738673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23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4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0.28569</cdr:x>
      <cdr:y>0.71536</cdr:y>
    </cdr:from>
    <cdr:to>
      <cdr:x>0.53996</cdr:x>
      <cdr:y>0.80908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BE5B05A7-4E30-7EA2-6535-4F57F43C4E95}"/>
            </a:ext>
          </a:extLst>
        </cdr:cNvPr>
        <cdr:cNvSpPr txBox="1"/>
      </cdr:nvSpPr>
      <cdr:spPr>
        <a:xfrm xmlns:a="http://schemas.openxmlformats.org/drawingml/2006/main">
          <a:off x="1310433" y="2018004"/>
          <a:ext cx="1166326" cy="2643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kern="1200"/>
            <a:t>Temprature 0.00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0.39459</cdr:x>
      <cdr:y>0.40349</cdr:y>
    </cdr:from>
    <cdr:to>
      <cdr:x>0.55841</cdr:x>
      <cdr:y>0.64821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13B97E38-479A-92E6-4A54-9E57D6C104EC}"/>
            </a:ext>
          </a:extLst>
        </cdr:cNvPr>
        <cdr:cNvSpPr/>
      </cdr:nvSpPr>
      <cdr:spPr>
        <a:xfrm xmlns:a="http://schemas.openxmlformats.org/drawingml/2006/main">
          <a:off x="1812466" y="1139152"/>
          <a:ext cx="752453" cy="690898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23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4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0.68114</cdr:x>
      <cdr:y>0.10967</cdr:y>
    </cdr:from>
    <cdr:to>
      <cdr:x>0.9289</cdr:x>
      <cdr:y>0.50138</cdr:y>
    </cdr:to>
    <cdr:sp macro="" textlink="">
      <cdr:nvSpPr>
        <cdr:cNvPr id="4" name="Oval 3">
          <a:extLst xmlns:a="http://schemas.openxmlformats.org/drawingml/2006/main">
            <a:ext uri="{FF2B5EF4-FFF2-40B4-BE49-F238E27FC236}">
              <a16:creationId xmlns:a16="http://schemas.microsoft.com/office/drawing/2014/main" id="{BF422C6B-9B6E-4F00-3B03-127A4FA64826}"/>
            </a:ext>
          </a:extLst>
        </cdr:cNvPr>
        <cdr:cNvSpPr/>
      </cdr:nvSpPr>
      <cdr:spPr>
        <a:xfrm xmlns:a="http://schemas.openxmlformats.org/drawingml/2006/main">
          <a:off x="3128647" y="309609"/>
          <a:ext cx="1138054" cy="1105902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23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4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0.26782</cdr:x>
      <cdr:y>0.64388</cdr:y>
    </cdr:from>
    <cdr:to>
      <cdr:x>0.61255</cdr:x>
      <cdr:y>0.7525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D6C07E2-5272-D148-F9E9-BED4B8142272}"/>
            </a:ext>
          </a:extLst>
        </cdr:cNvPr>
        <cdr:cNvSpPr txBox="1"/>
      </cdr:nvSpPr>
      <cdr:spPr>
        <a:xfrm xmlns:a="http://schemas.openxmlformats.org/drawingml/2006/main">
          <a:off x="906107" y="1567025"/>
          <a:ext cx="1166326" cy="2643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kern="1200"/>
            <a:t>Temprature 0.00</a:t>
          </a:r>
        </a:p>
      </cdr:txBody>
    </cdr:sp>
  </cdr:relSizeAnchor>
  <cdr:relSizeAnchor xmlns:cdr="http://schemas.openxmlformats.org/drawingml/2006/chartDrawing">
    <cdr:from>
      <cdr:x>0.60106</cdr:x>
      <cdr:y>0.64068</cdr:y>
    </cdr:from>
    <cdr:to>
      <cdr:x>0.94579</cdr:x>
      <cdr:y>0.74931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2C668B-2937-90BD-2999-2AC0CE179A54}"/>
            </a:ext>
          </a:extLst>
        </cdr:cNvPr>
        <cdr:cNvSpPr txBox="1"/>
      </cdr:nvSpPr>
      <cdr:spPr>
        <a:xfrm xmlns:a="http://schemas.openxmlformats.org/drawingml/2006/main">
          <a:off x="2033555" y="1559249"/>
          <a:ext cx="1166326" cy="2643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kern="1200"/>
            <a:t>Temprature 0.9/1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204105</xdr:colOff>
      <xdr:row>14</xdr:row>
      <xdr:rowOff>10890</xdr:rowOff>
    </xdr:from>
    <xdr:to>
      <xdr:col>20</xdr:col>
      <xdr:colOff>598713</xdr:colOff>
      <xdr:row>31</xdr:row>
      <xdr:rowOff>65313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E6B1F-BB5A-49EB-909B-0BEFD1DF9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386440</xdr:colOff>
      <xdr:row>28</xdr:row>
      <xdr:rowOff>152400</xdr:rowOff>
    </xdr:from>
    <xdr:to>
      <xdr:col>20</xdr:col>
      <xdr:colOff>119742</xdr:colOff>
      <xdr:row>46</xdr:row>
      <xdr:rowOff>21772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DA68C3-B6E4-4271-A631-D692C3659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359226</xdr:colOff>
      <xdr:row>25</xdr:row>
      <xdr:rowOff>0</xdr:rowOff>
    </xdr:from>
    <xdr:to>
      <xdr:col>29</xdr:col>
      <xdr:colOff>119744</xdr:colOff>
      <xdr:row>42</xdr:row>
      <xdr:rowOff>87085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AD1DD3-2E7D-4DE1-AAA4-2B978C0C3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0.34061</cdr:x>
      <cdr:y>0.75661</cdr:y>
    </cdr:from>
    <cdr:to>
      <cdr:x>0.68393</cdr:x>
      <cdr:y>0.84512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FD029C66-47E1-6582-EFD7-11A112D107AE}"/>
            </a:ext>
          </a:extLst>
        </cdr:cNvPr>
        <cdr:cNvSpPr txBox="1"/>
      </cdr:nvSpPr>
      <cdr:spPr>
        <a:xfrm xmlns:a="http://schemas.openxmlformats.org/drawingml/2006/main">
          <a:off x="1825172" y="2075543"/>
          <a:ext cx="1839685" cy="24278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Temperature repetitions</a:t>
          </a:r>
        </a:p>
      </cdr:txBody>
    </cdr:sp>
  </cdr:relSizeAnchor>
  <cdr:relSizeAnchor xmlns:cdr="http://schemas.openxmlformats.org/drawingml/2006/chartDrawing">
    <cdr:from>
      <cdr:x>0.01557</cdr:x>
      <cdr:y>0.43915</cdr:y>
    </cdr:from>
    <cdr:to>
      <cdr:x>0.06058</cdr:x>
      <cdr:y>0.64027</cdr:y>
    </cdr:to>
    <cdr:sp macro="" textlink="">
      <cdr:nvSpPr>
        <cdr:cNvPr id="3" name="TextBox 6">
          <a:extLst xmlns:a="http://schemas.openxmlformats.org/drawingml/2006/main">
            <a:ext uri="{FF2B5EF4-FFF2-40B4-BE49-F238E27FC236}">
              <a16:creationId xmlns:a16="http://schemas.microsoft.com/office/drawing/2014/main" id="{A00B20BB-6117-58F7-44C1-7A81A6D44052}"/>
            </a:ext>
          </a:extLst>
        </cdr:cNvPr>
        <cdr:cNvSpPr txBox="1"/>
      </cdr:nvSpPr>
      <cdr:spPr>
        <a:xfrm xmlns:a="http://schemas.openxmlformats.org/drawingml/2006/main" rot="5400000">
          <a:off x="-71825" y="1359967"/>
          <a:ext cx="551705" cy="2411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Score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0.03977</cdr:x>
      <cdr:y>0.31973</cdr:y>
    </cdr:from>
    <cdr:to>
      <cdr:x>0.07933</cdr:x>
      <cdr:y>0.50746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FD029C66-47E1-6582-EFD7-11A112D107AE}"/>
            </a:ext>
          </a:extLst>
        </cdr:cNvPr>
        <cdr:cNvSpPr txBox="1"/>
      </cdr:nvSpPr>
      <cdr:spPr>
        <a:xfrm xmlns:a="http://schemas.openxmlformats.org/drawingml/2006/main" rot="5400000">
          <a:off x="33760" y="1212655"/>
          <a:ext cx="600827" cy="2220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Score</a:t>
          </a:r>
        </a:p>
      </cdr:txBody>
    </cdr:sp>
  </cdr:relSizeAnchor>
  <cdr:relSizeAnchor xmlns:cdr="http://schemas.openxmlformats.org/drawingml/2006/chartDrawing">
    <cdr:from>
      <cdr:x>0.33301</cdr:x>
      <cdr:y>0.8288</cdr:y>
    </cdr:from>
    <cdr:to>
      <cdr:x>0.66085</cdr:x>
      <cdr:y>0.90466</cdr:y>
    </cdr:to>
    <cdr:sp macro="" textlink="">
      <cdr:nvSpPr>
        <cdr:cNvPr id="3" name="TextBox 6">
          <a:extLst xmlns:a="http://schemas.openxmlformats.org/drawingml/2006/main">
            <a:ext uri="{FF2B5EF4-FFF2-40B4-BE49-F238E27FC236}">
              <a16:creationId xmlns:a16="http://schemas.microsoft.com/office/drawing/2014/main" id="{FD029C66-47E1-6582-EFD7-11A112D107AE}"/>
            </a:ext>
          </a:extLst>
        </cdr:cNvPr>
        <cdr:cNvSpPr txBox="1"/>
      </cdr:nvSpPr>
      <cdr:spPr>
        <a:xfrm xmlns:a="http://schemas.openxmlformats.org/drawingml/2006/main">
          <a:off x="1868714" y="2652486"/>
          <a:ext cx="1839685" cy="24278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Temperature repetitions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0.03594</cdr:x>
      <cdr:y>0.35617</cdr:y>
    </cdr:from>
    <cdr:to>
      <cdr:x>0.07529</cdr:x>
      <cdr:y>0.54209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FD029C66-47E1-6582-EFD7-11A112D107AE}"/>
            </a:ext>
          </a:extLst>
        </cdr:cNvPr>
        <cdr:cNvSpPr txBox="1"/>
      </cdr:nvSpPr>
      <cdr:spPr>
        <a:xfrm xmlns:a="http://schemas.openxmlformats.org/drawingml/2006/main" rot="5400000">
          <a:off x="13060" y="1341117"/>
          <a:ext cx="601083" cy="2218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Score</a:t>
          </a:r>
        </a:p>
      </cdr:txBody>
    </cdr:sp>
  </cdr:relSizeAnchor>
  <cdr:relSizeAnchor xmlns:cdr="http://schemas.openxmlformats.org/drawingml/2006/chartDrawing">
    <cdr:from>
      <cdr:x>0.34674</cdr:x>
      <cdr:y>0.83706</cdr:y>
    </cdr:from>
    <cdr:to>
      <cdr:x>0.69461</cdr:x>
      <cdr:y>0.90974</cdr:y>
    </cdr:to>
    <cdr:sp macro="" textlink="">
      <cdr:nvSpPr>
        <cdr:cNvPr id="3" name="TextBox 6">
          <a:extLst xmlns:a="http://schemas.openxmlformats.org/drawingml/2006/main">
            <a:ext uri="{FF2B5EF4-FFF2-40B4-BE49-F238E27FC236}">
              <a16:creationId xmlns:a16="http://schemas.microsoft.com/office/drawing/2014/main" id="{3CD6E095-1458-192A-5F63-D572E8651AEF}"/>
            </a:ext>
          </a:extLst>
        </cdr:cNvPr>
        <cdr:cNvSpPr txBox="1"/>
      </cdr:nvSpPr>
      <cdr:spPr>
        <a:xfrm xmlns:a="http://schemas.openxmlformats.org/drawingml/2006/main">
          <a:off x="1923143" y="3262086"/>
          <a:ext cx="1929381" cy="28325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Temperature repetitions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157842</xdr:colOff>
      <xdr:row>65</xdr:row>
      <xdr:rowOff>174171</xdr:rowOff>
    </xdr:from>
    <xdr:to>
      <xdr:col>33</xdr:col>
      <xdr:colOff>157842</xdr:colOff>
      <xdr:row>80</xdr:row>
      <xdr:rowOff>141515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4AA2E-9731-459E-A5B3-FB9F32B3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68</xdr:row>
      <xdr:rowOff>0</xdr:rowOff>
    </xdr:from>
    <xdr:to>
      <xdr:col>44</xdr:col>
      <xdr:colOff>0</xdr:colOff>
      <xdr:row>82</xdr:row>
      <xdr:rowOff>157212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D1175E-9549-4EE3-847A-60AA5D92C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0</xdr:colOff>
      <xdr:row>67</xdr:row>
      <xdr:rowOff>0</xdr:rowOff>
    </xdr:from>
    <xdr:to>
      <xdr:col>55</xdr:col>
      <xdr:colOff>0</xdr:colOff>
      <xdr:row>81</xdr:row>
      <xdr:rowOff>157211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20C5C8-9C73-432E-8CA1-461E6BD14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524030</xdr:colOff>
      <xdr:row>82</xdr:row>
      <xdr:rowOff>65058</xdr:rowOff>
    </xdr:from>
    <xdr:to>
      <xdr:col>33</xdr:col>
      <xdr:colOff>488588</xdr:colOff>
      <xdr:row>96</xdr:row>
      <xdr:rowOff>150118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413305-5152-4D0B-B9E2-B5B0B04EA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164552</xdr:colOff>
      <xdr:row>84</xdr:row>
      <xdr:rowOff>25316</xdr:rowOff>
    </xdr:from>
    <xdr:to>
      <xdr:col>44</xdr:col>
      <xdr:colOff>129110</xdr:colOff>
      <xdr:row>98</xdr:row>
      <xdr:rowOff>110377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236909-0CB0-4828-A54E-E12DD1D82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0</xdr:colOff>
      <xdr:row>83</xdr:row>
      <xdr:rowOff>0</xdr:rowOff>
    </xdr:from>
    <xdr:to>
      <xdr:col>54</xdr:col>
      <xdr:colOff>622765</xdr:colOff>
      <xdr:row>97</xdr:row>
      <xdr:rowOff>85061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029B5C-42DA-4CD0-9740-E22C69EEE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499753</xdr:colOff>
      <xdr:row>46</xdr:row>
      <xdr:rowOff>43542</xdr:rowOff>
    </xdr:from>
    <xdr:to>
      <xdr:col>61</xdr:col>
      <xdr:colOff>291935</xdr:colOff>
      <xdr:row>58</xdr:row>
      <xdr:rowOff>55417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24AF0B-70F6-4C5C-87AF-6A824DAE4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841170</xdr:colOff>
      <xdr:row>64</xdr:row>
      <xdr:rowOff>148439</xdr:rowOff>
    </xdr:from>
    <xdr:to>
      <xdr:col>67</xdr:col>
      <xdr:colOff>168233</xdr:colOff>
      <xdr:row>79</xdr:row>
      <xdr:rowOff>71250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2423A3-E912-455B-9ABC-DE921F322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0.11517</cdr:x>
      <cdr:y>0.28018</cdr:y>
    </cdr:from>
    <cdr:to>
      <cdr:x>0.51384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37D690A-6EEA-E117-4E8F-BF93136C5D72}"/>
            </a:ext>
          </a:extLst>
        </cdr:cNvPr>
        <cdr:cNvSpPr txBox="1"/>
      </cdr:nvSpPr>
      <cdr:spPr>
        <a:xfrm xmlns:a="http://schemas.openxmlformats.org/drawingml/2006/main">
          <a:off x="526567" y="768581"/>
          <a:ext cx="1822724" cy="197461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1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 kern="1200"/>
            <a:t>SP</a:t>
          </a:r>
          <a:endParaRPr lang="en-001" sz="1600" kern="1200"/>
        </a:p>
      </cdr:txBody>
    </cdr:sp>
  </cdr:relSizeAnchor>
  <cdr:relSizeAnchor xmlns:cdr="http://schemas.openxmlformats.org/drawingml/2006/chartDrawing">
    <cdr:from>
      <cdr:x>0.52329</cdr:x>
      <cdr:y>0.26563</cdr:y>
    </cdr:from>
    <cdr:to>
      <cdr:x>0.98173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CA72C9B-0044-2569-C503-B87444C12889}"/>
            </a:ext>
          </a:extLst>
        </cdr:cNvPr>
        <cdr:cNvSpPr txBox="1"/>
      </cdr:nvSpPr>
      <cdr:spPr>
        <a:xfrm xmlns:a="http://schemas.openxmlformats.org/drawingml/2006/main">
          <a:off x="2392495" y="728670"/>
          <a:ext cx="2095966" cy="2014530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>
            <a:alpha val="21000"/>
          </a:srgb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 kern="1200"/>
            <a:t>      MP</a:t>
          </a:r>
          <a:endParaRPr lang="en-001" sz="1600" kern="12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ml\mohammadT\New_Results\resulttttt\err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rorAnalysis"/>
      <sheetName val="Analysi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EB64E-5EF1-4F64-B71F-3C72EA51A4B5}">
  <dimension ref="A2:AD101"/>
  <sheetViews>
    <sheetView tabSelected="1" topLeftCell="A15" zoomScale="25" zoomScaleNormal="25" workbookViewId="0">
      <selection activeCell="I15" sqref="I15:N24"/>
    </sheetView>
  </sheetViews>
  <sheetFormatPr defaultRowHeight="14.6" x14ac:dyDescent="0.4"/>
  <cols>
    <col min="1" max="1" width="9.23046875" style="6"/>
    <col min="2" max="2" width="7.53515625" style="6" customWidth="1"/>
    <col min="3" max="10" width="6.3046875" style="6" customWidth="1"/>
    <col min="11" max="11" width="7.4609375" style="6" customWidth="1"/>
    <col min="12" max="13" width="9.23046875" style="6"/>
    <col min="14" max="14" width="10.3828125" style="6" customWidth="1"/>
    <col min="15" max="18" width="7.61328125" style="6" customWidth="1"/>
    <col min="19" max="19" width="10.84375" style="6" customWidth="1"/>
    <col min="20" max="23" width="7.3046875" style="6" customWidth="1"/>
    <col min="24" max="16384" width="9.23046875" style="6"/>
  </cols>
  <sheetData>
    <row r="2" spans="2:30" ht="14.6" customHeight="1" x14ac:dyDescent="0.4">
      <c r="B2" s="101" t="s">
        <v>2470</v>
      </c>
      <c r="C2" s="101"/>
      <c r="D2" s="101"/>
      <c r="E2" s="101"/>
      <c r="F2" s="101"/>
      <c r="G2" s="73" t="s">
        <v>2471</v>
      </c>
      <c r="H2" s="73"/>
      <c r="I2" s="73"/>
      <c r="J2" s="73"/>
      <c r="K2" s="73"/>
      <c r="N2" s="102" t="s">
        <v>71</v>
      </c>
      <c r="O2" s="103"/>
      <c r="P2" s="103"/>
      <c r="Q2" s="103"/>
      <c r="R2" s="104"/>
      <c r="Z2" s="102" t="s">
        <v>71</v>
      </c>
      <c r="AA2" s="103"/>
      <c r="AB2" s="103"/>
      <c r="AC2" s="103"/>
      <c r="AD2" s="104"/>
    </row>
    <row r="3" spans="2:30" ht="14.6" customHeight="1" x14ac:dyDescent="0.4">
      <c r="B3" s="99" t="s">
        <v>2472</v>
      </c>
      <c r="C3" s="92" t="s">
        <v>26</v>
      </c>
      <c r="D3" s="92" t="s">
        <v>27</v>
      </c>
      <c r="E3" s="92" t="s">
        <v>58</v>
      </c>
      <c r="F3" s="92" t="s">
        <v>1</v>
      </c>
      <c r="G3" s="97" t="s">
        <v>2472</v>
      </c>
      <c r="H3" s="98" t="s">
        <v>26</v>
      </c>
      <c r="I3" s="98" t="s">
        <v>27</v>
      </c>
      <c r="J3" s="98" t="s">
        <v>58</v>
      </c>
      <c r="K3" s="98" t="s">
        <v>1</v>
      </c>
      <c r="N3" s="99" t="s">
        <v>2472</v>
      </c>
      <c r="O3" s="92" t="s">
        <v>26</v>
      </c>
      <c r="P3" s="92" t="s">
        <v>27</v>
      </c>
      <c r="Q3" s="92" t="s">
        <v>58</v>
      </c>
      <c r="R3" s="92" t="s">
        <v>1</v>
      </c>
      <c r="Z3" s="99" t="s">
        <v>2472</v>
      </c>
      <c r="AA3" s="92" t="s">
        <v>26</v>
      </c>
      <c r="AB3" s="92" t="s">
        <v>27</v>
      </c>
      <c r="AC3" s="92" t="s">
        <v>58</v>
      </c>
      <c r="AD3" s="92" t="s">
        <v>1</v>
      </c>
    </row>
    <row r="4" spans="2:30" x14ac:dyDescent="0.4">
      <c r="B4" s="100"/>
      <c r="C4" s="93"/>
      <c r="D4" s="93"/>
      <c r="E4" s="93"/>
      <c r="F4" s="93"/>
      <c r="G4" s="97"/>
      <c r="H4" s="98"/>
      <c r="I4" s="98"/>
      <c r="J4" s="98"/>
      <c r="K4" s="98"/>
      <c r="N4" s="100"/>
      <c r="O4" s="93"/>
      <c r="P4" s="93"/>
      <c r="Q4" s="93"/>
      <c r="R4" s="93"/>
      <c r="Z4" s="100"/>
      <c r="AA4" s="93"/>
      <c r="AB4" s="93"/>
      <c r="AC4" s="93"/>
      <c r="AD4" s="93"/>
    </row>
    <row r="5" spans="2:30" x14ac:dyDescent="0.4">
      <c r="B5" s="2" t="s">
        <v>50</v>
      </c>
      <c r="C5" s="2">
        <v>0.64875333333333318</v>
      </c>
      <c r="D5" s="2">
        <v>0.6522066666666666</v>
      </c>
      <c r="E5" s="2">
        <v>0.65304666666666666</v>
      </c>
      <c r="F5" s="2">
        <v>0.65133555555555545</v>
      </c>
      <c r="G5" s="2" t="s">
        <v>50</v>
      </c>
      <c r="H5" s="2">
        <v>0.79131133333333337</v>
      </c>
      <c r="I5" s="2">
        <v>0.66023866666666653</v>
      </c>
      <c r="J5" s="2">
        <v>0.5689466666666666</v>
      </c>
      <c r="K5" s="2">
        <v>0.67349888888888876</v>
      </c>
      <c r="N5" s="2" t="s">
        <v>50</v>
      </c>
      <c r="O5" s="8">
        <v>0.46152196666666662</v>
      </c>
      <c r="P5" s="2">
        <v>0.45939582666666667</v>
      </c>
      <c r="Q5" s="2">
        <v>0.45560729333333333</v>
      </c>
      <c r="R5" s="14">
        <v>0.45884169555555548</v>
      </c>
      <c r="Z5" s="2" t="s">
        <v>50</v>
      </c>
      <c r="AA5" s="8">
        <v>0.46152196666666662</v>
      </c>
      <c r="AB5" s="2">
        <v>0.45939582666666667</v>
      </c>
      <c r="AC5" s="2">
        <v>0.45560729333333333</v>
      </c>
      <c r="AD5" s="14">
        <v>0.45884169555555548</v>
      </c>
    </row>
    <row r="6" spans="2:30" x14ac:dyDescent="0.4">
      <c r="B6" s="2" t="s">
        <v>45</v>
      </c>
      <c r="C6" s="2">
        <v>0.71095333333333333</v>
      </c>
      <c r="D6" s="2">
        <v>0.77564666666666671</v>
      </c>
      <c r="E6" s="2">
        <v>0.72039333333333344</v>
      </c>
      <c r="F6" s="2">
        <v>0.73566444444444457</v>
      </c>
      <c r="G6" s="2" t="s">
        <v>45</v>
      </c>
      <c r="H6" s="2">
        <v>0.80111666666666659</v>
      </c>
      <c r="I6" s="2">
        <v>0.69857133333333332</v>
      </c>
      <c r="J6" s="2">
        <v>0.612954</v>
      </c>
      <c r="K6" s="2">
        <v>0.70421400000000001</v>
      </c>
      <c r="N6" s="2" t="s">
        <v>45</v>
      </c>
      <c r="O6" s="8">
        <v>0.41882264000000008</v>
      </c>
      <c r="P6" s="2">
        <v>0.41906788666666667</v>
      </c>
      <c r="Q6" s="2">
        <v>0.41475138</v>
      </c>
      <c r="R6" s="14">
        <v>0.41754730222222225</v>
      </c>
      <c r="Z6" s="2" t="s">
        <v>45</v>
      </c>
      <c r="AA6" s="8">
        <v>0.41882264000000008</v>
      </c>
      <c r="AB6" s="2">
        <v>0.41906788666666667</v>
      </c>
      <c r="AC6" s="2">
        <v>0.41475138</v>
      </c>
      <c r="AD6" s="14">
        <v>0.41754730222222225</v>
      </c>
    </row>
    <row r="7" spans="2:30" x14ac:dyDescent="0.4">
      <c r="B7" s="2" t="s">
        <v>48</v>
      </c>
      <c r="C7" s="2">
        <v>0.64126000000000005</v>
      </c>
      <c r="D7" s="2">
        <v>0.63710000000000011</v>
      </c>
      <c r="E7" s="2">
        <v>0.64170666666666676</v>
      </c>
      <c r="F7" s="2">
        <v>0.64002222222222238</v>
      </c>
      <c r="G7" s="2" t="s">
        <v>48</v>
      </c>
      <c r="H7" s="2">
        <v>0.65965399999999996</v>
      </c>
      <c r="I7" s="2">
        <v>0.608186</v>
      </c>
      <c r="J7" s="2">
        <v>0.60642800000000008</v>
      </c>
      <c r="K7" s="2">
        <v>0.62475600000000009</v>
      </c>
      <c r="N7" s="2" t="s">
        <v>48</v>
      </c>
      <c r="O7" s="8">
        <v>0.44238774666666664</v>
      </c>
      <c r="P7" s="2">
        <v>0.44413494000000003</v>
      </c>
      <c r="Q7" s="2">
        <v>0.45133386666666658</v>
      </c>
      <c r="R7" s="14">
        <v>0.44595218444444445</v>
      </c>
      <c r="Z7" s="2" t="s">
        <v>48</v>
      </c>
      <c r="AA7" s="8">
        <v>0.44238774666666664</v>
      </c>
      <c r="AB7" s="2">
        <v>0.44413494000000003</v>
      </c>
      <c r="AC7" s="2">
        <v>0.45133386666666658</v>
      </c>
      <c r="AD7" s="14">
        <v>0.44595218444444445</v>
      </c>
    </row>
    <row r="8" spans="2:30" x14ac:dyDescent="0.4">
      <c r="B8" s="2" t="s">
        <v>49</v>
      </c>
      <c r="C8" s="2">
        <v>0.84581999999999979</v>
      </c>
      <c r="D8" s="2">
        <v>0.84581999999999979</v>
      </c>
      <c r="E8" s="2">
        <v>0.84581999999999979</v>
      </c>
      <c r="F8" s="2">
        <v>0.84581999999999979</v>
      </c>
      <c r="G8" s="2" t="s">
        <v>49</v>
      </c>
      <c r="H8" s="3">
        <v>0.47288333333333332</v>
      </c>
      <c r="I8" s="3">
        <v>0.47288333333333332</v>
      </c>
      <c r="J8" s="2">
        <v>0.47288333333333332</v>
      </c>
      <c r="K8" s="2">
        <v>0.47288333333333332</v>
      </c>
      <c r="N8" s="2" t="s">
        <v>49</v>
      </c>
      <c r="O8" s="21">
        <v>0.35257627999999991</v>
      </c>
      <c r="P8" s="16">
        <v>0.35257627999999991</v>
      </c>
      <c r="Q8" s="2">
        <v>0.35257627999999991</v>
      </c>
      <c r="R8" s="14">
        <v>0.35257627999999991</v>
      </c>
      <c r="Z8" s="2" t="s">
        <v>49</v>
      </c>
      <c r="AA8" s="21">
        <v>0.35257627999999991</v>
      </c>
      <c r="AB8" s="16">
        <v>0.35257627999999991</v>
      </c>
      <c r="AC8" s="2">
        <v>0.35257627999999991</v>
      </c>
      <c r="AD8" s="14">
        <v>0.35257627999999991</v>
      </c>
    </row>
    <row r="9" spans="2:30" x14ac:dyDescent="0.4">
      <c r="B9" s="2" t="s">
        <v>46</v>
      </c>
      <c r="C9" s="2">
        <v>0.85975333333333337</v>
      </c>
      <c r="D9" s="2">
        <v>0.85975333333333337</v>
      </c>
      <c r="E9" s="2">
        <v>0.85975333333333337</v>
      </c>
      <c r="F9" s="2">
        <v>0.85975333333333337</v>
      </c>
      <c r="G9" s="2" t="s">
        <v>46</v>
      </c>
      <c r="H9" s="2">
        <v>0.92648200000000003</v>
      </c>
      <c r="I9" s="2">
        <v>0.55732533333333334</v>
      </c>
      <c r="J9" s="2">
        <v>0.52737866666666666</v>
      </c>
      <c r="K9" s="2">
        <v>0.67039533333333345</v>
      </c>
      <c r="N9" s="2" t="s">
        <v>46</v>
      </c>
      <c r="O9" s="8">
        <v>0.41824320666666664</v>
      </c>
      <c r="P9" s="2">
        <v>0.42105276666666674</v>
      </c>
      <c r="Q9" s="2">
        <v>0.42484828000000002</v>
      </c>
      <c r="R9" s="14">
        <v>0.42138141777777777</v>
      </c>
      <c r="Z9" s="2" t="s">
        <v>46</v>
      </c>
      <c r="AA9" s="8">
        <v>0.41824320666666664</v>
      </c>
      <c r="AB9" s="2">
        <v>0.42105276666666674</v>
      </c>
      <c r="AC9" s="2">
        <v>0.42484828000000002</v>
      </c>
      <c r="AD9" s="14">
        <v>0.42138141777777777</v>
      </c>
    </row>
    <row r="10" spans="2:30" x14ac:dyDescent="0.4">
      <c r="B10" s="2" t="s">
        <v>47</v>
      </c>
      <c r="C10" s="2">
        <v>0.6009199999999999</v>
      </c>
      <c r="D10" s="2">
        <v>0.60175333333333336</v>
      </c>
      <c r="E10" s="2">
        <v>0.58474000000000004</v>
      </c>
      <c r="F10" s="2">
        <v>0.59580444444444447</v>
      </c>
      <c r="G10" s="2" t="s">
        <v>47</v>
      </c>
      <c r="H10" s="2">
        <v>0.46840466666666664</v>
      </c>
      <c r="I10" s="2">
        <v>0.45039800000000002</v>
      </c>
      <c r="J10" s="2">
        <v>0.42167533333333335</v>
      </c>
      <c r="K10" s="2">
        <v>0.446826</v>
      </c>
      <c r="N10" s="2" t="s">
        <v>47</v>
      </c>
      <c r="O10" s="8">
        <v>0.38014510666666662</v>
      </c>
      <c r="P10" s="2">
        <v>0.38370396666666667</v>
      </c>
      <c r="Q10" s="2">
        <v>0.38136084666666675</v>
      </c>
      <c r="R10" s="14">
        <v>0.38173664000000002</v>
      </c>
      <c r="Z10" s="2" t="s">
        <v>47</v>
      </c>
      <c r="AA10" s="8">
        <v>0.38014510666666662</v>
      </c>
      <c r="AB10" s="2">
        <v>0.38370396666666667</v>
      </c>
      <c r="AC10" s="2">
        <v>0.38136084666666675</v>
      </c>
      <c r="AD10" s="14">
        <v>0.38173664000000002</v>
      </c>
    </row>
    <row r="11" spans="2:30" x14ac:dyDescent="0.4">
      <c r="B11" s="2" t="s">
        <v>51</v>
      </c>
      <c r="C11" s="2">
        <v>0.77579333333333322</v>
      </c>
      <c r="D11" s="2">
        <v>0.76608000000000009</v>
      </c>
      <c r="E11" s="2">
        <v>0.76698666666666659</v>
      </c>
      <c r="F11" s="2">
        <v>0.76961999999999986</v>
      </c>
      <c r="G11" s="2" t="s">
        <v>51</v>
      </c>
      <c r="H11" s="2">
        <v>0.61637866666666674</v>
      </c>
      <c r="I11" s="2">
        <v>0.5345766666666667</v>
      </c>
      <c r="J11" s="2">
        <v>0.47497533333333336</v>
      </c>
      <c r="K11" s="2">
        <v>0.54197688888888895</v>
      </c>
      <c r="N11" s="2" t="s">
        <v>51</v>
      </c>
      <c r="O11" s="8">
        <v>0.41844395333333334</v>
      </c>
      <c r="P11" s="2">
        <v>0.42525737333333335</v>
      </c>
      <c r="Q11" s="2">
        <v>0.41880364666666664</v>
      </c>
      <c r="R11" s="14">
        <v>0.42083499111111111</v>
      </c>
      <c r="Z11" s="2" t="s">
        <v>51</v>
      </c>
      <c r="AA11" s="8">
        <v>0.41844395333333334</v>
      </c>
      <c r="AB11" s="2">
        <v>0.42525737333333335</v>
      </c>
      <c r="AC11" s="2">
        <v>0.41880364666666664</v>
      </c>
      <c r="AD11" s="14">
        <v>0.42083499111111111</v>
      </c>
    </row>
    <row r="12" spans="2:30" x14ac:dyDescent="0.4">
      <c r="B12" s="2" t="s">
        <v>52</v>
      </c>
      <c r="C12" s="2">
        <v>0.72150666666666685</v>
      </c>
      <c r="D12" s="2">
        <v>0.72150666666666685</v>
      </c>
      <c r="E12" s="2">
        <v>0.72150666666666685</v>
      </c>
      <c r="F12" s="2">
        <v>0.72150666666666685</v>
      </c>
      <c r="G12" s="2" t="s">
        <v>52</v>
      </c>
      <c r="H12" s="3">
        <v>0.44595466666666667</v>
      </c>
      <c r="I12" s="3">
        <v>0.44595466666666667</v>
      </c>
      <c r="J12" s="2">
        <v>0.44595466666666667</v>
      </c>
      <c r="K12" s="2">
        <v>0.44595466666666667</v>
      </c>
      <c r="N12" s="2" t="s">
        <v>52</v>
      </c>
      <c r="O12" s="21">
        <v>0.35797240000000002</v>
      </c>
      <c r="P12" s="16">
        <v>0.35797240000000002</v>
      </c>
      <c r="Q12" s="2">
        <v>0.35797240000000002</v>
      </c>
      <c r="R12" s="14">
        <v>0.35797240000000002</v>
      </c>
      <c r="Z12" s="2" t="s">
        <v>52</v>
      </c>
      <c r="AA12" s="21">
        <v>0.35797240000000002</v>
      </c>
      <c r="AB12" s="16">
        <v>0.35797240000000002</v>
      </c>
      <c r="AC12" s="2">
        <v>0.35797240000000002</v>
      </c>
      <c r="AD12" s="14">
        <v>0.35797240000000002</v>
      </c>
    </row>
    <row r="15" spans="2:30" ht="14.6" customHeight="1" x14ac:dyDescent="0.4">
      <c r="B15" s="65" t="s">
        <v>2518</v>
      </c>
      <c r="I15" s="94" t="s">
        <v>2473</v>
      </c>
      <c r="J15" s="95"/>
      <c r="K15" s="95"/>
      <c r="L15" s="95"/>
      <c r="M15" s="95"/>
      <c r="N15" s="96"/>
      <c r="O15" s="66"/>
      <c r="Q15" s="73" t="s">
        <v>2474</v>
      </c>
      <c r="R15" s="73"/>
    </row>
    <row r="16" spans="2:30" ht="28.3" customHeight="1" x14ac:dyDescent="0.4">
      <c r="I16" s="67" t="s">
        <v>25</v>
      </c>
      <c r="J16" s="66" t="s">
        <v>2475</v>
      </c>
      <c r="K16" s="67" t="s">
        <v>26</v>
      </c>
      <c r="L16" s="67" t="s">
        <v>27</v>
      </c>
      <c r="M16" s="67">
        <v>1</v>
      </c>
      <c r="N16" s="67" t="s">
        <v>1</v>
      </c>
      <c r="O16" s="67" t="s">
        <v>337</v>
      </c>
      <c r="Q16" s="2" t="s">
        <v>25</v>
      </c>
      <c r="R16" s="2" t="s">
        <v>1</v>
      </c>
    </row>
    <row r="17" spans="1:20" x14ac:dyDescent="0.4">
      <c r="B17" s="2"/>
      <c r="C17" s="97" t="s">
        <v>2472</v>
      </c>
      <c r="D17" s="98" t="s">
        <v>26</v>
      </c>
      <c r="E17" s="98" t="s">
        <v>27</v>
      </c>
      <c r="F17" s="98" t="s">
        <v>58</v>
      </c>
      <c r="G17" s="98" t="s">
        <v>2476</v>
      </c>
      <c r="I17" s="87" t="s">
        <v>53</v>
      </c>
      <c r="J17" s="67" t="str">
        <f>B5</f>
        <v>GBT</v>
      </c>
      <c r="K17" s="67">
        <f>AVERAGEIF($C$19:$C$42,B5,$D$19:$D$42)</f>
        <v>0.63386221111111107</v>
      </c>
      <c r="L17" s="67">
        <f>AVERAGEIF($C$19:$C$42,B5,$E$19:$E$42)</f>
        <v>0.59061372000000001</v>
      </c>
      <c r="M17" s="67">
        <f>AVERAGEIF($C$19:$C$42,B5,$F$19:$F$42)</f>
        <v>0.55920020888888888</v>
      </c>
      <c r="N17" s="67">
        <f>AVERAGEIF($C$19:$C$42,B5,$G$19:$G$42)</f>
        <v>0.59455871333333321</v>
      </c>
      <c r="O17" s="67">
        <f>N17/$N$25</f>
        <v>0.13060646602045653</v>
      </c>
      <c r="Q17" s="2" t="s">
        <v>50</v>
      </c>
      <c r="R17" s="2">
        <v>1.7299472511111109</v>
      </c>
      <c r="T17" s="6">
        <f>N17/$N$25</f>
        <v>0.13060646602045653</v>
      </c>
    </row>
    <row r="18" spans="1:20" x14ac:dyDescent="0.4">
      <c r="A18" s="2" t="s">
        <v>2470</v>
      </c>
      <c r="B18" s="2" t="s">
        <v>2470</v>
      </c>
      <c r="C18" s="97"/>
      <c r="D18" s="98"/>
      <c r="E18" s="98"/>
      <c r="F18" s="98"/>
      <c r="G18" s="98"/>
      <c r="I18" s="87"/>
      <c r="J18" s="67" t="str">
        <f t="shared" ref="J18:J24" si="0">B6</f>
        <v>CLD</v>
      </c>
      <c r="K18" s="67">
        <f>AVERAGEIF($C$19:$C$42,B6,$D$19:$D$42)</f>
        <v>0.64363088000000002</v>
      </c>
      <c r="L18" s="67">
        <f t="shared" ref="L18:L24" si="1">AVERAGEIF($C$19:$C$42,B6,$E$19:$E$42)</f>
        <v>0.63109529555555555</v>
      </c>
      <c r="M18" s="67">
        <f t="shared" ref="M18:M24" si="2">AVERAGEIF($C$19:$C$42,B6,$F$19:$F$42)</f>
        <v>0.58269957111111115</v>
      </c>
      <c r="N18" s="67">
        <f t="shared" ref="N18:N24" si="3">AVERAGEIF($C$19:$C$42,B6,$G$19:$G$42)</f>
        <v>0.61914191555555564</v>
      </c>
      <c r="O18" s="67">
        <f t="shared" ref="O18:O24" si="4">N18/$N$25</f>
        <v>0.13600664785903407</v>
      </c>
      <c r="Q18" s="2" t="s">
        <v>45</v>
      </c>
      <c r="R18" s="2">
        <v>1.8009146355555559</v>
      </c>
      <c r="T18" s="6">
        <f>N18/$N$25</f>
        <v>0.13600664785903407</v>
      </c>
    </row>
    <row r="19" spans="1:20" x14ac:dyDescent="0.4">
      <c r="A19" s="7" t="s">
        <v>2470</v>
      </c>
      <c r="B19" s="84" t="s">
        <v>2519</v>
      </c>
      <c r="C19" s="7" t="s">
        <v>50</v>
      </c>
      <c r="D19" s="7">
        <v>0.64875333333333318</v>
      </c>
      <c r="E19" s="7">
        <v>0.6522066666666666</v>
      </c>
      <c r="F19" s="7">
        <v>0.65304666666666666</v>
      </c>
      <c r="G19" s="7">
        <v>0.65133555555555545</v>
      </c>
      <c r="I19" s="87"/>
      <c r="J19" s="67" t="str">
        <f t="shared" si="0"/>
        <v>DPS</v>
      </c>
      <c r="K19" s="67">
        <f t="shared" ref="K19:K24" si="5">AVERAGEIF($C$19:$C$42,B7,$D$19:$D$42)</f>
        <v>0.58110058222222227</v>
      </c>
      <c r="L19" s="67">
        <f t="shared" si="1"/>
        <v>0.56314031333333336</v>
      </c>
      <c r="M19" s="67">
        <f t="shared" si="2"/>
        <v>0.56648951111111112</v>
      </c>
      <c r="N19" s="67">
        <f t="shared" si="3"/>
        <v>0.57024346888888899</v>
      </c>
      <c r="O19" s="67">
        <f t="shared" si="4"/>
        <v>0.12526514635581315</v>
      </c>
      <c r="Q19" s="2" t="s">
        <v>48</v>
      </c>
      <c r="R19" s="2">
        <v>1.6642788511111113</v>
      </c>
      <c r="T19" s="6">
        <f>N19/$N$25</f>
        <v>0.12526514635581315</v>
      </c>
    </row>
    <row r="20" spans="1:20" x14ac:dyDescent="0.4">
      <c r="A20" s="7" t="s">
        <v>2470</v>
      </c>
      <c r="B20" s="85"/>
      <c r="C20" s="7" t="s">
        <v>45</v>
      </c>
      <c r="D20" s="7">
        <v>0.71095333333333333</v>
      </c>
      <c r="E20" s="7">
        <v>0.77564666666666671</v>
      </c>
      <c r="F20" s="7">
        <v>0.72039333333333344</v>
      </c>
      <c r="G20" s="7">
        <v>0.73566444444444457</v>
      </c>
      <c r="I20" s="87"/>
      <c r="J20" s="67" t="str">
        <f t="shared" si="0"/>
        <v>GBN</v>
      </c>
      <c r="K20" s="67">
        <f t="shared" si="5"/>
        <v>0.55709320444444432</v>
      </c>
      <c r="L20" s="67">
        <f t="shared" si="1"/>
        <v>0.55709320444444432</v>
      </c>
      <c r="M20" s="67">
        <f t="shared" si="2"/>
        <v>0.55709320444444432</v>
      </c>
      <c r="N20" s="67">
        <f t="shared" si="3"/>
        <v>0.55709320444444432</v>
      </c>
      <c r="O20" s="67">
        <f t="shared" si="4"/>
        <v>0.12237643321814111</v>
      </c>
      <c r="Q20" s="2" t="s">
        <v>49</v>
      </c>
      <c r="R20" s="2">
        <v>1.6460089466666663</v>
      </c>
      <c r="T20" s="6">
        <f t="shared" ref="T20:T23" si="6">N20/$N$25</f>
        <v>0.12237643321814111</v>
      </c>
    </row>
    <row r="21" spans="1:20" x14ac:dyDescent="0.4">
      <c r="A21" s="7" t="s">
        <v>2470</v>
      </c>
      <c r="B21" s="85"/>
      <c r="C21" s="7" t="s">
        <v>48</v>
      </c>
      <c r="D21" s="7">
        <v>0.64126000000000005</v>
      </c>
      <c r="E21" s="7">
        <v>0.63710000000000011</v>
      </c>
      <c r="F21" s="7">
        <v>0.64170666666666676</v>
      </c>
      <c r="G21" s="7">
        <v>0.64002222222222238</v>
      </c>
      <c r="I21" s="87" t="s">
        <v>54</v>
      </c>
      <c r="J21" s="67" t="str">
        <f t="shared" si="0"/>
        <v>CLM</v>
      </c>
      <c r="K21" s="67">
        <f t="shared" si="5"/>
        <v>0.73482618000000011</v>
      </c>
      <c r="L21" s="67">
        <f t="shared" si="1"/>
        <v>0.61271047777777787</v>
      </c>
      <c r="M21" s="67">
        <f t="shared" si="2"/>
        <v>0.60399342666666667</v>
      </c>
      <c r="N21" s="67">
        <f t="shared" si="3"/>
        <v>0.65051002814814818</v>
      </c>
      <c r="O21" s="67">
        <f t="shared" si="4"/>
        <v>0.14289726814526546</v>
      </c>
      <c r="Q21" s="2" t="s">
        <v>46</v>
      </c>
      <c r="R21" s="2">
        <v>1.9024620844444442</v>
      </c>
      <c r="T21" s="6">
        <f t="shared" si="6"/>
        <v>0.14289726814526546</v>
      </c>
    </row>
    <row r="22" spans="1:20" x14ac:dyDescent="0.4">
      <c r="A22" s="7" t="s">
        <v>2470</v>
      </c>
      <c r="B22" s="85"/>
      <c r="C22" s="7" t="s">
        <v>49</v>
      </c>
      <c r="D22" s="7">
        <v>0.84581999999999979</v>
      </c>
      <c r="E22" s="7">
        <v>0.84581999999999979</v>
      </c>
      <c r="F22" s="7">
        <v>0.84581999999999979</v>
      </c>
      <c r="G22" s="7">
        <v>0.84581999999999979</v>
      </c>
      <c r="I22" s="87"/>
      <c r="J22" s="67" t="str">
        <f t="shared" si="0"/>
        <v>DPM</v>
      </c>
      <c r="K22" s="67">
        <f t="shared" si="5"/>
        <v>0.48315659111111103</v>
      </c>
      <c r="L22" s="67">
        <f t="shared" si="1"/>
        <v>0.47861843333333337</v>
      </c>
      <c r="M22" s="67">
        <f t="shared" si="2"/>
        <v>0.46259206000000003</v>
      </c>
      <c r="N22" s="67">
        <f t="shared" si="3"/>
        <v>0.47478902814814816</v>
      </c>
      <c r="O22" s="67">
        <f t="shared" si="4"/>
        <v>0.10429670893907349</v>
      </c>
      <c r="Q22" s="2" t="s">
        <v>47</v>
      </c>
      <c r="R22" s="2">
        <v>1.4032481955555556</v>
      </c>
      <c r="T22" s="6">
        <f>N22/$N$25</f>
        <v>0.10429670893907349</v>
      </c>
    </row>
    <row r="23" spans="1:20" x14ac:dyDescent="0.4">
      <c r="A23" s="7" t="s">
        <v>2470</v>
      </c>
      <c r="B23" s="85"/>
      <c r="C23" s="7" t="s">
        <v>46</v>
      </c>
      <c r="D23" s="7">
        <v>0.85975333333333337</v>
      </c>
      <c r="E23" s="7">
        <v>0.85975333333333337</v>
      </c>
      <c r="F23" s="7">
        <v>0.85975333333333337</v>
      </c>
      <c r="G23" s="7">
        <v>0.85975333333333337</v>
      </c>
      <c r="I23" s="87"/>
      <c r="J23" s="67" t="str">
        <f t="shared" si="0"/>
        <v>GPM</v>
      </c>
      <c r="K23" s="67">
        <f t="shared" si="5"/>
        <v>0.60353865111111105</v>
      </c>
      <c r="L23" s="67">
        <f t="shared" si="1"/>
        <v>0.57530468000000001</v>
      </c>
      <c r="M23" s="67">
        <f t="shared" si="2"/>
        <v>0.55358854888888887</v>
      </c>
      <c r="N23" s="67">
        <f t="shared" si="3"/>
        <v>0.57747729333333331</v>
      </c>
      <c r="O23" s="67">
        <f t="shared" si="4"/>
        <v>0.12685419757197383</v>
      </c>
      <c r="Q23" s="2" t="s">
        <v>51</v>
      </c>
      <c r="R23" s="2">
        <v>1.7009167688888887</v>
      </c>
      <c r="T23" s="6">
        <f t="shared" si="6"/>
        <v>0.12685419757197383</v>
      </c>
    </row>
    <row r="24" spans="1:20" x14ac:dyDescent="0.4">
      <c r="A24" s="7" t="s">
        <v>2470</v>
      </c>
      <c r="B24" s="85"/>
      <c r="C24" s="7" t="s">
        <v>47</v>
      </c>
      <c r="D24" s="7">
        <v>0.6009199999999999</v>
      </c>
      <c r="E24" s="7">
        <v>0.60175333333333336</v>
      </c>
      <c r="F24" s="7">
        <v>0.58474000000000004</v>
      </c>
      <c r="G24" s="7">
        <v>0.59580444444444447</v>
      </c>
      <c r="I24" s="87"/>
      <c r="J24" s="67" t="str">
        <f t="shared" si="0"/>
        <v>GPN</v>
      </c>
      <c r="K24" s="67">
        <f t="shared" si="5"/>
        <v>0.50847791111111118</v>
      </c>
      <c r="L24" s="67">
        <f t="shared" si="1"/>
        <v>0.50847791111111118</v>
      </c>
      <c r="M24" s="67">
        <f t="shared" si="2"/>
        <v>0.50847791111111118</v>
      </c>
      <c r="N24" s="67">
        <f t="shared" si="3"/>
        <v>0.50847791111111118</v>
      </c>
      <c r="O24" s="67">
        <f t="shared" si="4"/>
        <v>0.11169713189024225</v>
      </c>
      <c r="Q24" s="2" t="s">
        <v>52</v>
      </c>
      <c r="R24" s="2">
        <v>1.5058524000000002</v>
      </c>
      <c r="T24" s="6">
        <f>N24/$N$25</f>
        <v>0.11169713189024225</v>
      </c>
    </row>
    <row r="25" spans="1:20" x14ac:dyDescent="0.4">
      <c r="A25" s="7" t="s">
        <v>2470</v>
      </c>
      <c r="B25" s="85"/>
      <c r="C25" s="7" t="s">
        <v>51</v>
      </c>
      <c r="D25" s="7">
        <v>0.77579333333333322</v>
      </c>
      <c r="E25" s="7">
        <v>0.76608000000000009</v>
      </c>
      <c r="F25" s="7">
        <v>0.76698666666666659</v>
      </c>
      <c r="G25" s="7">
        <v>0.76961999999999986</v>
      </c>
      <c r="N25" s="6">
        <f>SUM(N17:N24)</f>
        <v>4.5522915629629637</v>
      </c>
      <c r="O25" s="6">
        <f>SUM(O17:O24)</f>
        <v>0.99999999999999989</v>
      </c>
      <c r="T25" s="6">
        <f>N25/$N$25</f>
        <v>1</v>
      </c>
    </row>
    <row r="26" spans="1:20" x14ac:dyDescent="0.4">
      <c r="A26" s="7" t="s">
        <v>2470</v>
      </c>
      <c r="B26" s="86"/>
      <c r="C26" s="7" t="s">
        <v>52</v>
      </c>
      <c r="D26" s="7">
        <v>0.72150666666666685</v>
      </c>
      <c r="E26" s="7">
        <v>0.72150666666666685</v>
      </c>
      <c r="F26" s="7">
        <v>0.72150666666666685</v>
      </c>
      <c r="G26" s="7">
        <v>0.72150666666666685</v>
      </c>
    </row>
    <row r="27" spans="1:20" x14ac:dyDescent="0.4">
      <c r="A27" s="2" t="s">
        <v>2478</v>
      </c>
      <c r="B27" s="84" t="s">
        <v>2520</v>
      </c>
      <c r="C27" s="2" t="s">
        <v>50</v>
      </c>
      <c r="D27" s="2">
        <v>0.79131133333333337</v>
      </c>
      <c r="E27" s="2">
        <v>0.66023866666666653</v>
      </c>
      <c r="F27" s="2">
        <v>0.5689466666666666</v>
      </c>
      <c r="G27" s="2">
        <v>0.67349888888888876</v>
      </c>
      <c r="I27" s="2"/>
      <c r="J27" s="2"/>
      <c r="K27" s="2"/>
      <c r="L27" s="2"/>
      <c r="M27" s="2"/>
      <c r="N27" s="2"/>
      <c r="Q27" s="68"/>
      <c r="R27" s="68" t="s">
        <v>2285</v>
      </c>
      <c r="S27" s="68"/>
    </row>
    <row r="28" spans="1:20" x14ac:dyDescent="0.4">
      <c r="A28" s="2" t="s">
        <v>2478</v>
      </c>
      <c r="B28" s="85"/>
      <c r="C28" s="2" t="s">
        <v>45</v>
      </c>
      <c r="D28" s="2">
        <v>0.80111666666666659</v>
      </c>
      <c r="E28" s="2">
        <v>0.69857133333333332</v>
      </c>
      <c r="F28" s="2">
        <v>0.612954</v>
      </c>
      <c r="G28" s="2">
        <v>0.70421400000000001</v>
      </c>
      <c r="I28" s="2"/>
      <c r="J28" s="2"/>
      <c r="K28" s="2"/>
      <c r="L28" s="2"/>
      <c r="M28" s="2"/>
      <c r="N28" s="2"/>
      <c r="Q28" s="67" t="s">
        <v>25</v>
      </c>
      <c r="R28" s="67" t="s">
        <v>1</v>
      </c>
      <c r="S28" s="68"/>
    </row>
    <row r="29" spans="1:20" x14ac:dyDescent="0.4">
      <c r="A29" s="2" t="s">
        <v>2478</v>
      </c>
      <c r="B29" s="85"/>
      <c r="C29" s="2" t="s">
        <v>48</v>
      </c>
      <c r="D29" s="2">
        <v>0.65965399999999996</v>
      </c>
      <c r="E29" s="2">
        <v>0.608186</v>
      </c>
      <c r="F29" s="2">
        <v>0.60642800000000008</v>
      </c>
      <c r="G29" s="2">
        <v>0.62475600000000009</v>
      </c>
      <c r="I29" s="2"/>
      <c r="J29" s="2"/>
      <c r="K29" s="2"/>
      <c r="L29" s="2"/>
      <c r="M29" s="2"/>
      <c r="N29" s="2"/>
      <c r="Q29" s="67" t="s">
        <v>45</v>
      </c>
      <c r="R29" s="67">
        <v>0.61914191555555564</v>
      </c>
      <c r="S29" s="68"/>
    </row>
    <row r="30" spans="1:20" x14ac:dyDescent="0.4">
      <c r="A30" s="2" t="s">
        <v>2478</v>
      </c>
      <c r="B30" s="85"/>
      <c r="C30" s="2" t="s">
        <v>49</v>
      </c>
      <c r="D30" s="3">
        <v>0.47288333333333332</v>
      </c>
      <c r="E30" s="3">
        <v>0.47288333333333332</v>
      </c>
      <c r="F30" s="2">
        <v>0.47288333333333332</v>
      </c>
      <c r="G30" s="2">
        <v>0.47288333333333332</v>
      </c>
      <c r="I30" s="2"/>
      <c r="J30" s="2"/>
      <c r="K30" s="3"/>
      <c r="L30" s="3"/>
      <c r="M30" s="2"/>
      <c r="N30" s="2"/>
      <c r="Q30" s="67" t="s">
        <v>50</v>
      </c>
      <c r="R30" s="67">
        <v>0.59455871333333332</v>
      </c>
      <c r="S30" s="68"/>
    </row>
    <row r="31" spans="1:20" x14ac:dyDescent="0.4">
      <c r="A31" s="2" t="s">
        <v>2478</v>
      </c>
      <c r="B31" s="85"/>
      <c r="C31" s="2" t="s">
        <v>46</v>
      </c>
      <c r="D31" s="2">
        <v>0.92648200000000003</v>
      </c>
      <c r="E31" s="2">
        <v>0.55732533333333334</v>
      </c>
      <c r="F31" s="2">
        <v>0.52737866666666666</v>
      </c>
      <c r="G31" s="2">
        <v>0.67039533333333345</v>
      </c>
      <c r="I31" s="2"/>
      <c r="J31" s="2"/>
      <c r="K31" s="2"/>
      <c r="L31" s="2"/>
      <c r="M31" s="2"/>
      <c r="N31" s="2"/>
      <c r="Q31" s="67" t="s">
        <v>48</v>
      </c>
      <c r="R31" s="67">
        <v>0.57024346888888899</v>
      </c>
      <c r="S31" s="68"/>
    </row>
    <row r="32" spans="1:20" x14ac:dyDescent="0.4">
      <c r="A32" s="2" t="s">
        <v>2478</v>
      </c>
      <c r="B32" s="85"/>
      <c r="C32" s="2" t="s">
        <v>47</v>
      </c>
      <c r="D32" s="2">
        <v>0.46840466666666664</v>
      </c>
      <c r="E32" s="2">
        <v>0.45039800000000002</v>
      </c>
      <c r="F32" s="2">
        <v>0.42167533333333335</v>
      </c>
      <c r="G32" s="2">
        <v>0.446826</v>
      </c>
      <c r="I32" s="2"/>
      <c r="J32" s="2"/>
      <c r="K32" s="2"/>
      <c r="L32" s="2"/>
      <c r="M32" s="2"/>
      <c r="N32" s="2"/>
      <c r="Q32" s="67" t="s">
        <v>49</v>
      </c>
      <c r="R32" s="67">
        <v>0.55709320444444432</v>
      </c>
      <c r="S32" s="68" t="s">
        <v>2477</v>
      </c>
    </row>
    <row r="33" spans="1:21" x14ac:dyDescent="0.4">
      <c r="A33" s="2" t="s">
        <v>2478</v>
      </c>
      <c r="B33" s="85"/>
      <c r="C33" s="2" t="s">
        <v>51</v>
      </c>
      <c r="D33" s="2">
        <v>0.61637866666666674</v>
      </c>
      <c r="E33" s="2">
        <v>0.5345766666666667</v>
      </c>
      <c r="F33" s="2">
        <v>0.47497533333333336</v>
      </c>
      <c r="G33" s="2">
        <v>0.54197688888888895</v>
      </c>
      <c r="I33" s="2"/>
      <c r="J33" s="2"/>
      <c r="K33" s="2"/>
      <c r="L33" s="2"/>
      <c r="M33" s="2"/>
      <c r="N33" s="2"/>
      <c r="Q33" s="67" t="s">
        <v>46</v>
      </c>
      <c r="R33" s="68"/>
      <c r="S33" s="67">
        <v>0.65051002814814818</v>
      </c>
    </row>
    <row r="34" spans="1:21" x14ac:dyDescent="0.4">
      <c r="A34" s="2" t="s">
        <v>2478</v>
      </c>
      <c r="B34" s="86"/>
      <c r="C34" s="2" t="s">
        <v>52</v>
      </c>
      <c r="D34" s="3">
        <v>0.44595466666666667</v>
      </c>
      <c r="E34" s="3">
        <v>0.44595466666666667</v>
      </c>
      <c r="F34" s="2">
        <v>0.44595466666666667</v>
      </c>
      <c r="G34" s="2">
        <v>0.44595466666666667</v>
      </c>
      <c r="I34" s="2"/>
      <c r="J34" s="2"/>
      <c r="K34" s="3"/>
      <c r="L34" s="3"/>
      <c r="M34" s="2"/>
      <c r="N34" s="2"/>
      <c r="Q34" s="67" t="s">
        <v>51</v>
      </c>
      <c r="R34" s="68"/>
      <c r="S34" s="67">
        <v>0.57747729333333331</v>
      </c>
    </row>
    <row r="35" spans="1:21" x14ac:dyDescent="0.4">
      <c r="A35" s="7" t="s">
        <v>70</v>
      </c>
      <c r="B35" s="84" t="s">
        <v>2521</v>
      </c>
      <c r="C35" s="7" t="s">
        <v>50</v>
      </c>
      <c r="D35" s="69">
        <v>0.46152196666666662</v>
      </c>
      <c r="E35" s="7">
        <v>0.45939582666666667</v>
      </c>
      <c r="F35" s="7">
        <v>0.45560729333333333</v>
      </c>
      <c r="G35" s="9">
        <v>0.45884169555555548</v>
      </c>
      <c r="I35" s="7"/>
      <c r="J35" s="7"/>
      <c r="K35" s="69"/>
      <c r="L35" s="7"/>
      <c r="M35" s="7"/>
      <c r="N35" s="9"/>
      <c r="Q35" s="67" t="s">
        <v>52</v>
      </c>
      <c r="R35" s="68"/>
      <c r="S35" s="67">
        <v>0.50847791111111118</v>
      </c>
    </row>
    <row r="36" spans="1:21" x14ac:dyDescent="0.4">
      <c r="A36" s="7" t="s">
        <v>70</v>
      </c>
      <c r="B36" s="85"/>
      <c r="C36" s="7" t="s">
        <v>45</v>
      </c>
      <c r="D36" s="69">
        <v>0.41882264000000008</v>
      </c>
      <c r="E36" s="7">
        <v>0.41906788666666667</v>
      </c>
      <c r="F36" s="7">
        <v>0.41475138</v>
      </c>
      <c r="G36" s="9">
        <v>0.41754730222222225</v>
      </c>
      <c r="I36" s="7"/>
      <c r="J36" s="7"/>
      <c r="K36" s="69"/>
      <c r="L36" s="7"/>
      <c r="M36" s="7"/>
      <c r="N36" s="9"/>
      <c r="Q36" s="67" t="s">
        <v>47</v>
      </c>
      <c r="R36" s="68"/>
      <c r="S36" s="67">
        <v>0.47478902814814816</v>
      </c>
    </row>
    <row r="37" spans="1:21" x14ac:dyDescent="0.4">
      <c r="A37" s="7" t="s">
        <v>70</v>
      </c>
      <c r="B37" s="85"/>
      <c r="C37" s="7" t="s">
        <v>48</v>
      </c>
      <c r="D37" s="69">
        <v>0.44238774666666664</v>
      </c>
      <c r="E37" s="7">
        <v>0.44413494000000003</v>
      </c>
      <c r="F37" s="7">
        <v>0.45133386666666658</v>
      </c>
      <c r="G37" s="9">
        <v>0.44595218444444445</v>
      </c>
      <c r="I37" s="7"/>
      <c r="J37" s="7"/>
      <c r="K37" s="69"/>
      <c r="L37" s="7"/>
      <c r="M37" s="7"/>
      <c r="N37" s="9"/>
    </row>
    <row r="38" spans="1:21" x14ac:dyDescent="0.4">
      <c r="A38" s="7" t="s">
        <v>70</v>
      </c>
      <c r="B38" s="85"/>
      <c r="C38" s="7" t="s">
        <v>49</v>
      </c>
      <c r="D38" s="70">
        <v>0.35257627999999991</v>
      </c>
      <c r="E38" s="71">
        <v>0.35257627999999991</v>
      </c>
      <c r="F38" s="7">
        <v>0.35257627999999991</v>
      </c>
      <c r="G38" s="9">
        <v>0.35257627999999991</v>
      </c>
      <c r="I38" s="7"/>
      <c r="J38" s="7"/>
      <c r="K38" s="70"/>
      <c r="L38" s="71"/>
      <c r="M38" s="7"/>
      <c r="N38" s="9"/>
    </row>
    <row r="39" spans="1:21" x14ac:dyDescent="0.4">
      <c r="A39" s="7" t="s">
        <v>70</v>
      </c>
      <c r="B39" s="85"/>
      <c r="C39" s="7" t="s">
        <v>46</v>
      </c>
      <c r="D39" s="69">
        <v>0.41824320666666664</v>
      </c>
      <c r="E39" s="7">
        <v>0.42105276666666674</v>
      </c>
      <c r="F39" s="7">
        <v>0.42484828000000002</v>
      </c>
      <c r="G39" s="9">
        <v>0.42138141777777777</v>
      </c>
      <c r="I39" s="7"/>
      <c r="J39" s="7"/>
      <c r="K39" s="69"/>
      <c r="L39" s="7"/>
      <c r="M39" s="7"/>
      <c r="N39" s="9"/>
    </row>
    <row r="40" spans="1:21" x14ac:dyDescent="0.4">
      <c r="A40" s="7" t="s">
        <v>70</v>
      </c>
      <c r="B40" s="85"/>
      <c r="C40" s="7" t="s">
        <v>47</v>
      </c>
      <c r="D40" s="69">
        <v>0.38014510666666662</v>
      </c>
      <c r="E40" s="7">
        <v>0.38370396666666667</v>
      </c>
      <c r="F40" s="7">
        <v>0.38136084666666675</v>
      </c>
      <c r="G40" s="9">
        <v>0.38173664000000002</v>
      </c>
      <c r="I40" s="7"/>
      <c r="J40" s="7"/>
      <c r="K40" s="69"/>
      <c r="L40" s="7"/>
      <c r="M40" s="7"/>
      <c r="N40" s="9"/>
      <c r="R40" s="88" t="s">
        <v>2479</v>
      </c>
      <c r="S40" s="88"/>
    </row>
    <row r="41" spans="1:21" x14ac:dyDescent="0.4">
      <c r="A41" s="7" t="s">
        <v>70</v>
      </c>
      <c r="B41" s="85"/>
      <c r="C41" s="7" t="s">
        <v>51</v>
      </c>
      <c r="D41" s="69">
        <v>0.41844395333333334</v>
      </c>
      <c r="E41" s="7">
        <v>0.42525737333333335</v>
      </c>
      <c r="F41" s="7">
        <v>0.41880364666666664</v>
      </c>
      <c r="G41" s="9">
        <v>0.42083499111111111</v>
      </c>
      <c r="I41" s="7"/>
      <c r="J41" s="7"/>
      <c r="K41" s="69"/>
      <c r="L41" s="7"/>
      <c r="M41" s="7"/>
      <c r="N41" s="9"/>
      <c r="R41" s="6" t="str">
        <f>R28</f>
        <v>Average</v>
      </c>
      <c r="U41" s="6">
        <f>S53/100</f>
        <v>8.0000000000000002E-3</v>
      </c>
    </row>
    <row r="42" spans="1:21" x14ac:dyDescent="0.4">
      <c r="A42" s="7" t="s">
        <v>70</v>
      </c>
      <c r="B42" s="86"/>
      <c r="C42" s="7" t="s">
        <v>52</v>
      </c>
      <c r="D42" s="70">
        <v>0.35797240000000002</v>
      </c>
      <c r="E42" s="71">
        <v>0.35797240000000002</v>
      </c>
      <c r="F42" s="7">
        <v>0.35797240000000002</v>
      </c>
      <c r="G42" s="9">
        <v>0.35797240000000002</v>
      </c>
      <c r="I42" s="7"/>
      <c r="J42" s="7"/>
      <c r="K42" s="70"/>
      <c r="L42" s="71"/>
      <c r="M42" s="7"/>
      <c r="N42" s="9"/>
      <c r="R42" s="6" t="e">
        <f>R29/$R$37</f>
        <v>#DIV/0!</v>
      </c>
      <c r="U42" s="6">
        <f t="shared" ref="U42:U48" si="7">S54/100</f>
        <v>8.5000000000000006E-3</v>
      </c>
    </row>
    <row r="43" spans="1:21" x14ac:dyDescent="0.4">
      <c r="R43" s="6" t="e">
        <f t="shared" ref="R43:R45" si="8">R30/$R$37</f>
        <v>#DIV/0!</v>
      </c>
      <c r="U43" s="6">
        <f t="shared" si="7"/>
        <v>8.0000000000000002E-3</v>
      </c>
    </row>
    <row r="44" spans="1:21" x14ac:dyDescent="0.4">
      <c r="R44" s="6" t="e">
        <f t="shared" si="8"/>
        <v>#DIV/0!</v>
      </c>
      <c r="U44" s="6">
        <f t="shared" si="7"/>
        <v>7.8000000000000005E-3</v>
      </c>
    </row>
    <row r="45" spans="1:21" x14ac:dyDescent="0.4">
      <c r="B45" s="89" t="s">
        <v>2480</v>
      </c>
      <c r="C45" s="90"/>
      <c r="D45" s="90"/>
      <c r="E45" s="90"/>
      <c r="F45" s="90"/>
      <c r="G45" s="91"/>
      <c r="H45" s="68"/>
      <c r="I45" s="87" t="s">
        <v>2481</v>
      </c>
      <c r="J45" s="87"/>
      <c r="K45" s="87"/>
      <c r="L45" s="87"/>
      <c r="M45" s="87"/>
      <c r="N45" s="87"/>
      <c r="R45" s="6" t="e">
        <f t="shared" si="8"/>
        <v>#DIV/0!</v>
      </c>
      <c r="S45" s="6" t="e">
        <f>S33/$S$37</f>
        <v>#DIV/0!</v>
      </c>
      <c r="U45" s="6">
        <f t="shared" si="7"/>
        <v>8.0000000000000002E-3</v>
      </c>
    </row>
    <row r="46" spans="1:21" x14ac:dyDescent="0.4">
      <c r="B46" s="76" t="s">
        <v>2482</v>
      </c>
      <c r="C46" s="82" t="s">
        <v>2472</v>
      </c>
      <c r="D46" s="83" t="s">
        <v>26</v>
      </c>
      <c r="E46" s="83" t="s">
        <v>27</v>
      </c>
      <c r="F46" s="83">
        <v>1</v>
      </c>
      <c r="G46" s="83" t="s">
        <v>1</v>
      </c>
      <c r="H46" s="68"/>
      <c r="I46" s="76" t="s">
        <v>2482</v>
      </c>
      <c r="J46" s="82" t="s">
        <v>2472</v>
      </c>
      <c r="K46" s="83" t="s">
        <v>26</v>
      </c>
      <c r="L46" s="83" t="s">
        <v>27</v>
      </c>
      <c r="M46" s="83">
        <v>1</v>
      </c>
      <c r="N46" s="83" t="s">
        <v>1</v>
      </c>
      <c r="S46" s="6" t="e">
        <f t="shared" ref="S46:S48" si="9">S34/$S$37</f>
        <v>#DIV/0!</v>
      </c>
      <c r="U46" s="6">
        <f t="shared" si="7"/>
        <v>8.0000000000000002E-3</v>
      </c>
    </row>
    <row r="47" spans="1:21" ht="14.6" customHeight="1" x14ac:dyDescent="0.4">
      <c r="B47" s="78"/>
      <c r="C47" s="82"/>
      <c r="D47" s="83"/>
      <c r="E47" s="83"/>
      <c r="F47" s="83"/>
      <c r="G47" s="83"/>
      <c r="H47" s="68"/>
      <c r="I47" s="78"/>
      <c r="J47" s="82"/>
      <c r="K47" s="83"/>
      <c r="L47" s="83"/>
      <c r="M47" s="83"/>
      <c r="N47" s="83"/>
      <c r="S47" s="6" t="e">
        <f t="shared" si="9"/>
        <v>#DIV/0!</v>
      </c>
      <c r="U47" s="6">
        <f t="shared" si="7"/>
        <v>8.0000000000000002E-3</v>
      </c>
    </row>
    <row r="48" spans="1:21" x14ac:dyDescent="0.4">
      <c r="B48" s="76" t="str">
        <f>B19</f>
        <v>GES1</v>
      </c>
      <c r="C48" s="67" t="str">
        <f t="shared" ref="C48:G51" si="10">C19</f>
        <v>GBT</v>
      </c>
      <c r="D48" s="67">
        <f t="shared" si="10"/>
        <v>0.64875333333333318</v>
      </c>
      <c r="E48" s="67">
        <f t="shared" si="10"/>
        <v>0.6522066666666666</v>
      </c>
      <c r="F48" s="67">
        <f t="shared" si="10"/>
        <v>0.65304666666666666</v>
      </c>
      <c r="G48" s="67">
        <f t="shared" si="10"/>
        <v>0.65133555555555545</v>
      </c>
      <c r="H48" s="68"/>
      <c r="I48" s="76">
        <f>B23</f>
        <v>0</v>
      </c>
      <c r="J48" s="67" t="str">
        <f t="shared" ref="J48:N51" si="11">C23</f>
        <v>CLM</v>
      </c>
      <c r="K48" s="67">
        <f t="shared" si="11"/>
        <v>0.85975333333333337</v>
      </c>
      <c r="L48" s="67">
        <f t="shared" si="11"/>
        <v>0.85975333333333337</v>
      </c>
      <c r="M48" s="67">
        <f t="shared" si="11"/>
        <v>0.85975333333333337</v>
      </c>
      <c r="N48" s="67">
        <f t="shared" si="11"/>
        <v>0.85975333333333337</v>
      </c>
      <c r="S48" s="6" t="e">
        <f t="shared" si="9"/>
        <v>#DIV/0!</v>
      </c>
      <c r="U48" s="6">
        <f t="shared" si="7"/>
        <v>8.0000000000000002E-3</v>
      </c>
    </row>
    <row r="49" spans="2:25" x14ac:dyDescent="0.4">
      <c r="B49" s="77"/>
      <c r="C49" s="67" t="str">
        <f t="shared" si="10"/>
        <v>CLD</v>
      </c>
      <c r="D49" s="67">
        <f>D20</f>
        <v>0.71095333333333333</v>
      </c>
      <c r="E49" s="67">
        <f t="shared" si="10"/>
        <v>0.77564666666666671</v>
      </c>
      <c r="F49" s="67">
        <f t="shared" si="10"/>
        <v>0.72039333333333344</v>
      </c>
      <c r="G49" s="67">
        <f t="shared" si="10"/>
        <v>0.73566444444444457</v>
      </c>
      <c r="H49" s="68"/>
      <c r="I49" s="77"/>
      <c r="J49" s="67" t="str">
        <f t="shared" si="11"/>
        <v>DPM</v>
      </c>
      <c r="K49" s="67">
        <f t="shared" si="11"/>
        <v>0.6009199999999999</v>
      </c>
      <c r="L49" s="67">
        <f t="shared" si="11"/>
        <v>0.60175333333333336</v>
      </c>
      <c r="M49" s="67">
        <f t="shared" si="11"/>
        <v>0.58474000000000004</v>
      </c>
      <c r="N49" s="67">
        <f t="shared" si="11"/>
        <v>0.59580444444444447</v>
      </c>
    </row>
    <row r="50" spans="2:25" x14ac:dyDescent="0.4">
      <c r="B50" s="77"/>
      <c r="C50" s="67" t="str">
        <f t="shared" si="10"/>
        <v>DPS</v>
      </c>
      <c r="D50" s="67">
        <f t="shared" si="10"/>
        <v>0.64126000000000005</v>
      </c>
      <c r="E50" s="67">
        <f t="shared" si="10"/>
        <v>0.63710000000000011</v>
      </c>
      <c r="F50" s="67">
        <f t="shared" si="10"/>
        <v>0.64170666666666676</v>
      </c>
      <c r="G50" s="67">
        <f t="shared" si="10"/>
        <v>0.64002222222222238</v>
      </c>
      <c r="H50" s="68"/>
      <c r="I50" s="77"/>
      <c r="J50" s="67" t="str">
        <f t="shared" si="11"/>
        <v>GPM</v>
      </c>
      <c r="K50" s="67">
        <f t="shared" si="11"/>
        <v>0.77579333333333322</v>
      </c>
      <c r="L50" s="67">
        <f t="shared" si="11"/>
        <v>0.76608000000000009</v>
      </c>
      <c r="M50" s="67">
        <f t="shared" si="11"/>
        <v>0.76698666666666659</v>
      </c>
      <c r="N50" s="67">
        <f t="shared" si="11"/>
        <v>0.76961999999999986</v>
      </c>
      <c r="P50" s="2" t="s">
        <v>2483</v>
      </c>
      <c r="Q50" s="73" t="s">
        <v>2484</v>
      </c>
      <c r="R50" s="73"/>
      <c r="S50" s="2" t="s">
        <v>2485</v>
      </c>
      <c r="T50" s="73" t="s">
        <v>2486</v>
      </c>
      <c r="U50" s="73"/>
      <c r="V50" s="73"/>
      <c r="W50" s="73"/>
      <c r="X50" s="73"/>
    </row>
    <row r="51" spans="2:25" ht="14.6" customHeight="1" x14ac:dyDescent="0.4">
      <c r="B51" s="78"/>
      <c r="C51" s="67" t="str">
        <f t="shared" si="10"/>
        <v>GBN</v>
      </c>
      <c r="D51" s="67">
        <f t="shared" si="10"/>
        <v>0.84581999999999979</v>
      </c>
      <c r="E51" s="67">
        <f t="shared" si="10"/>
        <v>0.84581999999999979</v>
      </c>
      <c r="F51" s="67">
        <f t="shared" si="10"/>
        <v>0.84581999999999979</v>
      </c>
      <c r="G51" s="67">
        <f t="shared" si="10"/>
        <v>0.84581999999999979</v>
      </c>
      <c r="H51" s="68"/>
      <c r="I51" s="78"/>
      <c r="J51" s="67" t="str">
        <f t="shared" si="11"/>
        <v>GPN</v>
      </c>
      <c r="K51" s="67">
        <f t="shared" si="11"/>
        <v>0.72150666666666685</v>
      </c>
      <c r="L51" s="67">
        <f t="shared" si="11"/>
        <v>0.72150666666666685</v>
      </c>
      <c r="M51" s="67">
        <f t="shared" si="11"/>
        <v>0.72150666666666685</v>
      </c>
      <c r="N51" s="67">
        <f t="shared" si="11"/>
        <v>0.72150666666666685</v>
      </c>
      <c r="P51" s="2" t="s">
        <v>2183</v>
      </c>
      <c r="Q51" s="2">
        <v>1</v>
      </c>
      <c r="R51" s="2">
        <v>-1</v>
      </c>
      <c r="S51" s="2">
        <v>1</v>
      </c>
      <c r="T51" s="74" t="s">
        <v>2487</v>
      </c>
      <c r="U51" s="74" t="s">
        <v>2487</v>
      </c>
      <c r="V51" s="80" t="s">
        <v>2487</v>
      </c>
      <c r="W51" s="81" t="s">
        <v>2488</v>
      </c>
      <c r="X51" s="81" t="s">
        <v>2489</v>
      </c>
    </row>
    <row r="52" spans="2:25" x14ac:dyDescent="0.4">
      <c r="B52" s="76" t="str">
        <f>B27</f>
        <v>SC2</v>
      </c>
      <c r="C52" s="67" t="str">
        <f>C27</f>
        <v>GBT</v>
      </c>
      <c r="D52" s="67">
        <f t="shared" ref="C52:G55" si="12">D27</f>
        <v>0.79131133333333337</v>
      </c>
      <c r="E52" s="67">
        <f t="shared" si="12"/>
        <v>0.66023866666666653</v>
      </c>
      <c r="F52" s="67">
        <f t="shared" si="12"/>
        <v>0.5689466666666666</v>
      </c>
      <c r="G52" s="67">
        <f t="shared" si="12"/>
        <v>0.67349888888888876</v>
      </c>
      <c r="H52" s="68"/>
      <c r="I52" s="76">
        <f>B31</f>
        <v>0</v>
      </c>
      <c r="J52" s="67" t="str">
        <f t="shared" ref="J52:N55" si="13">C31</f>
        <v>CLM</v>
      </c>
      <c r="K52" s="67">
        <f t="shared" si="13"/>
        <v>0.92648200000000003</v>
      </c>
      <c r="L52" s="67">
        <f t="shared" si="13"/>
        <v>0.55732533333333334</v>
      </c>
      <c r="M52" s="67">
        <f t="shared" si="13"/>
        <v>0.52737866666666666</v>
      </c>
      <c r="N52" s="67">
        <f t="shared" si="13"/>
        <v>0.67039533333333345</v>
      </c>
      <c r="P52" s="2" t="s">
        <v>25</v>
      </c>
      <c r="Q52" s="2" t="s">
        <v>2490</v>
      </c>
      <c r="R52" s="10" t="s">
        <v>2491</v>
      </c>
      <c r="S52" s="2" t="s">
        <v>2490</v>
      </c>
      <c r="T52" s="74"/>
      <c r="U52" s="74"/>
      <c r="V52" s="80"/>
      <c r="W52" s="81"/>
      <c r="X52" s="81"/>
    </row>
    <row r="53" spans="2:25" x14ac:dyDescent="0.4">
      <c r="B53" s="77"/>
      <c r="C53" s="67" t="str">
        <f t="shared" si="12"/>
        <v>CLD</v>
      </c>
      <c r="D53" s="67">
        <f t="shared" si="12"/>
        <v>0.80111666666666659</v>
      </c>
      <c r="E53" s="67">
        <f t="shared" si="12"/>
        <v>0.69857133333333332</v>
      </c>
      <c r="F53" s="67">
        <f t="shared" si="12"/>
        <v>0.612954</v>
      </c>
      <c r="G53" s="67">
        <f t="shared" si="12"/>
        <v>0.70421400000000001</v>
      </c>
      <c r="H53" s="68"/>
      <c r="I53" s="77"/>
      <c r="J53" s="67" t="str">
        <f t="shared" si="13"/>
        <v>DPM</v>
      </c>
      <c r="K53" s="67">
        <f t="shared" si="13"/>
        <v>0.46840466666666664</v>
      </c>
      <c r="L53" s="67">
        <f t="shared" si="13"/>
        <v>0.45039800000000002</v>
      </c>
      <c r="M53" s="67">
        <f t="shared" si="13"/>
        <v>0.42167533333333335</v>
      </c>
      <c r="N53" s="67">
        <f t="shared" si="13"/>
        <v>0.446826</v>
      </c>
      <c r="P53" s="2" t="s">
        <v>50</v>
      </c>
      <c r="Q53" s="2">
        <v>0.25287376112303206</v>
      </c>
      <c r="R53" s="2">
        <v>9.1111111111111101E-2</v>
      </c>
      <c r="S53" s="3">
        <v>0.8</v>
      </c>
      <c r="T53" s="2">
        <f>Q53*$Q$51</f>
        <v>0.25287376112303206</v>
      </c>
      <c r="U53" s="2">
        <f>R53*$R$51</f>
        <v>-9.1111111111111101E-2</v>
      </c>
      <c r="V53" s="3">
        <f t="shared" ref="V53:V60" si="14">S53*$S$51</f>
        <v>0.8</v>
      </c>
      <c r="W53" s="2">
        <f>SUM(T53:V53)</f>
        <v>0.96176265001192096</v>
      </c>
      <c r="X53" s="2">
        <f>W53/SUM($V$53:$V$60)</f>
        <v>0.14957428460527541</v>
      </c>
    </row>
    <row r="54" spans="2:25" x14ac:dyDescent="0.4">
      <c r="B54" s="77"/>
      <c r="C54" s="67" t="str">
        <f t="shared" si="12"/>
        <v>DPS</v>
      </c>
      <c r="D54" s="67">
        <f t="shared" si="12"/>
        <v>0.65965399999999996</v>
      </c>
      <c r="E54" s="67">
        <f t="shared" si="12"/>
        <v>0.608186</v>
      </c>
      <c r="F54" s="67">
        <f t="shared" si="12"/>
        <v>0.60642800000000008</v>
      </c>
      <c r="G54" s="67">
        <f t="shared" si="12"/>
        <v>0.62475600000000009</v>
      </c>
      <c r="H54" s="68"/>
      <c r="I54" s="77"/>
      <c r="J54" s="67" t="str">
        <f t="shared" si="13"/>
        <v>GPM</v>
      </c>
      <c r="K54" s="67">
        <f t="shared" si="13"/>
        <v>0.61637866666666674</v>
      </c>
      <c r="L54" s="67">
        <f t="shared" si="13"/>
        <v>0.5345766666666667</v>
      </c>
      <c r="M54" s="67">
        <f t="shared" si="13"/>
        <v>0.47497533333333336</v>
      </c>
      <c r="N54" s="67">
        <f t="shared" si="13"/>
        <v>0.54197688888888895</v>
      </c>
      <c r="P54" s="2" t="s">
        <v>45</v>
      </c>
      <c r="Q54" s="2">
        <v>0.26324736610434274</v>
      </c>
      <c r="R54" s="2">
        <v>9.7777777777777783E-2</v>
      </c>
      <c r="S54" s="3">
        <v>0.85</v>
      </c>
      <c r="T54" s="2">
        <f t="shared" ref="T54:T60" si="15">Q54*$Q$51</f>
        <v>0.26324736610434274</v>
      </c>
      <c r="U54" s="2">
        <f t="shared" ref="U54:U60" si="16">R54*$R$51</f>
        <v>-9.7777777777777783E-2</v>
      </c>
      <c r="V54" s="3">
        <f t="shared" si="14"/>
        <v>0.85</v>
      </c>
      <c r="W54" s="2">
        <f t="shared" ref="W54:W59" si="17">SUM(T54:V54)</f>
        <v>1.015469588326565</v>
      </c>
      <c r="X54" s="2">
        <f t="shared" ref="X54:X60" si="18">W54/SUM($V$53:$V$60)</f>
        <v>0.1579268411083305</v>
      </c>
    </row>
    <row r="55" spans="2:25" x14ac:dyDescent="0.4">
      <c r="B55" s="78"/>
      <c r="C55" s="67" t="str">
        <f t="shared" si="12"/>
        <v>GBN</v>
      </c>
      <c r="D55" s="67">
        <f t="shared" si="12"/>
        <v>0.47288333333333332</v>
      </c>
      <c r="E55" s="67">
        <f t="shared" si="12"/>
        <v>0.47288333333333332</v>
      </c>
      <c r="F55" s="67">
        <f t="shared" si="12"/>
        <v>0.47288333333333332</v>
      </c>
      <c r="G55" s="67">
        <f t="shared" si="12"/>
        <v>0.47288333333333332</v>
      </c>
      <c r="H55" s="68"/>
      <c r="I55" s="78"/>
      <c r="J55" s="67" t="str">
        <f t="shared" si="13"/>
        <v>GPN</v>
      </c>
      <c r="K55" s="67">
        <f t="shared" si="13"/>
        <v>0.44595466666666667</v>
      </c>
      <c r="L55" s="67">
        <f t="shared" si="13"/>
        <v>0.44595466666666667</v>
      </c>
      <c r="M55" s="67">
        <f t="shared" si="13"/>
        <v>0.44595466666666667</v>
      </c>
      <c r="N55" s="67">
        <f t="shared" si="13"/>
        <v>0.44595466666666667</v>
      </c>
      <c r="P55" s="2" t="s">
        <v>48</v>
      </c>
      <c r="Q55" s="2">
        <v>0.24327473127731508</v>
      </c>
      <c r="R55" s="2">
        <v>3.111111111111111E-2</v>
      </c>
      <c r="S55" s="3">
        <v>0.8</v>
      </c>
      <c r="T55" s="2">
        <f t="shared" si="15"/>
        <v>0.24327473127731508</v>
      </c>
      <c r="U55" s="2">
        <f t="shared" si="16"/>
        <v>-3.111111111111111E-2</v>
      </c>
      <c r="V55" s="3">
        <f t="shared" si="14"/>
        <v>0.8</v>
      </c>
      <c r="W55" s="2">
        <f t="shared" si="17"/>
        <v>1.0121636201662041</v>
      </c>
      <c r="X55" s="2">
        <f t="shared" si="18"/>
        <v>0.15741269364948743</v>
      </c>
    </row>
    <row r="56" spans="2:25" x14ac:dyDescent="0.4">
      <c r="B56" s="76" t="str">
        <f>B35</f>
        <v>SPC3</v>
      </c>
      <c r="C56" s="67" t="str">
        <f t="shared" ref="C56:G59" si="19">C35</f>
        <v>GBT</v>
      </c>
      <c r="D56" s="67">
        <f t="shared" si="19"/>
        <v>0.46152196666666662</v>
      </c>
      <c r="E56" s="67">
        <f t="shared" si="19"/>
        <v>0.45939582666666667</v>
      </c>
      <c r="F56" s="67">
        <f t="shared" si="19"/>
        <v>0.45560729333333333</v>
      </c>
      <c r="G56" s="67">
        <f>G35</f>
        <v>0.45884169555555548</v>
      </c>
      <c r="H56" s="68"/>
      <c r="I56" s="76">
        <f>B39</f>
        <v>0</v>
      </c>
      <c r="J56" s="67" t="str">
        <f t="shared" ref="J56:N59" si="20">C39</f>
        <v>CLM</v>
      </c>
      <c r="K56" s="67">
        <f t="shared" si="20"/>
        <v>0.41824320666666664</v>
      </c>
      <c r="L56" s="67">
        <f t="shared" si="20"/>
        <v>0.42105276666666674</v>
      </c>
      <c r="M56" s="67">
        <f t="shared" si="20"/>
        <v>0.42484828000000002</v>
      </c>
      <c r="N56" s="67">
        <f>G39</f>
        <v>0.42138141777777777</v>
      </c>
      <c r="P56" s="2" t="s">
        <v>49</v>
      </c>
      <c r="Q56" s="2">
        <v>0.24060414149530995</v>
      </c>
      <c r="R56" s="2">
        <v>2.8888888888888888E-2</v>
      </c>
      <c r="S56" s="3">
        <v>0.78</v>
      </c>
      <c r="T56" s="2">
        <f t="shared" si="15"/>
        <v>0.24060414149530995</v>
      </c>
      <c r="U56" s="2">
        <f t="shared" si="16"/>
        <v>-2.8888888888888888E-2</v>
      </c>
      <c r="V56" s="3">
        <f t="shared" si="14"/>
        <v>0.78</v>
      </c>
      <c r="W56" s="2">
        <f t="shared" si="17"/>
        <v>0.99171525260642113</v>
      </c>
      <c r="X56" s="2">
        <f t="shared" si="18"/>
        <v>0.15423254317362692</v>
      </c>
    </row>
    <row r="57" spans="2:25" x14ac:dyDescent="0.4">
      <c r="B57" s="77"/>
      <c r="C57" s="67" t="str">
        <f t="shared" si="19"/>
        <v>CLD</v>
      </c>
      <c r="D57" s="67">
        <f t="shared" si="19"/>
        <v>0.41882264000000008</v>
      </c>
      <c r="E57" s="67">
        <f t="shared" si="19"/>
        <v>0.41906788666666667</v>
      </c>
      <c r="F57" s="67">
        <f t="shared" si="19"/>
        <v>0.41475138</v>
      </c>
      <c r="G57" s="67">
        <f t="shared" si="19"/>
        <v>0.41754730222222225</v>
      </c>
      <c r="H57" s="68"/>
      <c r="I57" s="77"/>
      <c r="J57" s="67" t="str">
        <f t="shared" si="20"/>
        <v>DPM</v>
      </c>
      <c r="K57" s="67">
        <f t="shared" si="20"/>
        <v>0.38014510666666662</v>
      </c>
      <c r="L57" s="67">
        <f t="shared" si="20"/>
        <v>0.38370396666666667</v>
      </c>
      <c r="M57" s="67">
        <f t="shared" si="20"/>
        <v>0.38136084666666675</v>
      </c>
      <c r="N57" s="67">
        <f t="shared" si="20"/>
        <v>0.38173664000000002</v>
      </c>
      <c r="P57" s="2" t="s">
        <v>46</v>
      </c>
      <c r="Q57" s="2">
        <v>0.29212561811139814</v>
      </c>
      <c r="R57" s="2">
        <v>1</v>
      </c>
      <c r="S57" s="3">
        <v>0.8</v>
      </c>
      <c r="T57" s="2">
        <f t="shared" si="15"/>
        <v>0.29212561811139814</v>
      </c>
      <c r="U57" s="2">
        <f t="shared" si="16"/>
        <v>-1</v>
      </c>
      <c r="V57" s="3">
        <f t="shared" si="14"/>
        <v>0.8</v>
      </c>
      <c r="W57" s="2">
        <f t="shared" si="17"/>
        <v>9.2125618111398189E-2</v>
      </c>
      <c r="X57" s="2">
        <f t="shared" si="18"/>
        <v>1.4327467824478723E-2</v>
      </c>
    </row>
    <row r="58" spans="2:25" x14ac:dyDescent="0.4">
      <c r="B58" s="77"/>
      <c r="C58" s="67" t="str">
        <f t="shared" si="19"/>
        <v>DPS</v>
      </c>
      <c r="D58" s="67">
        <f t="shared" si="19"/>
        <v>0.44238774666666664</v>
      </c>
      <c r="E58" s="67">
        <f t="shared" si="19"/>
        <v>0.44413494000000003</v>
      </c>
      <c r="F58" s="67">
        <f t="shared" si="19"/>
        <v>0.45133386666666658</v>
      </c>
      <c r="G58" s="67">
        <f t="shared" si="19"/>
        <v>0.44595218444444445</v>
      </c>
      <c r="H58" s="68"/>
      <c r="I58" s="77"/>
      <c r="J58" s="67" t="str">
        <f t="shared" si="20"/>
        <v>GPM</v>
      </c>
      <c r="K58" s="67">
        <f t="shared" si="20"/>
        <v>0.41844395333333334</v>
      </c>
      <c r="L58" s="67">
        <f t="shared" si="20"/>
        <v>0.42525737333333335</v>
      </c>
      <c r="M58" s="67">
        <f t="shared" si="20"/>
        <v>0.41880364666666664</v>
      </c>
      <c r="N58" s="67">
        <f t="shared" si="20"/>
        <v>0.42083499111111111</v>
      </c>
      <c r="P58" s="2" t="s">
        <v>47</v>
      </c>
      <c r="Q58" s="2">
        <v>0.21547065239414576</v>
      </c>
      <c r="R58" s="2">
        <v>0.63555555555555554</v>
      </c>
      <c r="S58" s="3">
        <v>0.8</v>
      </c>
      <c r="T58" s="2">
        <f t="shared" si="15"/>
        <v>0.21547065239414576</v>
      </c>
      <c r="U58" s="2">
        <f t="shared" si="16"/>
        <v>-0.63555555555555554</v>
      </c>
      <c r="V58" s="3">
        <f t="shared" si="14"/>
        <v>0.8</v>
      </c>
      <c r="W58" s="2">
        <f t="shared" si="17"/>
        <v>0.37991509683859026</v>
      </c>
      <c r="X58" s="2">
        <f t="shared" si="18"/>
        <v>5.908477400289118E-2</v>
      </c>
    </row>
    <row r="59" spans="2:25" x14ac:dyDescent="0.4">
      <c r="B59" s="78"/>
      <c r="C59" s="67" t="str">
        <f t="shared" si="19"/>
        <v>GBN</v>
      </c>
      <c r="D59" s="67">
        <f t="shared" si="19"/>
        <v>0.35257627999999991</v>
      </c>
      <c r="E59" s="67">
        <f t="shared" si="19"/>
        <v>0.35257627999999991</v>
      </c>
      <c r="F59" s="67">
        <f t="shared" si="19"/>
        <v>0.35257627999999991</v>
      </c>
      <c r="G59" s="67">
        <f t="shared" si="19"/>
        <v>0.35257627999999991</v>
      </c>
      <c r="H59" s="68"/>
      <c r="I59" s="78"/>
      <c r="J59" s="67" t="str">
        <f t="shared" si="20"/>
        <v>GPN</v>
      </c>
      <c r="K59" s="67">
        <f t="shared" si="20"/>
        <v>0.35797240000000002</v>
      </c>
      <c r="L59" s="67">
        <f t="shared" si="20"/>
        <v>0.35797240000000002</v>
      </c>
      <c r="M59" s="67">
        <f t="shared" si="20"/>
        <v>0.35797240000000002</v>
      </c>
      <c r="N59" s="67">
        <f t="shared" si="20"/>
        <v>0.35797240000000002</v>
      </c>
      <c r="P59" s="2" t="s">
        <v>51</v>
      </c>
      <c r="Q59" s="2">
        <v>0.26117806316902642</v>
      </c>
      <c r="R59" s="2">
        <v>0.28222222222222221</v>
      </c>
      <c r="S59" s="3">
        <v>0.8</v>
      </c>
      <c r="T59" s="2">
        <f t="shared" si="15"/>
        <v>0.26117806316902642</v>
      </c>
      <c r="U59" s="2">
        <f t="shared" si="16"/>
        <v>-0.28222222222222221</v>
      </c>
      <c r="V59" s="3">
        <f t="shared" si="14"/>
        <v>0.8</v>
      </c>
      <c r="W59" s="2">
        <f t="shared" si="17"/>
        <v>0.77895584094680426</v>
      </c>
      <c r="X59" s="2">
        <f t="shared" si="18"/>
        <v>0.12114398770556832</v>
      </c>
    </row>
    <row r="60" spans="2:25" x14ac:dyDescent="0.4">
      <c r="B60" s="76" t="s">
        <v>2492</v>
      </c>
      <c r="C60" s="67" t="s">
        <v>50</v>
      </c>
      <c r="D60" s="67">
        <v>77.734487734487701</v>
      </c>
      <c r="E60" s="67"/>
      <c r="F60" s="67">
        <v>78.753607503607512</v>
      </c>
      <c r="G60" s="67">
        <f>AVERAGE(D60:F60)</f>
        <v>78.244047619047606</v>
      </c>
      <c r="H60" s="68"/>
      <c r="I60" s="76" t="s">
        <v>2493</v>
      </c>
      <c r="J60" s="67" t="s">
        <v>2266</v>
      </c>
      <c r="K60" s="67">
        <v>0</v>
      </c>
      <c r="L60" s="67"/>
      <c r="M60" s="67">
        <v>0</v>
      </c>
      <c r="N60" s="67">
        <f t="shared" ref="N60:N63" si="21">AVERAGE(K60:M60)</f>
        <v>0</v>
      </c>
      <c r="P60" s="2" t="s">
        <v>52</v>
      </c>
      <c r="Q60" s="2">
        <v>0.23122566632542965</v>
      </c>
      <c r="R60" s="2">
        <v>0.32666666666666666</v>
      </c>
      <c r="S60" s="3">
        <v>0.8</v>
      </c>
      <c r="T60" s="2">
        <f t="shared" si="15"/>
        <v>0.23122566632542965</v>
      </c>
      <c r="U60" s="2">
        <f t="shared" si="16"/>
        <v>-0.32666666666666666</v>
      </c>
      <c r="V60" s="3">
        <f t="shared" si="14"/>
        <v>0.8</v>
      </c>
      <c r="W60" s="2">
        <f>SUM(T60:V60)</f>
        <v>0.70455899965876301</v>
      </c>
      <c r="X60" s="2">
        <f t="shared" si="18"/>
        <v>0.10957371689871898</v>
      </c>
    </row>
    <row r="61" spans="2:25" x14ac:dyDescent="0.4">
      <c r="B61" s="77"/>
      <c r="C61" s="67" t="s">
        <v>45</v>
      </c>
      <c r="D61" s="67">
        <v>78.071789321789325</v>
      </c>
      <c r="E61" s="67"/>
      <c r="F61" s="67">
        <v>78.619158619158611</v>
      </c>
      <c r="G61" s="67">
        <f>AVERAGE(D61:F61)</f>
        <v>78.345473970473961</v>
      </c>
      <c r="H61" s="68"/>
      <c r="I61" s="77"/>
      <c r="J61" s="67" t="s">
        <v>47</v>
      </c>
      <c r="K61" s="67">
        <v>74.516129032258064</v>
      </c>
      <c r="L61" s="67"/>
      <c r="M61" s="68">
        <v>74.110459433040077</v>
      </c>
      <c r="N61" s="67">
        <f t="shared" si="21"/>
        <v>74.313294232649071</v>
      </c>
      <c r="Y61" s="6">
        <f>SUM(W53:W60)</f>
        <v>5.9366666666666674</v>
      </c>
    </row>
    <row r="62" spans="2:25" x14ac:dyDescent="0.4">
      <c r="B62" s="77"/>
      <c r="C62" s="67" t="s">
        <v>48</v>
      </c>
      <c r="D62" s="67">
        <v>72.943722943722932</v>
      </c>
      <c r="E62" s="67"/>
      <c r="F62" s="67">
        <v>71.821789321789325</v>
      </c>
      <c r="G62" s="67">
        <f t="shared" ref="G62:G63" si="22">AVERAGE(D62:F62)</f>
        <v>72.382756132756128</v>
      </c>
      <c r="H62" s="68"/>
      <c r="I62" s="77"/>
      <c r="J62" s="67" t="s">
        <v>51</v>
      </c>
      <c r="K62" s="67">
        <v>83.387096774193552</v>
      </c>
      <c r="L62" s="67"/>
      <c r="M62" s="68">
        <v>78.917050691244228</v>
      </c>
      <c r="N62" s="67">
        <f t="shared" si="21"/>
        <v>81.15207373271889</v>
      </c>
    </row>
    <row r="63" spans="2:25" x14ac:dyDescent="0.4">
      <c r="B63" s="78"/>
      <c r="C63" s="67" t="s">
        <v>49</v>
      </c>
      <c r="D63" s="67">
        <v>74.906204906204906</v>
      </c>
      <c r="E63" s="67"/>
      <c r="F63" s="67">
        <v>0</v>
      </c>
      <c r="G63" s="67">
        <f t="shared" si="22"/>
        <v>37.453102453102453</v>
      </c>
      <c r="H63" s="68"/>
      <c r="I63" s="78"/>
      <c r="J63" s="67" t="s">
        <v>2268</v>
      </c>
      <c r="K63" s="67">
        <v>0</v>
      </c>
      <c r="L63" s="67"/>
      <c r="M63" s="67">
        <v>0</v>
      </c>
      <c r="N63" s="67">
        <f t="shared" si="21"/>
        <v>0</v>
      </c>
      <c r="P63" s="31"/>
    </row>
    <row r="64" spans="2:25" ht="14.6" customHeight="1" x14ac:dyDescent="0.4">
      <c r="P64" s="31"/>
      <c r="S64" s="57" t="s">
        <v>25</v>
      </c>
      <c r="T64" s="63" t="s">
        <v>2494</v>
      </c>
    </row>
    <row r="65" spans="11:24" x14ac:dyDescent="0.4">
      <c r="K65" s="6">
        <v>0</v>
      </c>
      <c r="M65" s="6">
        <v>0</v>
      </c>
      <c r="P65" s="31"/>
      <c r="S65" s="2" t="s">
        <v>50</v>
      </c>
      <c r="T65" s="3">
        <v>0.8</v>
      </c>
    </row>
    <row r="66" spans="11:24" x14ac:dyDescent="0.4">
      <c r="K66" s="6">
        <v>74.516129032258064</v>
      </c>
      <c r="M66" s="6">
        <v>74.110459433040077</v>
      </c>
      <c r="P66" s="31"/>
      <c r="S66" s="2" t="s">
        <v>45</v>
      </c>
      <c r="T66" s="3">
        <v>0.85</v>
      </c>
    </row>
    <row r="67" spans="11:24" x14ac:dyDescent="0.4">
      <c r="K67" s="6">
        <v>83.387096774193552</v>
      </c>
      <c r="M67" s="6">
        <v>78.917050691244228</v>
      </c>
      <c r="P67" s="31"/>
      <c r="S67" s="2" t="s">
        <v>48</v>
      </c>
      <c r="T67" s="3">
        <v>0.8</v>
      </c>
    </row>
    <row r="68" spans="11:24" x14ac:dyDescent="0.4">
      <c r="K68" s="6">
        <v>0</v>
      </c>
      <c r="M68" s="2">
        <v>0</v>
      </c>
      <c r="P68" s="31"/>
      <c r="S68" s="2" t="s">
        <v>49</v>
      </c>
      <c r="T68" s="3">
        <v>0.78</v>
      </c>
    </row>
    <row r="69" spans="11:24" x14ac:dyDescent="0.4">
      <c r="M69" s="2">
        <f t="shared" ref="M69:M70" si="23">L69</f>
        <v>0</v>
      </c>
      <c r="P69" s="31"/>
      <c r="S69" s="2" t="s">
        <v>46</v>
      </c>
      <c r="T69" s="3">
        <v>0.8</v>
      </c>
    </row>
    <row r="70" spans="11:24" x14ac:dyDescent="0.4">
      <c r="M70" s="2">
        <f t="shared" si="23"/>
        <v>0</v>
      </c>
      <c r="P70" s="31"/>
      <c r="S70" s="2" t="s">
        <v>47</v>
      </c>
      <c r="T70" s="3">
        <v>0.8</v>
      </c>
    </row>
    <row r="71" spans="11:24" x14ac:dyDescent="0.4">
      <c r="M71" s="2">
        <v>0</v>
      </c>
      <c r="S71" s="2" t="s">
        <v>51</v>
      </c>
      <c r="T71" s="3">
        <v>0.8</v>
      </c>
    </row>
    <row r="72" spans="11:24" x14ac:dyDescent="0.4">
      <c r="S72" s="2" t="s">
        <v>52</v>
      </c>
      <c r="T72" s="3">
        <v>0.8</v>
      </c>
    </row>
    <row r="79" spans="11:24" ht="14.6" customHeight="1" x14ac:dyDescent="0.4">
      <c r="O79" s="79" t="s">
        <v>2495</v>
      </c>
      <c r="P79" s="2" t="s">
        <v>2483</v>
      </c>
      <c r="Q79" s="73" t="s">
        <v>2484</v>
      </c>
      <c r="R79" s="73"/>
      <c r="S79" s="73" t="s">
        <v>2486</v>
      </c>
      <c r="T79" s="73"/>
      <c r="U79" s="73"/>
    </row>
    <row r="80" spans="11:24" ht="14.6" customHeight="1" x14ac:dyDescent="0.4">
      <c r="O80" s="79"/>
      <c r="P80" s="2" t="s">
        <v>2183</v>
      </c>
      <c r="Q80" s="2">
        <v>1</v>
      </c>
      <c r="R80" s="2">
        <v>-1</v>
      </c>
      <c r="S80" s="74" t="s">
        <v>2487</v>
      </c>
      <c r="T80" s="74" t="s">
        <v>2496</v>
      </c>
      <c r="U80" s="74" t="s">
        <v>2497</v>
      </c>
      <c r="V80" s="75"/>
      <c r="W80" s="72"/>
      <c r="X80" s="72"/>
    </row>
    <row r="81" spans="15:24" x14ac:dyDescent="0.4">
      <c r="O81" s="79"/>
      <c r="P81" s="2" t="s">
        <v>2475</v>
      </c>
      <c r="Q81" s="2" t="s">
        <v>2490</v>
      </c>
      <c r="R81" s="10" t="s">
        <v>2491</v>
      </c>
      <c r="S81" s="74"/>
      <c r="T81" s="74"/>
      <c r="U81" s="74"/>
      <c r="V81" s="75"/>
      <c r="W81" s="72"/>
      <c r="X81" s="72"/>
    </row>
    <row r="82" spans="15:24" x14ac:dyDescent="0.4">
      <c r="O82" s="73" t="s">
        <v>53</v>
      </c>
      <c r="P82" s="2" t="s">
        <v>50</v>
      </c>
      <c r="Q82" s="2">
        <v>0.12954884652238963</v>
      </c>
      <c r="R82" s="2">
        <v>9.1111111111111101E-2</v>
      </c>
      <c r="S82" s="2">
        <f>Q82*$Q$80</f>
        <v>0.12954884652238963</v>
      </c>
      <c r="T82" s="2">
        <f>R82*$R$80</f>
        <v>-9.1111111111111101E-2</v>
      </c>
      <c r="U82" s="2">
        <f>S82+T82</f>
        <v>3.8437735411278526E-2</v>
      </c>
      <c r="V82" s="64"/>
    </row>
    <row r="83" spans="15:24" x14ac:dyDescent="0.4">
      <c r="O83" s="73"/>
      <c r="P83" s="2" t="s">
        <v>45</v>
      </c>
      <c r="Q83" s="2">
        <v>0.13486331075798055</v>
      </c>
      <c r="R83" s="2">
        <v>9.7777777777777783E-2</v>
      </c>
      <c r="S83" s="2">
        <f t="shared" ref="S83:S89" si="24">Q83*$Q$80</f>
        <v>0.13486331075798055</v>
      </c>
      <c r="T83" s="2">
        <f t="shared" ref="T83:T89" si="25">R83*$R$80</f>
        <v>-9.7777777777777783E-2</v>
      </c>
      <c r="U83" s="2">
        <f t="shared" ref="U83:U89" si="26">S83+T83</f>
        <v>3.7085532980202771E-2</v>
      </c>
      <c r="V83" s="64"/>
    </row>
    <row r="84" spans="15:24" x14ac:dyDescent="0.4">
      <c r="O84" s="73"/>
      <c r="P84" s="2" t="s">
        <v>48</v>
      </c>
      <c r="Q84" s="2">
        <v>0.12463120208698457</v>
      </c>
      <c r="R84" s="2">
        <v>3.111111111111111E-2</v>
      </c>
      <c r="S84" s="2">
        <f t="shared" si="24"/>
        <v>0.12463120208698457</v>
      </c>
      <c r="T84" s="2">
        <f t="shared" si="25"/>
        <v>-3.111111111111111E-2</v>
      </c>
      <c r="U84" s="2">
        <f t="shared" si="26"/>
        <v>9.3520090975873466E-2</v>
      </c>
      <c r="V84" s="64"/>
    </row>
    <row r="85" spans="15:24" x14ac:dyDescent="0.4">
      <c r="O85" s="73"/>
      <c r="P85" s="2" t="s">
        <v>49</v>
      </c>
      <c r="Q85" s="2">
        <v>0.12326304184664663</v>
      </c>
      <c r="R85" s="2">
        <v>2.8888888888888888E-2</v>
      </c>
      <c r="S85" s="2">
        <f t="shared" si="24"/>
        <v>0.12326304184664663</v>
      </c>
      <c r="T85" s="2">
        <f t="shared" si="25"/>
        <v>-2.8888888888888888E-2</v>
      </c>
      <c r="U85" s="2">
        <f t="shared" si="26"/>
        <v>9.4374152957757751E-2</v>
      </c>
      <c r="V85" s="64"/>
    </row>
    <row r="86" spans="15:24" x14ac:dyDescent="0.4">
      <c r="O86" s="73" t="s">
        <v>54</v>
      </c>
      <c r="P86" s="2" t="s">
        <v>46</v>
      </c>
      <c r="Q86" s="2">
        <v>0.14246779399433204</v>
      </c>
      <c r="R86" s="2">
        <v>1</v>
      </c>
      <c r="S86" s="2">
        <f t="shared" si="24"/>
        <v>0.14246779399433204</v>
      </c>
      <c r="T86" s="2">
        <f t="shared" si="25"/>
        <v>-1</v>
      </c>
      <c r="U86" s="2">
        <f t="shared" si="26"/>
        <v>-0.85753220600566793</v>
      </c>
      <c r="V86" s="64"/>
    </row>
    <row r="87" spans="15:24" x14ac:dyDescent="0.4">
      <c r="O87" s="73"/>
      <c r="P87" s="2" t="s">
        <v>47</v>
      </c>
      <c r="Q87" s="2">
        <v>0.10508365789886788</v>
      </c>
      <c r="R87" s="2">
        <v>0.63555555555555554</v>
      </c>
      <c r="S87" s="2">
        <f t="shared" si="24"/>
        <v>0.10508365789886788</v>
      </c>
      <c r="T87" s="2">
        <f t="shared" si="25"/>
        <v>-0.63555555555555554</v>
      </c>
      <c r="U87" s="2">
        <f t="shared" si="26"/>
        <v>-0.53047189765668767</v>
      </c>
      <c r="V87" s="64"/>
    </row>
    <row r="88" spans="15:24" x14ac:dyDescent="0.4">
      <c r="O88" s="73"/>
      <c r="P88" s="2" t="s">
        <v>51</v>
      </c>
      <c r="Q88" s="2">
        <v>0.12737486955085936</v>
      </c>
      <c r="R88" s="2">
        <v>0.28222222222222221</v>
      </c>
      <c r="S88" s="2">
        <f t="shared" si="24"/>
        <v>0.12737486955085936</v>
      </c>
      <c r="T88" s="2">
        <f t="shared" si="25"/>
        <v>-0.28222222222222221</v>
      </c>
      <c r="U88" s="2">
        <f t="shared" si="26"/>
        <v>-0.15484735267136285</v>
      </c>
      <c r="V88" s="64"/>
    </row>
    <row r="89" spans="15:24" x14ac:dyDescent="0.4">
      <c r="O89" s="73"/>
      <c r="P89" s="2" t="s">
        <v>52</v>
      </c>
      <c r="Q89" s="2">
        <v>0.11276727734193927</v>
      </c>
      <c r="R89" s="2">
        <v>0.32666666666666666</v>
      </c>
      <c r="S89" s="2">
        <f t="shared" si="24"/>
        <v>0.11276727734193927</v>
      </c>
      <c r="T89" s="2">
        <f t="shared" si="25"/>
        <v>-0.32666666666666666</v>
      </c>
      <c r="U89" s="2">
        <f t="shared" si="26"/>
        <v>-0.21389938932472741</v>
      </c>
      <c r="V89" s="64"/>
    </row>
    <row r="92" spans="15:24" x14ac:dyDescent="0.4">
      <c r="P92" s="6" t="s">
        <v>2498</v>
      </c>
    </row>
    <row r="93" spans="15:24" x14ac:dyDescent="0.4">
      <c r="P93" s="6" t="s">
        <v>2475</v>
      </c>
      <c r="Q93" s="6" t="s">
        <v>26</v>
      </c>
      <c r="R93" s="6" t="s">
        <v>27</v>
      </c>
      <c r="S93" s="6">
        <v>1</v>
      </c>
      <c r="T93" s="6" t="s">
        <v>1</v>
      </c>
      <c r="U93" s="6" t="s">
        <v>337</v>
      </c>
    </row>
    <row r="94" spans="15:24" x14ac:dyDescent="0.4">
      <c r="P94" s="6" t="s">
        <v>50</v>
      </c>
      <c r="Q94" s="6">
        <v>1.8310272999999997</v>
      </c>
      <c r="R94" s="6">
        <v>1.7200291600000002</v>
      </c>
      <c r="S94" s="6">
        <v>1.6387852933333336</v>
      </c>
      <c r="T94" s="6">
        <v>1.7299472511111109</v>
      </c>
      <c r="U94" s="6">
        <v>0.12954884652238963</v>
      </c>
    </row>
    <row r="95" spans="15:24" x14ac:dyDescent="0.4">
      <c r="P95" s="6" t="s">
        <v>45</v>
      </c>
      <c r="Q95" s="6">
        <v>1.8597773066666665</v>
      </c>
      <c r="R95" s="6">
        <v>1.8389305533333333</v>
      </c>
      <c r="S95" s="6">
        <v>1.7040360466666669</v>
      </c>
      <c r="T95" s="6">
        <v>1.8009146355555559</v>
      </c>
      <c r="U95" s="6">
        <v>0.13486331075798055</v>
      </c>
    </row>
    <row r="96" spans="15:24" x14ac:dyDescent="0.4">
      <c r="P96" s="6" t="s">
        <v>48</v>
      </c>
      <c r="Q96" s="6">
        <v>1.6919577466666667</v>
      </c>
      <c r="R96" s="6">
        <v>1.6456576066666668</v>
      </c>
      <c r="S96" s="6">
        <v>1.6552211999999997</v>
      </c>
      <c r="T96" s="6">
        <v>1.6642788511111113</v>
      </c>
      <c r="U96" s="6">
        <v>0.12463120208698457</v>
      </c>
    </row>
    <row r="97" spans="16:21" x14ac:dyDescent="0.4">
      <c r="P97" s="6" t="s">
        <v>49</v>
      </c>
      <c r="S97" s="6">
        <v>1.6460089466666663</v>
      </c>
      <c r="T97" s="6">
        <v>1.6460089466666663</v>
      </c>
      <c r="U97" s="6">
        <v>0.12326304184664663</v>
      </c>
    </row>
    <row r="98" spans="16:21" x14ac:dyDescent="0.4">
      <c r="P98" s="6" t="s">
        <v>46</v>
      </c>
      <c r="Q98" s="6">
        <v>2.1165685399999994</v>
      </c>
      <c r="R98" s="6">
        <v>1.8067981000000004</v>
      </c>
      <c r="S98" s="6">
        <v>1.7840196133333335</v>
      </c>
      <c r="T98" s="6">
        <v>1.9024620844444442</v>
      </c>
      <c r="U98" s="6">
        <v>0.14246779399433204</v>
      </c>
    </row>
    <row r="99" spans="16:21" x14ac:dyDescent="0.4">
      <c r="P99" s="6" t="s">
        <v>47</v>
      </c>
      <c r="Q99" s="6">
        <v>1.4251431066666664</v>
      </c>
      <c r="R99" s="6">
        <v>1.4147433</v>
      </c>
      <c r="S99" s="6">
        <v>1.36985818</v>
      </c>
      <c r="T99" s="6">
        <v>1.4032481955555556</v>
      </c>
      <c r="U99" s="6">
        <v>0.10508365789886788</v>
      </c>
    </row>
    <row r="100" spans="16:21" x14ac:dyDescent="0.4">
      <c r="P100" s="6" t="s">
        <v>51</v>
      </c>
      <c r="Q100" s="6">
        <v>1.7685119533333333</v>
      </c>
      <c r="R100" s="6">
        <v>1.6959980400000001</v>
      </c>
      <c r="S100" s="6">
        <v>1.6382403133333332</v>
      </c>
      <c r="T100" s="6">
        <v>1.7009167688888887</v>
      </c>
      <c r="U100" s="6">
        <v>0.12737486955085936</v>
      </c>
    </row>
    <row r="101" spans="16:21" x14ac:dyDescent="0.4">
      <c r="P101" s="6" t="s">
        <v>52</v>
      </c>
      <c r="S101" s="6">
        <v>1.5058524000000002</v>
      </c>
      <c r="T101" s="6">
        <v>1.5058524000000002</v>
      </c>
      <c r="U101" s="6">
        <v>0.11276727734193927</v>
      </c>
    </row>
  </sheetData>
  <mergeCells count="77">
    <mergeCell ref="B2:F2"/>
    <mergeCell ref="G2:K2"/>
    <mergeCell ref="N2:R2"/>
    <mergeCell ref="Z2:AD2"/>
    <mergeCell ref="B3:B4"/>
    <mergeCell ref="C3:C4"/>
    <mergeCell ref="D3:D4"/>
    <mergeCell ref="E3:E4"/>
    <mergeCell ref="F3:F4"/>
    <mergeCell ref="G3:G4"/>
    <mergeCell ref="AA3:AA4"/>
    <mergeCell ref="AB3:AB4"/>
    <mergeCell ref="H3:H4"/>
    <mergeCell ref="I3:I4"/>
    <mergeCell ref="J3:J4"/>
    <mergeCell ref="K3:K4"/>
    <mergeCell ref="N3:N4"/>
    <mergeCell ref="O3:O4"/>
    <mergeCell ref="B45:G45"/>
    <mergeCell ref="I45:N45"/>
    <mergeCell ref="AC3:AC4"/>
    <mergeCell ref="AD3:AD4"/>
    <mergeCell ref="I15:N15"/>
    <mergeCell ref="Q15:R15"/>
    <mergeCell ref="C17:C18"/>
    <mergeCell ref="D17:D18"/>
    <mergeCell ref="E17:E18"/>
    <mergeCell ref="F17:F18"/>
    <mergeCell ref="G17:G18"/>
    <mergeCell ref="I17:I20"/>
    <mergeCell ref="P3:P4"/>
    <mergeCell ref="Q3:Q4"/>
    <mergeCell ref="R3:R4"/>
    <mergeCell ref="Z3:Z4"/>
    <mergeCell ref="B19:B26"/>
    <mergeCell ref="I21:I24"/>
    <mergeCell ref="B27:B34"/>
    <mergeCell ref="B35:B42"/>
    <mergeCell ref="R40:S40"/>
    <mergeCell ref="N46:N47"/>
    <mergeCell ref="B46:B47"/>
    <mergeCell ref="C46:C47"/>
    <mergeCell ref="D46:D47"/>
    <mergeCell ref="E46:E47"/>
    <mergeCell ref="F46:F47"/>
    <mergeCell ref="G46:G47"/>
    <mergeCell ref="I46:I47"/>
    <mergeCell ref="J46:J47"/>
    <mergeCell ref="K46:K47"/>
    <mergeCell ref="L46:L47"/>
    <mergeCell ref="M46:M47"/>
    <mergeCell ref="B48:B51"/>
    <mergeCell ref="I48:I51"/>
    <mergeCell ref="Q50:R50"/>
    <mergeCell ref="T50:X50"/>
    <mergeCell ref="T51:T52"/>
    <mergeCell ref="U51:U52"/>
    <mergeCell ref="V51:V52"/>
    <mergeCell ref="W51:W52"/>
    <mergeCell ref="X51:X52"/>
    <mergeCell ref="B52:B55"/>
    <mergeCell ref="I52:I55"/>
    <mergeCell ref="B56:B59"/>
    <mergeCell ref="I56:I59"/>
    <mergeCell ref="B60:B63"/>
    <mergeCell ref="I60:I63"/>
    <mergeCell ref="W80:W81"/>
    <mergeCell ref="X80:X81"/>
    <mergeCell ref="O82:O85"/>
    <mergeCell ref="O86:O89"/>
    <mergeCell ref="Q79:R79"/>
    <mergeCell ref="S79:U79"/>
    <mergeCell ref="S80:S81"/>
    <mergeCell ref="T80:T81"/>
    <mergeCell ref="U80:U81"/>
    <mergeCell ref="V80:V81"/>
    <mergeCell ref="O79:O8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968BD-2FD1-4311-9244-D3B9480A3F1F}">
  <dimension ref="A2:AB53"/>
  <sheetViews>
    <sheetView zoomScale="32" zoomScaleNormal="32" workbookViewId="0">
      <selection activeCell="G26" sqref="G26"/>
    </sheetView>
  </sheetViews>
  <sheetFormatPr defaultRowHeight="14.6" x14ac:dyDescent="0.4"/>
  <sheetData>
    <row r="2" spans="1:28" x14ac:dyDescent="0.4">
      <c r="M2" t="s">
        <v>2500</v>
      </c>
    </row>
    <row r="3" spans="1:28" x14ac:dyDescent="0.4">
      <c r="A3" t="s">
        <v>2501</v>
      </c>
      <c r="M3" s="108" t="s">
        <v>25</v>
      </c>
      <c r="N3" s="110" t="s">
        <v>2502</v>
      </c>
      <c r="O3" s="110"/>
      <c r="P3" s="110"/>
      <c r="Q3" s="110" t="s">
        <v>2503</v>
      </c>
      <c r="R3" s="110"/>
      <c r="S3" s="110"/>
      <c r="T3" s="110" t="s">
        <v>2504</v>
      </c>
      <c r="U3" s="110"/>
      <c r="V3" s="110"/>
      <c r="W3" s="111" t="s">
        <v>2505</v>
      </c>
    </row>
    <row r="4" spans="1:28" x14ac:dyDescent="0.4">
      <c r="A4" t="s">
        <v>56</v>
      </c>
      <c r="B4">
        <v>1</v>
      </c>
      <c r="C4">
        <v>2</v>
      </c>
      <c r="D4">
        <v>3</v>
      </c>
      <c r="E4">
        <v>51</v>
      </c>
      <c r="F4">
        <v>52</v>
      </c>
      <c r="G4">
        <v>53</v>
      </c>
      <c r="H4">
        <v>91</v>
      </c>
      <c r="I4">
        <v>92</v>
      </c>
      <c r="J4">
        <v>93</v>
      </c>
      <c r="K4" t="s">
        <v>1</v>
      </c>
      <c r="M4" s="109"/>
      <c r="N4" s="10">
        <v>1</v>
      </c>
      <c r="O4" s="10">
        <v>2</v>
      </c>
      <c r="P4" s="10">
        <v>3</v>
      </c>
      <c r="Q4" s="10">
        <v>51</v>
      </c>
      <c r="R4" s="10">
        <v>52</v>
      </c>
      <c r="S4" s="10">
        <v>53</v>
      </c>
      <c r="T4" s="10">
        <v>91</v>
      </c>
      <c r="U4" s="10">
        <v>92</v>
      </c>
      <c r="V4" s="10">
        <v>93</v>
      </c>
      <c r="W4" s="112"/>
    </row>
    <row r="5" spans="1:28" x14ac:dyDescent="0.4">
      <c r="A5" t="s">
        <v>50</v>
      </c>
      <c r="B5">
        <v>0.65107999999999999</v>
      </c>
      <c r="C5">
        <v>0.64829999999999999</v>
      </c>
      <c r="D5">
        <v>0.64688000000000001</v>
      </c>
      <c r="E5">
        <v>0.64515999999999996</v>
      </c>
      <c r="F5">
        <v>0.65307999999999999</v>
      </c>
      <c r="G5">
        <v>0.65837999999999997</v>
      </c>
      <c r="H5">
        <v>0.65790000000000004</v>
      </c>
      <c r="I5">
        <v>0.65942000000000001</v>
      </c>
      <c r="J5">
        <v>0.64181999999999995</v>
      </c>
      <c r="K5">
        <v>0.65133555600000004</v>
      </c>
      <c r="M5" s="10" t="s">
        <v>50</v>
      </c>
      <c r="N5" s="10">
        <v>0.63</v>
      </c>
      <c r="O5" s="10">
        <v>0.64</v>
      </c>
      <c r="P5" s="10">
        <v>0.63</v>
      </c>
      <c r="Q5" s="10">
        <v>0.59</v>
      </c>
      <c r="R5" s="10">
        <v>0.59</v>
      </c>
      <c r="S5" s="10">
        <v>0.59</v>
      </c>
      <c r="T5" s="10">
        <v>0.56000000000000005</v>
      </c>
      <c r="U5" s="10">
        <v>0.56999999999999995</v>
      </c>
      <c r="V5" s="10">
        <v>0.56000000000000005</v>
      </c>
      <c r="W5" s="2">
        <v>0.59455871333333332</v>
      </c>
      <c r="X5" t="s">
        <v>50</v>
      </c>
      <c r="Y5">
        <v>0.63386221111111107</v>
      </c>
      <c r="Z5">
        <v>0.5906137199999999</v>
      </c>
      <c r="AA5">
        <v>0.55920020888888888</v>
      </c>
      <c r="AB5" s="6">
        <v>0.59455871333333332</v>
      </c>
    </row>
    <row r="6" spans="1:28" x14ac:dyDescent="0.4">
      <c r="A6" t="s">
        <v>45</v>
      </c>
      <c r="B6">
        <v>0.70823999999999998</v>
      </c>
      <c r="C6">
        <v>0.71543999999999996</v>
      </c>
      <c r="D6">
        <v>0.70918000000000003</v>
      </c>
      <c r="E6">
        <v>0.77334000000000003</v>
      </c>
      <c r="F6">
        <v>0.77585999999999999</v>
      </c>
      <c r="G6">
        <v>0.77773999999999999</v>
      </c>
      <c r="H6">
        <v>0.72358</v>
      </c>
      <c r="I6">
        <v>0.71408000000000005</v>
      </c>
      <c r="J6">
        <v>0.72352000000000005</v>
      </c>
      <c r="K6">
        <v>0.73566444399999997</v>
      </c>
      <c r="M6" s="10" t="s">
        <v>45</v>
      </c>
      <c r="N6" s="10">
        <v>0.64</v>
      </c>
      <c r="O6" s="10">
        <v>0.65</v>
      </c>
      <c r="P6" s="10">
        <v>0.64</v>
      </c>
      <c r="Q6" s="10">
        <v>0.63</v>
      </c>
      <c r="R6" s="10">
        <v>0.63</v>
      </c>
      <c r="S6" s="10">
        <v>0.64</v>
      </c>
      <c r="T6" s="10">
        <v>0.59</v>
      </c>
      <c r="U6" s="10">
        <v>0.59</v>
      </c>
      <c r="V6" s="10">
        <v>0.57999999999999996</v>
      </c>
      <c r="W6" s="2">
        <v>0.61914191555555564</v>
      </c>
      <c r="X6" t="s">
        <v>45</v>
      </c>
      <c r="Y6">
        <v>0.64363088000000002</v>
      </c>
      <c r="Z6">
        <v>0.63109529555555566</v>
      </c>
      <c r="AA6">
        <v>0.58269957111111115</v>
      </c>
      <c r="AB6" s="6">
        <v>0.61914191555555564</v>
      </c>
    </row>
    <row r="7" spans="1:28" x14ac:dyDescent="0.4">
      <c r="A7" t="s">
        <v>48</v>
      </c>
      <c r="B7">
        <v>0.64617999999999998</v>
      </c>
      <c r="C7">
        <v>0.63863999999999999</v>
      </c>
      <c r="D7">
        <v>0.63895999999999997</v>
      </c>
      <c r="E7">
        <v>0.6361</v>
      </c>
      <c r="F7">
        <v>0.63617999999999997</v>
      </c>
      <c r="G7">
        <v>0.63902000000000003</v>
      </c>
      <c r="H7">
        <v>0.63751999999999998</v>
      </c>
      <c r="I7">
        <v>0.64971999999999996</v>
      </c>
      <c r="J7">
        <v>0.63788</v>
      </c>
      <c r="K7">
        <v>0.64002222200000003</v>
      </c>
      <c r="M7" s="10" t="s">
        <v>48</v>
      </c>
      <c r="N7" s="10">
        <v>0.57999999999999996</v>
      </c>
      <c r="O7" s="10">
        <v>0.59</v>
      </c>
      <c r="P7" s="10">
        <v>0.57999999999999996</v>
      </c>
      <c r="Q7" s="10">
        <v>0.56999999999999995</v>
      </c>
      <c r="R7" s="10">
        <v>0.56999999999999995</v>
      </c>
      <c r="S7" s="10">
        <v>0.56000000000000005</v>
      </c>
      <c r="T7" s="10">
        <v>0.56999999999999995</v>
      </c>
      <c r="U7" s="10">
        <v>0.56999999999999995</v>
      </c>
      <c r="V7" s="10">
        <v>0.56999999999999995</v>
      </c>
      <c r="W7" s="2">
        <v>0.57024346888888899</v>
      </c>
      <c r="X7" t="s">
        <v>48</v>
      </c>
      <c r="Y7">
        <v>0.58110058222222227</v>
      </c>
      <c r="Z7">
        <v>0.56314031333333336</v>
      </c>
      <c r="AA7">
        <v>0.56648951111111112</v>
      </c>
      <c r="AB7" s="6">
        <v>0.57024346888888899</v>
      </c>
    </row>
    <row r="8" spans="1:28" x14ac:dyDescent="0.4">
      <c r="A8" t="s">
        <v>49</v>
      </c>
      <c r="H8">
        <v>0.84774000000000005</v>
      </c>
      <c r="I8">
        <v>0.83901999999999999</v>
      </c>
      <c r="J8">
        <v>0.85070000000000001</v>
      </c>
      <c r="K8">
        <v>0.84582000000000002</v>
      </c>
      <c r="M8" s="10" t="s">
        <v>49</v>
      </c>
      <c r="N8" s="105" t="s">
        <v>2506</v>
      </c>
      <c r="O8" s="106"/>
      <c r="P8" s="106"/>
      <c r="Q8" s="106"/>
      <c r="R8" s="106"/>
      <c r="S8" s="107"/>
      <c r="T8" s="10">
        <v>0.56999999999999995</v>
      </c>
      <c r="U8" s="10">
        <v>0.56999999999999995</v>
      </c>
      <c r="V8" s="10">
        <v>0.56000000000000005</v>
      </c>
      <c r="W8" s="2">
        <v>0.55709320444444432</v>
      </c>
      <c r="X8" t="s">
        <v>49</v>
      </c>
      <c r="Y8">
        <v>0.55709320444444432</v>
      </c>
      <c r="Z8">
        <v>0.55709320444444432</v>
      </c>
      <c r="AA8">
        <v>0.55709320444444432</v>
      </c>
      <c r="AB8" s="6">
        <v>0.55709320444444432</v>
      </c>
    </row>
    <row r="9" spans="1:28" x14ac:dyDescent="0.4">
      <c r="A9" t="s">
        <v>46</v>
      </c>
      <c r="B9">
        <v>0.85929999999999995</v>
      </c>
      <c r="C9">
        <v>0.86063999999999996</v>
      </c>
      <c r="D9">
        <v>0.85931999999999997</v>
      </c>
      <c r="E9">
        <v>0.85907999999999995</v>
      </c>
      <c r="F9">
        <v>0.85841999999999996</v>
      </c>
      <c r="G9">
        <v>0.85429999999999995</v>
      </c>
      <c r="H9">
        <v>0.84855999999999998</v>
      </c>
      <c r="I9">
        <v>0.85158</v>
      </c>
      <c r="J9">
        <v>0.85519999999999996</v>
      </c>
      <c r="K9">
        <v>0.85626666699999998</v>
      </c>
      <c r="M9" s="10" t="s">
        <v>46</v>
      </c>
      <c r="N9" s="10">
        <v>0.73</v>
      </c>
      <c r="O9" s="10">
        <v>0.73</v>
      </c>
      <c r="P9" s="10">
        <v>0.73</v>
      </c>
      <c r="Q9" s="10">
        <v>0.62</v>
      </c>
      <c r="R9" s="10">
        <v>0.62</v>
      </c>
      <c r="S9" s="10">
        <v>0.62</v>
      </c>
      <c r="T9" s="10">
        <v>0.61</v>
      </c>
      <c r="U9" s="10">
        <v>0.61</v>
      </c>
      <c r="V9" s="10">
        <v>0.61</v>
      </c>
      <c r="W9" s="2">
        <v>0.65051002814814818</v>
      </c>
      <c r="X9" t="s">
        <v>46</v>
      </c>
      <c r="Y9">
        <v>0.73482618000000011</v>
      </c>
      <c r="Z9">
        <v>0.61271047777777776</v>
      </c>
      <c r="AA9">
        <v>0.60399342666666667</v>
      </c>
      <c r="AB9" s="6">
        <v>0.65051002814814818</v>
      </c>
    </row>
    <row r="10" spans="1:28" x14ac:dyDescent="0.4">
      <c r="A10" t="s">
        <v>47</v>
      </c>
      <c r="B10">
        <v>0.58977999999999997</v>
      </c>
      <c r="C10">
        <v>0.57262000000000002</v>
      </c>
      <c r="D10">
        <v>0.64036000000000004</v>
      </c>
      <c r="E10">
        <v>0.58584000000000003</v>
      </c>
      <c r="F10">
        <v>0.57720000000000005</v>
      </c>
      <c r="G10">
        <v>0.64222000000000001</v>
      </c>
      <c r="H10">
        <v>0.58477999999999997</v>
      </c>
      <c r="I10">
        <v>0.58331999999999995</v>
      </c>
      <c r="J10">
        <v>0.58611999999999997</v>
      </c>
      <c r="K10">
        <v>0.59580444399999999</v>
      </c>
      <c r="M10" s="10" t="s">
        <v>47</v>
      </c>
      <c r="N10" s="10">
        <v>0.49</v>
      </c>
      <c r="O10" s="10">
        <v>0.48</v>
      </c>
      <c r="P10" s="10">
        <v>0.5</v>
      </c>
      <c r="Q10" s="10">
        <v>0.48</v>
      </c>
      <c r="R10" s="10">
        <v>0.47</v>
      </c>
      <c r="S10" s="10">
        <v>0.5</v>
      </c>
      <c r="T10" s="10">
        <v>0.47</v>
      </c>
      <c r="U10" s="10">
        <v>0.47</v>
      </c>
      <c r="V10" s="10">
        <v>0.47</v>
      </c>
      <c r="W10" s="2">
        <v>0.47478902814814816</v>
      </c>
      <c r="X10" t="s">
        <v>47</v>
      </c>
      <c r="Y10">
        <v>0.48315659111111103</v>
      </c>
      <c r="Z10">
        <v>0.47861843333333337</v>
      </c>
      <c r="AA10">
        <v>0.46259206000000003</v>
      </c>
      <c r="AB10" s="6">
        <v>0.47478902814814816</v>
      </c>
    </row>
    <row r="11" spans="1:28" x14ac:dyDescent="0.4">
      <c r="A11" t="s">
        <v>51</v>
      </c>
      <c r="B11">
        <v>0.78236000000000006</v>
      </c>
      <c r="C11">
        <v>0.77425999999999995</v>
      </c>
      <c r="D11">
        <v>0.77076</v>
      </c>
      <c r="E11">
        <v>0.77239999999999998</v>
      </c>
      <c r="F11">
        <v>0.7631</v>
      </c>
      <c r="G11">
        <v>0.76273999999999997</v>
      </c>
      <c r="H11">
        <v>0.75590000000000002</v>
      </c>
      <c r="I11">
        <v>0.76385999999999998</v>
      </c>
      <c r="J11">
        <v>0.78120000000000001</v>
      </c>
      <c r="K11">
        <v>0.76961999999999997</v>
      </c>
      <c r="M11" s="10" t="s">
        <v>51</v>
      </c>
      <c r="N11" s="10">
        <v>0.61</v>
      </c>
      <c r="O11" s="10">
        <v>0.61</v>
      </c>
      <c r="P11" s="10">
        <v>0.61</v>
      </c>
      <c r="Q11" s="10">
        <v>0.57999999999999996</v>
      </c>
      <c r="R11" s="10">
        <v>0.57999999999999996</v>
      </c>
      <c r="S11" s="10">
        <v>0.57999999999999996</v>
      </c>
      <c r="T11" s="10">
        <v>0.56000000000000005</v>
      </c>
      <c r="U11" s="10">
        <v>0.56000000000000005</v>
      </c>
      <c r="V11" s="10">
        <v>0.56000000000000005</v>
      </c>
      <c r="W11" s="2">
        <v>0.57747729333333331</v>
      </c>
      <c r="X11" t="s">
        <v>51</v>
      </c>
      <c r="Y11">
        <v>0.60353865111111116</v>
      </c>
      <c r="Z11">
        <v>0.57530468000000001</v>
      </c>
      <c r="AA11">
        <v>0.55358854888888887</v>
      </c>
      <c r="AB11" s="6">
        <v>0.57747729333333331</v>
      </c>
    </row>
    <row r="12" spans="1:28" x14ac:dyDescent="0.4">
      <c r="A12" t="s">
        <v>52</v>
      </c>
      <c r="B12">
        <v>0.73224</v>
      </c>
      <c r="C12">
        <v>0.71992</v>
      </c>
      <c r="D12">
        <v>0.71235999999999999</v>
      </c>
      <c r="K12">
        <v>0.72150666699999999</v>
      </c>
      <c r="M12" s="10" t="s">
        <v>52</v>
      </c>
      <c r="N12" s="105" t="s">
        <v>2506</v>
      </c>
      <c r="O12" s="106"/>
      <c r="P12" s="106"/>
      <c r="Q12" s="106"/>
      <c r="R12" s="106"/>
      <c r="S12" s="107"/>
      <c r="T12" s="10">
        <v>0.52</v>
      </c>
      <c r="U12" s="10">
        <v>0.52</v>
      </c>
      <c r="V12" s="10">
        <v>0.52</v>
      </c>
      <c r="W12" s="2">
        <v>0.50847791111111118</v>
      </c>
      <c r="X12" t="s">
        <v>52</v>
      </c>
      <c r="Y12">
        <v>0.50847791111111118</v>
      </c>
      <c r="Z12">
        <v>0.50847791111111118</v>
      </c>
      <c r="AA12">
        <v>0.50847791111111118</v>
      </c>
      <c r="AB12" s="6">
        <v>0.50847791111111118</v>
      </c>
    </row>
    <row r="13" spans="1:28" x14ac:dyDescent="0.4">
      <c r="M13" s="10" t="s">
        <v>53</v>
      </c>
      <c r="N13" s="2">
        <f>AVERAGE(N5:N8)</f>
        <v>0.6166666666666667</v>
      </c>
      <c r="O13" s="2">
        <f t="shared" ref="O13:V13" si="0">AVERAGE(O5:O8)</f>
        <v>0.62666666666666659</v>
      </c>
      <c r="P13" s="2">
        <f t="shared" si="0"/>
        <v>0.6166666666666667</v>
      </c>
      <c r="Q13" s="2">
        <f t="shared" si="0"/>
        <v>0.59666666666666668</v>
      </c>
      <c r="R13" s="2">
        <f t="shared" si="0"/>
        <v>0.59666666666666668</v>
      </c>
      <c r="S13" s="2">
        <f t="shared" si="0"/>
        <v>0.59666666666666668</v>
      </c>
      <c r="T13" s="2">
        <f t="shared" si="0"/>
        <v>0.5724999999999999</v>
      </c>
      <c r="U13" s="2">
        <f t="shared" si="0"/>
        <v>0.57499999999999996</v>
      </c>
      <c r="V13" s="2">
        <f t="shared" si="0"/>
        <v>0.5675</v>
      </c>
      <c r="W13" s="2">
        <f t="shared" ref="W13:W14" si="1">AVERAGE(N13:V13)</f>
        <v>0.59611111111111115</v>
      </c>
    </row>
    <row r="14" spans="1:28" x14ac:dyDescent="0.4">
      <c r="A14" t="s">
        <v>2507</v>
      </c>
      <c r="M14" s="10" t="s">
        <v>54</v>
      </c>
      <c r="N14" s="2">
        <f>AVERAGE(N9:N12)</f>
        <v>0.61</v>
      </c>
      <c r="O14" s="2">
        <f t="shared" ref="O14:V14" si="2">AVERAGE(O9:O12)</f>
        <v>0.60666666666666658</v>
      </c>
      <c r="P14" s="2">
        <f t="shared" si="2"/>
        <v>0.61333333333333329</v>
      </c>
      <c r="Q14" s="2">
        <f t="shared" si="2"/>
        <v>0.56000000000000005</v>
      </c>
      <c r="R14" s="2">
        <f t="shared" si="2"/>
        <v>0.55666666666666664</v>
      </c>
      <c r="S14" s="2">
        <f t="shared" si="2"/>
        <v>0.56666666666666676</v>
      </c>
      <c r="T14" s="2">
        <f t="shared" si="2"/>
        <v>0.54</v>
      </c>
      <c r="U14" s="2">
        <f t="shared" si="2"/>
        <v>0.54</v>
      </c>
      <c r="V14" s="2">
        <f t="shared" si="2"/>
        <v>0.54</v>
      </c>
      <c r="W14" s="2">
        <f t="shared" si="1"/>
        <v>0.57037037037037031</v>
      </c>
    </row>
    <row r="15" spans="1:28" x14ac:dyDescent="0.4">
      <c r="A15" t="s">
        <v>56</v>
      </c>
      <c r="B15">
        <v>1</v>
      </c>
      <c r="C15">
        <v>2</v>
      </c>
      <c r="D15">
        <v>3</v>
      </c>
      <c r="E15">
        <v>51</v>
      </c>
      <c r="F15">
        <v>52</v>
      </c>
      <c r="G15">
        <v>53</v>
      </c>
      <c r="H15">
        <v>91</v>
      </c>
      <c r="I15">
        <v>92</v>
      </c>
      <c r="J15">
        <v>93</v>
      </c>
      <c r="K15" t="s">
        <v>1</v>
      </c>
    </row>
    <row r="16" spans="1:28" x14ac:dyDescent="0.4">
      <c r="A16" t="s">
        <v>50</v>
      </c>
      <c r="B16">
        <v>0.79119600000000001</v>
      </c>
      <c r="C16">
        <v>0.81191100000000005</v>
      </c>
      <c r="D16">
        <v>0.80700700000000003</v>
      </c>
      <c r="E16">
        <v>0.68178799999999995</v>
      </c>
      <c r="F16">
        <v>0.67905499999999996</v>
      </c>
      <c r="G16">
        <v>0.67984699999999998</v>
      </c>
      <c r="H16">
        <v>0.58435599999999999</v>
      </c>
      <c r="I16">
        <v>0.59647799999999995</v>
      </c>
      <c r="J16">
        <v>0.60201800000000005</v>
      </c>
      <c r="K16">
        <v>0.69262844400000001</v>
      </c>
      <c r="W16" s="6"/>
    </row>
    <row r="17" spans="1:23" x14ac:dyDescent="0.4">
      <c r="A17" t="s">
        <v>45</v>
      </c>
      <c r="B17">
        <v>0.81613599999999997</v>
      </c>
      <c r="C17">
        <v>0.82285799999999998</v>
      </c>
      <c r="D17">
        <v>0.80211399999999999</v>
      </c>
      <c r="E17">
        <v>0.72473399999999999</v>
      </c>
      <c r="F17">
        <v>0.70849899999999999</v>
      </c>
      <c r="G17">
        <v>0.72417699999999996</v>
      </c>
      <c r="H17">
        <v>0.63816700000000004</v>
      </c>
      <c r="I17">
        <v>0.64033899999999999</v>
      </c>
      <c r="J17">
        <v>0.63281200000000004</v>
      </c>
      <c r="K17">
        <v>0.72331511100000001</v>
      </c>
      <c r="W17" s="6"/>
    </row>
    <row r="18" spans="1:23" x14ac:dyDescent="0.4">
      <c r="A18" t="s">
        <v>48</v>
      </c>
      <c r="B18">
        <v>0.67984299999999998</v>
      </c>
      <c r="C18">
        <v>0.68510700000000002</v>
      </c>
      <c r="D18">
        <v>0.67554000000000003</v>
      </c>
      <c r="E18">
        <v>0.62539599999999995</v>
      </c>
      <c r="F18">
        <v>0.63630299999999995</v>
      </c>
      <c r="G18">
        <v>0.63451299999999999</v>
      </c>
      <c r="H18">
        <v>0.62860700000000003</v>
      </c>
      <c r="I18">
        <v>0.62940200000000002</v>
      </c>
      <c r="J18">
        <v>0.63177099999999997</v>
      </c>
      <c r="K18">
        <v>0.64738688899999997</v>
      </c>
      <c r="W18" s="6"/>
    </row>
    <row r="19" spans="1:23" x14ac:dyDescent="0.4">
      <c r="A19" t="s">
        <v>49</v>
      </c>
      <c r="H19">
        <v>0.51087300000000002</v>
      </c>
      <c r="I19">
        <v>0.50551000000000001</v>
      </c>
      <c r="J19">
        <v>0.50508299999999995</v>
      </c>
      <c r="K19">
        <v>0.50715533300000004</v>
      </c>
      <c r="W19" s="6"/>
    </row>
    <row r="20" spans="1:23" x14ac:dyDescent="0.4">
      <c r="A20" t="s">
        <v>46</v>
      </c>
      <c r="B20">
        <v>0.92867900000000003</v>
      </c>
      <c r="C20">
        <v>0.93723599999999996</v>
      </c>
      <c r="D20">
        <v>0.93101900000000004</v>
      </c>
      <c r="E20">
        <v>0.59341500000000003</v>
      </c>
      <c r="F20">
        <v>0.59091300000000002</v>
      </c>
      <c r="G20">
        <v>0.58563799999999999</v>
      </c>
      <c r="H20">
        <v>0.56385799999999997</v>
      </c>
      <c r="I20">
        <v>0.56025100000000005</v>
      </c>
      <c r="J20">
        <v>0.56096699999999999</v>
      </c>
      <c r="K20">
        <v>0.69466399999999995</v>
      </c>
      <c r="W20" s="6"/>
    </row>
    <row r="21" spans="1:23" x14ac:dyDescent="0.4">
      <c r="A21" t="s">
        <v>47</v>
      </c>
      <c r="B21">
        <v>0.50675599999999998</v>
      </c>
      <c r="C21">
        <v>0.50205599999999995</v>
      </c>
      <c r="D21">
        <v>0.497332</v>
      </c>
      <c r="E21">
        <v>0.49081200000000003</v>
      </c>
      <c r="F21">
        <v>0.48397499999999999</v>
      </c>
      <c r="G21">
        <v>0.48257100000000003</v>
      </c>
      <c r="H21">
        <v>0.460785</v>
      </c>
      <c r="I21">
        <v>0.45219700000000002</v>
      </c>
      <c r="J21">
        <v>0.46202399999999999</v>
      </c>
      <c r="K21">
        <v>0.48205644399999997</v>
      </c>
      <c r="W21" s="6"/>
    </row>
    <row r="22" spans="1:23" x14ac:dyDescent="0.4">
      <c r="A22" t="s">
        <v>51</v>
      </c>
      <c r="B22">
        <v>0.63399300000000003</v>
      </c>
      <c r="C22">
        <v>0.64449500000000004</v>
      </c>
      <c r="D22">
        <v>0.65017000000000003</v>
      </c>
      <c r="E22">
        <v>0.56230100000000005</v>
      </c>
      <c r="F22">
        <v>0.56922300000000003</v>
      </c>
      <c r="G22">
        <v>0.56931799999999999</v>
      </c>
      <c r="H22">
        <v>0.51099600000000001</v>
      </c>
      <c r="I22">
        <v>0.51051199999999997</v>
      </c>
      <c r="J22">
        <v>0.51045399999999996</v>
      </c>
      <c r="K22">
        <v>0.57349577799999996</v>
      </c>
      <c r="W22" s="6"/>
    </row>
    <row r="23" spans="1:23" x14ac:dyDescent="0.4">
      <c r="A23" t="s">
        <v>52</v>
      </c>
      <c r="H23">
        <v>0.48467700000000002</v>
      </c>
      <c r="I23">
        <v>0.487983</v>
      </c>
      <c r="J23">
        <v>0.48558200000000001</v>
      </c>
      <c r="K23">
        <v>0.48608066700000002</v>
      </c>
      <c r="W23" s="6"/>
    </row>
    <row r="25" spans="1:23" x14ac:dyDescent="0.4">
      <c r="A25" t="s">
        <v>2508</v>
      </c>
    </row>
    <row r="26" spans="1:23" x14ac:dyDescent="0.4">
      <c r="A26" t="s">
        <v>56</v>
      </c>
      <c r="B26">
        <v>1</v>
      </c>
      <c r="C26">
        <v>2</v>
      </c>
      <c r="D26">
        <v>3</v>
      </c>
      <c r="E26">
        <v>51</v>
      </c>
      <c r="F26">
        <v>52</v>
      </c>
      <c r="G26">
        <v>53</v>
      </c>
      <c r="H26">
        <v>91</v>
      </c>
      <c r="I26">
        <v>92</v>
      </c>
      <c r="J26">
        <v>93</v>
      </c>
      <c r="K26" t="s">
        <v>1</v>
      </c>
    </row>
    <row r="27" spans="1:23" x14ac:dyDescent="0.4">
      <c r="A27" t="s">
        <v>50</v>
      </c>
      <c r="B27">
        <v>0.46193817999999998</v>
      </c>
      <c r="C27">
        <v>0.46211163999999999</v>
      </c>
      <c r="D27">
        <v>0.46051607999999999</v>
      </c>
      <c r="E27">
        <v>0.46030789999999999</v>
      </c>
      <c r="F27">
        <v>0.46260733999999998</v>
      </c>
      <c r="G27">
        <v>0.45527223999999999</v>
      </c>
      <c r="H27">
        <v>0.44930456000000002</v>
      </c>
      <c r="I27">
        <v>0.46420223999999999</v>
      </c>
      <c r="J27">
        <v>0.45331507999999998</v>
      </c>
      <c r="K27">
        <v>0.45884169600000002</v>
      </c>
    </row>
    <row r="28" spans="1:23" x14ac:dyDescent="0.4">
      <c r="A28" t="s">
        <v>45</v>
      </c>
      <c r="B28">
        <v>0.41889904</v>
      </c>
      <c r="C28">
        <v>0.41988766</v>
      </c>
      <c r="D28">
        <v>0.41768122000000002</v>
      </c>
      <c r="E28">
        <v>0.41658121999999997</v>
      </c>
      <c r="F28">
        <v>0.41828024000000003</v>
      </c>
      <c r="G28">
        <v>0.4223422</v>
      </c>
      <c r="H28">
        <v>0.41549374</v>
      </c>
      <c r="I28">
        <v>0.41708938000000001</v>
      </c>
      <c r="J28">
        <v>0.41167102</v>
      </c>
      <c r="K28">
        <v>0.41754730200000001</v>
      </c>
    </row>
    <row r="29" spans="1:23" x14ac:dyDescent="0.4">
      <c r="A29" t="s">
        <v>48</v>
      </c>
      <c r="B29">
        <v>0.43134020000000001</v>
      </c>
      <c r="C29">
        <v>0.45057007999999998</v>
      </c>
      <c r="D29">
        <v>0.44525295999999998</v>
      </c>
      <c r="E29">
        <v>0.45066687999999999</v>
      </c>
      <c r="F29">
        <v>0.44727692000000002</v>
      </c>
      <c r="G29">
        <v>0.43446101999999998</v>
      </c>
      <c r="H29">
        <v>0.44666665999999999</v>
      </c>
      <c r="I29">
        <v>0.45231704</v>
      </c>
      <c r="J29">
        <v>0.45501789999999998</v>
      </c>
      <c r="K29">
        <v>0.44595218399999997</v>
      </c>
    </row>
    <row r="30" spans="1:23" x14ac:dyDescent="0.4">
      <c r="A30" t="s">
        <v>49</v>
      </c>
      <c r="H30">
        <v>0.35423652</v>
      </c>
      <c r="I30">
        <v>0.37397661999999998</v>
      </c>
      <c r="J30">
        <v>0.32951570000000002</v>
      </c>
      <c r="K30">
        <v>0.35257628000000002</v>
      </c>
    </row>
    <row r="32" spans="1:23" x14ac:dyDescent="0.4">
      <c r="A32" t="s">
        <v>2509</v>
      </c>
    </row>
    <row r="33" spans="1:11" x14ac:dyDescent="0.4">
      <c r="A33" t="s">
        <v>56</v>
      </c>
      <c r="B33">
        <v>1</v>
      </c>
      <c r="C33">
        <v>2</v>
      </c>
      <c r="D33">
        <v>3</v>
      </c>
      <c r="E33">
        <v>51</v>
      </c>
      <c r="F33">
        <v>52</v>
      </c>
      <c r="G33">
        <v>53</v>
      </c>
      <c r="H33">
        <v>91</v>
      </c>
      <c r="I33">
        <v>92</v>
      </c>
      <c r="J33">
        <v>93</v>
      </c>
      <c r="K33" t="s">
        <v>1</v>
      </c>
    </row>
    <row r="34" spans="1:11" x14ac:dyDescent="0.4">
      <c r="A34" t="s">
        <v>46</v>
      </c>
      <c r="B34">
        <v>0.420769</v>
      </c>
      <c r="C34">
        <v>0.41620960000000001</v>
      </c>
      <c r="D34">
        <v>0.41775101999999997</v>
      </c>
      <c r="E34">
        <v>0.4206202</v>
      </c>
      <c r="F34">
        <v>0.42066234000000002</v>
      </c>
      <c r="G34">
        <v>0.42187575999999999</v>
      </c>
      <c r="H34">
        <v>0.42564851999999997</v>
      </c>
      <c r="I34">
        <v>0.42211258000000002</v>
      </c>
      <c r="J34">
        <v>0.42678374000000002</v>
      </c>
      <c r="K34">
        <v>0.42138141800000001</v>
      </c>
    </row>
    <row r="35" spans="1:11" x14ac:dyDescent="0.4">
      <c r="A35" t="s">
        <v>47</v>
      </c>
      <c r="B35">
        <v>0.37464323999999999</v>
      </c>
      <c r="C35">
        <v>0.37898448000000001</v>
      </c>
      <c r="D35">
        <v>0.38680759999999997</v>
      </c>
      <c r="E35">
        <v>0.38163012000000002</v>
      </c>
      <c r="F35">
        <v>0.37615927999999998</v>
      </c>
      <c r="G35">
        <v>0.39332250000000002</v>
      </c>
      <c r="H35">
        <v>0.37848882</v>
      </c>
      <c r="I35">
        <v>0.38439994</v>
      </c>
      <c r="J35">
        <v>0.38119377999999998</v>
      </c>
      <c r="K35">
        <v>0.38173664000000002</v>
      </c>
    </row>
    <row r="36" spans="1:11" x14ac:dyDescent="0.4">
      <c r="A36" t="s">
        <v>51</v>
      </c>
      <c r="B36">
        <v>0.41978840000000001</v>
      </c>
      <c r="C36">
        <v>0.41738308000000002</v>
      </c>
      <c r="D36">
        <v>0.41816038</v>
      </c>
      <c r="E36">
        <v>0.42942742</v>
      </c>
      <c r="F36">
        <v>0.41808983999999999</v>
      </c>
      <c r="G36">
        <v>0.42825486000000001</v>
      </c>
      <c r="H36">
        <v>0.41781042000000002</v>
      </c>
      <c r="I36">
        <v>0.42529193999999998</v>
      </c>
      <c r="J36">
        <v>0.41330857999999998</v>
      </c>
      <c r="K36">
        <v>0.42083499099999999</v>
      </c>
    </row>
    <row r="37" spans="1:11" x14ac:dyDescent="0.4">
      <c r="A37" t="s">
        <v>52</v>
      </c>
      <c r="H37">
        <v>0.35270565999999998</v>
      </c>
      <c r="I37">
        <v>0.36323914000000002</v>
      </c>
      <c r="J37">
        <v>0.36374376000000003</v>
      </c>
      <c r="K37">
        <v>0.35989618699999998</v>
      </c>
    </row>
    <row r="40" spans="1:11" x14ac:dyDescent="0.4">
      <c r="A40" t="s">
        <v>2510</v>
      </c>
    </row>
    <row r="41" spans="1:11" x14ac:dyDescent="0.4">
      <c r="A41" t="s">
        <v>56</v>
      </c>
      <c r="B41" t="s">
        <v>2511</v>
      </c>
      <c r="C41" t="s">
        <v>2512</v>
      </c>
      <c r="D41" t="s">
        <v>2513</v>
      </c>
      <c r="E41" t="s">
        <v>2514</v>
      </c>
      <c r="F41" t="s">
        <v>1</v>
      </c>
      <c r="G41" t="s">
        <v>2515</v>
      </c>
    </row>
    <row r="42" spans="1:11" x14ac:dyDescent="0.4">
      <c r="A42" t="s">
        <v>49</v>
      </c>
      <c r="B42">
        <v>0.84582000000000002</v>
      </c>
      <c r="C42">
        <v>0.50715533300000004</v>
      </c>
      <c r="D42">
        <v>0.35257628000000002</v>
      </c>
      <c r="F42">
        <v>0.56851720400000005</v>
      </c>
      <c r="G42">
        <v>4</v>
      </c>
      <c r="I42" t="s">
        <v>50</v>
      </c>
      <c r="J42">
        <v>0.60093523199999999</v>
      </c>
    </row>
    <row r="43" spans="1:11" x14ac:dyDescent="0.4">
      <c r="A43" t="s">
        <v>48</v>
      </c>
      <c r="B43">
        <v>0.64002222200000003</v>
      </c>
      <c r="C43">
        <v>0.64738688899999997</v>
      </c>
      <c r="D43">
        <v>0.44595218399999997</v>
      </c>
      <c r="F43">
        <v>0.57778709900000003</v>
      </c>
      <c r="G43">
        <v>6</v>
      </c>
      <c r="I43" t="s">
        <v>45</v>
      </c>
      <c r="J43">
        <v>0.62550895299999998</v>
      </c>
    </row>
    <row r="44" spans="1:11" x14ac:dyDescent="0.4">
      <c r="A44" t="s">
        <v>45</v>
      </c>
      <c r="B44">
        <v>0.73566444399999997</v>
      </c>
      <c r="C44">
        <v>0.72331511100000001</v>
      </c>
      <c r="D44">
        <v>0.41754730200000001</v>
      </c>
      <c r="F44">
        <v>0.62550895299999998</v>
      </c>
      <c r="G44">
        <v>7</v>
      </c>
      <c r="I44" t="s">
        <v>48</v>
      </c>
      <c r="J44">
        <v>0.57778709900000003</v>
      </c>
    </row>
    <row r="45" spans="1:11" x14ac:dyDescent="0.4">
      <c r="A45" t="s">
        <v>50</v>
      </c>
      <c r="B45">
        <v>0.65133555600000004</v>
      </c>
      <c r="C45">
        <v>0.69262844400000001</v>
      </c>
      <c r="D45">
        <v>0.45884169600000002</v>
      </c>
      <c r="F45">
        <v>0.60093523199999999</v>
      </c>
      <c r="G45">
        <v>8</v>
      </c>
      <c r="I45" t="s">
        <v>49</v>
      </c>
      <c r="J45">
        <v>0.56851720400000005</v>
      </c>
    </row>
    <row r="46" spans="1:11" x14ac:dyDescent="0.4">
      <c r="A46" t="s">
        <v>52</v>
      </c>
      <c r="B46">
        <v>0.72150666699999999</v>
      </c>
      <c r="C46">
        <v>0.48608066700000002</v>
      </c>
      <c r="E46">
        <v>0.35989618699999998</v>
      </c>
      <c r="F46">
        <v>0.522494507</v>
      </c>
      <c r="G46">
        <v>1</v>
      </c>
      <c r="I46" t="s">
        <v>46</v>
      </c>
      <c r="J46">
        <v>0.65743736100000005</v>
      </c>
    </row>
    <row r="47" spans="1:11" x14ac:dyDescent="0.4">
      <c r="A47" t="s">
        <v>46</v>
      </c>
      <c r="B47">
        <v>0.85626666699999998</v>
      </c>
      <c r="C47">
        <v>0.69466399999999995</v>
      </c>
      <c r="E47">
        <v>0.42138141800000001</v>
      </c>
      <c r="F47">
        <v>0.65743736100000005</v>
      </c>
      <c r="G47">
        <v>2</v>
      </c>
      <c r="I47" t="s">
        <v>47</v>
      </c>
      <c r="J47">
        <v>0.48653250999999997</v>
      </c>
    </row>
    <row r="48" spans="1:11" x14ac:dyDescent="0.4">
      <c r="A48" t="s">
        <v>51</v>
      </c>
      <c r="B48">
        <v>0.76961999999999997</v>
      </c>
      <c r="C48">
        <v>0.57349577799999996</v>
      </c>
      <c r="E48">
        <v>0.42083499099999999</v>
      </c>
      <c r="F48">
        <v>0.58798359</v>
      </c>
      <c r="G48">
        <v>3</v>
      </c>
      <c r="I48" t="s">
        <v>51</v>
      </c>
      <c r="J48">
        <v>0.58798359</v>
      </c>
    </row>
    <row r="49" spans="1:10" x14ac:dyDescent="0.4">
      <c r="A49" t="s">
        <v>47</v>
      </c>
      <c r="B49">
        <v>0.59580444399999999</v>
      </c>
      <c r="C49">
        <v>0.48205644399999997</v>
      </c>
      <c r="E49">
        <v>0.38173664000000002</v>
      </c>
      <c r="F49">
        <v>0.48653250999999997</v>
      </c>
      <c r="G49">
        <v>5</v>
      </c>
      <c r="I49" t="s">
        <v>52</v>
      </c>
      <c r="J49">
        <v>0.522494507</v>
      </c>
    </row>
    <row r="50" spans="1:10" x14ac:dyDescent="0.4">
      <c r="A50" t="s">
        <v>2516</v>
      </c>
      <c r="B50">
        <v>0.73579944399999997</v>
      </c>
      <c r="C50">
        <v>0.55907422200000001</v>
      </c>
      <c r="E50">
        <v>0.39596230900000001</v>
      </c>
      <c r="F50">
        <v>0.56361199200000001</v>
      </c>
    </row>
    <row r="51" spans="1:10" x14ac:dyDescent="0.4">
      <c r="A51" t="s">
        <v>2517</v>
      </c>
      <c r="B51">
        <v>0.71821055600000006</v>
      </c>
      <c r="C51">
        <v>0.64262144399999999</v>
      </c>
      <c r="D51">
        <v>0.41872936599999999</v>
      </c>
      <c r="F51">
        <v>0.59318712200000001</v>
      </c>
    </row>
    <row r="52" spans="1:10" x14ac:dyDescent="0.4">
      <c r="A52" t="s">
        <v>2517</v>
      </c>
      <c r="B52">
        <v>0.71821055600000006</v>
      </c>
      <c r="C52">
        <v>0.64262144399999999</v>
      </c>
      <c r="D52">
        <v>0.41872936599999999</v>
      </c>
      <c r="F52">
        <v>0.59318712200000001</v>
      </c>
    </row>
    <row r="53" spans="1:10" x14ac:dyDescent="0.4">
      <c r="A53" t="s">
        <v>2516</v>
      </c>
      <c r="B53">
        <v>0.73579944399999997</v>
      </c>
      <c r="C53">
        <v>0.55907422200000001</v>
      </c>
      <c r="E53">
        <v>0.39596230900000001</v>
      </c>
      <c r="F53">
        <v>0.56361199200000001</v>
      </c>
    </row>
  </sheetData>
  <mergeCells count="7">
    <mergeCell ref="W3:W4"/>
    <mergeCell ref="N8:S8"/>
    <mergeCell ref="N12:S12"/>
    <mergeCell ref="M3:M4"/>
    <mergeCell ref="N3:P3"/>
    <mergeCell ref="Q3:S3"/>
    <mergeCell ref="T3:V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F628-881F-4B3F-ACE2-13829CD4DB24}">
  <dimension ref="A1:BN255"/>
  <sheetViews>
    <sheetView topLeftCell="A36" zoomScale="20" zoomScaleNormal="20" workbookViewId="0">
      <selection activeCell="AM59" sqref="AM59:AM62"/>
    </sheetView>
  </sheetViews>
  <sheetFormatPr defaultRowHeight="14.6" x14ac:dyDescent="0.4"/>
  <cols>
    <col min="3" max="3" width="20.69140625" customWidth="1"/>
    <col min="4" max="9" width="3.4609375" customWidth="1"/>
    <col min="10" max="17" width="4.921875" customWidth="1"/>
    <col min="18" max="24" width="9.23046875" style="6"/>
    <col min="34" max="34" width="15" customWidth="1"/>
    <col min="61" max="62" width="12.15234375" customWidth="1"/>
    <col min="65" max="66" width="11.07421875" customWidth="1"/>
  </cols>
  <sheetData>
    <row r="1" spans="1:59" x14ac:dyDescent="0.4">
      <c r="C1" s="110" t="s">
        <v>55</v>
      </c>
      <c r="D1" s="110" t="s">
        <v>69</v>
      </c>
      <c r="E1" s="110" t="s">
        <v>81</v>
      </c>
      <c r="F1" s="116" t="s">
        <v>2163</v>
      </c>
      <c r="G1" s="116"/>
      <c r="H1" s="116"/>
      <c r="I1" s="116"/>
      <c r="J1" s="116"/>
      <c r="K1" s="116"/>
      <c r="L1" s="113" t="s">
        <v>2164</v>
      </c>
      <c r="M1" s="114"/>
      <c r="N1" s="114"/>
      <c r="O1" s="114"/>
      <c r="P1" s="114"/>
      <c r="Q1" s="115"/>
      <c r="R1" s="113" t="s">
        <v>1</v>
      </c>
      <c r="S1" s="114"/>
      <c r="T1" s="114"/>
      <c r="U1" s="114"/>
      <c r="V1" s="114"/>
      <c r="W1" s="115"/>
      <c r="X1" s="53"/>
    </row>
    <row r="2" spans="1:59" ht="29.6" customHeight="1" x14ac:dyDescent="0.4">
      <c r="A2" t="s">
        <v>2165</v>
      </c>
      <c r="B2" t="s">
        <v>88</v>
      </c>
      <c r="C2" s="110"/>
      <c r="D2" s="110"/>
      <c r="E2" s="110"/>
      <c r="F2" s="54" t="s">
        <v>2166</v>
      </c>
      <c r="G2" s="54" t="s">
        <v>2167</v>
      </c>
      <c r="H2" s="54" t="s">
        <v>2168</v>
      </c>
      <c r="I2" s="54" t="s">
        <v>2169</v>
      </c>
      <c r="J2" s="54" t="s">
        <v>2170</v>
      </c>
      <c r="K2" s="54" t="s">
        <v>2171</v>
      </c>
      <c r="L2" s="55" t="s">
        <v>2166</v>
      </c>
      <c r="M2" s="55" t="s">
        <v>2167</v>
      </c>
      <c r="N2" s="55" t="s">
        <v>2168</v>
      </c>
      <c r="O2" s="55" t="s">
        <v>2169</v>
      </c>
      <c r="P2" s="55" t="s">
        <v>2170</v>
      </c>
      <c r="Q2" s="55" t="s">
        <v>2171</v>
      </c>
      <c r="R2" s="55" t="s">
        <v>2166</v>
      </c>
      <c r="S2" s="55" t="s">
        <v>2167</v>
      </c>
      <c r="T2" s="55" t="s">
        <v>2168</v>
      </c>
      <c r="U2" s="55" t="s">
        <v>2169</v>
      </c>
      <c r="V2" s="55" t="s">
        <v>2170</v>
      </c>
      <c r="W2" s="55" t="s">
        <v>2171</v>
      </c>
      <c r="Z2" s="56"/>
    </row>
    <row r="3" spans="1:59" x14ac:dyDescent="0.4">
      <c r="A3" t="s">
        <v>2172</v>
      </c>
      <c r="B3" t="str">
        <f>LEFT(C3,6)</f>
        <v>CLD001</v>
      </c>
      <c r="C3" s="10" t="s">
        <v>2173</v>
      </c>
      <c r="D3" s="10">
        <v>2</v>
      </c>
      <c r="E3" s="10">
        <v>1</v>
      </c>
      <c r="F3" s="52">
        <v>5</v>
      </c>
      <c r="G3" s="52">
        <v>4</v>
      </c>
      <c r="H3" s="52">
        <v>5</v>
      </c>
      <c r="I3" s="52">
        <v>4</v>
      </c>
      <c r="J3" s="52">
        <v>2</v>
      </c>
      <c r="K3" s="52">
        <v>3</v>
      </c>
      <c r="L3" s="5">
        <v>3</v>
      </c>
      <c r="M3" s="5">
        <v>4</v>
      </c>
      <c r="N3" s="5">
        <v>5</v>
      </c>
      <c r="O3" s="5">
        <v>4</v>
      </c>
      <c r="P3" s="5">
        <v>3</v>
      </c>
      <c r="Q3" s="5">
        <v>2</v>
      </c>
      <c r="R3" s="6">
        <f>AVERAGE(F3,L3)</f>
        <v>4</v>
      </c>
      <c r="S3" s="6">
        <f t="shared" ref="S3:W18" si="0">AVERAGE(G3,M3)</f>
        <v>4</v>
      </c>
      <c r="T3" s="6">
        <f t="shared" si="0"/>
        <v>5</v>
      </c>
      <c r="U3" s="6">
        <f t="shared" si="0"/>
        <v>4</v>
      </c>
      <c r="V3" s="6">
        <f t="shared" si="0"/>
        <v>2.5</v>
      </c>
      <c r="W3" s="6">
        <f t="shared" si="0"/>
        <v>2.5</v>
      </c>
      <c r="Z3" s="6"/>
    </row>
    <row r="4" spans="1:59" x14ac:dyDescent="0.4">
      <c r="A4" t="s">
        <v>2172</v>
      </c>
      <c r="B4" t="str">
        <f t="shared" ref="B4:B67" si="1">LEFT(C4,6)</f>
        <v>CLD003</v>
      </c>
      <c r="C4" s="10" t="s">
        <v>2174</v>
      </c>
      <c r="D4" s="10">
        <v>2</v>
      </c>
      <c r="E4" s="10">
        <v>2</v>
      </c>
      <c r="F4" s="52">
        <v>3</v>
      </c>
      <c r="G4" s="52">
        <v>2</v>
      </c>
      <c r="H4" s="52">
        <v>4</v>
      </c>
      <c r="I4" s="52">
        <v>4</v>
      </c>
      <c r="J4" s="52">
        <v>3</v>
      </c>
      <c r="K4" s="52">
        <v>3</v>
      </c>
      <c r="L4" s="5">
        <v>3</v>
      </c>
      <c r="M4" s="5">
        <v>4</v>
      </c>
      <c r="N4" s="5">
        <v>5</v>
      </c>
      <c r="O4" s="5">
        <v>4</v>
      </c>
      <c r="P4" s="5">
        <v>3</v>
      </c>
      <c r="Q4" s="5">
        <v>2</v>
      </c>
      <c r="R4" s="6">
        <f t="shared" ref="R4:W59" si="2">AVERAGE(F4,L4)</f>
        <v>3</v>
      </c>
      <c r="S4" s="6">
        <f t="shared" si="0"/>
        <v>3</v>
      </c>
      <c r="T4" s="6">
        <f t="shared" si="0"/>
        <v>4.5</v>
      </c>
      <c r="U4" s="6">
        <f t="shared" si="0"/>
        <v>4</v>
      </c>
      <c r="V4" s="6">
        <f t="shared" si="0"/>
        <v>3</v>
      </c>
      <c r="W4" s="6">
        <f t="shared" si="0"/>
        <v>2.5</v>
      </c>
      <c r="Z4" s="6"/>
      <c r="AA4" s="110" t="s">
        <v>2175</v>
      </c>
      <c r="AB4" s="110"/>
      <c r="AC4" s="110"/>
      <c r="AD4" s="110"/>
      <c r="AE4" s="110"/>
      <c r="AF4" s="110"/>
      <c r="AG4" s="110"/>
      <c r="AH4" s="110"/>
      <c r="AI4" s="110"/>
      <c r="AJ4" s="110"/>
      <c r="AM4" s="110" t="s">
        <v>2176</v>
      </c>
      <c r="AN4" s="110"/>
      <c r="AO4" s="110"/>
      <c r="AP4" s="110"/>
      <c r="AQ4" s="110"/>
      <c r="AR4" s="110"/>
      <c r="AS4" s="110"/>
      <c r="AT4" s="110"/>
      <c r="AU4" s="110"/>
      <c r="AV4" s="110"/>
      <c r="AX4" s="110" t="s">
        <v>2177</v>
      </c>
      <c r="AY4" s="110"/>
      <c r="AZ4" s="110"/>
      <c r="BA4" s="110"/>
      <c r="BB4" s="110"/>
      <c r="BC4" s="110"/>
      <c r="BD4" s="110"/>
      <c r="BE4" s="110"/>
      <c r="BF4" s="110"/>
      <c r="BG4" s="110"/>
    </row>
    <row r="5" spans="1:59" ht="58.3" customHeight="1" x14ac:dyDescent="0.4">
      <c r="A5" t="s">
        <v>2172</v>
      </c>
      <c r="B5" t="str">
        <f t="shared" si="1"/>
        <v>CLD091</v>
      </c>
      <c r="C5" s="10" t="s">
        <v>2178</v>
      </c>
      <c r="D5" s="10">
        <v>2</v>
      </c>
      <c r="E5" s="10">
        <v>3</v>
      </c>
      <c r="F5" s="52">
        <v>4</v>
      </c>
      <c r="G5" s="52">
        <v>4</v>
      </c>
      <c r="H5" s="52">
        <v>5</v>
      </c>
      <c r="I5" s="52">
        <v>4</v>
      </c>
      <c r="J5" s="52">
        <v>3</v>
      </c>
      <c r="K5" s="52">
        <v>2</v>
      </c>
      <c r="L5" s="5">
        <v>4</v>
      </c>
      <c r="M5" s="5">
        <v>4</v>
      </c>
      <c r="N5" s="5">
        <v>5</v>
      </c>
      <c r="O5" s="5">
        <v>4</v>
      </c>
      <c r="P5" s="5">
        <v>3</v>
      </c>
      <c r="Q5" s="5">
        <v>2</v>
      </c>
      <c r="R5" s="6">
        <f t="shared" si="2"/>
        <v>4</v>
      </c>
      <c r="S5" s="6">
        <f t="shared" si="0"/>
        <v>4</v>
      </c>
      <c r="T5" s="6">
        <f t="shared" si="0"/>
        <v>5</v>
      </c>
      <c r="U5" s="6">
        <f t="shared" si="0"/>
        <v>4</v>
      </c>
      <c r="V5" s="6">
        <f t="shared" si="0"/>
        <v>3</v>
      </c>
      <c r="W5" s="6">
        <f t="shared" si="0"/>
        <v>2</v>
      </c>
      <c r="Z5" s="6"/>
      <c r="AA5" s="73" t="s">
        <v>154</v>
      </c>
      <c r="AB5" s="57" t="s">
        <v>25</v>
      </c>
      <c r="AC5" s="57" t="s">
        <v>2166</v>
      </c>
      <c r="AD5" s="57" t="s">
        <v>2167</v>
      </c>
      <c r="AE5" s="57" t="s">
        <v>2168</v>
      </c>
      <c r="AF5" s="57" t="s">
        <v>2169</v>
      </c>
      <c r="AG5" s="57" t="s">
        <v>2170</v>
      </c>
      <c r="AH5" s="57" t="s">
        <v>2179</v>
      </c>
      <c r="AI5" s="57" t="s">
        <v>144</v>
      </c>
      <c r="AJ5" s="117" t="s">
        <v>2180</v>
      </c>
      <c r="AM5" s="73" t="s">
        <v>154</v>
      </c>
      <c r="AN5" s="57" t="s">
        <v>25</v>
      </c>
      <c r="AO5" s="57" t="s">
        <v>2166</v>
      </c>
      <c r="AP5" s="57" t="s">
        <v>2167</v>
      </c>
      <c r="AQ5" s="57" t="s">
        <v>2168</v>
      </c>
      <c r="AR5" s="57" t="s">
        <v>2169</v>
      </c>
      <c r="AS5" s="57" t="s">
        <v>2170</v>
      </c>
      <c r="AT5" s="57" t="s">
        <v>2179</v>
      </c>
      <c r="AU5" s="57" t="s">
        <v>2181</v>
      </c>
      <c r="AV5" s="117" t="s">
        <v>2180</v>
      </c>
      <c r="AX5" s="73" t="s">
        <v>154</v>
      </c>
      <c r="AY5" s="57" t="s">
        <v>25</v>
      </c>
      <c r="AZ5" s="57" t="s">
        <v>2166</v>
      </c>
      <c r="BA5" s="57" t="s">
        <v>2167</v>
      </c>
      <c r="BB5" s="57" t="s">
        <v>2168</v>
      </c>
      <c r="BC5" s="57" t="s">
        <v>2169</v>
      </c>
      <c r="BD5" s="57" t="s">
        <v>2170</v>
      </c>
      <c r="BE5" s="57" t="s">
        <v>2179</v>
      </c>
      <c r="BF5" s="57" t="s">
        <v>2181</v>
      </c>
      <c r="BG5" s="117" t="s">
        <v>2180</v>
      </c>
    </row>
    <row r="6" spans="1:59" x14ac:dyDescent="0.4">
      <c r="A6" t="s">
        <v>2172</v>
      </c>
      <c r="B6" t="str">
        <f t="shared" si="1"/>
        <v>CLD093</v>
      </c>
      <c r="C6" s="10" t="s">
        <v>2182</v>
      </c>
      <c r="D6" s="10">
        <v>2</v>
      </c>
      <c r="E6" s="10">
        <v>4</v>
      </c>
      <c r="F6" s="52">
        <v>4</v>
      </c>
      <c r="G6" s="52">
        <v>4</v>
      </c>
      <c r="H6" s="52">
        <v>5</v>
      </c>
      <c r="I6" s="52">
        <v>4</v>
      </c>
      <c r="J6" s="52">
        <v>3</v>
      </c>
      <c r="K6" s="52">
        <v>2</v>
      </c>
      <c r="L6" s="5">
        <v>4</v>
      </c>
      <c r="M6" s="5">
        <v>4</v>
      </c>
      <c r="N6" s="5">
        <v>5</v>
      </c>
      <c r="O6" s="5">
        <v>5</v>
      </c>
      <c r="P6" s="5">
        <v>4</v>
      </c>
      <c r="Q6" s="5">
        <v>3</v>
      </c>
      <c r="R6" s="6">
        <f t="shared" si="2"/>
        <v>4</v>
      </c>
      <c r="S6" s="6">
        <f t="shared" si="0"/>
        <v>4</v>
      </c>
      <c r="T6" s="6">
        <f t="shared" si="0"/>
        <v>5</v>
      </c>
      <c r="U6" s="6">
        <f t="shared" si="0"/>
        <v>4.5</v>
      </c>
      <c r="V6" s="6">
        <f t="shared" si="0"/>
        <v>3.5</v>
      </c>
      <c r="W6" s="6">
        <f t="shared" si="0"/>
        <v>2.5</v>
      </c>
      <c r="Z6" s="6"/>
      <c r="AA6" s="73"/>
      <c r="AB6" s="2" t="s">
        <v>2183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0.5</v>
      </c>
      <c r="AI6" s="2"/>
      <c r="AJ6" s="117"/>
      <c r="AM6" s="73"/>
      <c r="AN6" s="2" t="s">
        <v>2183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0.5</v>
      </c>
      <c r="AU6" s="2"/>
      <c r="AV6" s="117"/>
      <c r="AX6" s="73"/>
      <c r="AY6" s="2" t="s">
        <v>2183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0.5</v>
      </c>
      <c r="BF6" s="2"/>
      <c r="BG6" s="117"/>
    </row>
    <row r="7" spans="1:59" x14ac:dyDescent="0.4">
      <c r="A7" t="s">
        <v>2172</v>
      </c>
      <c r="B7" t="str">
        <f t="shared" si="1"/>
        <v>DPS001</v>
      </c>
      <c r="C7" s="10" t="s">
        <v>2184</v>
      </c>
      <c r="D7" s="10">
        <v>2</v>
      </c>
      <c r="E7" s="10">
        <v>5</v>
      </c>
      <c r="F7" s="52">
        <v>3</v>
      </c>
      <c r="G7" s="52">
        <v>2</v>
      </c>
      <c r="H7" s="52">
        <v>5</v>
      </c>
      <c r="I7" s="52">
        <v>4</v>
      </c>
      <c r="J7" s="52">
        <v>3</v>
      </c>
      <c r="K7" s="52">
        <v>2</v>
      </c>
      <c r="L7" s="5">
        <v>3</v>
      </c>
      <c r="M7" s="5">
        <v>3</v>
      </c>
      <c r="N7" s="5">
        <v>5</v>
      </c>
      <c r="O7" s="5">
        <v>3</v>
      </c>
      <c r="P7" s="5">
        <v>2</v>
      </c>
      <c r="Q7" s="5">
        <v>2</v>
      </c>
      <c r="R7" s="6">
        <f>AVERAGE(F7,L7)</f>
        <v>3</v>
      </c>
      <c r="S7" s="6">
        <f t="shared" si="0"/>
        <v>2.5</v>
      </c>
      <c r="T7" s="6">
        <f t="shared" si="0"/>
        <v>5</v>
      </c>
      <c r="U7" s="6">
        <f t="shared" si="0"/>
        <v>3.5</v>
      </c>
      <c r="V7" s="6">
        <f t="shared" si="0"/>
        <v>2.5</v>
      </c>
      <c r="W7" s="6">
        <f>AVERAGE(K7,Q7)</f>
        <v>2</v>
      </c>
      <c r="Z7" s="6"/>
      <c r="AA7" s="118" t="s">
        <v>2185</v>
      </c>
      <c r="AB7" s="2" t="s">
        <v>50</v>
      </c>
      <c r="AC7" s="2">
        <f>AVERAGEIF($B$3:$B$150,AB7&amp;"*", $R$3:$R$150)</f>
        <v>4.2333333333333334</v>
      </c>
      <c r="AD7" s="2">
        <f>AVERAGEIF($B$3:$B$150,AB7&amp;"*", $S$3:$S$150)</f>
        <v>4.3499999999999996</v>
      </c>
      <c r="AE7" s="2">
        <f>AVERAGEIF($B$3:$B$150,AB7&amp;"*", $T$3:$T$150)</f>
        <v>4.9000000000000004</v>
      </c>
      <c r="AF7" s="2">
        <f>AVERAGEIF($B$3:$B$150,AB7&amp;"*", $U$3:$U$150)</f>
        <v>4.333333333333333</v>
      </c>
      <c r="AG7" s="2">
        <f>AVERAGEIF($B$3:$B$150,AB7&amp;"*", $V$3:$V$150)</f>
        <v>3.05</v>
      </c>
      <c r="AH7" s="2">
        <f>AVERAGEIF($B$3:$B$150,AB7&amp;"*", $W$3:$W$150)*$AH$6</f>
        <v>1.3416666666666666</v>
      </c>
      <c r="AI7" s="2">
        <f>SUM(AC7:AH7)</f>
        <v>22.208333333333332</v>
      </c>
      <c r="AJ7" s="2">
        <f>AI7*100/27.5</f>
        <v>80.757575757575751</v>
      </c>
      <c r="AM7" s="118" t="s">
        <v>2185</v>
      </c>
      <c r="AN7" s="2" t="s">
        <v>50</v>
      </c>
      <c r="AO7" s="2">
        <f>AVERAGEIF($B$3:$B$150,AN7&amp;"001*", $R$3:$R$150)</f>
        <v>4.25</v>
      </c>
      <c r="AP7" s="2">
        <f>AVERAGEIF($B$3:$B$150,AN7&amp;"001*", $S$3:$S$150)</f>
        <v>4.5</v>
      </c>
      <c r="AQ7" s="2">
        <f>AVERAGEIF($B$3:$B$150,AN7&amp;"001*", $T$3:$T$150)</f>
        <v>4.833333333333333</v>
      </c>
      <c r="AR7" s="2">
        <f>AVERAGEIF($B$3:$B$150,AN7&amp;"001*", $U$3:$U$150)</f>
        <v>4.5</v>
      </c>
      <c r="AS7" s="2">
        <f>AVERAGEIF($B$3:$B$150,AN7&amp;"001*", $V$3:$V$150)</f>
        <v>2.9166666666666665</v>
      </c>
      <c r="AT7" s="2">
        <f>AVERAGEIF($B$3:$B$150,AN7&amp;"001*", $W$3:$W$150)*$AH$6</f>
        <v>1.25</v>
      </c>
      <c r="AU7" s="2">
        <f>SUM(AO7:AT7)</f>
        <v>22.25</v>
      </c>
      <c r="AV7" s="2">
        <f>AU7*100/27.5</f>
        <v>80.909090909090907</v>
      </c>
      <c r="AX7" s="118" t="s">
        <v>2185</v>
      </c>
      <c r="AY7" s="2" t="s">
        <v>50</v>
      </c>
      <c r="AZ7" s="2">
        <f>AVERAGEIF($B$3:$B$150,AY7&amp;"09*", $R$3:$R$150)</f>
        <v>4.21875</v>
      </c>
      <c r="BA7" s="2">
        <f>AVERAGEIF($B$3:$B$150,AY7&amp;"09*", $S$3:$S$150)</f>
        <v>4.34375</v>
      </c>
      <c r="BB7" s="2">
        <f>AVERAGEIF($B$3:$B$150,AY7&amp;"09*", $T$3:$T$150)</f>
        <v>4.9375</v>
      </c>
      <c r="BC7" s="2">
        <f>AVERAGEIF($B$3:$B$150,AY7&amp;"09*", $U$3:$U$150)</f>
        <v>4.25</v>
      </c>
      <c r="BD7" s="2">
        <f>AVERAGEIF($B$3:$B$150,AY7&amp;"09*", $V$3:$V$150)</f>
        <v>3.03125</v>
      </c>
      <c r="BE7" s="2">
        <f>AVERAGEIF($B$3:$B$150,AY7&amp;"09*", $W$3:$W$150)*$AH$6</f>
        <v>1.3125</v>
      </c>
      <c r="BF7" s="2">
        <f>SUM(AZ7:BE7)</f>
        <v>22.09375</v>
      </c>
      <c r="BG7" s="2">
        <f>BF7*100/27.5</f>
        <v>80.340909090909093</v>
      </c>
    </row>
    <row r="8" spans="1:59" x14ac:dyDescent="0.4">
      <c r="A8" t="s">
        <v>2172</v>
      </c>
      <c r="B8" t="str">
        <f t="shared" si="1"/>
        <v>DPS091</v>
      </c>
      <c r="C8" s="10" t="s">
        <v>2186</v>
      </c>
      <c r="D8" s="10">
        <v>2</v>
      </c>
      <c r="E8" s="10">
        <v>6</v>
      </c>
      <c r="F8" s="52">
        <v>3</v>
      </c>
      <c r="G8" s="52">
        <v>2</v>
      </c>
      <c r="H8" s="52">
        <v>4</v>
      </c>
      <c r="I8" s="52">
        <v>3</v>
      </c>
      <c r="J8" s="52">
        <v>2</v>
      </c>
      <c r="K8" s="52">
        <v>2</v>
      </c>
      <c r="L8" s="5">
        <v>2</v>
      </c>
      <c r="M8" s="5">
        <v>3</v>
      </c>
      <c r="N8" s="5">
        <v>4</v>
      </c>
      <c r="O8" s="5">
        <v>4</v>
      </c>
      <c r="P8" s="5">
        <v>2</v>
      </c>
      <c r="Q8" s="5">
        <v>2</v>
      </c>
      <c r="R8" s="6">
        <f t="shared" si="2"/>
        <v>2.5</v>
      </c>
      <c r="S8" s="6">
        <f t="shared" si="0"/>
        <v>2.5</v>
      </c>
      <c r="T8" s="6">
        <f t="shared" si="0"/>
        <v>4</v>
      </c>
      <c r="U8" s="6">
        <f t="shared" si="0"/>
        <v>3.5</v>
      </c>
      <c r="V8" s="6">
        <f t="shared" si="0"/>
        <v>2</v>
      </c>
      <c r="W8" s="6">
        <f t="shared" si="0"/>
        <v>2</v>
      </c>
      <c r="Z8" s="6"/>
      <c r="AA8" s="118"/>
      <c r="AB8" s="2" t="s">
        <v>45</v>
      </c>
      <c r="AC8" s="2">
        <f t="shared" ref="AC8:AC13" si="3">AVERAGEIF($B$3:$B$150,AB8&amp;"*", $R$3:$R$150)</f>
        <v>4.1724137931034484</v>
      </c>
      <c r="AD8" s="2">
        <f t="shared" ref="AD8:AD13" si="4">AVERAGEIF($B$3:$B$150,AB8&amp;"*", $S$3:$S$150)</f>
        <v>4.2413793103448274</v>
      </c>
      <c r="AE8" s="2">
        <f t="shared" ref="AE8:AE13" si="5">AVERAGEIF($B$3:$B$150,AB8&amp;"*", $T$3:$T$150)</f>
        <v>4.8448275862068968</v>
      </c>
      <c r="AF8" s="2">
        <f t="shared" ref="AF8:AF13" si="6">AVERAGEIF($B$3:$B$150,AB8&amp;"*", $U$3:$U$150)</f>
        <v>4.3275862068965516</v>
      </c>
      <c r="AG8" s="2">
        <f t="shared" ref="AG8:AG13" si="7">AVERAGEIF($B$3:$B$150,AB8&amp;"*", $V$3:$V$150)</f>
        <v>3.1551724137931036</v>
      </c>
      <c r="AH8" s="2">
        <f t="shared" ref="AH8:AH13" si="8">AVERAGEIF($B$3:$B$150,AB8&amp;"*", $W$3:$W$150)*$AH$6</f>
        <v>1.4741379310344827</v>
      </c>
      <c r="AI8" s="2">
        <f t="shared" ref="AI8:AI10" si="9">SUM(AC8:AH8)</f>
        <v>22.21551724137931</v>
      </c>
      <c r="AJ8" s="2">
        <f t="shared" ref="AJ8:AJ10" si="10">AI8*100/27.5</f>
        <v>80.78369905956113</v>
      </c>
      <c r="AM8" s="118"/>
      <c r="AN8" s="2" t="s">
        <v>45</v>
      </c>
      <c r="AO8" s="2">
        <f t="shared" ref="AO8:AO13" si="11">AVERAGEIF($B$3:$B$150,AN8&amp;"001*", $R$3:$R$150)</f>
        <v>4.0625</v>
      </c>
      <c r="AP8" s="2">
        <f t="shared" ref="AP8:AP13" si="12">AVERAGEIF($B$3:$B$150,AN8&amp;"001*", $S$3:$S$150)</f>
        <v>4.3125</v>
      </c>
      <c r="AQ8" s="2">
        <f t="shared" ref="AQ8:AQ13" si="13">AVERAGEIF($B$3:$B$150,AN8&amp;"001*", $T$3:$T$150)</f>
        <v>4.8125</v>
      </c>
      <c r="AR8" s="2">
        <f t="shared" ref="AR8:AR13" si="14">AVERAGEIF($B$3:$B$150,AN8&amp;"001*", $U$3:$U$150)</f>
        <v>4.3125</v>
      </c>
      <c r="AS8" s="2">
        <f t="shared" ref="AS8:AS13" si="15">AVERAGEIF($B$3:$B$150,AN8&amp;"001*", $V$3:$V$150)</f>
        <v>3</v>
      </c>
      <c r="AT8" s="2">
        <f t="shared" ref="AT8:AT13" si="16">AVERAGEIF($B$3:$B$150,AN8&amp;"001*", $W$3:$W$150)*$AH$6</f>
        <v>1.40625</v>
      </c>
      <c r="AU8" s="2">
        <f t="shared" ref="AU8:AU10" si="17">SUM(AO8:AT8)</f>
        <v>21.90625</v>
      </c>
      <c r="AV8" s="2">
        <f t="shared" ref="AV8:AV10" si="18">AU8*100/27.5</f>
        <v>79.659090909090907</v>
      </c>
      <c r="AX8" s="118"/>
      <c r="AY8" s="2" t="s">
        <v>45</v>
      </c>
      <c r="AZ8" s="2">
        <f t="shared" ref="AZ8:AZ13" si="19">AVERAGEIF($B$3:$B$150,AY8&amp;"09*", $R$3:$R$150)</f>
        <v>4.4230769230769234</v>
      </c>
      <c r="BA8" s="2">
        <f t="shared" ref="BA8:BA13" si="20">AVERAGEIF($B$3:$B$150,AY8&amp;"09*", $S$3:$S$150)</f>
        <v>4.3461538461538458</v>
      </c>
      <c r="BB8" s="2">
        <f t="shared" ref="BB8:BB13" si="21">AVERAGEIF($B$3:$B$150,AY8&amp;"09*", $T$3:$T$150)</f>
        <v>4.9615384615384617</v>
      </c>
      <c r="BC8" s="2">
        <f t="shared" ref="BC8:BC13" si="22">AVERAGEIF($B$3:$B$150,AY8&amp;"09*", $U$3:$U$150)</f>
        <v>4.3076923076923075</v>
      </c>
      <c r="BD8" s="2">
        <f t="shared" ref="BD8:BD13" si="23">AVERAGEIF($B$3:$B$150,AY8&amp;"09*", $V$3:$V$150)</f>
        <v>3.1923076923076925</v>
      </c>
      <c r="BE8" s="2">
        <f t="shared" ref="BE8:BE13" si="24">AVERAGEIF($B$3:$B$150,AY8&amp;"09*", $W$3:$W$150)*$AH$6</f>
        <v>1.4807692307692308</v>
      </c>
      <c r="BF8" s="2">
        <f t="shared" ref="BF8:BF9" si="25">SUM(AZ8:BE8)</f>
        <v>22.711538461538463</v>
      </c>
      <c r="BG8" s="2">
        <f t="shared" ref="BG8:BG14" si="26">BF8*100/27.5</f>
        <v>82.587412587412587</v>
      </c>
    </row>
    <row r="9" spans="1:59" x14ac:dyDescent="0.4">
      <c r="A9" t="s">
        <v>2172</v>
      </c>
      <c r="B9" t="str">
        <f t="shared" si="1"/>
        <v>DPS093</v>
      </c>
      <c r="C9" s="10" t="s">
        <v>2187</v>
      </c>
      <c r="D9" s="10">
        <v>2</v>
      </c>
      <c r="E9" s="10">
        <v>7</v>
      </c>
      <c r="F9" s="52">
        <v>5</v>
      </c>
      <c r="G9" s="52">
        <v>4</v>
      </c>
      <c r="H9" s="52">
        <v>5</v>
      </c>
      <c r="I9" s="52">
        <v>5</v>
      </c>
      <c r="J9" s="52">
        <v>3</v>
      </c>
      <c r="K9" s="52">
        <v>1</v>
      </c>
      <c r="L9" s="5">
        <v>5</v>
      </c>
      <c r="M9" s="5">
        <v>5</v>
      </c>
      <c r="N9" s="5">
        <v>5</v>
      </c>
      <c r="O9" s="5">
        <v>5</v>
      </c>
      <c r="P9" s="5">
        <v>3</v>
      </c>
      <c r="Q9" s="5">
        <v>1</v>
      </c>
      <c r="R9" s="6">
        <f t="shared" si="2"/>
        <v>5</v>
      </c>
      <c r="S9" s="6">
        <f t="shared" si="0"/>
        <v>4.5</v>
      </c>
      <c r="T9" s="6">
        <f t="shared" si="0"/>
        <v>5</v>
      </c>
      <c r="U9" s="6">
        <f t="shared" si="0"/>
        <v>5</v>
      </c>
      <c r="V9" s="6">
        <f t="shared" si="0"/>
        <v>3</v>
      </c>
      <c r="W9" s="6">
        <f t="shared" si="0"/>
        <v>1</v>
      </c>
      <c r="Z9" s="6"/>
      <c r="AA9" s="118"/>
      <c r="AB9" s="2" t="s">
        <v>48</v>
      </c>
      <c r="AC9" s="2">
        <f t="shared" si="3"/>
        <v>3.9090909090909092</v>
      </c>
      <c r="AD9" s="2">
        <f t="shared" si="4"/>
        <v>4</v>
      </c>
      <c r="AE9" s="2">
        <f t="shared" si="5"/>
        <v>4.6515151515151514</v>
      </c>
      <c r="AF9" s="2">
        <f t="shared" si="6"/>
        <v>3.9696969696969697</v>
      </c>
      <c r="AG9" s="2">
        <f t="shared" si="7"/>
        <v>2.6818181818181817</v>
      </c>
      <c r="AH9" s="2">
        <f t="shared" si="8"/>
        <v>1.2651515151515151</v>
      </c>
      <c r="AI9" s="2">
        <f t="shared" si="9"/>
        <v>20.477272727272727</v>
      </c>
      <c r="AJ9" s="2">
        <f t="shared" si="10"/>
        <v>74.462809917355372</v>
      </c>
      <c r="AM9" s="118"/>
      <c r="AN9" s="2" t="s">
        <v>48</v>
      </c>
      <c r="AO9" s="2">
        <f t="shared" si="11"/>
        <v>3.7777777777777777</v>
      </c>
      <c r="AP9" s="2">
        <f t="shared" si="12"/>
        <v>3.8333333333333335</v>
      </c>
      <c r="AQ9" s="2">
        <f t="shared" si="13"/>
        <v>4.6111111111111107</v>
      </c>
      <c r="AR9" s="2">
        <f t="shared" si="14"/>
        <v>4</v>
      </c>
      <c r="AS9" s="2">
        <f t="shared" si="15"/>
        <v>2.7222222222222223</v>
      </c>
      <c r="AT9" s="2">
        <f t="shared" si="16"/>
        <v>1.3333333333333333</v>
      </c>
      <c r="AU9" s="2">
        <f t="shared" si="17"/>
        <v>20.277777777777775</v>
      </c>
      <c r="AV9" s="2">
        <f t="shared" si="18"/>
        <v>73.73737373737373</v>
      </c>
      <c r="AX9" s="118"/>
      <c r="AY9" s="2" t="s">
        <v>48</v>
      </c>
      <c r="AZ9" s="2">
        <f t="shared" si="19"/>
        <v>3.875</v>
      </c>
      <c r="BA9" s="2">
        <f t="shared" si="20"/>
        <v>3.9375</v>
      </c>
      <c r="BB9" s="2">
        <f t="shared" si="21"/>
        <v>4.59375</v>
      </c>
      <c r="BC9" s="2">
        <f t="shared" si="22"/>
        <v>3.90625</v>
      </c>
      <c r="BD9" s="2">
        <f t="shared" si="23"/>
        <v>2.625</v>
      </c>
      <c r="BE9" s="2">
        <f t="shared" si="24"/>
        <v>1.25</v>
      </c>
      <c r="BF9" s="2">
        <f t="shared" si="25"/>
        <v>20.1875</v>
      </c>
      <c r="BG9" s="2">
        <f t="shared" si="26"/>
        <v>73.409090909090907</v>
      </c>
    </row>
    <row r="10" spans="1:59" x14ac:dyDescent="0.4">
      <c r="A10" t="s">
        <v>2172</v>
      </c>
      <c r="B10" t="str">
        <f t="shared" si="1"/>
        <v>GBN001</v>
      </c>
      <c r="C10" s="10" t="s">
        <v>2188</v>
      </c>
      <c r="D10" s="10">
        <v>2</v>
      </c>
      <c r="E10" s="10">
        <v>8</v>
      </c>
      <c r="F10" s="52">
        <v>3</v>
      </c>
      <c r="G10" s="52">
        <v>2</v>
      </c>
      <c r="H10" s="52">
        <v>4</v>
      </c>
      <c r="I10" s="52">
        <v>3</v>
      </c>
      <c r="J10" s="52">
        <v>4</v>
      </c>
      <c r="K10" s="52">
        <v>4</v>
      </c>
      <c r="L10" s="5">
        <v>5</v>
      </c>
      <c r="M10" s="5">
        <v>4</v>
      </c>
      <c r="N10" s="5">
        <v>5</v>
      </c>
      <c r="O10" s="5">
        <v>3</v>
      </c>
      <c r="P10" s="5">
        <v>5</v>
      </c>
      <c r="Q10" s="5">
        <v>5</v>
      </c>
      <c r="R10" s="6">
        <f t="shared" si="2"/>
        <v>4</v>
      </c>
      <c r="S10" s="6">
        <f t="shared" si="0"/>
        <v>3</v>
      </c>
      <c r="T10" s="6">
        <f t="shared" si="0"/>
        <v>4.5</v>
      </c>
      <c r="U10" s="6">
        <f t="shared" si="0"/>
        <v>3</v>
      </c>
      <c r="V10" s="6">
        <f t="shared" si="0"/>
        <v>4.5</v>
      </c>
      <c r="W10" s="6">
        <f t="shared" si="0"/>
        <v>4.5</v>
      </c>
      <c r="Z10" s="6"/>
      <c r="AA10" s="118"/>
      <c r="AB10" s="2" t="s">
        <v>49</v>
      </c>
      <c r="AC10" s="2">
        <f t="shared" si="3"/>
        <v>3.9375</v>
      </c>
      <c r="AD10" s="2">
        <f t="shared" si="4"/>
        <v>3.25</v>
      </c>
      <c r="AE10" s="2">
        <f t="shared" si="5"/>
        <v>4.625</v>
      </c>
      <c r="AF10" s="2">
        <f t="shared" si="6"/>
        <v>3.5625</v>
      </c>
      <c r="AG10" s="2">
        <f t="shared" si="7"/>
        <v>4.125</v>
      </c>
      <c r="AH10" s="2">
        <f t="shared" si="8"/>
        <v>2.234375</v>
      </c>
      <c r="AI10" s="2">
        <f t="shared" si="9"/>
        <v>21.734375</v>
      </c>
      <c r="AJ10" s="2">
        <f t="shared" si="10"/>
        <v>79.034090909090907</v>
      </c>
      <c r="AM10" s="118"/>
      <c r="AN10" s="2" t="s">
        <v>49</v>
      </c>
      <c r="AO10" s="2">
        <f t="shared" si="11"/>
        <v>3.8571428571428572</v>
      </c>
      <c r="AP10" s="2">
        <f t="shared" si="12"/>
        <v>3.2142857142857144</v>
      </c>
      <c r="AQ10" s="2">
        <f t="shared" si="13"/>
        <v>4.4285714285714288</v>
      </c>
      <c r="AR10" s="2">
        <f t="shared" si="14"/>
        <v>3.4285714285714284</v>
      </c>
      <c r="AS10" s="2">
        <f t="shared" si="15"/>
        <v>3.9285714285714284</v>
      </c>
      <c r="AT10" s="2">
        <f t="shared" si="16"/>
        <v>2.1785714285714284</v>
      </c>
      <c r="AU10" s="2">
        <f t="shared" si="17"/>
        <v>21.035714285714285</v>
      </c>
      <c r="AV10" s="2">
        <f t="shared" si="18"/>
        <v>76.493506493506487</v>
      </c>
      <c r="AX10" s="118"/>
      <c r="AY10" s="2" t="s">
        <v>49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f t="shared" si="26"/>
        <v>0</v>
      </c>
    </row>
    <row r="11" spans="1:59" x14ac:dyDescent="0.4">
      <c r="A11" t="s">
        <v>2172</v>
      </c>
      <c r="B11" t="str">
        <f t="shared" si="1"/>
        <v>GBN003</v>
      </c>
      <c r="C11" s="10" t="s">
        <v>2189</v>
      </c>
      <c r="D11" s="10">
        <v>2</v>
      </c>
      <c r="E11" s="10">
        <v>9</v>
      </c>
      <c r="F11" s="52">
        <v>3</v>
      </c>
      <c r="G11" s="52">
        <v>2</v>
      </c>
      <c r="H11" s="52">
        <v>4</v>
      </c>
      <c r="I11" s="52">
        <v>2</v>
      </c>
      <c r="J11" s="52">
        <v>4</v>
      </c>
      <c r="K11" s="52">
        <v>5</v>
      </c>
      <c r="L11" s="5">
        <v>5</v>
      </c>
      <c r="M11" s="5">
        <v>4</v>
      </c>
      <c r="N11" s="5">
        <v>5</v>
      </c>
      <c r="O11" s="5">
        <v>4</v>
      </c>
      <c r="P11" s="5">
        <v>5</v>
      </c>
      <c r="Q11" s="5">
        <v>5</v>
      </c>
      <c r="R11" s="6">
        <f t="shared" si="2"/>
        <v>4</v>
      </c>
      <c r="S11" s="6">
        <f t="shared" si="0"/>
        <v>3</v>
      </c>
      <c r="T11" s="6">
        <f t="shared" si="0"/>
        <v>4.5</v>
      </c>
      <c r="U11" s="6">
        <f t="shared" si="0"/>
        <v>3</v>
      </c>
      <c r="V11" s="6">
        <f t="shared" si="0"/>
        <v>4.5</v>
      </c>
      <c r="W11" s="6">
        <f t="shared" si="0"/>
        <v>5</v>
      </c>
      <c r="Z11" s="6"/>
      <c r="AA11" s="119" t="s">
        <v>2190</v>
      </c>
      <c r="AB11" s="2" t="s">
        <v>46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f>SUM(AC11:AH11)</f>
        <v>0</v>
      </c>
      <c r="AJ11" s="2">
        <f>AI11*100/27.5</f>
        <v>0</v>
      </c>
      <c r="AM11" s="119" t="s">
        <v>2190</v>
      </c>
      <c r="AN11" s="2" t="s">
        <v>46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SUM(AO11:AT11)</f>
        <v>0</v>
      </c>
      <c r="AV11" s="2">
        <f>AU11*100/27.5</f>
        <v>0</v>
      </c>
      <c r="AX11" s="119" t="s">
        <v>2190</v>
      </c>
      <c r="AY11" s="2" t="s">
        <v>46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f>SUM(AZ11:BE11)</f>
        <v>0</v>
      </c>
      <c r="BG11" s="2">
        <f t="shared" si="26"/>
        <v>0</v>
      </c>
    </row>
    <row r="12" spans="1:59" x14ac:dyDescent="0.4">
      <c r="A12" t="s">
        <v>2172</v>
      </c>
      <c r="B12" t="str">
        <f t="shared" si="1"/>
        <v>GBT001</v>
      </c>
      <c r="C12" s="10" t="s">
        <v>2191</v>
      </c>
      <c r="D12" s="10">
        <v>2</v>
      </c>
      <c r="E12" s="10">
        <v>10</v>
      </c>
      <c r="F12" s="52">
        <v>5</v>
      </c>
      <c r="G12" s="52">
        <v>5</v>
      </c>
      <c r="H12" s="52">
        <v>5</v>
      </c>
      <c r="I12" s="52">
        <v>4</v>
      </c>
      <c r="J12" s="52">
        <v>3</v>
      </c>
      <c r="K12" s="52">
        <v>1</v>
      </c>
      <c r="L12" s="5">
        <v>5</v>
      </c>
      <c r="M12" s="5">
        <v>5</v>
      </c>
      <c r="N12" s="5">
        <v>5</v>
      </c>
      <c r="O12" s="5">
        <v>5</v>
      </c>
      <c r="P12" s="5">
        <v>3</v>
      </c>
      <c r="Q12" s="5">
        <v>3</v>
      </c>
      <c r="R12" s="6">
        <f t="shared" si="2"/>
        <v>5</v>
      </c>
      <c r="S12" s="6">
        <f t="shared" si="0"/>
        <v>5</v>
      </c>
      <c r="T12" s="6">
        <f t="shared" si="0"/>
        <v>5</v>
      </c>
      <c r="U12" s="6">
        <f t="shared" si="0"/>
        <v>4.5</v>
      </c>
      <c r="V12" s="6">
        <f t="shared" si="0"/>
        <v>3</v>
      </c>
      <c r="W12" s="6">
        <f t="shared" si="0"/>
        <v>2</v>
      </c>
      <c r="Z12" s="6"/>
      <c r="AA12" s="120"/>
      <c r="AB12" s="2" t="s">
        <v>47</v>
      </c>
      <c r="AC12" s="2">
        <f t="shared" si="3"/>
        <v>4.2272727272727275</v>
      </c>
      <c r="AD12" s="2">
        <f t="shared" si="4"/>
        <v>4.1363636363636367</v>
      </c>
      <c r="AE12" s="2">
        <f t="shared" si="5"/>
        <v>4.9090909090909092</v>
      </c>
      <c r="AF12" s="2">
        <f t="shared" si="6"/>
        <v>4.0909090909090908</v>
      </c>
      <c r="AG12" s="2">
        <f t="shared" si="7"/>
        <v>3.7727272727272729</v>
      </c>
      <c r="AH12" s="2">
        <f t="shared" si="8"/>
        <v>1.8409090909090908</v>
      </c>
      <c r="AI12" s="2">
        <f>SUM(AC12:AH12)</f>
        <v>22.977272727272727</v>
      </c>
      <c r="AJ12" s="2">
        <f t="shared" ref="AJ12:AJ13" si="27">AI12*100/27.5</f>
        <v>83.553719008264451</v>
      </c>
      <c r="AM12" s="120"/>
      <c r="AN12" s="2" t="s">
        <v>47</v>
      </c>
      <c r="AO12" s="2">
        <f t="shared" si="11"/>
        <v>4.5</v>
      </c>
      <c r="AP12" s="2">
        <f t="shared" si="12"/>
        <v>4</v>
      </c>
      <c r="AQ12" s="2">
        <f t="shared" si="13"/>
        <v>5</v>
      </c>
      <c r="AR12" s="2">
        <f t="shared" si="14"/>
        <v>4.25</v>
      </c>
      <c r="AS12" s="2">
        <f t="shared" si="15"/>
        <v>3.75</v>
      </c>
      <c r="AT12" s="2">
        <f t="shared" si="16"/>
        <v>1.875</v>
      </c>
      <c r="AU12" s="2">
        <f>SUM(AO12:AT12)</f>
        <v>23.375</v>
      </c>
      <c r="AV12" s="2">
        <f t="shared" ref="AV12:AV14" si="28">AU12*100/27.5</f>
        <v>85</v>
      </c>
      <c r="AX12" s="120"/>
      <c r="AY12" s="2" t="s">
        <v>47</v>
      </c>
      <c r="AZ12" s="2">
        <f t="shared" si="19"/>
        <v>4.25</v>
      </c>
      <c r="BA12" s="2">
        <f t="shared" si="20"/>
        <v>4.083333333333333</v>
      </c>
      <c r="BB12" s="2">
        <f t="shared" si="21"/>
        <v>4.916666666666667</v>
      </c>
      <c r="BC12" s="2">
        <f t="shared" si="22"/>
        <v>4.083333333333333</v>
      </c>
      <c r="BD12" s="2">
        <f t="shared" si="23"/>
        <v>3.8333333333333335</v>
      </c>
      <c r="BE12" s="2">
        <f t="shared" si="24"/>
        <v>1.875</v>
      </c>
      <c r="BF12" s="2">
        <f>SUM(AZ12:BE12)</f>
        <v>23.041666666666664</v>
      </c>
      <c r="BG12" s="2">
        <f t="shared" si="26"/>
        <v>83.787878787878782</v>
      </c>
    </row>
    <row r="13" spans="1:59" x14ac:dyDescent="0.4">
      <c r="A13" t="s">
        <v>2172</v>
      </c>
      <c r="B13" t="str">
        <f t="shared" si="1"/>
        <v>GBT003</v>
      </c>
      <c r="C13" s="10" t="s">
        <v>2192</v>
      </c>
      <c r="D13" s="10">
        <v>2</v>
      </c>
      <c r="E13" s="10">
        <v>11</v>
      </c>
      <c r="F13" s="52">
        <v>4</v>
      </c>
      <c r="G13" s="52">
        <v>4</v>
      </c>
      <c r="H13" s="52">
        <v>5</v>
      </c>
      <c r="I13" s="52">
        <v>4</v>
      </c>
      <c r="J13" s="52">
        <v>3</v>
      </c>
      <c r="K13" s="52">
        <v>2</v>
      </c>
      <c r="L13" s="5">
        <v>5</v>
      </c>
      <c r="M13" s="5">
        <v>5</v>
      </c>
      <c r="N13" s="5">
        <v>5</v>
      </c>
      <c r="O13" s="5">
        <v>5</v>
      </c>
      <c r="P13" s="5">
        <v>3</v>
      </c>
      <c r="Q13" s="5">
        <v>3</v>
      </c>
      <c r="R13" s="6">
        <f t="shared" si="2"/>
        <v>4.5</v>
      </c>
      <c r="S13" s="6">
        <f t="shared" si="0"/>
        <v>4.5</v>
      </c>
      <c r="T13" s="6">
        <f t="shared" si="0"/>
        <v>5</v>
      </c>
      <c r="U13" s="6">
        <f t="shared" si="0"/>
        <v>4.5</v>
      </c>
      <c r="V13" s="6">
        <f t="shared" si="0"/>
        <v>3</v>
      </c>
      <c r="W13" s="6">
        <f t="shared" si="0"/>
        <v>2.5</v>
      </c>
      <c r="Z13" s="6"/>
      <c r="AA13" s="120"/>
      <c r="AB13" s="2" t="s">
        <v>51</v>
      </c>
      <c r="AC13" s="2">
        <f t="shared" si="3"/>
        <v>4.2413793103448274</v>
      </c>
      <c r="AD13" s="2">
        <f t="shared" si="4"/>
        <v>3.7758620689655173</v>
      </c>
      <c r="AE13" s="2">
        <f t="shared" si="5"/>
        <v>4.7413793103448274</v>
      </c>
      <c r="AF13" s="2">
        <f t="shared" si="6"/>
        <v>4.0517241379310347</v>
      </c>
      <c r="AG13" s="2">
        <f t="shared" si="7"/>
        <v>4.0517241379310347</v>
      </c>
      <c r="AH13" s="2">
        <f t="shared" si="8"/>
        <v>2.0086206896551726</v>
      </c>
      <c r="AI13" s="2">
        <f>SUM(AC13:AH13)</f>
        <v>22.870689655172413</v>
      </c>
      <c r="AJ13" s="2">
        <f t="shared" si="27"/>
        <v>83.16614420062696</v>
      </c>
      <c r="AM13" s="120"/>
      <c r="AN13" s="2" t="s">
        <v>51</v>
      </c>
      <c r="AO13" s="2">
        <f t="shared" si="11"/>
        <v>4.3125</v>
      </c>
      <c r="AP13" s="2">
        <f t="shared" si="12"/>
        <v>3.625</v>
      </c>
      <c r="AQ13" s="2">
        <f t="shared" si="13"/>
        <v>4.6875</v>
      </c>
      <c r="AR13" s="2">
        <f t="shared" si="14"/>
        <v>4.3125</v>
      </c>
      <c r="AS13" s="2">
        <f t="shared" si="15"/>
        <v>4.3125</v>
      </c>
      <c r="AT13" s="2">
        <f t="shared" si="16"/>
        <v>2.125</v>
      </c>
      <c r="AU13" s="2">
        <f>SUM(AO13:AT13)</f>
        <v>23.375</v>
      </c>
      <c r="AV13" s="2">
        <f t="shared" si="28"/>
        <v>85</v>
      </c>
      <c r="AX13" s="120"/>
      <c r="AY13" s="2" t="s">
        <v>51</v>
      </c>
      <c r="AZ13" s="2">
        <f t="shared" si="19"/>
        <v>4.1785714285714288</v>
      </c>
      <c r="BA13" s="2">
        <f t="shared" si="20"/>
        <v>3.8571428571428572</v>
      </c>
      <c r="BB13" s="2">
        <f t="shared" si="21"/>
        <v>4.7857142857142856</v>
      </c>
      <c r="BC13" s="2">
        <f t="shared" si="22"/>
        <v>3.9285714285714284</v>
      </c>
      <c r="BD13" s="2">
        <f t="shared" si="23"/>
        <v>3.9285714285714284</v>
      </c>
      <c r="BE13" s="2">
        <f t="shared" si="24"/>
        <v>1.9107142857142858</v>
      </c>
      <c r="BF13" s="2">
        <f>SUM(AZ13:BE13)</f>
        <v>22.589285714285712</v>
      </c>
      <c r="BG13" s="2">
        <f t="shared" si="26"/>
        <v>82.142857142857125</v>
      </c>
    </row>
    <row r="14" spans="1:59" x14ac:dyDescent="0.4">
      <c r="A14" t="s">
        <v>2172</v>
      </c>
      <c r="B14" t="str">
        <f t="shared" si="1"/>
        <v>GBT091</v>
      </c>
      <c r="C14" s="10" t="s">
        <v>2193</v>
      </c>
      <c r="D14" s="10">
        <v>2</v>
      </c>
      <c r="E14" s="10">
        <v>15</v>
      </c>
      <c r="F14" s="52">
        <v>4</v>
      </c>
      <c r="G14" s="52">
        <v>4</v>
      </c>
      <c r="H14" s="52">
        <v>5</v>
      </c>
      <c r="I14" s="52">
        <v>5</v>
      </c>
      <c r="J14" s="52">
        <v>4</v>
      </c>
      <c r="K14" s="52">
        <v>3</v>
      </c>
      <c r="L14" s="5">
        <v>4</v>
      </c>
      <c r="M14" s="5">
        <v>4</v>
      </c>
      <c r="N14" s="5">
        <v>5</v>
      </c>
      <c r="O14" s="5">
        <v>5</v>
      </c>
      <c r="P14" s="5">
        <v>3</v>
      </c>
      <c r="Q14" s="5">
        <v>4</v>
      </c>
      <c r="R14" s="6">
        <f t="shared" si="2"/>
        <v>4</v>
      </c>
      <c r="S14" s="6">
        <f t="shared" si="0"/>
        <v>4</v>
      </c>
      <c r="T14" s="6">
        <f t="shared" si="0"/>
        <v>5</v>
      </c>
      <c r="U14" s="6">
        <f t="shared" si="0"/>
        <v>5</v>
      </c>
      <c r="V14" s="6">
        <f t="shared" si="0"/>
        <v>3.5</v>
      </c>
      <c r="W14" s="6">
        <f t="shared" si="0"/>
        <v>3.5</v>
      </c>
      <c r="Z14" s="6"/>
      <c r="AA14" s="120"/>
      <c r="AB14" s="13" t="s">
        <v>52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M14" s="120"/>
      <c r="AN14" s="13" t="s">
        <v>52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13">
        <f>SUM(AO14:AT14)</f>
        <v>0</v>
      </c>
      <c r="AV14" s="13">
        <f t="shared" si="28"/>
        <v>0</v>
      </c>
      <c r="AX14" s="120"/>
      <c r="AY14" s="13" t="s">
        <v>52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13">
        <f>SUM(AZ14:BE14)</f>
        <v>0</v>
      </c>
      <c r="BG14" s="2">
        <f t="shared" si="26"/>
        <v>0</v>
      </c>
    </row>
    <row r="15" spans="1:59" x14ac:dyDescent="0.4">
      <c r="A15" t="s">
        <v>2172</v>
      </c>
      <c r="B15" t="str">
        <f t="shared" si="1"/>
        <v>GBT093</v>
      </c>
      <c r="C15" s="10" t="s">
        <v>2194</v>
      </c>
      <c r="D15" s="10">
        <v>2</v>
      </c>
      <c r="E15" s="10">
        <v>16</v>
      </c>
      <c r="F15" s="52">
        <v>4</v>
      </c>
      <c r="G15" s="52">
        <v>4</v>
      </c>
      <c r="H15" s="52">
        <v>5</v>
      </c>
      <c r="I15" s="52">
        <v>4</v>
      </c>
      <c r="J15" s="52">
        <v>5</v>
      </c>
      <c r="K15" s="52">
        <v>3</v>
      </c>
      <c r="L15" s="5">
        <v>4</v>
      </c>
      <c r="M15" s="5">
        <v>4</v>
      </c>
      <c r="N15" s="5">
        <v>5</v>
      </c>
      <c r="O15" s="5">
        <v>5</v>
      </c>
      <c r="P15" s="5">
        <v>4</v>
      </c>
      <c r="Q15" s="5">
        <v>4</v>
      </c>
      <c r="R15" s="6">
        <f t="shared" si="2"/>
        <v>4</v>
      </c>
      <c r="S15" s="6">
        <f t="shared" si="0"/>
        <v>4</v>
      </c>
      <c r="T15" s="6">
        <f t="shared" si="0"/>
        <v>5</v>
      </c>
      <c r="U15" s="6">
        <f t="shared" si="0"/>
        <v>4.5</v>
      </c>
      <c r="V15" s="6">
        <f t="shared" si="0"/>
        <v>4.5</v>
      </c>
      <c r="W15" s="6">
        <f t="shared" si="0"/>
        <v>3.5</v>
      </c>
      <c r="Z15" s="6"/>
      <c r="AA15" s="73" t="s">
        <v>2195</v>
      </c>
      <c r="AB15" s="73"/>
      <c r="AC15" s="73"/>
      <c r="AD15" s="73"/>
      <c r="AE15" s="73"/>
      <c r="AF15" s="73"/>
      <c r="AG15" s="73"/>
      <c r="AH15" s="73"/>
      <c r="AI15" s="73"/>
      <c r="AJ15" s="73"/>
      <c r="AM15" s="73" t="s">
        <v>2195</v>
      </c>
      <c r="AN15" s="73"/>
      <c r="AO15" s="73"/>
      <c r="AP15" s="73"/>
      <c r="AQ15" s="73"/>
      <c r="AR15" s="73"/>
      <c r="AS15" s="73"/>
      <c r="AT15" s="73"/>
      <c r="AU15" s="73"/>
      <c r="AV15" s="73"/>
      <c r="AX15" s="73" t="s">
        <v>2195</v>
      </c>
      <c r="AY15" s="73"/>
      <c r="AZ15" s="73"/>
      <c r="BA15" s="73"/>
      <c r="BB15" s="73"/>
      <c r="BC15" s="73"/>
      <c r="BD15" s="73"/>
      <c r="BE15" s="73"/>
      <c r="BF15" s="73"/>
      <c r="BG15" s="73"/>
    </row>
    <row r="16" spans="1:59" x14ac:dyDescent="0.4">
      <c r="A16" t="s">
        <v>2172</v>
      </c>
      <c r="B16" t="str">
        <f t="shared" si="1"/>
        <v>GPM001</v>
      </c>
      <c r="C16" s="10" t="s">
        <v>2196</v>
      </c>
      <c r="D16" s="10">
        <v>2</v>
      </c>
      <c r="E16" s="10">
        <v>17</v>
      </c>
      <c r="F16" s="52">
        <v>5</v>
      </c>
      <c r="G16" s="52">
        <v>4</v>
      </c>
      <c r="H16" s="52">
        <v>5</v>
      </c>
      <c r="I16" s="52">
        <v>5</v>
      </c>
      <c r="J16" s="52">
        <v>5</v>
      </c>
      <c r="K16" s="52">
        <v>4</v>
      </c>
      <c r="L16" s="5">
        <v>5</v>
      </c>
      <c r="M16" s="5">
        <v>4</v>
      </c>
      <c r="N16" s="5">
        <v>5</v>
      </c>
      <c r="O16" s="5">
        <v>4</v>
      </c>
      <c r="P16" s="5">
        <v>4</v>
      </c>
      <c r="Q16" s="5">
        <v>5</v>
      </c>
      <c r="R16" s="6">
        <f t="shared" si="2"/>
        <v>5</v>
      </c>
      <c r="S16" s="6">
        <f t="shared" si="0"/>
        <v>4</v>
      </c>
      <c r="T16" s="6">
        <f t="shared" si="0"/>
        <v>5</v>
      </c>
      <c r="U16" s="6">
        <f t="shared" si="0"/>
        <v>4.5</v>
      </c>
      <c r="V16" s="6">
        <f t="shared" si="0"/>
        <v>4.5</v>
      </c>
      <c r="W16" s="6">
        <f t="shared" si="0"/>
        <v>4.5</v>
      </c>
      <c r="Z16" s="6"/>
      <c r="AA16" s="24"/>
      <c r="AB16" s="6"/>
      <c r="AC16" s="6"/>
      <c r="AD16" s="6"/>
      <c r="AE16" s="6"/>
      <c r="AF16" s="6"/>
      <c r="AG16" s="6"/>
      <c r="AH16" s="6"/>
      <c r="AI16" s="6"/>
      <c r="AJ16" s="58"/>
      <c r="AM16" s="24"/>
      <c r="AN16" s="6"/>
      <c r="AO16" s="6"/>
      <c r="AP16" s="6"/>
      <c r="AQ16" s="6"/>
      <c r="AR16" s="6"/>
      <c r="AS16" s="6"/>
      <c r="AT16" s="6"/>
      <c r="AU16" s="6"/>
      <c r="AV16" s="58"/>
      <c r="AX16" s="24"/>
      <c r="AY16" s="6"/>
      <c r="AZ16" s="6"/>
      <c r="BA16" s="6"/>
      <c r="BB16" s="6"/>
      <c r="BC16" s="6"/>
      <c r="BD16" s="6"/>
      <c r="BE16" s="6"/>
      <c r="BF16" s="6"/>
      <c r="BG16" s="58"/>
    </row>
    <row r="17" spans="1:59" x14ac:dyDescent="0.4">
      <c r="A17" t="s">
        <v>2172</v>
      </c>
      <c r="B17" t="str">
        <f t="shared" si="1"/>
        <v>GPM003</v>
      </c>
      <c r="C17" s="10" t="s">
        <v>2197</v>
      </c>
      <c r="D17" s="10">
        <v>2</v>
      </c>
      <c r="E17" s="10">
        <v>18</v>
      </c>
      <c r="F17" s="52">
        <v>5</v>
      </c>
      <c r="G17" s="52">
        <v>4</v>
      </c>
      <c r="H17" s="52">
        <v>5</v>
      </c>
      <c r="I17" s="52">
        <v>5</v>
      </c>
      <c r="J17" s="52">
        <v>5</v>
      </c>
      <c r="K17" s="52">
        <v>4</v>
      </c>
      <c r="L17" s="5">
        <v>5</v>
      </c>
      <c r="M17" s="5">
        <v>4</v>
      </c>
      <c r="N17" s="5">
        <v>5</v>
      </c>
      <c r="O17" s="5">
        <v>5</v>
      </c>
      <c r="P17" s="5">
        <v>4</v>
      </c>
      <c r="Q17" s="5">
        <v>5</v>
      </c>
      <c r="R17" s="6">
        <f t="shared" si="2"/>
        <v>5</v>
      </c>
      <c r="S17" s="6">
        <f t="shared" si="0"/>
        <v>4</v>
      </c>
      <c r="T17" s="6">
        <f t="shared" si="0"/>
        <v>5</v>
      </c>
      <c r="U17" s="6">
        <f t="shared" si="0"/>
        <v>5</v>
      </c>
      <c r="V17" s="6">
        <f t="shared" si="0"/>
        <v>4.5</v>
      </c>
      <c r="W17" s="6">
        <f t="shared" si="0"/>
        <v>4.5</v>
      </c>
      <c r="Z17" s="6"/>
    </row>
    <row r="18" spans="1:59" x14ac:dyDescent="0.4">
      <c r="A18" t="s">
        <v>2172</v>
      </c>
      <c r="B18" t="str">
        <f t="shared" si="1"/>
        <v>GPM091</v>
      </c>
      <c r="C18" s="10" t="s">
        <v>2198</v>
      </c>
      <c r="D18" s="10">
        <v>2</v>
      </c>
      <c r="E18" s="10">
        <v>19</v>
      </c>
      <c r="F18" s="52">
        <v>5</v>
      </c>
      <c r="G18" s="52">
        <v>5</v>
      </c>
      <c r="H18" s="52">
        <v>5</v>
      </c>
      <c r="I18" s="52">
        <v>5</v>
      </c>
      <c r="J18" s="52">
        <v>5</v>
      </c>
      <c r="K18" s="52">
        <v>4</v>
      </c>
      <c r="L18" s="5">
        <v>5</v>
      </c>
      <c r="M18" s="5">
        <v>3</v>
      </c>
      <c r="N18" s="5">
        <v>5</v>
      </c>
      <c r="O18" s="5">
        <v>4</v>
      </c>
      <c r="P18" s="5">
        <v>4</v>
      </c>
      <c r="Q18" s="5">
        <v>5</v>
      </c>
      <c r="R18" s="6">
        <f t="shared" si="2"/>
        <v>5</v>
      </c>
      <c r="S18" s="6">
        <f t="shared" si="0"/>
        <v>4</v>
      </c>
      <c r="T18" s="6">
        <f t="shared" si="0"/>
        <v>5</v>
      </c>
      <c r="U18" s="6">
        <f t="shared" si="0"/>
        <v>4.5</v>
      </c>
      <c r="V18" s="6">
        <f t="shared" si="0"/>
        <v>4.5</v>
      </c>
      <c r="W18" s="6">
        <f t="shared" si="0"/>
        <v>4.5</v>
      </c>
      <c r="Z18" s="6"/>
    </row>
    <row r="19" spans="1:59" x14ac:dyDescent="0.4">
      <c r="A19" t="s">
        <v>2172</v>
      </c>
      <c r="B19" t="str">
        <f t="shared" si="1"/>
        <v>GPM093</v>
      </c>
      <c r="C19" s="10" t="s">
        <v>2199</v>
      </c>
      <c r="D19" s="10">
        <v>2</v>
      </c>
      <c r="E19" s="10">
        <v>20</v>
      </c>
      <c r="F19" s="52">
        <v>5</v>
      </c>
      <c r="G19" s="52">
        <v>4</v>
      </c>
      <c r="H19" s="52">
        <v>5</v>
      </c>
      <c r="I19" s="52">
        <v>5</v>
      </c>
      <c r="J19" s="52">
        <v>5</v>
      </c>
      <c r="K19" s="52">
        <v>3</v>
      </c>
      <c r="L19" s="5">
        <v>4</v>
      </c>
      <c r="M19" s="5">
        <v>5</v>
      </c>
      <c r="N19" s="5">
        <v>5</v>
      </c>
      <c r="O19" s="5">
        <v>3</v>
      </c>
      <c r="P19" s="5">
        <v>4</v>
      </c>
      <c r="Q19" s="5">
        <v>4</v>
      </c>
      <c r="R19" s="6">
        <f t="shared" si="2"/>
        <v>4.5</v>
      </c>
      <c r="S19" s="6">
        <f t="shared" si="2"/>
        <v>4.5</v>
      </c>
      <c r="T19" s="6">
        <f t="shared" si="2"/>
        <v>5</v>
      </c>
      <c r="U19" s="6">
        <f t="shared" si="2"/>
        <v>4</v>
      </c>
      <c r="V19" s="6">
        <f t="shared" si="2"/>
        <v>4.5</v>
      </c>
      <c r="W19" s="6">
        <f t="shared" si="2"/>
        <v>3.5</v>
      </c>
      <c r="Z19" s="6"/>
    </row>
    <row r="20" spans="1:59" x14ac:dyDescent="0.4">
      <c r="A20" s="22" t="s">
        <v>2172</v>
      </c>
      <c r="B20" s="22" t="str">
        <f t="shared" si="1"/>
        <v>CLD001</v>
      </c>
      <c r="C20" s="59" t="s">
        <v>2200</v>
      </c>
      <c r="D20" s="59">
        <v>17</v>
      </c>
      <c r="E20" s="59">
        <v>1</v>
      </c>
      <c r="F20" s="52">
        <v>4</v>
      </c>
      <c r="G20" s="52">
        <v>4</v>
      </c>
      <c r="H20" s="52">
        <v>5</v>
      </c>
      <c r="I20" s="52">
        <v>5</v>
      </c>
      <c r="J20" s="52">
        <v>3</v>
      </c>
      <c r="K20" s="52">
        <v>2</v>
      </c>
      <c r="L20" s="5">
        <v>5</v>
      </c>
      <c r="M20" s="5">
        <v>5</v>
      </c>
      <c r="N20" s="5">
        <v>5</v>
      </c>
      <c r="O20" s="5">
        <v>5</v>
      </c>
      <c r="P20" s="5">
        <v>4</v>
      </c>
      <c r="Q20" s="5">
        <v>3</v>
      </c>
      <c r="R20" s="6">
        <f t="shared" si="2"/>
        <v>4.5</v>
      </c>
      <c r="S20" s="6">
        <f t="shared" si="2"/>
        <v>4.5</v>
      </c>
      <c r="T20" s="6">
        <f t="shared" si="2"/>
        <v>5</v>
      </c>
      <c r="U20" s="6">
        <f t="shared" si="2"/>
        <v>5</v>
      </c>
      <c r="V20" s="6">
        <f t="shared" si="2"/>
        <v>3.5</v>
      </c>
      <c r="W20" s="6">
        <f t="shared" si="2"/>
        <v>2.5</v>
      </c>
      <c r="X20"/>
      <c r="Z20" s="6"/>
    </row>
    <row r="21" spans="1:59" x14ac:dyDescent="0.4">
      <c r="A21" s="22" t="s">
        <v>2172</v>
      </c>
      <c r="B21" s="22" t="str">
        <f t="shared" si="1"/>
        <v>CLD003</v>
      </c>
      <c r="C21" s="59" t="s">
        <v>2201</v>
      </c>
      <c r="D21" s="59">
        <v>17</v>
      </c>
      <c r="E21" s="59">
        <v>2</v>
      </c>
      <c r="F21" s="52">
        <v>4</v>
      </c>
      <c r="G21" s="52">
        <v>4</v>
      </c>
      <c r="H21" s="52">
        <v>5</v>
      </c>
      <c r="I21" s="52">
        <v>5</v>
      </c>
      <c r="J21" s="52">
        <v>3</v>
      </c>
      <c r="K21" s="52">
        <v>3</v>
      </c>
      <c r="L21" s="5">
        <v>5</v>
      </c>
      <c r="M21" s="5">
        <v>5</v>
      </c>
      <c r="N21" s="5">
        <v>5</v>
      </c>
      <c r="O21" s="5">
        <v>5</v>
      </c>
      <c r="P21" s="5">
        <v>4</v>
      </c>
      <c r="Q21" s="5">
        <v>3</v>
      </c>
      <c r="R21" s="6">
        <f t="shared" si="2"/>
        <v>4.5</v>
      </c>
      <c r="S21" s="6">
        <f t="shared" si="2"/>
        <v>4.5</v>
      </c>
      <c r="T21" s="6">
        <f t="shared" si="2"/>
        <v>5</v>
      </c>
      <c r="U21" s="6">
        <f t="shared" si="2"/>
        <v>5</v>
      </c>
      <c r="V21" s="6">
        <f t="shared" si="2"/>
        <v>3.5</v>
      </c>
      <c r="W21" s="6">
        <f t="shared" si="2"/>
        <v>3</v>
      </c>
      <c r="X21"/>
      <c r="Z21" s="6"/>
      <c r="AA21" s="88"/>
      <c r="AB21" s="88"/>
      <c r="AC21" s="6"/>
      <c r="AD21" s="6"/>
      <c r="AE21" s="6"/>
      <c r="AF21" s="6"/>
      <c r="AG21" s="6"/>
      <c r="AH21" s="6"/>
      <c r="AI21" s="6"/>
      <c r="AJ21" s="6"/>
      <c r="AM21" s="88"/>
      <c r="AN21" s="88"/>
      <c r="AO21" s="6"/>
      <c r="AP21" s="6"/>
      <c r="AQ21" s="6"/>
      <c r="AR21" s="6"/>
      <c r="AS21" s="6"/>
      <c r="AT21" s="6"/>
      <c r="AU21" s="6"/>
      <c r="AV21" s="6"/>
      <c r="AX21" s="88"/>
      <c r="AY21" s="88"/>
      <c r="AZ21" s="6"/>
      <c r="BA21" s="6"/>
      <c r="BB21" s="6"/>
      <c r="BC21" s="6"/>
      <c r="BD21" s="6"/>
      <c r="BE21" s="6"/>
      <c r="BF21" s="6"/>
      <c r="BG21" s="6"/>
    </row>
    <row r="22" spans="1:59" x14ac:dyDescent="0.4">
      <c r="A22" s="22" t="s">
        <v>2172</v>
      </c>
      <c r="B22" s="22" t="str">
        <f t="shared" si="1"/>
        <v>CLD091</v>
      </c>
      <c r="C22" s="59" t="s">
        <v>2202</v>
      </c>
      <c r="D22" s="59">
        <v>17</v>
      </c>
      <c r="E22" s="59">
        <v>3</v>
      </c>
      <c r="F22" s="52">
        <v>4</v>
      </c>
      <c r="G22" s="52">
        <v>3</v>
      </c>
      <c r="H22" s="52">
        <v>5</v>
      </c>
      <c r="I22" s="52">
        <v>4</v>
      </c>
      <c r="J22" s="52">
        <v>4</v>
      </c>
      <c r="K22" s="52">
        <v>4</v>
      </c>
      <c r="L22" s="5">
        <v>5</v>
      </c>
      <c r="M22" s="5">
        <v>5</v>
      </c>
      <c r="N22" s="5">
        <v>5</v>
      </c>
      <c r="O22" s="5">
        <v>5</v>
      </c>
      <c r="P22" s="5">
        <v>3</v>
      </c>
      <c r="Q22" s="5">
        <v>3</v>
      </c>
      <c r="R22" s="6">
        <f t="shared" si="2"/>
        <v>4.5</v>
      </c>
      <c r="S22" s="6">
        <f t="shared" si="2"/>
        <v>4</v>
      </c>
      <c r="T22" s="6">
        <f t="shared" si="2"/>
        <v>5</v>
      </c>
      <c r="U22" s="6">
        <f t="shared" si="2"/>
        <v>4.5</v>
      </c>
      <c r="V22" s="6">
        <f t="shared" si="2"/>
        <v>3.5</v>
      </c>
      <c r="W22" s="6">
        <f t="shared" si="2"/>
        <v>3.5</v>
      </c>
      <c r="X22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59" x14ac:dyDescent="0.4">
      <c r="A23" s="22" t="s">
        <v>2172</v>
      </c>
      <c r="B23" s="22" t="str">
        <f t="shared" si="1"/>
        <v>CLD093</v>
      </c>
      <c r="C23" s="59" t="s">
        <v>2203</v>
      </c>
      <c r="D23" s="59">
        <v>17</v>
      </c>
      <c r="E23" s="59">
        <v>4</v>
      </c>
      <c r="F23" s="52">
        <v>4</v>
      </c>
      <c r="G23" s="52">
        <v>4</v>
      </c>
      <c r="H23" s="52">
        <v>5</v>
      </c>
      <c r="I23" s="52">
        <v>4</v>
      </c>
      <c r="J23" s="52">
        <v>3</v>
      </c>
      <c r="K23" s="52">
        <v>3</v>
      </c>
      <c r="L23" s="5">
        <v>5</v>
      </c>
      <c r="M23" s="5">
        <v>5</v>
      </c>
      <c r="N23" s="5">
        <v>5</v>
      </c>
      <c r="O23" s="5">
        <v>5</v>
      </c>
      <c r="P23" s="5">
        <v>4</v>
      </c>
      <c r="Q23" s="5">
        <v>3</v>
      </c>
      <c r="R23" s="6">
        <f t="shared" si="2"/>
        <v>4.5</v>
      </c>
      <c r="S23" s="6">
        <f t="shared" si="2"/>
        <v>4.5</v>
      </c>
      <c r="T23" s="6">
        <f t="shared" si="2"/>
        <v>5</v>
      </c>
      <c r="U23" s="6">
        <f t="shared" si="2"/>
        <v>4.5</v>
      </c>
      <c r="V23" s="6">
        <f t="shared" si="2"/>
        <v>3.5</v>
      </c>
      <c r="W23" s="6">
        <f t="shared" si="2"/>
        <v>3</v>
      </c>
      <c r="X23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59" x14ac:dyDescent="0.4">
      <c r="A24" s="22" t="s">
        <v>2172</v>
      </c>
      <c r="B24" s="22" t="str">
        <f t="shared" si="1"/>
        <v>DPM003</v>
      </c>
      <c r="C24" s="59" t="s">
        <v>2204</v>
      </c>
      <c r="D24" s="59">
        <v>17</v>
      </c>
      <c r="E24" s="59">
        <v>5</v>
      </c>
      <c r="F24" s="52">
        <v>3</v>
      </c>
      <c r="G24" s="52">
        <v>3</v>
      </c>
      <c r="H24" s="52">
        <v>4</v>
      </c>
      <c r="I24" s="52">
        <v>3</v>
      </c>
      <c r="J24" s="52">
        <v>4</v>
      </c>
      <c r="K24" s="52">
        <v>4</v>
      </c>
      <c r="L24" s="5">
        <v>4</v>
      </c>
      <c r="M24" s="5">
        <v>5</v>
      </c>
      <c r="N24" s="5">
        <v>5</v>
      </c>
      <c r="O24" s="5">
        <v>4</v>
      </c>
      <c r="P24" s="5">
        <v>4</v>
      </c>
      <c r="Q24" s="5">
        <v>4</v>
      </c>
      <c r="R24" s="6">
        <f t="shared" si="2"/>
        <v>3.5</v>
      </c>
      <c r="S24" s="6">
        <f t="shared" si="2"/>
        <v>4</v>
      </c>
      <c r="T24" s="6">
        <f t="shared" si="2"/>
        <v>4.5</v>
      </c>
      <c r="U24" s="6">
        <f t="shared" si="2"/>
        <v>3.5</v>
      </c>
      <c r="V24" s="6">
        <f t="shared" si="2"/>
        <v>4</v>
      </c>
      <c r="W24" s="6">
        <f t="shared" si="2"/>
        <v>4</v>
      </c>
      <c r="X24"/>
      <c r="AA24" s="73" t="s">
        <v>2205</v>
      </c>
      <c r="AB24" s="73"/>
      <c r="AC24" s="73"/>
      <c r="AD24" s="73"/>
      <c r="AE24" s="73"/>
      <c r="AF24" s="73"/>
      <c r="AG24" s="6"/>
      <c r="AH24" s="6"/>
      <c r="AI24" s="6"/>
      <c r="AJ24" s="6"/>
      <c r="AL24" s="73" t="s">
        <v>2206</v>
      </c>
      <c r="AM24" s="73"/>
      <c r="AN24" s="73"/>
      <c r="AO24" s="73"/>
      <c r="AP24" s="73"/>
      <c r="AQ24" s="73"/>
      <c r="AW24" s="73" t="s">
        <v>2207</v>
      </c>
      <c r="AX24" s="73"/>
      <c r="AY24" s="73"/>
      <c r="AZ24" s="73"/>
      <c r="BA24" s="73"/>
      <c r="BB24" s="73"/>
    </row>
    <row r="25" spans="1:59" x14ac:dyDescent="0.4">
      <c r="A25" s="22" t="s">
        <v>2172</v>
      </c>
      <c r="B25" s="22" t="str">
        <f t="shared" si="1"/>
        <v>DPM091</v>
      </c>
      <c r="C25" s="59" t="s">
        <v>2208</v>
      </c>
      <c r="D25" s="59">
        <v>17</v>
      </c>
      <c r="E25" s="59">
        <v>6</v>
      </c>
      <c r="F25" s="52">
        <v>4</v>
      </c>
      <c r="G25" s="52">
        <v>3</v>
      </c>
      <c r="H25" s="52">
        <v>5</v>
      </c>
      <c r="I25" s="52">
        <v>4</v>
      </c>
      <c r="J25" s="52">
        <v>4</v>
      </c>
      <c r="K25" s="52">
        <v>4</v>
      </c>
      <c r="L25" s="5">
        <v>5</v>
      </c>
      <c r="M25" s="5">
        <v>5</v>
      </c>
      <c r="N25" s="5">
        <v>5</v>
      </c>
      <c r="O25" s="5">
        <v>4</v>
      </c>
      <c r="P25" s="5">
        <v>4</v>
      </c>
      <c r="Q25" s="5">
        <v>4</v>
      </c>
      <c r="R25" s="6">
        <f t="shared" si="2"/>
        <v>4.5</v>
      </c>
      <c r="S25" s="6">
        <f t="shared" si="2"/>
        <v>4</v>
      </c>
      <c r="T25" s="6">
        <f t="shared" si="2"/>
        <v>5</v>
      </c>
      <c r="U25" s="6">
        <f t="shared" si="2"/>
        <v>4</v>
      </c>
      <c r="V25" s="6">
        <f t="shared" si="2"/>
        <v>4</v>
      </c>
      <c r="W25" s="6">
        <f t="shared" si="2"/>
        <v>4</v>
      </c>
      <c r="X25"/>
      <c r="AA25" s="2" t="s">
        <v>2209</v>
      </c>
      <c r="AB25" s="2" t="s">
        <v>55</v>
      </c>
      <c r="AC25" s="2" t="s">
        <v>44</v>
      </c>
      <c r="AD25" s="2" t="s">
        <v>2210</v>
      </c>
      <c r="AE25" s="2" t="s">
        <v>2211</v>
      </c>
      <c r="AF25" s="2" t="s">
        <v>2212</v>
      </c>
      <c r="AG25" s="6"/>
      <c r="AH25" s="6"/>
      <c r="AI25" s="6"/>
      <c r="AJ25" s="6"/>
      <c r="AL25" s="2" t="s">
        <v>2209</v>
      </c>
      <c r="AM25" s="2" t="s">
        <v>55</v>
      </c>
      <c r="AN25" s="2" t="s">
        <v>44</v>
      </c>
      <c r="AO25" s="2" t="s">
        <v>2210</v>
      </c>
      <c r="AP25" s="2" t="s">
        <v>2213</v>
      </c>
      <c r="AQ25" s="2" t="s">
        <v>2214</v>
      </c>
      <c r="AW25" s="2" t="s">
        <v>2209</v>
      </c>
      <c r="AX25" s="2" t="s">
        <v>55</v>
      </c>
      <c r="AY25" s="2" t="s">
        <v>44</v>
      </c>
      <c r="AZ25" s="2" t="s">
        <v>2210</v>
      </c>
      <c r="BA25" s="2" t="s">
        <v>2213</v>
      </c>
      <c r="BB25" s="2" t="s">
        <v>2214</v>
      </c>
    </row>
    <row r="26" spans="1:59" x14ac:dyDescent="0.4">
      <c r="A26" s="22" t="s">
        <v>2172</v>
      </c>
      <c r="B26" s="22" t="str">
        <f t="shared" si="1"/>
        <v>DPM093</v>
      </c>
      <c r="C26" s="59" t="s">
        <v>2215</v>
      </c>
      <c r="D26" s="59">
        <v>17</v>
      </c>
      <c r="E26" s="59">
        <v>7</v>
      </c>
      <c r="F26" s="52">
        <v>2</v>
      </c>
      <c r="G26" s="52">
        <v>2</v>
      </c>
      <c r="H26" s="52">
        <v>5</v>
      </c>
      <c r="I26" s="52">
        <v>3</v>
      </c>
      <c r="J26" s="52">
        <v>4</v>
      </c>
      <c r="K26" s="52">
        <v>4</v>
      </c>
      <c r="L26" s="5">
        <v>5</v>
      </c>
      <c r="M26" s="5">
        <v>5</v>
      </c>
      <c r="N26" s="5">
        <v>5</v>
      </c>
      <c r="O26" s="5">
        <v>5</v>
      </c>
      <c r="P26" s="5">
        <v>4</v>
      </c>
      <c r="Q26" s="5">
        <v>4</v>
      </c>
      <c r="R26" s="6">
        <f t="shared" si="2"/>
        <v>3.5</v>
      </c>
      <c r="S26" s="6">
        <f t="shared" si="2"/>
        <v>3.5</v>
      </c>
      <c r="T26" s="6">
        <f t="shared" si="2"/>
        <v>5</v>
      </c>
      <c r="U26" s="6">
        <f t="shared" si="2"/>
        <v>4</v>
      </c>
      <c r="V26" s="6">
        <f t="shared" si="2"/>
        <v>4</v>
      </c>
      <c r="W26" s="6">
        <f t="shared" si="2"/>
        <v>4</v>
      </c>
      <c r="X26"/>
      <c r="AA26" s="118" t="s">
        <v>53</v>
      </c>
      <c r="AB26" s="2" t="s">
        <v>50</v>
      </c>
      <c r="AC26" s="2">
        <f>AD26+AE26</f>
        <v>36</v>
      </c>
      <c r="AD26" s="2">
        <f t="shared" ref="AD26:AD33" si="29">COUNTIF($B$3:$B$150,AB26&amp;"*")</f>
        <v>30</v>
      </c>
      <c r="AE26" s="2">
        <f>COUNTIF($B$154:$B$255,AB26&amp;"*")</f>
        <v>6</v>
      </c>
      <c r="AF26" s="2">
        <f t="shared" ref="AF26:AF34" si="30">AE26*100/$AC$34</f>
        <v>2.4</v>
      </c>
      <c r="AG26" s="6"/>
      <c r="AH26" s="6"/>
      <c r="AI26" s="6"/>
      <c r="AJ26" s="6"/>
      <c r="AL26" s="118" t="s">
        <v>53</v>
      </c>
      <c r="AM26" s="2" t="s">
        <v>50</v>
      </c>
      <c r="AN26" s="2">
        <f>AO26+AP26</f>
        <v>18</v>
      </c>
      <c r="AO26" s="2">
        <f>COUNTIF($B$3:$B$150,AM26&amp;"00*")</f>
        <v>14</v>
      </c>
      <c r="AP26" s="2">
        <f>COUNTIF($B$154:$B$255,AM26&amp;"00*")</f>
        <v>4</v>
      </c>
      <c r="AQ26" s="2">
        <f t="shared" ref="AQ26:AQ34" si="31">AP26*100/$AC$34</f>
        <v>1.6</v>
      </c>
      <c r="AW26" s="118" t="s">
        <v>53</v>
      </c>
      <c r="AX26" s="2" t="s">
        <v>50</v>
      </c>
      <c r="AY26" s="2">
        <f>AZ26+BA26</f>
        <v>18</v>
      </c>
      <c r="AZ26" s="2">
        <f>COUNTIF($B$3:$B$150,AX26&amp;"09*")</f>
        <v>16</v>
      </c>
      <c r="BA26" s="2">
        <f>COUNTIF($B$154:$B$255,AX26&amp;"09*")</f>
        <v>2</v>
      </c>
      <c r="BB26" s="2">
        <f t="shared" ref="BB26:BB34" si="32">BA26*100/$AC$34</f>
        <v>0.8</v>
      </c>
    </row>
    <row r="27" spans="1:59" x14ac:dyDescent="0.4">
      <c r="A27" s="22" t="s">
        <v>2172</v>
      </c>
      <c r="B27" s="22" t="str">
        <f t="shared" si="1"/>
        <v>DPS001</v>
      </c>
      <c r="C27" s="59" t="s">
        <v>2216</v>
      </c>
      <c r="D27" s="59">
        <v>17</v>
      </c>
      <c r="E27" s="59">
        <v>8</v>
      </c>
      <c r="F27" s="52">
        <v>3</v>
      </c>
      <c r="G27" s="52">
        <v>3</v>
      </c>
      <c r="H27" s="52">
        <v>5</v>
      </c>
      <c r="I27" s="52">
        <v>4</v>
      </c>
      <c r="J27" s="52">
        <v>4</v>
      </c>
      <c r="K27" s="52">
        <v>4</v>
      </c>
      <c r="L27" s="5">
        <v>4</v>
      </c>
      <c r="M27" s="5">
        <v>5</v>
      </c>
      <c r="N27" s="5">
        <v>5</v>
      </c>
      <c r="O27" s="5">
        <v>4</v>
      </c>
      <c r="P27" s="5">
        <v>3</v>
      </c>
      <c r="Q27" s="5">
        <v>3</v>
      </c>
      <c r="R27" s="6">
        <f t="shared" si="2"/>
        <v>3.5</v>
      </c>
      <c r="S27" s="6">
        <f t="shared" si="2"/>
        <v>4</v>
      </c>
      <c r="T27" s="6">
        <f t="shared" si="2"/>
        <v>5</v>
      </c>
      <c r="U27" s="6">
        <f t="shared" si="2"/>
        <v>4</v>
      </c>
      <c r="V27" s="6">
        <f t="shared" si="2"/>
        <v>3.5</v>
      </c>
      <c r="W27" s="6">
        <f t="shared" si="2"/>
        <v>3.5</v>
      </c>
      <c r="X27"/>
      <c r="AA27" s="118"/>
      <c r="AB27" s="2" t="s">
        <v>51</v>
      </c>
      <c r="AC27" s="2">
        <f t="shared" ref="AC27:AC33" si="33">AD27+AE27</f>
        <v>35</v>
      </c>
      <c r="AD27" s="2">
        <f t="shared" si="29"/>
        <v>29</v>
      </c>
      <c r="AE27" s="2">
        <f>COUNTIF($B$154:$B$255,AB27&amp;"*")</f>
        <v>6</v>
      </c>
      <c r="AF27" s="2">
        <f t="shared" si="30"/>
        <v>2.4</v>
      </c>
      <c r="AG27" s="6"/>
      <c r="AH27" s="6"/>
      <c r="AI27" s="6"/>
      <c r="AJ27" s="6"/>
      <c r="AL27" s="118"/>
      <c r="AM27" s="2" t="s">
        <v>51</v>
      </c>
      <c r="AN27" s="2">
        <f t="shared" ref="AN27:AN33" si="34">AO27+AP27</f>
        <v>17</v>
      </c>
      <c r="AO27" s="2">
        <f t="shared" ref="AO27:AO33" si="35">COUNTIF($B$3:$B$150,AM27&amp;"00*")</f>
        <v>15</v>
      </c>
      <c r="AP27" s="2">
        <f t="shared" ref="AP27:AP33" si="36">COUNTIF($B$154:$B$255,AM27&amp;"00*")</f>
        <v>2</v>
      </c>
      <c r="AQ27" s="2">
        <f t="shared" si="31"/>
        <v>0.8</v>
      </c>
      <c r="AW27" s="118"/>
      <c r="AX27" s="2" t="s">
        <v>51</v>
      </c>
      <c r="AY27" s="2">
        <f t="shared" ref="AY27:AY33" si="37">AZ27+BA27</f>
        <v>18</v>
      </c>
      <c r="AZ27" s="2">
        <f t="shared" ref="AZ27:AZ33" si="38">COUNTIF($B$3:$B$150,AX27&amp;"09*")</f>
        <v>14</v>
      </c>
      <c r="BA27" s="2">
        <f t="shared" ref="BA27:BA33" si="39">COUNTIF($B$154:$B$255,AX27&amp;"09*")</f>
        <v>4</v>
      </c>
      <c r="BB27" s="2">
        <f t="shared" si="32"/>
        <v>1.6</v>
      </c>
    </row>
    <row r="28" spans="1:59" x14ac:dyDescent="0.4">
      <c r="A28" s="22" t="s">
        <v>2172</v>
      </c>
      <c r="B28" s="22" t="str">
        <f t="shared" si="1"/>
        <v>DPS003</v>
      </c>
      <c r="C28" s="59" t="s">
        <v>2217</v>
      </c>
      <c r="D28" s="59">
        <v>17</v>
      </c>
      <c r="E28" s="59">
        <v>9</v>
      </c>
      <c r="F28" s="52">
        <v>4</v>
      </c>
      <c r="G28" s="52">
        <v>4</v>
      </c>
      <c r="H28" s="52">
        <v>5</v>
      </c>
      <c r="I28" s="52">
        <v>4</v>
      </c>
      <c r="J28" s="52">
        <v>2</v>
      </c>
      <c r="K28" s="52">
        <v>1</v>
      </c>
      <c r="L28" s="5">
        <v>4</v>
      </c>
      <c r="M28" s="5">
        <v>5</v>
      </c>
      <c r="N28" s="5">
        <v>5</v>
      </c>
      <c r="O28" s="5">
        <v>4</v>
      </c>
      <c r="P28" s="5">
        <v>2</v>
      </c>
      <c r="Q28" s="5">
        <v>1</v>
      </c>
      <c r="R28" s="6">
        <f t="shared" si="2"/>
        <v>4</v>
      </c>
      <c r="S28" s="6">
        <f t="shared" si="2"/>
        <v>4.5</v>
      </c>
      <c r="T28" s="6">
        <f t="shared" si="2"/>
        <v>5</v>
      </c>
      <c r="U28" s="6">
        <f t="shared" si="2"/>
        <v>4</v>
      </c>
      <c r="V28" s="6">
        <f t="shared" si="2"/>
        <v>2</v>
      </c>
      <c r="W28" s="6">
        <f t="shared" si="2"/>
        <v>1</v>
      </c>
      <c r="X28"/>
      <c r="AA28" s="118"/>
      <c r="AB28" s="2" t="s">
        <v>48</v>
      </c>
      <c r="AC28" s="2">
        <f t="shared" si="33"/>
        <v>36</v>
      </c>
      <c r="AD28" s="2">
        <f t="shared" si="29"/>
        <v>33</v>
      </c>
      <c r="AE28" s="2">
        <f t="shared" ref="AE28:AE31" si="40">COUNTIF($B$154:$B$255,AB28&amp;"*")</f>
        <v>3</v>
      </c>
      <c r="AF28" s="2">
        <f t="shared" si="30"/>
        <v>1.2</v>
      </c>
      <c r="AG28" s="6"/>
      <c r="AH28" s="6"/>
      <c r="AI28" s="6"/>
      <c r="AJ28" s="6"/>
      <c r="AL28" s="118"/>
      <c r="AM28" s="2" t="s">
        <v>48</v>
      </c>
      <c r="AN28" s="2">
        <f t="shared" si="34"/>
        <v>18</v>
      </c>
      <c r="AO28" s="2">
        <f t="shared" si="35"/>
        <v>17</v>
      </c>
      <c r="AP28" s="2">
        <f t="shared" si="36"/>
        <v>1</v>
      </c>
      <c r="AQ28" s="2">
        <f t="shared" si="31"/>
        <v>0.4</v>
      </c>
      <c r="AW28" s="118"/>
      <c r="AX28" s="2" t="s">
        <v>48</v>
      </c>
      <c r="AY28" s="2">
        <f t="shared" si="37"/>
        <v>18</v>
      </c>
      <c r="AZ28" s="2">
        <f t="shared" si="38"/>
        <v>16</v>
      </c>
      <c r="BA28" s="2">
        <f t="shared" si="39"/>
        <v>2</v>
      </c>
      <c r="BB28" s="2">
        <f t="shared" si="32"/>
        <v>0.8</v>
      </c>
    </row>
    <row r="29" spans="1:59" x14ac:dyDescent="0.4">
      <c r="A29" s="22" t="s">
        <v>2172</v>
      </c>
      <c r="B29" s="22" t="str">
        <f t="shared" si="1"/>
        <v>DPS093</v>
      </c>
      <c r="C29" s="59" t="s">
        <v>2218</v>
      </c>
      <c r="D29" s="59">
        <v>17</v>
      </c>
      <c r="E29" s="59">
        <v>10</v>
      </c>
      <c r="F29" s="52">
        <v>3</v>
      </c>
      <c r="G29" s="52">
        <v>3</v>
      </c>
      <c r="H29" s="52">
        <v>5</v>
      </c>
      <c r="I29" s="52">
        <v>4</v>
      </c>
      <c r="J29" s="52">
        <v>4</v>
      </c>
      <c r="K29" s="52">
        <v>3</v>
      </c>
      <c r="L29" s="5">
        <v>4</v>
      </c>
      <c r="M29" s="5">
        <v>5</v>
      </c>
      <c r="N29" s="5">
        <v>5</v>
      </c>
      <c r="O29" s="5">
        <v>4</v>
      </c>
      <c r="P29" s="5">
        <v>3</v>
      </c>
      <c r="Q29" s="5">
        <v>3</v>
      </c>
      <c r="R29" s="6">
        <f t="shared" si="2"/>
        <v>3.5</v>
      </c>
      <c r="S29" s="6">
        <f t="shared" si="2"/>
        <v>4</v>
      </c>
      <c r="T29" s="6">
        <f t="shared" si="2"/>
        <v>5</v>
      </c>
      <c r="U29" s="6">
        <f t="shared" si="2"/>
        <v>4</v>
      </c>
      <c r="V29" s="6">
        <f t="shared" si="2"/>
        <v>3.5</v>
      </c>
      <c r="W29" s="6">
        <f t="shared" si="2"/>
        <v>3</v>
      </c>
      <c r="X29"/>
      <c r="AA29" s="118"/>
      <c r="AB29" s="2" t="s">
        <v>45</v>
      </c>
      <c r="AC29" s="2">
        <f t="shared" si="33"/>
        <v>36</v>
      </c>
      <c r="AD29" s="2">
        <f t="shared" si="29"/>
        <v>29</v>
      </c>
      <c r="AE29" s="2">
        <f>COUNTIF($B$154:$B$255,AB29&amp;"*")</f>
        <v>7</v>
      </c>
      <c r="AF29" s="2">
        <f t="shared" si="30"/>
        <v>2.8</v>
      </c>
      <c r="AG29" s="6"/>
      <c r="AH29" s="6"/>
      <c r="AI29" s="6"/>
      <c r="AJ29" s="6"/>
      <c r="AL29" s="118"/>
      <c r="AM29" s="2" t="s">
        <v>45</v>
      </c>
      <c r="AN29" s="2">
        <f t="shared" si="34"/>
        <v>18</v>
      </c>
      <c r="AO29" s="2">
        <f t="shared" si="35"/>
        <v>16</v>
      </c>
      <c r="AP29" s="2">
        <f t="shared" si="36"/>
        <v>2</v>
      </c>
      <c r="AQ29" s="2">
        <f t="shared" si="31"/>
        <v>0.8</v>
      </c>
      <c r="AW29" s="118"/>
      <c r="AX29" s="2" t="s">
        <v>45</v>
      </c>
      <c r="AY29" s="2">
        <f t="shared" si="37"/>
        <v>18</v>
      </c>
      <c r="AZ29" s="2">
        <f t="shared" si="38"/>
        <v>13</v>
      </c>
      <c r="BA29" s="2">
        <f t="shared" si="39"/>
        <v>5</v>
      </c>
      <c r="BB29" s="2">
        <f t="shared" si="32"/>
        <v>2</v>
      </c>
    </row>
    <row r="30" spans="1:59" x14ac:dyDescent="0.4">
      <c r="A30" s="22" t="s">
        <v>2172</v>
      </c>
      <c r="B30" s="22" t="str">
        <f t="shared" si="1"/>
        <v>GBN003</v>
      </c>
      <c r="C30" s="59" t="s">
        <v>2219</v>
      </c>
      <c r="D30" s="59">
        <v>17</v>
      </c>
      <c r="E30" s="59">
        <v>11</v>
      </c>
      <c r="F30" s="52">
        <v>3</v>
      </c>
      <c r="G30" s="52">
        <v>2</v>
      </c>
      <c r="H30" s="52">
        <v>5</v>
      </c>
      <c r="I30" s="52">
        <v>3</v>
      </c>
      <c r="J30" s="52">
        <v>4</v>
      </c>
      <c r="K30" s="52">
        <v>5</v>
      </c>
      <c r="L30" s="5">
        <v>5</v>
      </c>
      <c r="M30" s="5">
        <v>4</v>
      </c>
      <c r="N30" s="5">
        <v>5</v>
      </c>
      <c r="O30" s="5">
        <v>4</v>
      </c>
      <c r="P30" s="5">
        <v>4</v>
      </c>
      <c r="Q30" s="5">
        <v>5</v>
      </c>
      <c r="R30" s="6">
        <f t="shared" si="2"/>
        <v>4</v>
      </c>
      <c r="S30" s="6">
        <f t="shared" si="2"/>
        <v>3</v>
      </c>
      <c r="T30" s="6">
        <f t="shared" si="2"/>
        <v>5</v>
      </c>
      <c r="U30" s="6">
        <f t="shared" si="2"/>
        <v>3.5</v>
      </c>
      <c r="V30" s="6">
        <f t="shared" si="2"/>
        <v>4</v>
      </c>
      <c r="W30" s="6">
        <f t="shared" si="2"/>
        <v>5</v>
      </c>
      <c r="X30"/>
      <c r="AA30" s="118"/>
      <c r="AB30" s="2" t="s">
        <v>49</v>
      </c>
      <c r="AC30" s="2">
        <f t="shared" si="33"/>
        <v>18</v>
      </c>
      <c r="AD30" s="2">
        <f t="shared" si="29"/>
        <v>16</v>
      </c>
      <c r="AE30" s="2">
        <f t="shared" si="40"/>
        <v>2</v>
      </c>
      <c r="AF30" s="2">
        <f t="shared" si="30"/>
        <v>0.8</v>
      </c>
      <c r="AG30" s="6"/>
      <c r="AH30" s="6"/>
      <c r="AI30" s="6"/>
      <c r="AJ30" s="6"/>
      <c r="AL30" s="118"/>
      <c r="AM30" s="2" t="s">
        <v>49</v>
      </c>
      <c r="AN30" s="2">
        <f t="shared" si="34"/>
        <v>18</v>
      </c>
      <c r="AO30" s="2">
        <f t="shared" si="35"/>
        <v>16</v>
      </c>
      <c r="AP30" s="2">
        <f t="shared" si="36"/>
        <v>2</v>
      </c>
      <c r="AQ30" s="2">
        <f t="shared" si="31"/>
        <v>0.8</v>
      </c>
      <c r="AW30" s="118"/>
      <c r="AX30" s="2" t="s">
        <v>49</v>
      </c>
      <c r="AY30" s="2">
        <f t="shared" si="37"/>
        <v>0</v>
      </c>
      <c r="AZ30" s="2">
        <f t="shared" si="38"/>
        <v>0</v>
      </c>
      <c r="BA30" s="2">
        <f t="shared" si="39"/>
        <v>0</v>
      </c>
      <c r="BB30" s="2">
        <f t="shared" si="32"/>
        <v>0</v>
      </c>
    </row>
    <row r="31" spans="1:59" x14ac:dyDescent="0.4">
      <c r="A31" s="22" t="s">
        <v>2172</v>
      </c>
      <c r="B31" s="22" t="str">
        <f t="shared" si="1"/>
        <v>GBT001</v>
      </c>
      <c r="C31" s="59" t="s">
        <v>2220</v>
      </c>
      <c r="D31" s="59">
        <v>17</v>
      </c>
      <c r="E31" s="59">
        <v>12</v>
      </c>
      <c r="F31" s="52">
        <v>5</v>
      </c>
      <c r="G31" s="52">
        <v>5</v>
      </c>
      <c r="H31" s="52">
        <v>5</v>
      </c>
      <c r="I31" s="52">
        <v>5</v>
      </c>
      <c r="J31" s="52">
        <v>2</v>
      </c>
      <c r="K31" s="52">
        <v>2</v>
      </c>
      <c r="L31" s="5">
        <v>5</v>
      </c>
      <c r="M31" s="5">
        <v>5</v>
      </c>
      <c r="N31" s="5">
        <v>5</v>
      </c>
      <c r="O31" s="5">
        <v>5</v>
      </c>
      <c r="P31" s="5">
        <v>2</v>
      </c>
      <c r="Q31" s="5">
        <v>2</v>
      </c>
      <c r="R31" s="6">
        <f t="shared" si="2"/>
        <v>5</v>
      </c>
      <c r="S31" s="6">
        <f t="shared" si="2"/>
        <v>5</v>
      </c>
      <c r="T31" s="6">
        <f t="shared" si="2"/>
        <v>5</v>
      </c>
      <c r="U31" s="6">
        <f t="shared" si="2"/>
        <v>5</v>
      </c>
      <c r="V31" s="6">
        <f t="shared" si="2"/>
        <v>2</v>
      </c>
      <c r="W31" s="6">
        <f t="shared" si="2"/>
        <v>2</v>
      </c>
      <c r="X31"/>
      <c r="AA31" s="118" t="s">
        <v>54</v>
      </c>
      <c r="AB31" s="2" t="s">
        <v>47</v>
      </c>
      <c r="AC31" s="2">
        <f t="shared" si="33"/>
        <v>36</v>
      </c>
      <c r="AD31" s="2">
        <f t="shared" si="29"/>
        <v>11</v>
      </c>
      <c r="AE31" s="2">
        <f t="shared" si="40"/>
        <v>25</v>
      </c>
      <c r="AF31" s="2">
        <f t="shared" si="30"/>
        <v>10</v>
      </c>
      <c r="AG31" s="6"/>
      <c r="AH31" s="6"/>
      <c r="AI31" s="6"/>
      <c r="AJ31" s="6"/>
      <c r="AL31" s="118" t="s">
        <v>54</v>
      </c>
      <c r="AM31" s="2" t="s">
        <v>47</v>
      </c>
      <c r="AN31" s="2">
        <f t="shared" si="34"/>
        <v>18</v>
      </c>
      <c r="AO31" s="2">
        <f t="shared" si="35"/>
        <v>5</v>
      </c>
      <c r="AP31" s="2">
        <f t="shared" si="36"/>
        <v>13</v>
      </c>
      <c r="AQ31" s="2">
        <f t="shared" si="31"/>
        <v>5.2</v>
      </c>
      <c r="AW31" s="118" t="s">
        <v>54</v>
      </c>
      <c r="AX31" s="2" t="s">
        <v>47</v>
      </c>
      <c r="AY31" s="2">
        <f t="shared" si="37"/>
        <v>18</v>
      </c>
      <c r="AZ31" s="2">
        <f t="shared" si="38"/>
        <v>6</v>
      </c>
      <c r="BA31" s="2">
        <f t="shared" si="39"/>
        <v>12</v>
      </c>
      <c r="BB31" s="2">
        <f t="shared" si="32"/>
        <v>4.8</v>
      </c>
    </row>
    <row r="32" spans="1:59" x14ac:dyDescent="0.4">
      <c r="A32" s="22" t="s">
        <v>2172</v>
      </c>
      <c r="B32" s="22" t="str">
        <f t="shared" si="1"/>
        <v>GBT003</v>
      </c>
      <c r="C32" s="59" t="s">
        <v>2221</v>
      </c>
      <c r="D32" s="59">
        <v>17</v>
      </c>
      <c r="E32" s="59">
        <v>13</v>
      </c>
      <c r="F32" s="52">
        <v>5</v>
      </c>
      <c r="G32" s="52">
        <v>5</v>
      </c>
      <c r="H32" s="52">
        <v>5</v>
      </c>
      <c r="I32" s="52">
        <v>5</v>
      </c>
      <c r="J32" s="52">
        <v>2</v>
      </c>
      <c r="K32" s="52">
        <v>2</v>
      </c>
      <c r="L32" s="5">
        <v>5</v>
      </c>
      <c r="M32" s="5">
        <v>5</v>
      </c>
      <c r="N32" s="5">
        <v>5</v>
      </c>
      <c r="O32" s="5">
        <v>5</v>
      </c>
      <c r="P32" s="5">
        <v>2</v>
      </c>
      <c r="Q32" s="5">
        <v>2</v>
      </c>
      <c r="R32" s="6">
        <f t="shared" si="2"/>
        <v>5</v>
      </c>
      <c r="S32" s="6">
        <f t="shared" si="2"/>
        <v>5</v>
      </c>
      <c r="T32" s="6">
        <f t="shared" si="2"/>
        <v>5</v>
      </c>
      <c r="U32" s="6">
        <f t="shared" si="2"/>
        <v>5</v>
      </c>
      <c r="V32" s="6">
        <f t="shared" si="2"/>
        <v>2</v>
      </c>
      <c r="W32" s="6">
        <f t="shared" si="2"/>
        <v>2</v>
      </c>
      <c r="X32"/>
      <c r="AA32" s="118"/>
      <c r="AB32" s="2" t="s">
        <v>46</v>
      </c>
      <c r="AC32" s="2">
        <f t="shared" si="33"/>
        <v>35</v>
      </c>
      <c r="AD32" s="2">
        <f t="shared" si="29"/>
        <v>0</v>
      </c>
      <c r="AE32" s="2">
        <f>COUNTIF($B$154:$B$255,AB32&amp;"*")</f>
        <v>35</v>
      </c>
      <c r="AF32" s="2">
        <f t="shared" si="30"/>
        <v>14</v>
      </c>
      <c r="AG32" s="6"/>
      <c r="AH32" s="6"/>
      <c r="AI32" s="6"/>
      <c r="AJ32" s="6"/>
      <c r="AL32" s="118"/>
      <c r="AM32" s="2" t="s">
        <v>46</v>
      </c>
      <c r="AN32" s="2">
        <f t="shared" si="34"/>
        <v>17</v>
      </c>
      <c r="AO32" s="2">
        <f t="shared" si="35"/>
        <v>0</v>
      </c>
      <c r="AP32" s="2">
        <f t="shared" si="36"/>
        <v>17</v>
      </c>
      <c r="AQ32" s="2">
        <f t="shared" si="31"/>
        <v>6.8</v>
      </c>
      <c r="AW32" s="118"/>
      <c r="AX32" s="2" t="s">
        <v>46</v>
      </c>
      <c r="AY32" s="2">
        <f t="shared" si="37"/>
        <v>18</v>
      </c>
      <c r="AZ32" s="2">
        <f t="shared" si="38"/>
        <v>0</v>
      </c>
      <c r="BA32" s="2">
        <f t="shared" si="39"/>
        <v>18</v>
      </c>
      <c r="BB32" s="2">
        <f t="shared" si="32"/>
        <v>7.2</v>
      </c>
    </row>
    <row r="33" spans="1:54" x14ac:dyDescent="0.4">
      <c r="A33" s="22" t="s">
        <v>2172</v>
      </c>
      <c r="B33" s="22" t="str">
        <f t="shared" si="1"/>
        <v>GBT091</v>
      </c>
      <c r="C33" s="59" t="s">
        <v>2222</v>
      </c>
      <c r="D33" s="59">
        <v>17</v>
      </c>
      <c r="E33" s="59">
        <v>17</v>
      </c>
      <c r="F33" s="52">
        <v>5</v>
      </c>
      <c r="G33" s="52">
        <v>5</v>
      </c>
      <c r="H33" s="52">
        <v>5</v>
      </c>
      <c r="I33" s="52">
        <v>5</v>
      </c>
      <c r="J33" s="52">
        <v>2</v>
      </c>
      <c r="K33" s="52">
        <v>2</v>
      </c>
      <c r="L33" s="5">
        <v>5</v>
      </c>
      <c r="M33" s="5">
        <v>5</v>
      </c>
      <c r="N33" s="5">
        <v>5</v>
      </c>
      <c r="O33" s="5">
        <v>5</v>
      </c>
      <c r="P33" s="5">
        <v>2</v>
      </c>
      <c r="Q33" s="5">
        <v>2</v>
      </c>
      <c r="R33" s="6">
        <f t="shared" si="2"/>
        <v>5</v>
      </c>
      <c r="S33" s="6">
        <f t="shared" si="2"/>
        <v>5</v>
      </c>
      <c r="T33" s="6">
        <f t="shared" si="2"/>
        <v>5</v>
      </c>
      <c r="U33" s="6">
        <f t="shared" si="2"/>
        <v>5</v>
      </c>
      <c r="V33" s="6">
        <f t="shared" si="2"/>
        <v>2</v>
      </c>
      <c r="W33" s="6">
        <f t="shared" si="2"/>
        <v>2</v>
      </c>
      <c r="X33"/>
      <c r="AA33" s="118"/>
      <c r="AB33" s="2" t="s">
        <v>52</v>
      </c>
      <c r="AC33" s="2">
        <f t="shared" si="33"/>
        <v>18</v>
      </c>
      <c r="AD33" s="2">
        <f t="shared" si="29"/>
        <v>0</v>
      </c>
      <c r="AE33" s="2">
        <f>COUNTIF($B$154:$B$255,AB33&amp;"*")</f>
        <v>18</v>
      </c>
      <c r="AF33" s="2">
        <f t="shared" si="30"/>
        <v>7.2</v>
      </c>
      <c r="AG33" s="6"/>
      <c r="AH33" s="6"/>
      <c r="AI33" s="6"/>
      <c r="AJ33" s="6"/>
      <c r="AL33" s="118"/>
      <c r="AM33" s="2" t="s">
        <v>52</v>
      </c>
      <c r="AN33" s="2">
        <f t="shared" si="34"/>
        <v>18</v>
      </c>
      <c r="AO33" s="2">
        <f t="shared" si="35"/>
        <v>0</v>
      </c>
      <c r="AP33" s="2">
        <f t="shared" si="36"/>
        <v>18</v>
      </c>
      <c r="AQ33" s="2">
        <f t="shared" si="31"/>
        <v>7.2</v>
      </c>
      <c r="AW33" s="118"/>
      <c r="AX33" s="2" t="s">
        <v>52</v>
      </c>
      <c r="AY33" s="2">
        <f t="shared" si="37"/>
        <v>0</v>
      </c>
      <c r="AZ33" s="2">
        <f t="shared" si="38"/>
        <v>0</v>
      </c>
      <c r="BA33" s="2">
        <f t="shared" si="39"/>
        <v>0</v>
      </c>
      <c r="BB33" s="2">
        <f t="shared" si="32"/>
        <v>0</v>
      </c>
    </row>
    <row r="34" spans="1:54" x14ac:dyDescent="0.4">
      <c r="A34" s="22" t="s">
        <v>2172</v>
      </c>
      <c r="B34" s="22" t="str">
        <f t="shared" si="1"/>
        <v>GBT093</v>
      </c>
      <c r="C34" s="59" t="s">
        <v>2223</v>
      </c>
      <c r="D34" s="59">
        <v>17</v>
      </c>
      <c r="E34" s="59">
        <v>18</v>
      </c>
      <c r="F34" s="52">
        <v>3</v>
      </c>
      <c r="G34" s="52">
        <v>3</v>
      </c>
      <c r="H34" s="52">
        <v>5</v>
      </c>
      <c r="I34" s="52">
        <v>3</v>
      </c>
      <c r="J34" s="52">
        <v>3</v>
      </c>
      <c r="K34" s="52">
        <v>3</v>
      </c>
      <c r="L34" s="5">
        <v>4</v>
      </c>
      <c r="M34" s="5">
        <v>5</v>
      </c>
      <c r="N34" s="5">
        <v>5</v>
      </c>
      <c r="O34" s="5">
        <v>5</v>
      </c>
      <c r="P34" s="5">
        <v>3</v>
      </c>
      <c r="Q34" s="5">
        <v>3</v>
      </c>
      <c r="R34" s="6">
        <f t="shared" si="2"/>
        <v>3.5</v>
      </c>
      <c r="S34" s="6">
        <f t="shared" si="2"/>
        <v>4</v>
      </c>
      <c r="T34" s="6">
        <f t="shared" si="2"/>
        <v>5</v>
      </c>
      <c r="U34" s="6">
        <f t="shared" si="2"/>
        <v>4</v>
      </c>
      <c r="V34" s="6">
        <f t="shared" si="2"/>
        <v>3</v>
      </c>
      <c r="W34" s="6">
        <f t="shared" si="2"/>
        <v>3</v>
      </c>
      <c r="X34"/>
      <c r="AA34" s="118"/>
      <c r="AB34" s="2" t="s">
        <v>2224</v>
      </c>
      <c r="AC34" s="2">
        <f>SUM(AC26:AC33)</f>
        <v>250</v>
      </c>
      <c r="AD34" s="2">
        <f>SUM(AD26:AD33)</f>
        <v>148</v>
      </c>
      <c r="AE34" s="2">
        <f>SUM(AE26:AE33)</f>
        <v>102</v>
      </c>
      <c r="AF34" s="2">
        <f t="shared" si="30"/>
        <v>40.799999999999997</v>
      </c>
      <c r="AG34" s="6"/>
      <c r="AH34" s="6"/>
      <c r="AI34" s="6"/>
      <c r="AJ34" s="6"/>
      <c r="AL34" s="118"/>
      <c r="AM34" s="2" t="s">
        <v>2224</v>
      </c>
      <c r="AN34" s="2">
        <f>SUM(AN26:AN33)</f>
        <v>142</v>
      </c>
      <c r="AO34" s="2">
        <f>SUM(AO26:AO33)</f>
        <v>83</v>
      </c>
      <c r="AP34" s="2">
        <f>SUM(AP26:AP33)</f>
        <v>59</v>
      </c>
      <c r="AQ34" s="2">
        <f t="shared" si="31"/>
        <v>23.6</v>
      </c>
      <c r="AW34" s="118"/>
      <c r="AX34" s="2" t="s">
        <v>2224</v>
      </c>
      <c r="AY34" s="2">
        <f>SUM(AY26:AY33)</f>
        <v>108</v>
      </c>
      <c r="AZ34" s="2">
        <f>SUM(AZ26:AZ33)</f>
        <v>65</v>
      </c>
      <c r="BA34" s="2">
        <f>SUM(BA26:BA33)</f>
        <v>43</v>
      </c>
      <c r="BB34" s="2">
        <f t="shared" si="32"/>
        <v>17.2</v>
      </c>
    </row>
    <row r="35" spans="1:54" x14ac:dyDescent="0.4">
      <c r="A35" s="22" t="s">
        <v>2172</v>
      </c>
      <c r="B35" s="22" t="str">
        <f t="shared" si="1"/>
        <v>GPM001</v>
      </c>
      <c r="C35" s="59" t="s">
        <v>2225</v>
      </c>
      <c r="D35" s="59">
        <v>17</v>
      </c>
      <c r="E35" s="59">
        <v>19</v>
      </c>
      <c r="F35" s="52">
        <v>5</v>
      </c>
      <c r="G35" s="52">
        <v>4</v>
      </c>
      <c r="H35" s="52">
        <v>5</v>
      </c>
      <c r="I35" s="52">
        <v>5</v>
      </c>
      <c r="J35" s="52">
        <v>4</v>
      </c>
      <c r="K35" s="52">
        <v>3</v>
      </c>
      <c r="L35" s="5">
        <v>2</v>
      </c>
      <c r="M35" s="5">
        <v>2</v>
      </c>
      <c r="N35" s="5">
        <v>4</v>
      </c>
      <c r="O35" s="5">
        <v>3</v>
      </c>
      <c r="P35" s="5">
        <v>4</v>
      </c>
      <c r="Q35" s="5">
        <v>5</v>
      </c>
      <c r="R35" s="6">
        <f t="shared" si="2"/>
        <v>3.5</v>
      </c>
      <c r="S35" s="6">
        <f t="shared" si="2"/>
        <v>3</v>
      </c>
      <c r="T35" s="6">
        <f t="shared" si="2"/>
        <v>4.5</v>
      </c>
      <c r="U35" s="6">
        <f t="shared" si="2"/>
        <v>4</v>
      </c>
      <c r="V35" s="6">
        <f t="shared" si="2"/>
        <v>4</v>
      </c>
      <c r="W35" s="6">
        <f t="shared" si="2"/>
        <v>4</v>
      </c>
      <c r="X35"/>
      <c r="AA35" s="73" t="s">
        <v>2226</v>
      </c>
      <c r="AB35" s="73"/>
      <c r="AC35" s="73"/>
      <c r="AD35" s="73"/>
      <c r="AE35" s="73"/>
      <c r="AF35" s="73"/>
      <c r="AL35" s="73" t="s">
        <v>2226</v>
      </c>
      <c r="AM35" s="73"/>
      <c r="AN35" s="73"/>
      <c r="AO35" s="73"/>
      <c r="AP35" s="73"/>
      <c r="AQ35" s="73"/>
      <c r="AW35" s="73" t="s">
        <v>2226</v>
      </c>
      <c r="AX35" s="73"/>
      <c r="AY35" s="73"/>
      <c r="AZ35" s="73"/>
      <c r="BA35" s="73"/>
      <c r="BB35" s="73"/>
    </row>
    <row r="36" spans="1:54" x14ac:dyDescent="0.4">
      <c r="A36" s="22" t="s">
        <v>2172</v>
      </c>
      <c r="B36" s="22" t="str">
        <f t="shared" si="1"/>
        <v>GPM091</v>
      </c>
      <c r="C36" s="59" t="s">
        <v>2227</v>
      </c>
      <c r="D36" s="59">
        <v>17</v>
      </c>
      <c r="E36" s="59">
        <v>20</v>
      </c>
      <c r="F36" s="52">
        <v>4</v>
      </c>
      <c r="G36" s="52">
        <v>3</v>
      </c>
      <c r="H36" s="52">
        <v>5</v>
      </c>
      <c r="I36" s="52">
        <v>4</v>
      </c>
      <c r="J36" s="52">
        <v>4</v>
      </c>
      <c r="K36" s="52">
        <v>4</v>
      </c>
      <c r="L36" s="5">
        <v>3</v>
      </c>
      <c r="M36" s="5">
        <v>3</v>
      </c>
      <c r="N36" s="5">
        <v>4</v>
      </c>
      <c r="O36" s="5">
        <v>4</v>
      </c>
      <c r="P36" s="5">
        <v>4</v>
      </c>
      <c r="Q36" s="5">
        <v>4</v>
      </c>
      <c r="R36" s="6">
        <f t="shared" si="2"/>
        <v>3.5</v>
      </c>
      <c r="S36" s="6">
        <f t="shared" si="2"/>
        <v>3</v>
      </c>
      <c r="T36" s="6">
        <f t="shared" si="2"/>
        <v>4.5</v>
      </c>
      <c r="U36" s="6">
        <f t="shared" si="2"/>
        <v>4</v>
      </c>
      <c r="V36" s="6">
        <f t="shared" si="2"/>
        <v>4</v>
      </c>
      <c r="W36" s="6">
        <f t="shared" si="2"/>
        <v>4</v>
      </c>
      <c r="X36"/>
      <c r="AA36" s="6"/>
    </row>
    <row r="37" spans="1:54" x14ac:dyDescent="0.4">
      <c r="A37" s="22" t="s">
        <v>2172</v>
      </c>
      <c r="B37" s="22" t="str">
        <f t="shared" si="1"/>
        <v>GPM093</v>
      </c>
      <c r="C37" s="59" t="s">
        <v>2228</v>
      </c>
      <c r="D37" s="59">
        <v>17</v>
      </c>
      <c r="E37" s="59">
        <v>21</v>
      </c>
      <c r="F37" s="52">
        <v>3</v>
      </c>
      <c r="G37" s="52">
        <v>3</v>
      </c>
      <c r="H37" s="52">
        <v>5</v>
      </c>
      <c r="I37" s="52">
        <v>3</v>
      </c>
      <c r="J37" s="52">
        <v>4</v>
      </c>
      <c r="K37" s="52">
        <v>4</v>
      </c>
      <c r="L37" s="5">
        <v>2</v>
      </c>
      <c r="M37" s="5">
        <v>2</v>
      </c>
      <c r="N37" s="5">
        <v>4</v>
      </c>
      <c r="O37" s="5">
        <v>2</v>
      </c>
      <c r="P37" s="5">
        <v>3</v>
      </c>
      <c r="Q37" s="5">
        <v>4</v>
      </c>
      <c r="R37" s="6">
        <f t="shared" si="2"/>
        <v>2.5</v>
      </c>
      <c r="S37" s="6">
        <f t="shared" si="2"/>
        <v>2.5</v>
      </c>
      <c r="T37" s="6">
        <f t="shared" si="2"/>
        <v>4.5</v>
      </c>
      <c r="U37" s="6">
        <f t="shared" si="2"/>
        <v>2.5</v>
      </c>
      <c r="V37" s="6">
        <f t="shared" si="2"/>
        <v>3.5</v>
      </c>
      <c r="W37" s="6">
        <f t="shared" si="2"/>
        <v>4</v>
      </c>
      <c r="X37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54" x14ac:dyDescent="0.4">
      <c r="A38" t="s">
        <v>2172</v>
      </c>
      <c r="B38" t="str">
        <f t="shared" si="1"/>
        <v>CLD093</v>
      </c>
      <c r="C38" s="10" t="s">
        <v>2229</v>
      </c>
      <c r="D38" s="10">
        <v>24</v>
      </c>
      <c r="E38" s="10">
        <v>1</v>
      </c>
      <c r="F38" s="52">
        <v>3</v>
      </c>
      <c r="G38" s="52">
        <v>3</v>
      </c>
      <c r="H38" s="52">
        <v>5</v>
      </c>
      <c r="I38" s="52">
        <v>3</v>
      </c>
      <c r="J38" s="52">
        <v>3</v>
      </c>
      <c r="K38" s="52">
        <v>3</v>
      </c>
      <c r="L38" s="5">
        <v>5</v>
      </c>
      <c r="M38" s="5">
        <v>5</v>
      </c>
      <c r="N38" s="5">
        <v>5</v>
      </c>
      <c r="O38" s="5">
        <v>5</v>
      </c>
      <c r="P38" s="5">
        <v>4</v>
      </c>
      <c r="Q38" s="5">
        <v>4</v>
      </c>
      <c r="R38" s="6">
        <f t="shared" si="2"/>
        <v>4</v>
      </c>
      <c r="S38" s="6">
        <f t="shared" si="2"/>
        <v>4</v>
      </c>
      <c r="T38" s="6">
        <f t="shared" si="2"/>
        <v>5</v>
      </c>
      <c r="U38" s="6">
        <f t="shared" si="2"/>
        <v>4</v>
      </c>
      <c r="V38" s="6">
        <f t="shared" si="2"/>
        <v>3.5</v>
      </c>
      <c r="W38" s="6">
        <f t="shared" si="2"/>
        <v>3.5</v>
      </c>
      <c r="X38"/>
      <c r="AB38" s="121" t="s">
        <v>2230</v>
      </c>
      <c r="AC38" s="122"/>
      <c r="AD38" s="122"/>
      <c r="AE38" s="122"/>
      <c r="AF38" s="123"/>
      <c r="AG38" s="6"/>
      <c r="AH38" s="6"/>
      <c r="AI38" s="6"/>
      <c r="AJ38" s="6"/>
      <c r="AK38" s="6"/>
      <c r="AM38" s="121" t="s">
        <v>2231</v>
      </c>
      <c r="AN38" s="122"/>
      <c r="AO38" s="122"/>
      <c r="AP38" s="122"/>
      <c r="AQ38" s="123"/>
      <c r="AR38" s="6"/>
      <c r="AX38" s="121" t="s">
        <v>2232</v>
      </c>
      <c r="AY38" s="122"/>
      <c r="AZ38" s="122"/>
      <c r="BA38" s="122"/>
      <c r="BB38" s="123"/>
    </row>
    <row r="39" spans="1:54" x14ac:dyDescent="0.4">
      <c r="A39" t="s">
        <v>2172</v>
      </c>
      <c r="B39" t="str">
        <f t="shared" si="1"/>
        <v>DPM093</v>
      </c>
      <c r="C39" s="10" t="s">
        <v>2233</v>
      </c>
      <c r="D39" s="10">
        <v>24</v>
      </c>
      <c r="E39" s="10">
        <v>2</v>
      </c>
      <c r="F39" s="52">
        <v>4</v>
      </c>
      <c r="G39" s="52">
        <v>4</v>
      </c>
      <c r="H39" s="52">
        <v>5</v>
      </c>
      <c r="I39" s="52">
        <v>4</v>
      </c>
      <c r="J39" s="52">
        <v>3</v>
      </c>
      <c r="K39" s="52">
        <v>3</v>
      </c>
      <c r="L39" s="5">
        <v>4</v>
      </c>
      <c r="M39" s="5">
        <v>4</v>
      </c>
      <c r="N39" s="5">
        <v>5</v>
      </c>
      <c r="O39" s="5">
        <v>3</v>
      </c>
      <c r="P39" s="5">
        <v>4</v>
      </c>
      <c r="Q39" s="5">
        <v>4</v>
      </c>
      <c r="R39" s="6">
        <f t="shared" si="2"/>
        <v>4</v>
      </c>
      <c r="S39" s="6">
        <f t="shared" si="2"/>
        <v>4</v>
      </c>
      <c r="T39" s="6">
        <f t="shared" si="2"/>
        <v>5</v>
      </c>
      <c r="U39" s="6">
        <f t="shared" si="2"/>
        <v>3.5</v>
      </c>
      <c r="V39" s="6">
        <f t="shared" si="2"/>
        <v>3.5</v>
      </c>
      <c r="W39" s="6">
        <f t="shared" si="2"/>
        <v>3.5</v>
      </c>
      <c r="X39"/>
      <c r="AB39" s="2" t="s">
        <v>2209</v>
      </c>
      <c r="AC39" s="2" t="s">
        <v>55</v>
      </c>
      <c r="AD39" s="2" t="s">
        <v>44</v>
      </c>
      <c r="AE39" s="2" t="s">
        <v>2234</v>
      </c>
      <c r="AF39" s="57" t="s">
        <v>2235</v>
      </c>
      <c r="AH39" s="6"/>
      <c r="AI39" s="6"/>
      <c r="AJ39" s="6"/>
      <c r="AK39" s="6"/>
      <c r="AM39" s="2" t="s">
        <v>2209</v>
      </c>
      <c r="AN39" s="2" t="s">
        <v>55</v>
      </c>
      <c r="AO39" s="2" t="s">
        <v>44</v>
      </c>
      <c r="AP39" s="2" t="s">
        <v>2234</v>
      </c>
      <c r="AQ39" s="57" t="s">
        <v>2235</v>
      </c>
      <c r="AX39" s="2" t="s">
        <v>2209</v>
      </c>
      <c r="AY39" s="2" t="s">
        <v>55</v>
      </c>
      <c r="AZ39" s="2" t="s">
        <v>44</v>
      </c>
      <c r="BA39" s="2" t="s">
        <v>2234</v>
      </c>
      <c r="BB39" s="57" t="s">
        <v>2235</v>
      </c>
    </row>
    <row r="40" spans="1:54" x14ac:dyDescent="0.4">
      <c r="A40" t="s">
        <v>2172</v>
      </c>
      <c r="B40" t="str">
        <f t="shared" si="1"/>
        <v>DPS001</v>
      </c>
      <c r="C40" s="10" t="s">
        <v>2236</v>
      </c>
      <c r="D40" s="10">
        <v>24</v>
      </c>
      <c r="E40" s="10">
        <v>3</v>
      </c>
      <c r="F40" s="52">
        <v>3</v>
      </c>
      <c r="G40" s="52">
        <v>3</v>
      </c>
      <c r="H40" s="52">
        <v>4</v>
      </c>
      <c r="I40" s="52">
        <v>3</v>
      </c>
      <c r="J40" s="52">
        <v>2</v>
      </c>
      <c r="K40" s="52">
        <v>2</v>
      </c>
      <c r="L40" s="5">
        <v>5</v>
      </c>
      <c r="M40" s="5">
        <v>5</v>
      </c>
      <c r="N40" s="5">
        <v>5</v>
      </c>
      <c r="O40" s="5">
        <v>5</v>
      </c>
      <c r="P40" s="5">
        <v>1</v>
      </c>
      <c r="Q40" s="5">
        <v>1</v>
      </c>
      <c r="R40" s="6">
        <f t="shared" si="2"/>
        <v>4</v>
      </c>
      <c r="S40" s="6">
        <f t="shared" si="2"/>
        <v>4</v>
      </c>
      <c r="T40" s="6">
        <f t="shared" si="2"/>
        <v>4.5</v>
      </c>
      <c r="U40" s="6">
        <f t="shared" si="2"/>
        <v>4</v>
      </c>
      <c r="V40" s="6">
        <f t="shared" si="2"/>
        <v>1.5</v>
      </c>
      <c r="W40" s="6">
        <f t="shared" si="2"/>
        <v>1.5</v>
      </c>
      <c r="X40"/>
      <c r="AB40" s="118" t="s">
        <v>53</v>
      </c>
      <c r="AC40" s="2" t="s">
        <v>50</v>
      </c>
      <c r="AD40" s="2">
        <f>AC26</f>
        <v>36</v>
      </c>
      <c r="AE40" s="2">
        <f>AE26</f>
        <v>6</v>
      </c>
      <c r="AF40" s="2">
        <f>AE40*100/$AD$44</f>
        <v>4.7619047619047619</v>
      </c>
      <c r="AH40" s="6"/>
      <c r="AI40" s="6"/>
      <c r="AJ40" s="6"/>
      <c r="AK40" s="6"/>
      <c r="AM40" s="118" t="s">
        <v>53</v>
      </c>
      <c r="AN40" s="2" t="s">
        <v>50</v>
      </c>
      <c r="AO40" s="2">
        <f>AN26</f>
        <v>18</v>
      </c>
      <c r="AP40" s="2">
        <f>AP26</f>
        <v>4</v>
      </c>
      <c r="AQ40" s="2">
        <f>AP40*100/$AD$44</f>
        <v>3.1746031746031744</v>
      </c>
      <c r="AX40" s="118" t="s">
        <v>53</v>
      </c>
      <c r="AY40" s="2" t="s">
        <v>50</v>
      </c>
      <c r="AZ40" s="2">
        <f>AY26</f>
        <v>18</v>
      </c>
      <c r="BA40" s="2">
        <f>BA26</f>
        <v>2</v>
      </c>
      <c r="BB40" s="2">
        <f>BA40*100/$AD$44</f>
        <v>1.5873015873015872</v>
      </c>
    </row>
    <row r="41" spans="1:54" x14ac:dyDescent="0.4">
      <c r="A41" t="s">
        <v>2172</v>
      </c>
      <c r="B41" t="str">
        <f t="shared" si="1"/>
        <v>DPS003</v>
      </c>
      <c r="C41" s="10" t="s">
        <v>2237</v>
      </c>
      <c r="D41" s="10">
        <v>24</v>
      </c>
      <c r="E41" s="10">
        <v>4</v>
      </c>
      <c r="F41" s="52">
        <v>4</v>
      </c>
      <c r="G41" s="52">
        <v>4</v>
      </c>
      <c r="H41" s="52">
        <v>5</v>
      </c>
      <c r="I41" s="52">
        <v>4</v>
      </c>
      <c r="J41" s="52">
        <v>3</v>
      </c>
      <c r="K41" s="52">
        <v>2</v>
      </c>
      <c r="L41" s="5">
        <v>4</v>
      </c>
      <c r="M41" s="5">
        <v>5</v>
      </c>
      <c r="N41" s="5">
        <v>5</v>
      </c>
      <c r="O41" s="5">
        <v>5</v>
      </c>
      <c r="P41" s="5">
        <v>3</v>
      </c>
      <c r="Q41" s="5">
        <v>2</v>
      </c>
      <c r="R41" s="6">
        <f t="shared" si="2"/>
        <v>4</v>
      </c>
      <c r="S41" s="6">
        <f t="shared" si="2"/>
        <v>4.5</v>
      </c>
      <c r="T41" s="6">
        <f t="shared" si="2"/>
        <v>5</v>
      </c>
      <c r="U41" s="6">
        <f t="shared" si="2"/>
        <v>4.5</v>
      </c>
      <c r="V41" s="6">
        <f t="shared" si="2"/>
        <v>3</v>
      </c>
      <c r="W41" s="6">
        <f t="shared" si="2"/>
        <v>2</v>
      </c>
      <c r="X41"/>
      <c r="AB41" s="118"/>
      <c r="AC41" s="2" t="s">
        <v>45</v>
      </c>
      <c r="AD41" s="2">
        <f>AC29</f>
        <v>36</v>
      </c>
      <c r="AE41" s="2">
        <f>AE29</f>
        <v>7</v>
      </c>
      <c r="AF41" s="2">
        <f>AE41*100/$AD$44</f>
        <v>5.5555555555555554</v>
      </c>
      <c r="AH41" s="6"/>
      <c r="AI41" s="6"/>
      <c r="AJ41" s="6"/>
      <c r="AK41" s="6"/>
      <c r="AM41" s="118"/>
      <c r="AN41" s="2" t="s">
        <v>45</v>
      </c>
      <c r="AO41" s="2">
        <f>AN29</f>
        <v>18</v>
      </c>
      <c r="AP41" s="2">
        <f>AP29</f>
        <v>2</v>
      </c>
      <c r="AQ41" s="2">
        <f>AP41*100/$AD$44</f>
        <v>1.5873015873015872</v>
      </c>
      <c r="AX41" s="118"/>
      <c r="AY41" s="2" t="s">
        <v>45</v>
      </c>
      <c r="AZ41" s="2">
        <f>AY29</f>
        <v>18</v>
      </c>
      <c r="BA41" s="2">
        <f>BA29</f>
        <v>5</v>
      </c>
      <c r="BB41" s="2">
        <f>BA41*100/$AD$44</f>
        <v>3.9682539682539684</v>
      </c>
    </row>
    <row r="42" spans="1:54" x14ac:dyDescent="0.4">
      <c r="A42" t="s">
        <v>2172</v>
      </c>
      <c r="B42" t="str">
        <f t="shared" si="1"/>
        <v>DPS091</v>
      </c>
      <c r="C42" s="10" t="s">
        <v>2238</v>
      </c>
      <c r="D42" s="10">
        <v>24</v>
      </c>
      <c r="E42" s="10">
        <v>5</v>
      </c>
      <c r="F42" s="52">
        <v>2</v>
      </c>
      <c r="G42" s="52">
        <v>3</v>
      </c>
      <c r="H42" s="52">
        <v>4</v>
      </c>
      <c r="I42" s="52">
        <v>3</v>
      </c>
      <c r="J42" s="52">
        <v>2</v>
      </c>
      <c r="K42" s="52">
        <v>2</v>
      </c>
      <c r="L42" s="5">
        <v>5</v>
      </c>
      <c r="M42" s="5">
        <v>5</v>
      </c>
      <c r="N42" s="5">
        <v>5</v>
      </c>
      <c r="O42" s="5">
        <v>5</v>
      </c>
      <c r="P42" s="5">
        <v>2</v>
      </c>
      <c r="Q42" s="5">
        <v>1</v>
      </c>
      <c r="R42" s="6">
        <f t="shared" si="2"/>
        <v>3.5</v>
      </c>
      <c r="S42" s="6">
        <f t="shared" si="2"/>
        <v>4</v>
      </c>
      <c r="T42" s="6">
        <f t="shared" si="2"/>
        <v>4.5</v>
      </c>
      <c r="U42" s="6">
        <f t="shared" si="2"/>
        <v>4</v>
      </c>
      <c r="V42" s="6">
        <f t="shared" si="2"/>
        <v>2</v>
      </c>
      <c r="W42" s="6">
        <f t="shared" si="2"/>
        <v>1.5</v>
      </c>
      <c r="X42"/>
      <c r="AB42" s="118"/>
      <c r="AC42" s="2" t="s">
        <v>48</v>
      </c>
      <c r="AD42" s="2">
        <f>AC28</f>
        <v>36</v>
      </c>
      <c r="AE42" s="2">
        <f>AE28</f>
        <v>3</v>
      </c>
      <c r="AF42" s="2">
        <f>AE42*100/$AD$44</f>
        <v>2.3809523809523809</v>
      </c>
      <c r="AH42" s="6"/>
      <c r="AI42" s="6"/>
      <c r="AJ42" s="6"/>
      <c r="AK42" s="6"/>
      <c r="AM42" s="118"/>
      <c r="AN42" s="2" t="s">
        <v>48</v>
      </c>
      <c r="AO42" s="2">
        <f>AN28</f>
        <v>18</v>
      </c>
      <c r="AP42" s="2">
        <f>AP28</f>
        <v>1</v>
      </c>
      <c r="AQ42" s="2">
        <f>AP42*100/$AD$44</f>
        <v>0.79365079365079361</v>
      </c>
      <c r="AX42" s="118"/>
      <c r="AY42" s="2" t="s">
        <v>48</v>
      </c>
      <c r="AZ42" s="2">
        <f>AY28</f>
        <v>18</v>
      </c>
      <c r="BA42" s="2">
        <f>BA28</f>
        <v>2</v>
      </c>
      <c r="BB42" s="2">
        <f>BA42*100/$AD$44</f>
        <v>1.5873015873015872</v>
      </c>
    </row>
    <row r="43" spans="1:54" x14ac:dyDescent="0.4">
      <c r="A43" t="s">
        <v>2172</v>
      </c>
      <c r="B43" t="str">
        <f t="shared" si="1"/>
        <v>DPS093</v>
      </c>
      <c r="C43" s="10" t="s">
        <v>2239</v>
      </c>
      <c r="D43" s="10">
        <v>24</v>
      </c>
      <c r="E43" s="10">
        <v>6</v>
      </c>
      <c r="F43" s="52">
        <v>2</v>
      </c>
      <c r="G43" s="52">
        <v>2</v>
      </c>
      <c r="H43" s="52">
        <v>3</v>
      </c>
      <c r="I43" s="52">
        <v>4</v>
      </c>
      <c r="J43" s="52">
        <v>2</v>
      </c>
      <c r="K43" s="52">
        <v>2</v>
      </c>
      <c r="L43" s="5">
        <v>5</v>
      </c>
      <c r="M43" s="5">
        <v>5</v>
      </c>
      <c r="N43" s="5">
        <v>5</v>
      </c>
      <c r="O43" s="5">
        <v>5</v>
      </c>
      <c r="P43" s="5">
        <v>1</v>
      </c>
      <c r="Q43" s="5">
        <v>1</v>
      </c>
      <c r="R43" s="6">
        <f t="shared" si="2"/>
        <v>3.5</v>
      </c>
      <c r="S43" s="6">
        <f t="shared" si="2"/>
        <v>3.5</v>
      </c>
      <c r="T43" s="6">
        <f t="shared" si="2"/>
        <v>4</v>
      </c>
      <c r="U43" s="6">
        <f t="shared" si="2"/>
        <v>4.5</v>
      </c>
      <c r="V43" s="6">
        <f t="shared" si="2"/>
        <v>1.5</v>
      </c>
      <c r="W43" s="6">
        <f t="shared" si="2"/>
        <v>1.5</v>
      </c>
      <c r="X43"/>
      <c r="AB43" s="118"/>
      <c r="AC43" s="2" t="s">
        <v>49</v>
      </c>
      <c r="AD43" s="2">
        <f>AC30</f>
        <v>18</v>
      </c>
      <c r="AE43" s="2">
        <f>AE30</f>
        <v>2</v>
      </c>
      <c r="AF43" s="2">
        <f>AE43*100/$AD$44</f>
        <v>1.5873015873015872</v>
      </c>
      <c r="AH43" s="6"/>
      <c r="AI43" s="6"/>
      <c r="AJ43" s="6"/>
      <c r="AK43" s="6"/>
      <c r="AM43" s="118"/>
      <c r="AN43" s="2" t="s">
        <v>49</v>
      </c>
      <c r="AO43" s="2">
        <f>AN30</f>
        <v>18</v>
      </c>
      <c r="AP43" s="2">
        <f>AP30</f>
        <v>2</v>
      </c>
      <c r="AQ43" s="2">
        <f>AP43*100/$AD$44</f>
        <v>1.5873015873015872</v>
      </c>
      <c r="AX43" s="118"/>
      <c r="AY43" s="2" t="s">
        <v>49</v>
      </c>
      <c r="AZ43" s="2">
        <f>AY30</f>
        <v>0</v>
      </c>
      <c r="BA43" s="2">
        <f>BA30</f>
        <v>0</v>
      </c>
      <c r="BB43" s="2">
        <f>BA43*100/$AD$44</f>
        <v>0</v>
      </c>
    </row>
    <row r="44" spans="1:54" x14ac:dyDescent="0.4">
      <c r="A44" t="s">
        <v>2172</v>
      </c>
      <c r="B44" t="str">
        <f t="shared" si="1"/>
        <v>GBN001</v>
      </c>
      <c r="C44" s="10" t="s">
        <v>2240</v>
      </c>
      <c r="D44" s="10">
        <v>24</v>
      </c>
      <c r="E44" s="10">
        <v>7</v>
      </c>
      <c r="F44" s="52">
        <v>3</v>
      </c>
      <c r="G44" s="52">
        <v>2</v>
      </c>
      <c r="H44" s="52">
        <v>4</v>
      </c>
      <c r="I44" s="52">
        <v>3</v>
      </c>
      <c r="J44" s="52">
        <v>4</v>
      </c>
      <c r="K44" s="52">
        <v>4</v>
      </c>
      <c r="L44" s="5">
        <v>4</v>
      </c>
      <c r="M44" s="5">
        <v>4</v>
      </c>
      <c r="N44" s="5">
        <v>5</v>
      </c>
      <c r="O44" s="5">
        <v>4</v>
      </c>
      <c r="P44" s="5">
        <v>4</v>
      </c>
      <c r="Q44" s="5">
        <v>5</v>
      </c>
      <c r="R44" s="6">
        <f t="shared" si="2"/>
        <v>3.5</v>
      </c>
      <c r="S44" s="6">
        <f t="shared" si="2"/>
        <v>3</v>
      </c>
      <c r="T44" s="6">
        <f t="shared" si="2"/>
        <v>4.5</v>
      </c>
      <c r="U44" s="6">
        <f t="shared" si="2"/>
        <v>3.5</v>
      </c>
      <c r="V44" s="6">
        <f t="shared" si="2"/>
        <v>4</v>
      </c>
      <c r="W44" s="6">
        <f t="shared" si="2"/>
        <v>4.5</v>
      </c>
      <c r="X44"/>
      <c r="AB44" s="118"/>
      <c r="AC44" s="2" t="s">
        <v>44</v>
      </c>
      <c r="AD44" s="2">
        <f>SUM(AD40:AD43)</f>
        <v>126</v>
      </c>
      <c r="AE44" s="2">
        <f>SUM(AE40:AE43)</f>
        <v>18</v>
      </c>
      <c r="AF44" s="2">
        <f>AE44*100/$AD$44</f>
        <v>14.285714285714286</v>
      </c>
      <c r="AH44" s="6"/>
      <c r="AI44" s="6"/>
      <c r="AJ44" s="6"/>
      <c r="AK44" s="6"/>
      <c r="AM44" s="118"/>
      <c r="AN44" s="2" t="s">
        <v>44</v>
      </c>
      <c r="AO44" s="2">
        <f>SUM(AO40:AO43)</f>
        <v>72</v>
      </c>
      <c r="AP44" s="2">
        <f>SUM(AP40:AP43)</f>
        <v>9</v>
      </c>
      <c r="AQ44" s="2">
        <f>AP44*100/$AD$44</f>
        <v>7.1428571428571432</v>
      </c>
      <c r="AX44" s="118"/>
      <c r="AY44" s="2" t="s">
        <v>44</v>
      </c>
      <c r="AZ44" s="2">
        <f>SUM(AZ40:AZ43)</f>
        <v>54</v>
      </c>
      <c r="BA44" s="2">
        <f>SUM(BA40:BA43)</f>
        <v>9</v>
      </c>
      <c r="BB44" s="2">
        <f>BA44*100/$AD$44</f>
        <v>7.1428571428571432</v>
      </c>
    </row>
    <row r="45" spans="1:54" x14ac:dyDescent="0.4">
      <c r="A45" t="s">
        <v>2172</v>
      </c>
      <c r="B45" t="str">
        <f t="shared" si="1"/>
        <v>GBN003</v>
      </c>
      <c r="C45" s="10" t="s">
        <v>2241</v>
      </c>
      <c r="D45" s="10">
        <v>24</v>
      </c>
      <c r="E45" s="10">
        <v>8</v>
      </c>
      <c r="F45" s="52">
        <v>4</v>
      </c>
      <c r="G45" s="52">
        <v>4</v>
      </c>
      <c r="H45" s="52">
        <v>3</v>
      </c>
      <c r="I45" s="52">
        <v>5</v>
      </c>
      <c r="J45" s="52">
        <v>3</v>
      </c>
      <c r="K45" s="52">
        <v>4</v>
      </c>
      <c r="L45" s="5">
        <v>4</v>
      </c>
      <c r="M45" s="5">
        <v>3</v>
      </c>
      <c r="N45" s="5">
        <v>5</v>
      </c>
      <c r="O45" s="5">
        <v>4</v>
      </c>
      <c r="P45" s="5">
        <v>4</v>
      </c>
      <c r="Q45" s="5">
        <v>5</v>
      </c>
      <c r="R45" s="6">
        <f t="shared" si="2"/>
        <v>4</v>
      </c>
      <c r="S45" s="6">
        <f t="shared" si="2"/>
        <v>3.5</v>
      </c>
      <c r="T45" s="6">
        <f t="shared" si="2"/>
        <v>4</v>
      </c>
      <c r="U45" s="6">
        <f t="shared" si="2"/>
        <v>4.5</v>
      </c>
      <c r="V45" s="6">
        <f t="shared" si="2"/>
        <v>3.5</v>
      </c>
      <c r="W45" s="6">
        <f t="shared" si="2"/>
        <v>4.5</v>
      </c>
      <c r="X45"/>
      <c r="AB45" s="119" t="s">
        <v>54</v>
      </c>
      <c r="AC45" s="2" t="s">
        <v>46</v>
      </c>
      <c r="AD45" s="2">
        <f>AC32</f>
        <v>35</v>
      </c>
      <c r="AE45" s="2">
        <f>AE32</f>
        <v>35</v>
      </c>
      <c r="AF45" s="2">
        <f>AE45*100/$AD$49</f>
        <v>28.225806451612904</v>
      </c>
      <c r="AG45" s="6"/>
      <c r="AH45" s="6"/>
      <c r="AI45" s="6"/>
      <c r="AJ45" s="6"/>
      <c r="AK45" s="6"/>
      <c r="AM45" s="119" t="s">
        <v>54</v>
      </c>
      <c r="AN45" s="2" t="s">
        <v>46</v>
      </c>
      <c r="AO45" s="2">
        <f>AN32</f>
        <v>17</v>
      </c>
      <c r="AP45" s="2">
        <f>AP32</f>
        <v>17</v>
      </c>
      <c r="AQ45" s="2">
        <f>AP45*100/$AD$49</f>
        <v>13.709677419354838</v>
      </c>
      <c r="AR45" s="6"/>
      <c r="AX45" s="119" t="s">
        <v>54</v>
      </c>
      <c r="AY45" s="2" t="s">
        <v>46</v>
      </c>
      <c r="AZ45" s="2">
        <f>AY32</f>
        <v>18</v>
      </c>
      <c r="BA45" s="2">
        <f>BA32</f>
        <v>18</v>
      </c>
      <c r="BB45" s="2">
        <f>BA45*100/$AD$49</f>
        <v>14.516129032258064</v>
      </c>
    </row>
    <row r="46" spans="1:54" x14ac:dyDescent="0.4">
      <c r="A46" t="s">
        <v>2172</v>
      </c>
      <c r="B46" t="str">
        <f t="shared" si="1"/>
        <v>GBT003</v>
      </c>
      <c r="C46" s="10" t="s">
        <v>2242</v>
      </c>
      <c r="D46" s="10">
        <v>24</v>
      </c>
      <c r="E46" s="10">
        <v>9</v>
      </c>
      <c r="F46" s="52">
        <v>4</v>
      </c>
      <c r="G46" s="52">
        <v>4</v>
      </c>
      <c r="H46" s="52">
        <v>5</v>
      </c>
      <c r="I46" s="52">
        <v>4</v>
      </c>
      <c r="J46" s="52">
        <v>3</v>
      </c>
      <c r="K46" s="52">
        <v>3</v>
      </c>
      <c r="L46" s="5">
        <v>5</v>
      </c>
      <c r="M46" s="5">
        <v>5</v>
      </c>
      <c r="N46" s="5">
        <v>5</v>
      </c>
      <c r="O46" s="5">
        <v>5</v>
      </c>
      <c r="P46" s="5">
        <v>4</v>
      </c>
      <c r="Q46" s="5">
        <v>3</v>
      </c>
      <c r="R46" s="6">
        <f t="shared" si="2"/>
        <v>4.5</v>
      </c>
      <c r="S46" s="6">
        <f t="shared" si="2"/>
        <v>4.5</v>
      </c>
      <c r="T46" s="6">
        <f t="shared" si="2"/>
        <v>5</v>
      </c>
      <c r="U46" s="6">
        <f t="shared" si="2"/>
        <v>4.5</v>
      </c>
      <c r="V46" s="6">
        <f t="shared" si="2"/>
        <v>3.5</v>
      </c>
      <c r="W46" s="6">
        <f t="shared" si="2"/>
        <v>3</v>
      </c>
      <c r="X46"/>
      <c r="AB46" s="120"/>
      <c r="AC46" s="2" t="s">
        <v>47</v>
      </c>
      <c r="AD46" s="2">
        <f>AC31</f>
        <v>36</v>
      </c>
      <c r="AE46" s="2">
        <f>AE31</f>
        <v>25</v>
      </c>
      <c r="AF46" s="2">
        <f>AE46*100/$AD$49</f>
        <v>20.161290322580644</v>
      </c>
      <c r="AM46" s="120"/>
      <c r="AN46" s="2" t="s">
        <v>47</v>
      </c>
      <c r="AO46" s="2">
        <f>AN31</f>
        <v>18</v>
      </c>
      <c r="AP46" s="2">
        <f>AP31</f>
        <v>13</v>
      </c>
      <c r="AQ46" s="2">
        <f>AP46*100/$AD$49</f>
        <v>10.483870967741936</v>
      </c>
      <c r="AX46" s="120"/>
      <c r="AY46" s="2" t="s">
        <v>47</v>
      </c>
      <c r="AZ46" s="2">
        <f>AY31</f>
        <v>18</v>
      </c>
      <c r="BA46" s="2">
        <f>BA31</f>
        <v>12</v>
      </c>
      <c r="BB46" s="2">
        <f>BA46*100/$AD$49</f>
        <v>9.67741935483871</v>
      </c>
    </row>
    <row r="47" spans="1:54" x14ac:dyDescent="0.4">
      <c r="A47" t="s">
        <v>2172</v>
      </c>
      <c r="B47" t="str">
        <f t="shared" si="1"/>
        <v>GBT091</v>
      </c>
      <c r="C47" s="10" t="s">
        <v>2243</v>
      </c>
      <c r="D47" s="10">
        <v>24</v>
      </c>
      <c r="E47" s="10">
        <v>12</v>
      </c>
      <c r="F47" s="52">
        <v>4</v>
      </c>
      <c r="G47" s="52">
        <v>4</v>
      </c>
      <c r="H47" s="52">
        <v>5</v>
      </c>
      <c r="I47" s="52">
        <v>4</v>
      </c>
      <c r="J47" s="52">
        <v>3</v>
      </c>
      <c r="K47" s="52">
        <v>3</v>
      </c>
      <c r="L47" s="5">
        <v>4</v>
      </c>
      <c r="M47" s="5">
        <v>5</v>
      </c>
      <c r="N47" s="5">
        <v>5</v>
      </c>
      <c r="O47" s="5">
        <v>4</v>
      </c>
      <c r="P47" s="5">
        <v>4</v>
      </c>
      <c r="Q47" s="5">
        <v>4</v>
      </c>
      <c r="R47" s="6">
        <f t="shared" si="2"/>
        <v>4</v>
      </c>
      <c r="S47" s="6">
        <f t="shared" si="2"/>
        <v>4.5</v>
      </c>
      <c r="T47" s="6">
        <f t="shared" si="2"/>
        <v>5</v>
      </c>
      <c r="U47" s="6">
        <f t="shared" si="2"/>
        <v>4</v>
      </c>
      <c r="V47" s="6">
        <f t="shared" si="2"/>
        <v>3.5</v>
      </c>
      <c r="W47" s="6">
        <f t="shared" si="2"/>
        <v>3.5</v>
      </c>
      <c r="X47"/>
      <c r="AB47" s="120"/>
      <c r="AC47" s="2" t="s">
        <v>51</v>
      </c>
      <c r="AD47" s="2">
        <f>AC27</f>
        <v>35</v>
      </c>
      <c r="AE47" s="2">
        <f>AE27</f>
        <v>6</v>
      </c>
      <c r="AF47" s="2">
        <f>AE47*100/$AD$49</f>
        <v>4.838709677419355</v>
      </c>
      <c r="AM47" s="120"/>
      <c r="AN47" s="2" t="s">
        <v>51</v>
      </c>
      <c r="AO47" s="2">
        <f>AN27</f>
        <v>17</v>
      </c>
      <c r="AP47" s="2">
        <f>AP27</f>
        <v>2</v>
      </c>
      <c r="AQ47" s="2">
        <f>AP47*100/$AD$49</f>
        <v>1.6129032258064515</v>
      </c>
      <c r="AX47" s="120"/>
      <c r="AY47" s="2" t="s">
        <v>51</v>
      </c>
      <c r="AZ47" s="2">
        <f>AY27</f>
        <v>18</v>
      </c>
      <c r="BA47" s="2">
        <f>BA27</f>
        <v>4</v>
      </c>
      <c r="BB47" s="2">
        <f>BA47*100/$AD$49</f>
        <v>3.225806451612903</v>
      </c>
    </row>
    <row r="48" spans="1:54" x14ac:dyDescent="0.4">
      <c r="A48" t="s">
        <v>2172</v>
      </c>
      <c r="B48" t="str">
        <f t="shared" si="1"/>
        <v>GBT093</v>
      </c>
      <c r="C48" s="10" t="s">
        <v>2244</v>
      </c>
      <c r="D48" s="10">
        <v>24</v>
      </c>
      <c r="E48" s="10">
        <v>13</v>
      </c>
      <c r="F48" s="52">
        <v>3</v>
      </c>
      <c r="G48" s="52">
        <v>4</v>
      </c>
      <c r="H48" s="52">
        <v>5</v>
      </c>
      <c r="I48" s="52">
        <v>3</v>
      </c>
      <c r="J48" s="52">
        <v>2</v>
      </c>
      <c r="K48" s="52">
        <v>2</v>
      </c>
      <c r="L48" s="5">
        <v>5</v>
      </c>
      <c r="M48" s="5">
        <v>5</v>
      </c>
      <c r="N48" s="5">
        <v>5</v>
      </c>
      <c r="O48" s="5">
        <v>5</v>
      </c>
      <c r="P48" s="5">
        <v>3</v>
      </c>
      <c r="Q48" s="5">
        <v>2</v>
      </c>
      <c r="R48" s="6">
        <f t="shared" si="2"/>
        <v>4</v>
      </c>
      <c r="S48" s="6">
        <f t="shared" si="2"/>
        <v>4.5</v>
      </c>
      <c r="T48" s="6">
        <f t="shared" si="2"/>
        <v>5</v>
      </c>
      <c r="U48" s="6">
        <f t="shared" si="2"/>
        <v>4</v>
      </c>
      <c r="V48" s="6">
        <f t="shared" si="2"/>
        <v>2.5</v>
      </c>
      <c r="W48" s="6">
        <f t="shared" si="2"/>
        <v>2</v>
      </c>
      <c r="X48"/>
      <c r="AB48" s="120"/>
      <c r="AC48" s="2" t="s">
        <v>52</v>
      </c>
      <c r="AD48" s="2">
        <f>AC33</f>
        <v>18</v>
      </c>
      <c r="AE48" s="2">
        <f>AE33</f>
        <v>18</v>
      </c>
      <c r="AF48" s="2">
        <f>AE48*100/$AD$49</f>
        <v>14.516129032258064</v>
      </c>
      <c r="AM48" s="120"/>
      <c r="AN48" s="2" t="s">
        <v>52</v>
      </c>
      <c r="AO48" s="2">
        <f>AN33</f>
        <v>18</v>
      </c>
      <c r="AP48" s="2">
        <f>AP33</f>
        <v>18</v>
      </c>
      <c r="AQ48" s="2">
        <f>AP48*100/$AD$49</f>
        <v>14.516129032258064</v>
      </c>
      <c r="AX48" s="120"/>
      <c r="AY48" s="2" t="s">
        <v>52</v>
      </c>
      <c r="AZ48" s="2">
        <f>AY33</f>
        <v>0</v>
      </c>
      <c r="BA48" s="2">
        <f>BA33</f>
        <v>0</v>
      </c>
      <c r="BB48" s="2">
        <f>BA48*100/$AD$49</f>
        <v>0</v>
      </c>
    </row>
    <row r="49" spans="1:66" x14ac:dyDescent="0.4">
      <c r="A49" t="s">
        <v>2172</v>
      </c>
      <c r="B49" t="str">
        <f t="shared" si="1"/>
        <v>GPM003</v>
      </c>
      <c r="C49" s="10" t="s">
        <v>2245</v>
      </c>
      <c r="D49" s="10">
        <v>24</v>
      </c>
      <c r="E49" s="10">
        <v>14</v>
      </c>
      <c r="F49" s="52">
        <v>3</v>
      </c>
      <c r="G49" s="52">
        <v>4</v>
      </c>
      <c r="H49" s="52">
        <v>4</v>
      </c>
      <c r="I49" s="52">
        <v>5</v>
      </c>
      <c r="J49" s="52">
        <v>4</v>
      </c>
      <c r="K49" s="52">
        <v>4</v>
      </c>
      <c r="L49" s="5">
        <v>4</v>
      </c>
      <c r="M49" s="5">
        <v>2</v>
      </c>
      <c r="N49" s="5">
        <v>5</v>
      </c>
      <c r="O49" s="5">
        <v>3</v>
      </c>
      <c r="P49" s="5">
        <v>4</v>
      </c>
      <c r="Q49" s="5">
        <v>5</v>
      </c>
      <c r="R49" s="6">
        <f t="shared" si="2"/>
        <v>3.5</v>
      </c>
      <c r="S49" s="6">
        <f t="shared" si="2"/>
        <v>3</v>
      </c>
      <c r="T49" s="6">
        <f t="shared" si="2"/>
        <v>4.5</v>
      </c>
      <c r="U49" s="6">
        <f t="shared" si="2"/>
        <v>4</v>
      </c>
      <c r="V49" s="6">
        <f t="shared" si="2"/>
        <v>4</v>
      </c>
      <c r="W49" s="6">
        <f t="shared" si="2"/>
        <v>4.5</v>
      </c>
      <c r="X49"/>
      <c r="AB49" s="124"/>
      <c r="AC49" s="2" t="s">
        <v>44</v>
      </c>
      <c r="AD49" s="2">
        <f>SUM(AD45:AD48)</f>
        <v>124</v>
      </c>
      <c r="AE49" s="2">
        <f>SUM(AE45:AE48)</f>
        <v>84</v>
      </c>
      <c r="AF49" s="2">
        <f>AE49*100/$AD$49</f>
        <v>67.741935483870961</v>
      </c>
      <c r="AM49" s="124"/>
      <c r="AN49" s="2" t="s">
        <v>44</v>
      </c>
      <c r="AO49" s="2">
        <f>SUM(AO45:AO48)</f>
        <v>70</v>
      </c>
      <c r="AP49" s="2">
        <f>SUM(AP45:AP48)</f>
        <v>50</v>
      </c>
      <c r="AQ49" s="2">
        <f>AP49*100/$AD$49</f>
        <v>40.322580645161288</v>
      </c>
      <c r="AX49" s="124"/>
      <c r="AY49" s="2" t="s">
        <v>44</v>
      </c>
      <c r="AZ49" s="2">
        <f>SUM(AZ45:AZ48)</f>
        <v>54</v>
      </c>
      <c r="BA49" s="2">
        <f>SUM(BA45:BA48)</f>
        <v>34</v>
      </c>
      <c r="BB49" s="2">
        <f>BA49*100/$AD$49</f>
        <v>27.419354838709676</v>
      </c>
    </row>
    <row r="50" spans="1:66" x14ac:dyDescent="0.4">
      <c r="A50" t="s">
        <v>2172</v>
      </c>
      <c r="B50" t="str">
        <f t="shared" si="1"/>
        <v>GPM093</v>
      </c>
      <c r="C50" s="10" t="s">
        <v>2246</v>
      </c>
      <c r="D50" s="10">
        <v>24</v>
      </c>
      <c r="E50" s="10">
        <v>15</v>
      </c>
      <c r="F50" s="52">
        <v>4</v>
      </c>
      <c r="G50" s="52">
        <v>4</v>
      </c>
      <c r="H50" s="52">
        <v>5</v>
      </c>
      <c r="I50" s="52">
        <v>4</v>
      </c>
      <c r="J50" s="52">
        <v>4</v>
      </c>
      <c r="K50" s="52">
        <v>4</v>
      </c>
      <c r="L50" s="5">
        <v>4</v>
      </c>
      <c r="M50" s="5">
        <v>4</v>
      </c>
      <c r="N50" s="5">
        <v>5</v>
      </c>
      <c r="O50" s="5">
        <v>5</v>
      </c>
      <c r="P50" s="5">
        <v>4</v>
      </c>
      <c r="Q50" s="5">
        <v>4</v>
      </c>
      <c r="R50" s="6">
        <f t="shared" si="2"/>
        <v>4</v>
      </c>
      <c r="S50" s="6">
        <f t="shared" si="2"/>
        <v>4</v>
      </c>
      <c r="T50" s="6">
        <f t="shared" si="2"/>
        <v>5</v>
      </c>
      <c r="U50" s="6">
        <f t="shared" si="2"/>
        <v>4.5</v>
      </c>
      <c r="V50" s="6">
        <f t="shared" si="2"/>
        <v>4</v>
      </c>
      <c r="W50" s="6">
        <f t="shared" si="2"/>
        <v>4</v>
      </c>
      <c r="X50"/>
      <c r="AB50" s="121" t="s">
        <v>2247</v>
      </c>
      <c r="AC50" s="122"/>
      <c r="AD50" s="122"/>
      <c r="AE50" s="122"/>
      <c r="AF50" s="123"/>
      <c r="AH50" s="6"/>
      <c r="AM50" s="121" t="s">
        <v>2247</v>
      </c>
      <c r="AN50" s="122"/>
      <c r="AO50" s="122"/>
      <c r="AP50" s="122"/>
      <c r="AQ50" s="123"/>
      <c r="AX50" s="121" t="s">
        <v>2247</v>
      </c>
      <c r="AY50" s="122"/>
      <c r="AZ50" s="122"/>
      <c r="BA50" s="122"/>
      <c r="BB50" s="123"/>
    </row>
    <row r="51" spans="1:66" x14ac:dyDescent="0.4">
      <c r="A51" t="s">
        <v>2172</v>
      </c>
      <c r="B51" t="str">
        <f t="shared" si="1"/>
        <v>CLD001</v>
      </c>
      <c r="C51" s="10" t="s">
        <v>2248</v>
      </c>
      <c r="D51" s="10">
        <v>27</v>
      </c>
      <c r="E51" s="10">
        <v>1</v>
      </c>
      <c r="F51" s="52">
        <v>4</v>
      </c>
      <c r="G51" s="52">
        <v>4</v>
      </c>
      <c r="H51" s="52">
        <v>4</v>
      </c>
      <c r="I51" s="52">
        <v>4</v>
      </c>
      <c r="J51" s="52">
        <v>4</v>
      </c>
      <c r="K51" s="52">
        <v>3</v>
      </c>
      <c r="L51" s="5">
        <v>4</v>
      </c>
      <c r="M51" s="5">
        <v>4</v>
      </c>
      <c r="N51" s="5">
        <v>5</v>
      </c>
      <c r="O51" s="5">
        <v>4</v>
      </c>
      <c r="P51" s="5">
        <v>3</v>
      </c>
      <c r="Q51" s="5">
        <v>3</v>
      </c>
      <c r="R51" s="6">
        <f t="shared" si="2"/>
        <v>4</v>
      </c>
      <c r="S51" s="6">
        <f t="shared" si="2"/>
        <v>4</v>
      </c>
      <c r="T51" s="6">
        <f t="shared" si="2"/>
        <v>4.5</v>
      </c>
      <c r="U51" s="6">
        <f t="shared" si="2"/>
        <v>4</v>
      </c>
      <c r="V51" s="6">
        <f t="shared" si="2"/>
        <v>3.5</v>
      </c>
      <c r="W51" s="6">
        <f t="shared" si="2"/>
        <v>3</v>
      </c>
      <c r="X51"/>
    </row>
    <row r="52" spans="1:66" ht="14.6" customHeight="1" x14ac:dyDescent="0.4">
      <c r="A52" t="s">
        <v>2172</v>
      </c>
      <c r="B52" t="str">
        <f t="shared" si="1"/>
        <v>CLD003</v>
      </c>
      <c r="C52" s="10" t="s">
        <v>2249</v>
      </c>
      <c r="D52" s="10">
        <v>27</v>
      </c>
      <c r="E52" s="10">
        <v>2</v>
      </c>
      <c r="F52" s="52">
        <v>4</v>
      </c>
      <c r="G52" s="52">
        <v>4</v>
      </c>
      <c r="H52" s="52">
        <v>5</v>
      </c>
      <c r="I52" s="52">
        <v>4</v>
      </c>
      <c r="J52" s="52">
        <v>4</v>
      </c>
      <c r="K52" s="52">
        <v>3</v>
      </c>
      <c r="L52" s="5">
        <v>4</v>
      </c>
      <c r="M52" s="5">
        <v>4</v>
      </c>
      <c r="N52" s="5">
        <v>5</v>
      </c>
      <c r="O52" s="5">
        <v>4</v>
      </c>
      <c r="P52" s="5">
        <v>3</v>
      </c>
      <c r="Q52" s="5">
        <v>3</v>
      </c>
      <c r="R52" s="6">
        <f t="shared" si="2"/>
        <v>4</v>
      </c>
      <c r="S52" s="6">
        <f t="shared" si="2"/>
        <v>4</v>
      </c>
      <c r="T52" s="6">
        <f t="shared" si="2"/>
        <v>5</v>
      </c>
      <c r="U52" s="6">
        <f t="shared" si="2"/>
        <v>4</v>
      </c>
      <c r="V52" s="6">
        <f t="shared" si="2"/>
        <v>3.5</v>
      </c>
      <c r="W52" s="6">
        <f t="shared" si="2"/>
        <v>3</v>
      </c>
      <c r="X52"/>
    </row>
    <row r="53" spans="1:66" x14ac:dyDescent="0.4">
      <c r="A53" t="s">
        <v>2172</v>
      </c>
      <c r="B53" t="str">
        <f t="shared" si="1"/>
        <v>CLD091</v>
      </c>
      <c r="C53" s="10" t="s">
        <v>2250</v>
      </c>
      <c r="D53" s="10">
        <v>27</v>
      </c>
      <c r="E53" s="10">
        <v>3</v>
      </c>
      <c r="F53" s="52">
        <v>5</v>
      </c>
      <c r="G53" s="52">
        <v>5</v>
      </c>
      <c r="H53" s="52">
        <v>5</v>
      </c>
      <c r="I53" s="52">
        <v>4</v>
      </c>
      <c r="J53" s="52">
        <v>3</v>
      </c>
      <c r="K53" s="52">
        <v>3</v>
      </c>
      <c r="L53" s="5">
        <v>5</v>
      </c>
      <c r="M53" s="5">
        <v>5</v>
      </c>
      <c r="N53" s="5">
        <v>5</v>
      </c>
      <c r="O53" s="5">
        <v>5</v>
      </c>
      <c r="P53" s="5">
        <v>4</v>
      </c>
      <c r="Q53" s="5">
        <v>4</v>
      </c>
      <c r="R53" s="6">
        <f t="shared" si="2"/>
        <v>5</v>
      </c>
      <c r="S53" s="6">
        <f t="shared" si="2"/>
        <v>5</v>
      </c>
      <c r="T53" s="6">
        <f t="shared" si="2"/>
        <v>5</v>
      </c>
      <c r="U53" s="6">
        <f t="shared" si="2"/>
        <v>4.5</v>
      </c>
      <c r="V53" s="6">
        <f t="shared" si="2"/>
        <v>3.5</v>
      </c>
      <c r="W53" s="6">
        <f t="shared" si="2"/>
        <v>3.5</v>
      </c>
      <c r="X53"/>
      <c r="AA53" s="110" t="s">
        <v>2251</v>
      </c>
      <c r="AB53" s="110"/>
      <c r="AC53" s="110"/>
      <c r="AD53" s="110"/>
      <c r="AE53" s="110"/>
      <c r="AF53" s="110"/>
      <c r="AG53" s="6"/>
      <c r="AH53" s="6"/>
      <c r="AI53" s="6"/>
      <c r="AJ53" s="6"/>
      <c r="AL53" s="110" t="s">
        <v>2252</v>
      </c>
      <c r="AM53" s="110"/>
      <c r="AN53" s="110"/>
      <c r="AO53" s="110"/>
      <c r="AP53" s="110"/>
      <c r="AQ53" s="110"/>
      <c r="AW53" s="110" t="s">
        <v>2253</v>
      </c>
      <c r="AX53" s="110"/>
      <c r="AY53" s="110"/>
      <c r="AZ53" s="110"/>
      <c r="BA53" s="110"/>
      <c r="BB53" s="110"/>
      <c r="BC53" s="6"/>
      <c r="BG53" s="110" t="s">
        <v>2254</v>
      </c>
      <c r="BH53" s="110"/>
      <c r="BI53" s="110"/>
      <c r="BJ53" s="110"/>
      <c r="BK53" s="110" t="s">
        <v>2255</v>
      </c>
      <c r="BL53" s="110"/>
      <c r="BM53" s="110"/>
      <c r="BN53" s="110"/>
    </row>
    <row r="54" spans="1:66" ht="29.15" x14ac:dyDescent="0.4">
      <c r="A54" t="s">
        <v>2172</v>
      </c>
      <c r="B54" t="str">
        <f t="shared" si="1"/>
        <v>DPM003</v>
      </c>
      <c r="C54" s="10" t="s">
        <v>2256</v>
      </c>
      <c r="D54" s="10">
        <v>27</v>
      </c>
      <c r="E54" s="10">
        <v>4</v>
      </c>
      <c r="F54" s="52">
        <v>5</v>
      </c>
      <c r="G54" s="52">
        <v>5</v>
      </c>
      <c r="H54" s="52">
        <v>5</v>
      </c>
      <c r="I54" s="52">
        <v>4</v>
      </c>
      <c r="J54" s="52">
        <v>4</v>
      </c>
      <c r="K54" s="52">
        <v>3</v>
      </c>
      <c r="L54" s="5">
        <v>4</v>
      </c>
      <c r="M54" s="5">
        <v>5</v>
      </c>
      <c r="N54" s="5">
        <v>5</v>
      </c>
      <c r="O54" s="5">
        <v>4</v>
      </c>
      <c r="P54" s="5">
        <v>4</v>
      </c>
      <c r="Q54" s="5">
        <v>4</v>
      </c>
      <c r="R54" s="6">
        <f t="shared" si="2"/>
        <v>4.5</v>
      </c>
      <c r="S54" s="6">
        <f t="shared" si="2"/>
        <v>5</v>
      </c>
      <c r="T54" s="6">
        <f t="shared" si="2"/>
        <v>5</v>
      </c>
      <c r="U54" s="6">
        <f t="shared" si="2"/>
        <v>4</v>
      </c>
      <c r="V54" s="6">
        <f t="shared" si="2"/>
        <v>4</v>
      </c>
      <c r="W54" s="6">
        <f t="shared" si="2"/>
        <v>3.5</v>
      </c>
      <c r="X54"/>
      <c r="AA54" s="2" t="s">
        <v>2209</v>
      </c>
      <c r="AB54" s="2" t="s">
        <v>55</v>
      </c>
      <c r="AC54" s="10" t="s">
        <v>2257</v>
      </c>
      <c r="AD54" s="2" t="s">
        <v>2258</v>
      </c>
      <c r="AE54" s="10" t="s">
        <v>2259</v>
      </c>
      <c r="AF54" s="18" t="s">
        <v>2260</v>
      </c>
      <c r="AG54" s="6"/>
      <c r="AH54" s="6" t="s">
        <v>55</v>
      </c>
      <c r="AI54" s="6" t="s">
        <v>2260</v>
      </c>
      <c r="AJ54" s="6"/>
      <c r="AL54" s="2" t="s">
        <v>2209</v>
      </c>
      <c r="AM54" s="2" t="s">
        <v>55</v>
      </c>
      <c r="AN54" s="10" t="s">
        <v>2257</v>
      </c>
      <c r="AO54" s="2" t="s">
        <v>2258</v>
      </c>
      <c r="AP54" s="10" t="s">
        <v>2259</v>
      </c>
      <c r="AQ54" s="18" t="s">
        <v>2260</v>
      </c>
      <c r="AS54" t="s">
        <v>55</v>
      </c>
      <c r="AT54" t="s">
        <v>2260</v>
      </c>
      <c r="AW54" s="2" t="s">
        <v>2209</v>
      </c>
      <c r="AX54" s="2" t="s">
        <v>55</v>
      </c>
      <c r="AY54" s="10" t="s">
        <v>2257</v>
      </c>
      <c r="AZ54" s="2" t="s">
        <v>2258</v>
      </c>
      <c r="BA54" s="10" t="s">
        <v>2259</v>
      </c>
      <c r="BB54" s="18" t="s">
        <v>2260</v>
      </c>
      <c r="BC54" s="6"/>
      <c r="BD54" t="s">
        <v>55</v>
      </c>
      <c r="BE54" t="s">
        <v>2260</v>
      </c>
      <c r="BG54" s="125" t="s">
        <v>53</v>
      </c>
      <c r="BH54" s="10" t="s">
        <v>55</v>
      </c>
      <c r="BI54" s="10" t="s">
        <v>2261</v>
      </c>
      <c r="BJ54" s="10" t="s">
        <v>2262</v>
      </c>
      <c r="BK54" s="126" t="s">
        <v>54</v>
      </c>
      <c r="BL54" s="10" t="s">
        <v>55</v>
      </c>
      <c r="BM54" s="10" t="s">
        <v>2261</v>
      </c>
      <c r="BN54" s="10" t="s">
        <v>2262</v>
      </c>
    </row>
    <row r="55" spans="1:66" x14ac:dyDescent="0.4">
      <c r="A55" t="s">
        <v>2172</v>
      </c>
      <c r="B55" t="str">
        <f t="shared" si="1"/>
        <v>DPM091</v>
      </c>
      <c r="C55" s="10" t="s">
        <v>2263</v>
      </c>
      <c r="D55" s="10">
        <v>27</v>
      </c>
      <c r="E55" s="10">
        <v>5</v>
      </c>
      <c r="F55" s="52">
        <v>5</v>
      </c>
      <c r="G55" s="52">
        <v>5</v>
      </c>
      <c r="H55" s="52">
        <v>5</v>
      </c>
      <c r="I55" s="52">
        <v>4</v>
      </c>
      <c r="J55" s="52">
        <v>3</v>
      </c>
      <c r="K55" s="52">
        <v>3</v>
      </c>
      <c r="L55" s="5">
        <v>5</v>
      </c>
      <c r="M55" s="5">
        <v>5</v>
      </c>
      <c r="N55" s="5">
        <v>5</v>
      </c>
      <c r="O55" s="5">
        <v>5</v>
      </c>
      <c r="P55" s="5">
        <v>4</v>
      </c>
      <c r="Q55" s="5">
        <v>4</v>
      </c>
      <c r="R55" s="6">
        <f t="shared" si="2"/>
        <v>5</v>
      </c>
      <c r="S55" s="6">
        <f t="shared" si="2"/>
        <v>5</v>
      </c>
      <c r="T55" s="6">
        <f t="shared" si="2"/>
        <v>5</v>
      </c>
      <c r="U55" s="6">
        <f t="shared" si="2"/>
        <v>4.5</v>
      </c>
      <c r="V55" s="6">
        <f t="shared" si="2"/>
        <v>3.5</v>
      </c>
      <c r="W55" s="6">
        <f t="shared" si="2"/>
        <v>3.5</v>
      </c>
      <c r="X55"/>
      <c r="AA55" s="118" t="s">
        <v>53</v>
      </c>
      <c r="AB55" s="2" t="s">
        <v>50</v>
      </c>
      <c r="AC55" s="2">
        <f>AJ7</f>
        <v>80.757575757575751</v>
      </c>
      <c r="AD55" s="2">
        <f>AF40</f>
        <v>4.7619047619047619</v>
      </c>
      <c r="AE55" s="2">
        <f t="shared" ref="AE55:AE62" si="41">AC55-AD55</f>
        <v>75.995670995670991</v>
      </c>
      <c r="AF55" s="2">
        <f>AE55</f>
        <v>75.995670995670991</v>
      </c>
      <c r="AG55" s="6"/>
      <c r="AH55" s="2" t="s">
        <v>49</v>
      </c>
      <c r="AI55" s="6">
        <v>77.446789321789325</v>
      </c>
      <c r="AJ55" s="6"/>
      <c r="AK55" s="6"/>
      <c r="AL55" s="119" t="s">
        <v>53</v>
      </c>
      <c r="AM55" s="2" t="s">
        <v>50</v>
      </c>
      <c r="AN55" s="2">
        <f>AV7</f>
        <v>80.909090909090907</v>
      </c>
      <c r="AO55" s="2">
        <f>AQ40</f>
        <v>3.1746031746031744</v>
      </c>
      <c r="AP55" s="2">
        <f t="shared" ref="AP55:AP62" si="42">AN55-AO55</f>
        <v>77.734487734487729</v>
      </c>
      <c r="AQ55" s="2">
        <f>AP55</f>
        <v>77.734487734487729</v>
      </c>
      <c r="AS55" s="2" t="s">
        <v>45</v>
      </c>
      <c r="AT55">
        <v>78.071789321789325</v>
      </c>
      <c r="AW55" s="119" t="s">
        <v>53</v>
      </c>
      <c r="AX55" s="2" t="s">
        <v>50</v>
      </c>
      <c r="AY55" s="2">
        <f>BG7</f>
        <v>80.340909090909093</v>
      </c>
      <c r="AZ55" s="2">
        <f>BB40</f>
        <v>1.5873015873015872</v>
      </c>
      <c r="BA55" s="2">
        <f t="shared" ref="BA55:BA62" si="43">AY55-AZ55</f>
        <v>78.753607503607512</v>
      </c>
      <c r="BB55" s="2">
        <f>BA55</f>
        <v>78.753607503607512</v>
      </c>
      <c r="BC55" s="6"/>
      <c r="BD55" s="2" t="s">
        <v>50</v>
      </c>
      <c r="BE55" s="2">
        <v>78.753607503607512</v>
      </c>
      <c r="BG55" s="125"/>
      <c r="BH55" s="2" t="s">
        <v>45</v>
      </c>
      <c r="BI55" s="10">
        <v>78.071789321789325</v>
      </c>
      <c r="BJ55" s="10"/>
      <c r="BK55" s="127"/>
      <c r="BL55" s="2" t="s">
        <v>51</v>
      </c>
      <c r="BM55" s="10">
        <v>83.387096774193552</v>
      </c>
      <c r="BN55" s="10"/>
    </row>
    <row r="56" spans="1:66" ht="38.15" customHeight="1" x14ac:dyDescent="0.4">
      <c r="A56" t="s">
        <v>2172</v>
      </c>
      <c r="B56" t="str">
        <f t="shared" si="1"/>
        <v>DPM093</v>
      </c>
      <c r="C56" s="10" t="s">
        <v>2264</v>
      </c>
      <c r="D56" s="10">
        <v>27</v>
      </c>
      <c r="E56" s="10">
        <v>6</v>
      </c>
      <c r="F56" s="52">
        <v>4</v>
      </c>
      <c r="G56" s="52">
        <v>4</v>
      </c>
      <c r="H56" s="52">
        <v>5</v>
      </c>
      <c r="I56" s="52">
        <v>4</v>
      </c>
      <c r="J56" s="52">
        <v>4</v>
      </c>
      <c r="K56" s="52">
        <v>4</v>
      </c>
      <c r="L56" s="5">
        <v>5</v>
      </c>
      <c r="M56" s="5">
        <v>5</v>
      </c>
      <c r="N56" s="5">
        <v>5</v>
      </c>
      <c r="O56" s="5">
        <v>5</v>
      </c>
      <c r="P56" s="5">
        <v>5</v>
      </c>
      <c r="Q56" s="5">
        <v>4</v>
      </c>
      <c r="R56" s="6">
        <f t="shared" si="2"/>
        <v>4.5</v>
      </c>
      <c r="S56" s="6">
        <f t="shared" si="2"/>
        <v>4.5</v>
      </c>
      <c r="T56" s="6">
        <f t="shared" si="2"/>
        <v>5</v>
      </c>
      <c r="U56" s="6">
        <f t="shared" si="2"/>
        <v>4.5</v>
      </c>
      <c r="V56" s="6">
        <f t="shared" si="2"/>
        <v>4.5</v>
      </c>
      <c r="W56" s="6">
        <f t="shared" si="2"/>
        <v>4</v>
      </c>
      <c r="X56"/>
      <c r="AA56" s="118"/>
      <c r="AB56" s="2" t="s">
        <v>45</v>
      </c>
      <c r="AC56" s="2">
        <f>AJ8</f>
        <v>80.78369905956113</v>
      </c>
      <c r="AD56" s="2">
        <f>AF41</f>
        <v>5.5555555555555554</v>
      </c>
      <c r="AE56" s="2">
        <f t="shared" si="41"/>
        <v>75.228143504005573</v>
      </c>
      <c r="AF56" s="2">
        <f t="shared" ref="AF56:AF61" si="44">AE56</f>
        <v>75.228143504005573</v>
      </c>
      <c r="AG56" s="6"/>
      <c r="AH56" s="2" t="s">
        <v>50</v>
      </c>
      <c r="AI56" s="6">
        <v>75.995670995670991</v>
      </c>
      <c r="AJ56" s="6"/>
      <c r="AK56" s="6"/>
      <c r="AL56" s="120"/>
      <c r="AM56" s="2" t="s">
        <v>45</v>
      </c>
      <c r="AN56" s="2">
        <f>AV8</f>
        <v>79.659090909090907</v>
      </c>
      <c r="AO56" s="2">
        <f>AQ41</f>
        <v>1.5873015873015872</v>
      </c>
      <c r="AP56" s="2">
        <f t="shared" si="42"/>
        <v>78.071789321789325</v>
      </c>
      <c r="AQ56" s="2">
        <f t="shared" ref="AQ56:AQ60" si="45">AP56</f>
        <v>78.071789321789325</v>
      </c>
      <c r="AS56" s="2" t="s">
        <v>50</v>
      </c>
      <c r="AT56">
        <v>77.734487734487729</v>
      </c>
      <c r="AW56" s="120"/>
      <c r="AX56" s="2" t="s">
        <v>45</v>
      </c>
      <c r="AY56" s="2">
        <f t="shared" ref="AY56:AY62" si="46">BG8</f>
        <v>82.587412587412587</v>
      </c>
      <c r="AZ56" s="2">
        <f>BB41</f>
        <v>3.9682539682539684</v>
      </c>
      <c r="BA56" s="2">
        <f t="shared" si="43"/>
        <v>78.619158619158611</v>
      </c>
      <c r="BB56" s="2">
        <f t="shared" ref="BB56:BB61" si="47">BA56</f>
        <v>78.619158619158611</v>
      </c>
      <c r="BC56" s="6"/>
      <c r="BD56" s="2" t="s">
        <v>45</v>
      </c>
      <c r="BE56" s="2">
        <v>78.619158619158611</v>
      </c>
      <c r="BG56" s="125"/>
      <c r="BH56" s="2" t="s">
        <v>50</v>
      </c>
      <c r="BI56" s="10">
        <v>77.734487734487729</v>
      </c>
      <c r="BJ56" s="10"/>
      <c r="BK56" s="127"/>
      <c r="BL56" s="2" t="s">
        <v>47</v>
      </c>
      <c r="BM56" s="10">
        <v>74.516129032258064</v>
      </c>
      <c r="BN56" s="10"/>
    </row>
    <row r="57" spans="1:66" x14ac:dyDescent="0.4">
      <c r="A57" t="s">
        <v>2172</v>
      </c>
      <c r="B57" t="str">
        <f t="shared" si="1"/>
        <v>DPS001</v>
      </c>
      <c r="C57" s="10" t="s">
        <v>2265</v>
      </c>
      <c r="D57" s="10">
        <v>27</v>
      </c>
      <c r="E57" s="10">
        <v>7</v>
      </c>
      <c r="F57" s="52">
        <v>3</v>
      </c>
      <c r="G57" s="52">
        <v>4</v>
      </c>
      <c r="H57" s="52">
        <v>4</v>
      </c>
      <c r="I57" s="52">
        <v>4</v>
      </c>
      <c r="J57" s="52">
        <v>3</v>
      </c>
      <c r="K57" s="52">
        <v>2</v>
      </c>
      <c r="L57" s="5">
        <v>3</v>
      </c>
      <c r="M57" s="5">
        <v>4</v>
      </c>
      <c r="N57" s="5">
        <v>5</v>
      </c>
      <c r="O57" s="5">
        <v>3</v>
      </c>
      <c r="P57" s="5">
        <v>3</v>
      </c>
      <c r="Q57" s="5">
        <v>3</v>
      </c>
      <c r="R57" s="6">
        <f t="shared" si="2"/>
        <v>3</v>
      </c>
      <c r="S57" s="6">
        <f t="shared" si="2"/>
        <v>4</v>
      </c>
      <c r="T57" s="6">
        <f t="shared" si="2"/>
        <v>4.5</v>
      </c>
      <c r="U57" s="6">
        <f t="shared" si="2"/>
        <v>3.5</v>
      </c>
      <c r="V57" s="6">
        <f t="shared" si="2"/>
        <v>3</v>
      </c>
      <c r="W57" s="6">
        <f t="shared" si="2"/>
        <v>2.5</v>
      </c>
      <c r="X57"/>
      <c r="AA57" s="118"/>
      <c r="AB57" s="2" t="s">
        <v>48</v>
      </c>
      <c r="AC57" s="2">
        <f>AJ9</f>
        <v>74.462809917355372</v>
      </c>
      <c r="AD57" s="2">
        <f>AF42</f>
        <v>2.3809523809523809</v>
      </c>
      <c r="AE57" s="2">
        <f t="shared" si="41"/>
        <v>72.081857536402993</v>
      </c>
      <c r="AF57" s="2">
        <f t="shared" si="44"/>
        <v>72.081857536402993</v>
      </c>
      <c r="AG57" s="6"/>
      <c r="AH57" s="2" t="s">
        <v>45</v>
      </c>
      <c r="AI57" s="6">
        <v>75.228143504005573</v>
      </c>
      <c r="AJ57" s="6"/>
      <c r="AK57" s="6"/>
      <c r="AL57" s="120"/>
      <c r="AM57" s="2" t="s">
        <v>48</v>
      </c>
      <c r="AN57" s="2">
        <f>AV9</f>
        <v>73.73737373737373</v>
      </c>
      <c r="AO57" s="2">
        <f>AQ42</f>
        <v>0.79365079365079361</v>
      </c>
      <c r="AP57" s="2">
        <f t="shared" si="42"/>
        <v>72.943722943722932</v>
      </c>
      <c r="AQ57" s="2">
        <f t="shared" si="45"/>
        <v>72.943722943722932</v>
      </c>
      <c r="AS57" s="2" t="s">
        <v>49</v>
      </c>
      <c r="AT57">
        <v>74.906204906204906</v>
      </c>
      <c r="AW57" s="120"/>
      <c r="AX57" s="2" t="s">
        <v>48</v>
      </c>
      <c r="AY57" s="2">
        <f t="shared" si="46"/>
        <v>73.409090909090907</v>
      </c>
      <c r="AZ57" s="2">
        <f>BB42</f>
        <v>1.5873015873015872</v>
      </c>
      <c r="BA57" s="2">
        <f t="shared" si="43"/>
        <v>71.821789321789325</v>
      </c>
      <c r="BB57" s="2">
        <f t="shared" si="47"/>
        <v>71.821789321789325</v>
      </c>
      <c r="BD57" s="2" t="s">
        <v>48</v>
      </c>
      <c r="BE57" s="2">
        <v>71.821789321789325</v>
      </c>
      <c r="BG57" s="125"/>
      <c r="BH57" s="2" t="s">
        <v>49</v>
      </c>
      <c r="BI57" s="10">
        <v>74.906204906204906</v>
      </c>
      <c r="BJ57" s="10"/>
      <c r="BK57" s="127"/>
      <c r="BL57" s="2" t="s">
        <v>2266</v>
      </c>
      <c r="BM57" s="10">
        <v>0</v>
      </c>
      <c r="BN57" s="10"/>
    </row>
    <row r="58" spans="1:66" x14ac:dyDescent="0.4">
      <c r="A58" t="s">
        <v>2172</v>
      </c>
      <c r="B58" t="str">
        <f t="shared" si="1"/>
        <v>DPS003</v>
      </c>
      <c r="C58" s="10" t="s">
        <v>2267</v>
      </c>
      <c r="D58" s="10">
        <v>27</v>
      </c>
      <c r="E58" s="10">
        <v>8</v>
      </c>
      <c r="F58" s="52">
        <v>4</v>
      </c>
      <c r="G58" s="52">
        <v>4</v>
      </c>
      <c r="H58" s="52">
        <v>5</v>
      </c>
      <c r="I58" s="52">
        <v>4</v>
      </c>
      <c r="J58" s="52">
        <v>3</v>
      </c>
      <c r="K58" s="52">
        <v>3</v>
      </c>
      <c r="L58" s="5">
        <v>5</v>
      </c>
      <c r="M58" s="5">
        <v>5</v>
      </c>
      <c r="N58" s="5">
        <v>5</v>
      </c>
      <c r="O58" s="5">
        <v>5</v>
      </c>
      <c r="P58" s="5">
        <v>4</v>
      </c>
      <c r="Q58" s="5">
        <v>4</v>
      </c>
      <c r="R58" s="6">
        <f t="shared" si="2"/>
        <v>4.5</v>
      </c>
      <c r="S58" s="6">
        <f t="shared" si="2"/>
        <v>4.5</v>
      </c>
      <c r="T58" s="6">
        <f t="shared" si="2"/>
        <v>5</v>
      </c>
      <c r="U58" s="6">
        <f t="shared" si="2"/>
        <v>4.5</v>
      </c>
      <c r="V58" s="6">
        <f t="shared" si="2"/>
        <v>3.5</v>
      </c>
      <c r="W58" s="6">
        <f t="shared" si="2"/>
        <v>3.5</v>
      </c>
      <c r="X58"/>
      <c r="AA58" s="118"/>
      <c r="AB58" s="2" t="s">
        <v>49</v>
      </c>
      <c r="AC58" s="2">
        <f>AJ10</f>
        <v>79.034090909090907</v>
      </c>
      <c r="AD58" s="2">
        <f>AF43</f>
        <v>1.5873015873015872</v>
      </c>
      <c r="AE58" s="2">
        <f t="shared" si="41"/>
        <v>77.446789321789325</v>
      </c>
      <c r="AF58" s="2">
        <f t="shared" si="44"/>
        <v>77.446789321789325</v>
      </c>
      <c r="AG58" s="6"/>
      <c r="AH58" s="2" t="s">
        <v>48</v>
      </c>
      <c r="AI58" s="6">
        <v>72.081857536402993</v>
      </c>
      <c r="AJ58" s="6"/>
      <c r="AK58" s="6"/>
      <c r="AL58" s="124"/>
      <c r="AM58" s="2" t="s">
        <v>49</v>
      </c>
      <c r="AN58" s="2">
        <f>AV10</f>
        <v>76.493506493506487</v>
      </c>
      <c r="AO58" s="2">
        <f>AQ43</f>
        <v>1.5873015873015872</v>
      </c>
      <c r="AP58" s="2">
        <f t="shared" si="42"/>
        <v>74.906204906204906</v>
      </c>
      <c r="AQ58" s="2">
        <f t="shared" si="45"/>
        <v>74.906204906204906</v>
      </c>
      <c r="AS58" s="2" t="s">
        <v>48</v>
      </c>
      <c r="AT58">
        <v>72.943722943722932</v>
      </c>
      <c r="AW58" s="124"/>
      <c r="AX58" s="2" t="s">
        <v>49</v>
      </c>
      <c r="AY58" s="2">
        <f t="shared" si="46"/>
        <v>0</v>
      </c>
      <c r="AZ58" s="2">
        <f>BB43</f>
        <v>0</v>
      </c>
      <c r="BA58" s="2">
        <f t="shared" si="43"/>
        <v>0</v>
      </c>
      <c r="BB58" s="2">
        <f t="shared" si="47"/>
        <v>0</v>
      </c>
      <c r="BD58" s="2" t="s">
        <v>49</v>
      </c>
      <c r="BE58" s="2">
        <v>0</v>
      </c>
      <c r="BG58" s="125"/>
      <c r="BH58" s="2" t="s">
        <v>48</v>
      </c>
      <c r="BI58" s="10">
        <v>72.943722943722932</v>
      </c>
      <c r="BJ58" s="10"/>
      <c r="BK58" s="127"/>
      <c r="BL58" s="2" t="s">
        <v>2268</v>
      </c>
      <c r="BM58" s="10">
        <v>0</v>
      </c>
      <c r="BN58" s="10"/>
    </row>
    <row r="59" spans="1:66" x14ac:dyDescent="0.4">
      <c r="A59" t="s">
        <v>2172</v>
      </c>
      <c r="B59" t="str">
        <f t="shared" si="1"/>
        <v>DPS091</v>
      </c>
      <c r="C59" s="10" t="s">
        <v>2269</v>
      </c>
      <c r="D59" s="10">
        <v>27</v>
      </c>
      <c r="E59" s="10">
        <v>9</v>
      </c>
      <c r="F59" s="52">
        <v>4</v>
      </c>
      <c r="G59" s="52">
        <v>4</v>
      </c>
      <c r="H59" s="52">
        <v>5</v>
      </c>
      <c r="I59" s="52">
        <v>4</v>
      </c>
      <c r="J59" s="52">
        <v>3</v>
      </c>
      <c r="K59" s="52">
        <v>2</v>
      </c>
      <c r="L59" s="5">
        <v>5</v>
      </c>
      <c r="M59" s="5">
        <v>5</v>
      </c>
      <c r="N59" s="5">
        <v>5</v>
      </c>
      <c r="O59" s="5">
        <v>5</v>
      </c>
      <c r="P59" s="5">
        <v>3</v>
      </c>
      <c r="Q59" s="5">
        <v>3</v>
      </c>
      <c r="R59" s="6">
        <f t="shared" si="2"/>
        <v>4.5</v>
      </c>
      <c r="S59" s="6">
        <f t="shared" ref="S59:W109" si="48">AVERAGE(G59,M59)</f>
        <v>4.5</v>
      </c>
      <c r="T59" s="6">
        <f t="shared" si="48"/>
        <v>5</v>
      </c>
      <c r="U59" s="6">
        <f t="shared" si="48"/>
        <v>4.5</v>
      </c>
      <c r="V59" s="6">
        <f t="shared" si="48"/>
        <v>3</v>
      </c>
      <c r="W59" s="6">
        <f t="shared" si="48"/>
        <v>2.5</v>
      </c>
      <c r="X59"/>
      <c r="AA59" s="118" t="s">
        <v>54</v>
      </c>
      <c r="AB59" s="2" t="s">
        <v>2266</v>
      </c>
      <c r="AC59" s="2">
        <v>0</v>
      </c>
      <c r="AD59" s="2">
        <f>AF45</f>
        <v>28.225806451612904</v>
      </c>
      <c r="AE59" s="2">
        <f t="shared" si="41"/>
        <v>-28.225806451612904</v>
      </c>
      <c r="AF59" s="2">
        <v>0</v>
      </c>
      <c r="AG59" s="6"/>
      <c r="AH59" s="2" t="s">
        <v>51</v>
      </c>
      <c r="AI59" s="6">
        <v>78.3274345232076</v>
      </c>
      <c r="AJ59" s="6"/>
      <c r="AK59" s="6"/>
      <c r="AL59" s="118" t="s">
        <v>54</v>
      </c>
      <c r="AN59" s="2">
        <v>0</v>
      </c>
      <c r="AO59" s="2">
        <f>AQ45</f>
        <v>13.709677419354838</v>
      </c>
      <c r="AP59" s="2">
        <f t="shared" si="42"/>
        <v>-13.709677419354838</v>
      </c>
      <c r="AQ59" s="2">
        <v>0</v>
      </c>
      <c r="AS59" s="2" t="s">
        <v>51</v>
      </c>
      <c r="AT59">
        <v>83.387096774193552</v>
      </c>
      <c r="AW59" s="119" t="s">
        <v>54</v>
      </c>
      <c r="AX59" s="2" t="s">
        <v>2266</v>
      </c>
      <c r="AY59" s="2">
        <f t="shared" si="46"/>
        <v>0</v>
      </c>
      <c r="AZ59" s="2">
        <f>BB45</f>
        <v>14.516129032258064</v>
      </c>
      <c r="BA59" s="2">
        <f t="shared" si="43"/>
        <v>-14.516129032258064</v>
      </c>
      <c r="BB59" s="2">
        <v>0</v>
      </c>
      <c r="BD59" s="2" t="s">
        <v>51</v>
      </c>
      <c r="BE59" s="2">
        <v>78.917050691244228</v>
      </c>
      <c r="BG59" s="125"/>
      <c r="BH59" s="2" t="s">
        <v>50</v>
      </c>
      <c r="BI59" s="2"/>
      <c r="BJ59" s="2">
        <v>78.753607503607512</v>
      </c>
      <c r="BK59" s="127"/>
      <c r="BL59" s="2" t="s">
        <v>51</v>
      </c>
      <c r="BM59" s="10"/>
      <c r="BN59" s="2">
        <v>78.917050691244228</v>
      </c>
    </row>
    <row r="60" spans="1:66" x14ac:dyDescent="0.4">
      <c r="A60" t="s">
        <v>2172</v>
      </c>
      <c r="B60" t="str">
        <f t="shared" si="1"/>
        <v>DPS093</v>
      </c>
      <c r="C60" s="10" t="s">
        <v>2270</v>
      </c>
      <c r="D60" s="10">
        <v>27</v>
      </c>
      <c r="E60" s="10">
        <v>10</v>
      </c>
      <c r="F60" s="52">
        <v>2</v>
      </c>
      <c r="G60" s="52">
        <v>3</v>
      </c>
      <c r="H60" s="52">
        <v>4</v>
      </c>
      <c r="I60" s="52">
        <v>5</v>
      </c>
      <c r="J60" s="52">
        <v>4</v>
      </c>
      <c r="K60" s="52">
        <v>4</v>
      </c>
      <c r="L60" s="5">
        <v>4</v>
      </c>
      <c r="M60" s="5">
        <v>5</v>
      </c>
      <c r="N60" s="5">
        <v>5</v>
      </c>
      <c r="O60" s="5">
        <v>5</v>
      </c>
      <c r="P60" s="5">
        <v>4</v>
      </c>
      <c r="Q60" s="5">
        <v>4</v>
      </c>
      <c r="R60" s="6">
        <f t="shared" ref="R60:W123" si="49">AVERAGE(F60,L60)</f>
        <v>3</v>
      </c>
      <c r="S60" s="6">
        <f t="shared" si="48"/>
        <v>4</v>
      </c>
      <c r="T60" s="6">
        <f t="shared" si="48"/>
        <v>4.5</v>
      </c>
      <c r="U60" s="6">
        <f t="shared" si="48"/>
        <v>5</v>
      </c>
      <c r="V60" s="6">
        <f t="shared" si="48"/>
        <v>4</v>
      </c>
      <c r="W60" s="6">
        <f t="shared" si="48"/>
        <v>4</v>
      </c>
      <c r="X60"/>
      <c r="AA60" s="118"/>
      <c r="AB60" s="2" t="s">
        <v>47</v>
      </c>
      <c r="AC60" s="2">
        <f>AJ12</f>
        <v>83.553719008264451</v>
      </c>
      <c r="AD60" s="2">
        <f>AF46</f>
        <v>20.161290322580644</v>
      </c>
      <c r="AE60" s="2">
        <f t="shared" si="41"/>
        <v>63.392428685683811</v>
      </c>
      <c r="AF60" s="2">
        <f t="shared" si="44"/>
        <v>63.392428685683811</v>
      </c>
      <c r="AG60" s="6"/>
      <c r="AH60" s="2" t="s">
        <v>47</v>
      </c>
      <c r="AI60" s="6">
        <v>63.392428685683811</v>
      </c>
      <c r="AJ60" s="6"/>
      <c r="AK60" s="6"/>
      <c r="AL60" s="118"/>
      <c r="AN60" s="2">
        <f>AV12</f>
        <v>85</v>
      </c>
      <c r="AO60" s="2">
        <f>AQ46</f>
        <v>10.483870967741936</v>
      </c>
      <c r="AP60" s="2">
        <f t="shared" si="42"/>
        <v>74.516129032258064</v>
      </c>
      <c r="AQ60" s="2">
        <f t="shared" si="45"/>
        <v>74.516129032258064</v>
      </c>
      <c r="AS60" s="2" t="s">
        <v>47</v>
      </c>
      <c r="AT60">
        <v>74.516129032258064</v>
      </c>
      <c r="AW60" s="120"/>
      <c r="AX60" s="2" t="s">
        <v>47</v>
      </c>
      <c r="AY60" s="2">
        <f t="shared" si="46"/>
        <v>83.787878787878782</v>
      </c>
      <c r="AZ60" s="2">
        <f>BB46</f>
        <v>9.67741935483871</v>
      </c>
      <c r="BA60" s="2">
        <f t="shared" si="43"/>
        <v>74.110459433040077</v>
      </c>
      <c r="BB60" s="2">
        <f t="shared" si="47"/>
        <v>74.110459433040077</v>
      </c>
      <c r="BD60" s="2" t="s">
        <v>47</v>
      </c>
      <c r="BE60" s="2">
        <v>74.110459433040077</v>
      </c>
      <c r="BG60" s="125"/>
      <c r="BH60" s="2" t="s">
        <v>45</v>
      </c>
      <c r="BI60" s="2"/>
      <c r="BJ60" s="2">
        <v>78.619158619158611</v>
      </c>
      <c r="BK60" s="127"/>
      <c r="BL60" s="2" t="s">
        <v>47</v>
      </c>
      <c r="BM60" s="10"/>
      <c r="BN60" s="2">
        <v>74.110459433040077</v>
      </c>
    </row>
    <row r="61" spans="1:66" x14ac:dyDescent="0.4">
      <c r="A61" t="s">
        <v>2172</v>
      </c>
      <c r="B61" t="str">
        <f t="shared" si="1"/>
        <v>GBN001</v>
      </c>
      <c r="C61" s="10" t="s">
        <v>2271</v>
      </c>
      <c r="D61" s="10">
        <v>27</v>
      </c>
      <c r="E61" s="10">
        <v>11</v>
      </c>
      <c r="F61" s="52">
        <v>4</v>
      </c>
      <c r="G61" s="52">
        <v>3</v>
      </c>
      <c r="H61" s="52">
        <v>5</v>
      </c>
      <c r="I61" s="52">
        <v>3</v>
      </c>
      <c r="J61" s="52">
        <v>4</v>
      </c>
      <c r="K61" s="52">
        <v>3</v>
      </c>
      <c r="L61" s="5">
        <v>3</v>
      </c>
      <c r="M61" s="5">
        <v>3</v>
      </c>
      <c r="N61" s="5">
        <v>5</v>
      </c>
      <c r="O61" s="5">
        <v>3</v>
      </c>
      <c r="P61" s="5">
        <v>3</v>
      </c>
      <c r="Q61" s="5">
        <v>5</v>
      </c>
      <c r="R61" s="6">
        <f t="shared" si="49"/>
        <v>3.5</v>
      </c>
      <c r="S61" s="6">
        <f t="shared" si="48"/>
        <v>3</v>
      </c>
      <c r="T61" s="6">
        <f t="shared" si="48"/>
        <v>5</v>
      </c>
      <c r="U61" s="6">
        <f t="shared" si="48"/>
        <v>3</v>
      </c>
      <c r="V61" s="6">
        <f t="shared" si="48"/>
        <v>3.5</v>
      </c>
      <c r="W61" s="6">
        <f t="shared" si="48"/>
        <v>4</v>
      </c>
      <c r="X61"/>
      <c r="AA61" s="118"/>
      <c r="AB61" s="2" t="s">
        <v>51</v>
      </c>
      <c r="AC61" s="2">
        <f>AJ13</f>
        <v>83.16614420062696</v>
      </c>
      <c r="AD61" s="2">
        <f>AF47</f>
        <v>4.838709677419355</v>
      </c>
      <c r="AE61" s="2">
        <f t="shared" si="41"/>
        <v>78.3274345232076</v>
      </c>
      <c r="AF61" s="2">
        <f t="shared" si="44"/>
        <v>78.3274345232076</v>
      </c>
      <c r="AG61" s="6"/>
      <c r="AH61" s="2" t="s">
        <v>2266</v>
      </c>
      <c r="AI61" s="6">
        <v>0</v>
      </c>
      <c r="AJ61" s="6"/>
      <c r="AK61" s="6"/>
      <c r="AL61" s="118"/>
      <c r="AN61" s="2">
        <f>AV13</f>
        <v>85</v>
      </c>
      <c r="AO61" s="2">
        <f>AQ47</f>
        <v>1.6129032258064515</v>
      </c>
      <c r="AP61" s="2">
        <f>AN61-AO61</f>
        <v>83.387096774193552</v>
      </c>
      <c r="AQ61" s="2">
        <f>AP61</f>
        <v>83.387096774193552</v>
      </c>
      <c r="AS61" s="2" t="s">
        <v>2266</v>
      </c>
      <c r="AT61">
        <v>0</v>
      </c>
      <c r="AW61" s="120"/>
      <c r="AX61" s="2" t="s">
        <v>51</v>
      </c>
      <c r="AY61" s="2">
        <f t="shared" si="46"/>
        <v>82.142857142857125</v>
      </c>
      <c r="AZ61" s="2">
        <f>BB47</f>
        <v>3.225806451612903</v>
      </c>
      <c r="BA61" s="2">
        <f t="shared" si="43"/>
        <v>78.917050691244228</v>
      </c>
      <c r="BB61" s="2">
        <f t="shared" si="47"/>
        <v>78.917050691244228</v>
      </c>
      <c r="BD61" s="2" t="s">
        <v>2266</v>
      </c>
      <c r="BE61" s="2">
        <v>0</v>
      </c>
      <c r="BG61" s="125"/>
      <c r="BH61" s="2" t="s">
        <v>48</v>
      </c>
      <c r="BI61" s="2"/>
      <c r="BJ61" s="2">
        <v>71.821789321789325</v>
      </c>
      <c r="BK61" s="127"/>
      <c r="BL61" s="2" t="s">
        <v>2266</v>
      </c>
      <c r="BM61" s="10"/>
      <c r="BN61" s="2">
        <v>0</v>
      </c>
    </row>
    <row r="62" spans="1:66" x14ac:dyDescent="0.4">
      <c r="A62" t="s">
        <v>2172</v>
      </c>
      <c r="B62" t="str">
        <f t="shared" si="1"/>
        <v>GBN003</v>
      </c>
      <c r="C62" s="10" t="s">
        <v>2272</v>
      </c>
      <c r="D62" s="10">
        <v>27</v>
      </c>
      <c r="E62" s="10">
        <v>12</v>
      </c>
      <c r="F62" s="52">
        <v>4</v>
      </c>
      <c r="G62" s="52">
        <v>2</v>
      </c>
      <c r="H62" s="52">
        <v>5</v>
      </c>
      <c r="I62" s="52">
        <v>3</v>
      </c>
      <c r="J62" s="52">
        <v>4</v>
      </c>
      <c r="K62" s="52">
        <v>4</v>
      </c>
      <c r="L62" s="5">
        <v>4</v>
      </c>
      <c r="M62" s="5">
        <v>3</v>
      </c>
      <c r="N62" s="5">
        <v>5</v>
      </c>
      <c r="O62" s="5">
        <v>4</v>
      </c>
      <c r="P62" s="5">
        <v>5</v>
      </c>
      <c r="Q62" s="5">
        <v>5</v>
      </c>
      <c r="R62" s="6">
        <f t="shared" si="49"/>
        <v>4</v>
      </c>
      <c r="S62" s="6">
        <f t="shared" si="48"/>
        <v>2.5</v>
      </c>
      <c r="T62" s="6">
        <f t="shared" si="48"/>
        <v>5</v>
      </c>
      <c r="U62" s="6">
        <f t="shared" si="48"/>
        <v>3.5</v>
      </c>
      <c r="V62" s="6">
        <f t="shared" si="48"/>
        <v>4.5</v>
      </c>
      <c r="W62" s="6">
        <f t="shared" si="48"/>
        <v>4.5</v>
      </c>
      <c r="X62"/>
      <c r="AA62" s="118"/>
      <c r="AB62" s="2" t="s">
        <v>2268</v>
      </c>
      <c r="AC62" s="2">
        <v>0</v>
      </c>
      <c r="AD62" s="2">
        <f>AF48</f>
        <v>14.516129032258064</v>
      </c>
      <c r="AE62" s="2">
        <f t="shared" si="41"/>
        <v>-14.516129032258064</v>
      </c>
      <c r="AF62" s="2">
        <v>0</v>
      </c>
      <c r="AG62" s="6"/>
      <c r="AH62" s="2" t="s">
        <v>2268</v>
      </c>
      <c r="AI62" s="6">
        <v>0</v>
      </c>
      <c r="AJ62" s="6"/>
      <c r="AK62" s="6"/>
      <c r="AL62" s="118"/>
      <c r="AN62" s="2">
        <v>0</v>
      </c>
      <c r="AO62" s="2">
        <f>AQ48</f>
        <v>14.516129032258064</v>
      </c>
      <c r="AP62" s="2">
        <f t="shared" si="42"/>
        <v>-14.516129032258064</v>
      </c>
      <c r="AQ62" s="2">
        <v>0</v>
      </c>
      <c r="AS62" s="2" t="s">
        <v>2268</v>
      </c>
      <c r="AT62">
        <v>0</v>
      </c>
      <c r="AW62" s="120"/>
      <c r="AX62" s="13" t="s">
        <v>2268</v>
      </c>
      <c r="AY62" s="2">
        <f t="shared" si="46"/>
        <v>0</v>
      </c>
      <c r="AZ62" s="2">
        <f>BB48</f>
        <v>0</v>
      </c>
      <c r="BA62" s="2">
        <f t="shared" si="43"/>
        <v>0</v>
      </c>
      <c r="BB62" s="2">
        <v>0</v>
      </c>
      <c r="BD62" s="13" t="s">
        <v>2268</v>
      </c>
      <c r="BE62" s="2">
        <v>0</v>
      </c>
      <c r="BG62" s="125"/>
      <c r="BH62" s="2" t="s">
        <v>49</v>
      </c>
      <c r="BI62" s="2"/>
      <c r="BJ62" s="2">
        <v>0</v>
      </c>
      <c r="BK62" s="127"/>
      <c r="BL62" s="2" t="s">
        <v>2268</v>
      </c>
      <c r="BM62" s="10"/>
      <c r="BN62" s="2">
        <v>0</v>
      </c>
    </row>
    <row r="63" spans="1:66" x14ac:dyDescent="0.4">
      <c r="A63" t="s">
        <v>2172</v>
      </c>
      <c r="B63" t="str">
        <f t="shared" si="1"/>
        <v>GBT001</v>
      </c>
      <c r="C63" s="10" t="s">
        <v>2273</v>
      </c>
      <c r="D63" s="10">
        <v>27</v>
      </c>
      <c r="E63" s="10">
        <v>13</v>
      </c>
      <c r="F63" s="52">
        <v>4</v>
      </c>
      <c r="G63" s="52">
        <v>4</v>
      </c>
      <c r="H63" s="52">
        <v>5</v>
      </c>
      <c r="I63" s="52">
        <v>4</v>
      </c>
      <c r="J63" s="52">
        <v>4</v>
      </c>
      <c r="K63" s="52">
        <v>3</v>
      </c>
      <c r="L63" s="5">
        <v>4</v>
      </c>
      <c r="M63" s="5">
        <v>5</v>
      </c>
      <c r="N63" s="5">
        <v>5</v>
      </c>
      <c r="O63" s="5">
        <v>4</v>
      </c>
      <c r="P63" s="5">
        <v>3</v>
      </c>
      <c r="Q63" s="5">
        <v>3</v>
      </c>
      <c r="R63" s="6">
        <f t="shared" si="49"/>
        <v>4</v>
      </c>
      <c r="S63" s="6">
        <f t="shared" si="48"/>
        <v>4.5</v>
      </c>
      <c r="T63" s="6">
        <f t="shared" si="48"/>
        <v>5</v>
      </c>
      <c r="U63" s="6">
        <f t="shared" si="48"/>
        <v>4</v>
      </c>
      <c r="V63" s="6">
        <f t="shared" si="48"/>
        <v>3.5</v>
      </c>
      <c r="W63" s="6">
        <f t="shared" si="48"/>
        <v>3</v>
      </c>
      <c r="X63"/>
      <c r="AA63" s="73" t="s">
        <v>53</v>
      </c>
      <c r="AB63" s="73"/>
      <c r="AC63" s="2">
        <f>AVERAGE(AC55:AC58)</f>
        <v>78.759543910895786</v>
      </c>
      <c r="AD63" s="2">
        <f t="shared" ref="AD63:AF63" si="50">AVERAGE(AD55:AD58)</f>
        <v>3.5714285714285712</v>
      </c>
      <c r="AE63" s="2">
        <f t="shared" si="50"/>
        <v>75.188115339467217</v>
      </c>
      <c r="AF63" s="2">
        <f t="shared" si="50"/>
        <v>75.188115339467217</v>
      </c>
      <c r="AG63" s="6"/>
      <c r="AH63" s="6"/>
      <c r="AI63" s="6"/>
      <c r="AJ63" s="6"/>
      <c r="AL63" s="73" t="s">
        <v>53</v>
      </c>
      <c r="AM63" s="73"/>
      <c r="AN63" s="2">
        <f>AVERAGE(AN55:AN58)</f>
        <v>77.699765512265515</v>
      </c>
      <c r="AO63" s="2">
        <f t="shared" ref="AO63:AQ63" si="51">AVERAGE(AO55:AO58)</f>
        <v>1.7857142857142856</v>
      </c>
      <c r="AP63" s="2">
        <f t="shared" si="51"/>
        <v>75.914051226551223</v>
      </c>
      <c r="AQ63" s="2">
        <f t="shared" si="51"/>
        <v>75.914051226551223</v>
      </c>
      <c r="AW63" s="73" t="s">
        <v>53</v>
      </c>
      <c r="AX63" s="73"/>
      <c r="AY63" s="2">
        <f>AVERAGE(AY55:AY58)</f>
        <v>59.084353146853147</v>
      </c>
      <c r="AZ63" s="2">
        <f t="shared" ref="AZ63:BB63" si="52">AVERAGE(AZ55:AZ58)</f>
        <v>1.7857142857142856</v>
      </c>
      <c r="BA63" s="2">
        <f t="shared" si="52"/>
        <v>57.298638861138855</v>
      </c>
      <c r="BB63" s="2">
        <f t="shared" si="52"/>
        <v>57.298638861138855</v>
      </c>
    </row>
    <row r="64" spans="1:66" ht="14.6" customHeight="1" x14ac:dyDescent="0.4">
      <c r="A64" t="s">
        <v>2172</v>
      </c>
      <c r="B64" t="str">
        <f t="shared" si="1"/>
        <v>GBT003</v>
      </c>
      <c r="C64" s="10" t="s">
        <v>2274</v>
      </c>
      <c r="D64" s="10">
        <v>27</v>
      </c>
      <c r="E64" s="10">
        <v>14</v>
      </c>
      <c r="F64" s="52">
        <v>3</v>
      </c>
      <c r="G64" s="52">
        <v>4</v>
      </c>
      <c r="H64" s="52">
        <v>4</v>
      </c>
      <c r="I64" s="52">
        <v>5</v>
      </c>
      <c r="J64" s="52">
        <v>4</v>
      </c>
      <c r="K64" s="52">
        <v>4</v>
      </c>
      <c r="L64" s="5">
        <v>4</v>
      </c>
      <c r="M64" s="5">
        <v>5</v>
      </c>
      <c r="N64" s="5">
        <v>5</v>
      </c>
      <c r="O64" s="5">
        <v>5</v>
      </c>
      <c r="P64" s="5">
        <v>3</v>
      </c>
      <c r="Q64" s="5">
        <v>3</v>
      </c>
      <c r="R64" s="6">
        <f t="shared" si="49"/>
        <v>3.5</v>
      </c>
      <c r="S64" s="6">
        <f t="shared" si="48"/>
        <v>4.5</v>
      </c>
      <c r="T64" s="6">
        <f t="shared" si="48"/>
        <v>4.5</v>
      </c>
      <c r="U64" s="6">
        <f t="shared" si="48"/>
        <v>5</v>
      </c>
      <c r="V64" s="6">
        <f t="shared" si="48"/>
        <v>3.5</v>
      </c>
      <c r="W64" s="6">
        <f t="shared" si="48"/>
        <v>3.5</v>
      </c>
      <c r="X64"/>
      <c r="AA64" s="73" t="s">
        <v>54</v>
      </c>
      <c r="AB64" s="73"/>
      <c r="AC64" s="2">
        <f>AVERAGE(AC59:AC62)</f>
        <v>41.679965802222853</v>
      </c>
      <c r="AD64" s="2">
        <f t="shared" ref="AD64:AF64" si="53">AVERAGE(AD59:AD62)</f>
        <v>16.935483870967744</v>
      </c>
      <c r="AE64" s="2">
        <f t="shared" si="53"/>
        <v>24.744481931255113</v>
      </c>
      <c r="AF64" s="2">
        <f t="shared" si="53"/>
        <v>35.429965802222853</v>
      </c>
      <c r="AG64" s="6"/>
      <c r="AH64" s="6"/>
      <c r="AI64" s="6"/>
      <c r="AJ64" s="6"/>
      <c r="AL64" s="73" t="s">
        <v>54</v>
      </c>
      <c r="AM64" s="73"/>
      <c r="AN64" s="2">
        <f>AVERAGE(AN59:AN62)</f>
        <v>42.5</v>
      </c>
      <c r="AO64" s="2">
        <f t="shared" ref="AO64:AQ64" si="54">AVERAGE(AO59:AO62)</f>
        <v>10.080645161290324</v>
      </c>
      <c r="AP64" s="2">
        <f t="shared" si="54"/>
        <v>32.41935483870968</v>
      </c>
      <c r="AQ64" s="2">
        <f t="shared" si="54"/>
        <v>39.475806451612904</v>
      </c>
      <c r="AW64" s="73" t="s">
        <v>54</v>
      </c>
      <c r="AX64" s="73"/>
      <c r="AY64" s="2">
        <f>AVERAGE(AY59:AY62)</f>
        <v>41.48268398268398</v>
      </c>
      <c r="AZ64" s="2">
        <f t="shared" ref="AZ64:BB64" si="55">AVERAGE(AZ59:AZ62)</f>
        <v>6.8548387096774199</v>
      </c>
      <c r="BA64" s="2">
        <f t="shared" si="55"/>
        <v>34.627845273006557</v>
      </c>
      <c r="BB64" s="2">
        <f t="shared" si="55"/>
        <v>38.256877531071076</v>
      </c>
    </row>
    <row r="65" spans="1:62" x14ac:dyDescent="0.4">
      <c r="A65" t="s">
        <v>2172</v>
      </c>
      <c r="B65" t="str">
        <f t="shared" si="1"/>
        <v>GBT091</v>
      </c>
      <c r="C65" s="10" t="s">
        <v>2275</v>
      </c>
      <c r="D65" s="10">
        <v>27</v>
      </c>
      <c r="E65" s="10">
        <v>17</v>
      </c>
      <c r="F65" s="52">
        <v>4</v>
      </c>
      <c r="G65" s="52">
        <v>4</v>
      </c>
      <c r="H65" s="52">
        <v>5</v>
      </c>
      <c r="I65" s="52">
        <v>4</v>
      </c>
      <c r="J65" s="52">
        <v>4</v>
      </c>
      <c r="K65" s="52">
        <v>3</v>
      </c>
      <c r="L65" s="5">
        <v>5</v>
      </c>
      <c r="M65" s="5">
        <v>3</v>
      </c>
      <c r="N65" s="5">
        <v>5</v>
      </c>
      <c r="O65" s="5">
        <v>4</v>
      </c>
      <c r="P65" s="5">
        <v>4</v>
      </c>
      <c r="Q65" s="5">
        <v>4</v>
      </c>
      <c r="R65" s="6">
        <f t="shared" si="49"/>
        <v>4.5</v>
      </c>
      <c r="S65" s="6">
        <f t="shared" si="48"/>
        <v>3.5</v>
      </c>
      <c r="T65" s="6">
        <f t="shared" si="48"/>
        <v>5</v>
      </c>
      <c r="U65" s="6">
        <f t="shared" si="48"/>
        <v>4</v>
      </c>
      <c r="V65" s="6">
        <f t="shared" si="48"/>
        <v>4</v>
      </c>
      <c r="W65" s="6">
        <f t="shared" si="48"/>
        <v>3.5</v>
      </c>
      <c r="X65"/>
      <c r="AA65" s="74" t="s">
        <v>2276</v>
      </c>
      <c r="AB65" s="74"/>
      <c r="AC65" s="74"/>
      <c r="AD65" s="74"/>
      <c r="AE65" s="74"/>
      <c r="AF65" s="74"/>
      <c r="AG65" s="6"/>
      <c r="AH65" s="6"/>
      <c r="AI65" s="6"/>
      <c r="AJ65" s="6"/>
      <c r="AL65" s="74" t="s">
        <v>2276</v>
      </c>
      <c r="AM65" s="74"/>
      <c r="AN65" s="74"/>
      <c r="AO65" s="74"/>
      <c r="AP65" s="74"/>
      <c r="AQ65" s="74"/>
      <c r="AW65" s="74" t="s">
        <v>2276</v>
      </c>
      <c r="AX65" s="74"/>
      <c r="AY65" s="74"/>
      <c r="AZ65" s="74"/>
      <c r="BA65" s="74"/>
      <c r="BB65" s="74"/>
    </row>
    <row r="66" spans="1:62" ht="14.6" customHeight="1" x14ac:dyDescent="0.4">
      <c r="A66" t="s">
        <v>2172</v>
      </c>
      <c r="B66" t="str">
        <f t="shared" si="1"/>
        <v>GBT093</v>
      </c>
      <c r="C66" s="10" t="s">
        <v>2277</v>
      </c>
      <c r="D66" s="10">
        <v>27</v>
      </c>
      <c r="E66" s="10">
        <v>18</v>
      </c>
      <c r="F66" s="52">
        <v>4</v>
      </c>
      <c r="G66" s="52">
        <v>4</v>
      </c>
      <c r="H66" s="52">
        <v>5</v>
      </c>
      <c r="I66" s="52">
        <v>4</v>
      </c>
      <c r="J66" s="52">
        <v>4</v>
      </c>
      <c r="K66" s="52">
        <v>3</v>
      </c>
      <c r="L66" s="5">
        <v>4</v>
      </c>
      <c r="M66" s="5">
        <v>5</v>
      </c>
      <c r="N66" s="5">
        <v>5</v>
      </c>
      <c r="O66" s="5">
        <v>5</v>
      </c>
      <c r="P66" s="5">
        <v>4</v>
      </c>
      <c r="Q66" s="5">
        <v>4</v>
      </c>
      <c r="R66" s="6">
        <f t="shared" si="49"/>
        <v>4</v>
      </c>
      <c r="S66" s="6">
        <f t="shared" si="48"/>
        <v>4.5</v>
      </c>
      <c r="T66" s="6">
        <f t="shared" si="48"/>
        <v>5</v>
      </c>
      <c r="U66" s="6">
        <f t="shared" si="48"/>
        <v>4.5</v>
      </c>
      <c r="V66" s="6">
        <f t="shared" si="48"/>
        <v>4</v>
      </c>
      <c r="W66" s="6">
        <f t="shared" si="48"/>
        <v>3.5</v>
      </c>
      <c r="X66"/>
      <c r="AA66" s="6"/>
    </row>
    <row r="67" spans="1:62" x14ac:dyDescent="0.4">
      <c r="A67" t="s">
        <v>2172</v>
      </c>
      <c r="B67" t="str">
        <f t="shared" si="1"/>
        <v>GPM001</v>
      </c>
      <c r="C67" s="10" t="s">
        <v>2278</v>
      </c>
      <c r="D67" s="10">
        <v>27</v>
      </c>
      <c r="E67" s="10">
        <v>19</v>
      </c>
      <c r="F67" s="52">
        <v>4</v>
      </c>
      <c r="G67" s="52">
        <v>4</v>
      </c>
      <c r="H67" s="52">
        <v>5</v>
      </c>
      <c r="I67" s="52">
        <v>4</v>
      </c>
      <c r="J67" s="52">
        <v>4</v>
      </c>
      <c r="K67" s="52">
        <v>3</v>
      </c>
      <c r="L67" s="5">
        <v>4</v>
      </c>
      <c r="M67" s="5">
        <v>3</v>
      </c>
      <c r="N67" s="5">
        <v>5</v>
      </c>
      <c r="O67" s="5">
        <v>4</v>
      </c>
      <c r="P67" s="5">
        <v>5</v>
      </c>
      <c r="Q67" s="5">
        <v>5</v>
      </c>
      <c r="R67" s="6">
        <f t="shared" si="49"/>
        <v>4</v>
      </c>
      <c r="S67" s="6">
        <f t="shared" si="48"/>
        <v>3.5</v>
      </c>
      <c r="T67" s="6">
        <f t="shared" si="48"/>
        <v>5</v>
      </c>
      <c r="U67" s="6">
        <f t="shared" si="48"/>
        <v>4</v>
      </c>
      <c r="V67" s="6">
        <f t="shared" si="48"/>
        <v>4.5</v>
      </c>
      <c r="W67" s="6">
        <f t="shared" si="48"/>
        <v>4</v>
      </c>
      <c r="X67"/>
      <c r="AA67" s="6"/>
      <c r="BD67" t="s">
        <v>68</v>
      </c>
      <c r="BE67" t="s">
        <v>55</v>
      </c>
      <c r="BF67" t="s">
        <v>2279</v>
      </c>
      <c r="BG67" t="s">
        <v>2280</v>
      </c>
      <c r="BH67" t="s">
        <v>2281</v>
      </c>
      <c r="BI67" t="s">
        <v>2282</v>
      </c>
      <c r="BJ67" t="s">
        <v>2283</v>
      </c>
    </row>
    <row r="68" spans="1:62" x14ac:dyDescent="0.4">
      <c r="A68" s="22" t="s">
        <v>2172</v>
      </c>
      <c r="B68" s="22" t="str">
        <f t="shared" ref="B68:B131" si="56">LEFT(C68,6)</f>
        <v>CLD001</v>
      </c>
      <c r="C68" s="59" t="s">
        <v>2284</v>
      </c>
      <c r="D68" s="59">
        <v>30</v>
      </c>
      <c r="E68" s="59">
        <v>1</v>
      </c>
      <c r="F68" s="52">
        <v>3</v>
      </c>
      <c r="G68" s="52">
        <v>4</v>
      </c>
      <c r="H68" s="52">
        <v>4</v>
      </c>
      <c r="I68" s="52">
        <v>3</v>
      </c>
      <c r="J68" s="52">
        <v>2</v>
      </c>
      <c r="K68" s="52">
        <v>2</v>
      </c>
      <c r="L68" s="5">
        <v>5</v>
      </c>
      <c r="M68" s="5">
        <v>5</v>
      </c>
      <c r="N68" s="5">
        <v>5</v>
      </c>
      <c r="O68" s="5">
        <v>5</v>
      </c>
      <c r="P68" s="5">
        <v>3</v>
      </c>
      <c r="Q68" s="5">
        <v>3</v>
      </c>
      <c r="R68" s="6">
        <f t="shared" si="49"/>
        <v>4</v>
      </c>
      <c r="S68" s="6">
        <f t="shared" si="48"/>
        <v>4.5</v>
      </c>
      <c r="T68" s="6">
        <f t="shared" si="48"/>
        <v>4.5</v>
      </c>
      <c r="U68" s="6">
        <f t="shared" si="48"/>
        <v>4</v>
      </c>
      <c r="V68" s="6">
        <f t="shared" si="48"/>
        <v>2.5</v>
      </c>
      <c r="W68" s="6">
        <f t="shared" si="48"/>
        <v>2.5</v>
      </c>
      <c r="X68"/>
      <c r="AA68" s="6"/>
      <c r="BD68" s="125" t="s">
        <v>2285</v>
      </c>
      <c r="BE68" s="2" t="s">
        <v>50</v>
      </c>
      <c r="BF68">
        <v>75.995670995670991</v>
      </c>
    </row>
    <row r="69" spans="1:62" x14ac:dyDescent="0.4">
      <c r="A69" t="s">
        <v>2172</v>
      </c>
      <c r="B69" t="str">
        <f t="shared" si="56"/>
        <v>CLD003</v>
      </c>
      <c r="C69" s="10" t="s">
        <v>2286</v>
      </c>
      <c r="D69" s="10">
        <v>30</v>
      </c>
      <c r="E69" s="10">
        <v>2</v>
      </c>
      <c r="F69" s="52">
        <v>2</v>
      </c>
      <c r="G69" s="52">
        <v>2</v>
      </c>
      <c r="H69" s="52">
        <v>3</v>
      </c>
      <c r="I69" s="52">
        <v>4</v>
      </c>
      <c r="J69" s="52">
        <v>4</v>
      </c>
      <c r="K69" s="52">
        <v>3</v>
      </c>
      <c r="L69" s="5">
        <v>5</v>
      </c>
      <c r="M69" s="5">
        <v>5</v>
      </c>
      <c r="N69" s="5">
        <v>5</v>
      </c>
      <c r="O69" s="5">
        <v>5</v>
      </c>
      <c r="P69" s="5">
        <v>3</v>
      </c>
      <c r="Q69" s="5">
        <v>3</v>
      </c>
      <c r="R69" s="6">
        <f t="shared" si="49"/>
        <v>3.5</v>
      </c>
      <c r="S69" s="6">
        <f t="shared" si="48"/>
        <v>3.5</v>
      </c>
      <c r="T69" s="6">
        <f t="shared" si="48"/>
        <v>4</v>
      </c>
      <c r="U69" s="6">
        <f t="shared" si="48"/>
        <v>4.5</v>
      </c>
      <c r="V69" s="6">
        <f t="shared" si="48"/>
        <v>3.5</v>
      </c>
      <c r="W69" s="6">
        <f t="shared" si="48"/>
        <v>3</v>
      </c>
      <c r="X69"/>
      <c r="BD69" s="125"/>
      <c r="BE69" s="2" t="s">
        <v>45</v>
      </c>
      <c r="BF69">
        <v>75.228143504005573</v>
      </c>
    </row>
    <row r="70" spans="1:62" x14ac:dyDescent="0.4">
      <c r="A70" t="s">
        <v>2172</v>
      </c>
      <c r="B70" t="str">
        <f t="shared" si="56"/>
        <v>CLD091</v>
      </c>
      <c r="C70" s="10" t="s">
        <v>2287</v>
      </c>
      <c r="D70" s="10">
        <v>30</v>
      </c>
      <c r="E70" s="10">
        <v>3</v>
      </c>
      <c r="F70" s="52">
        <v>4</v>
      </c>
      <c r="G70" s="52">
        <v>4</v>
      </c>
      <c r="H70" s="52">
        <v>5</v>
      </c>
      <c r="I70" s="52">
        <v>4</v>
      </c>
      <c r="J70" s="52">
        <v>2</v>
      </c>
      <c r="K70" s="52">
        <v>1</v>
      </c>
      <c r="L70" s="5">
        <v>5</v>
      </c>
      <c r="M70" s="5">
        <v>5</v>
      </c>
      <c r="N70" s="5">
        <v>5</v>
      </c>
      <c r="O70" s="5">
        <v>5</v>
      </c>
      <c r="P70" s="5">
        <v>3</v>
      </c>
      <c r="Q70" s="5">
        <v>3</v>
      </c>
      <c r="R70" s="6">
        <f t="shared" si="49"/>
        <v>4.5</v>
      </c>
      <c r="S70" s="6">
        <f t="shared" si="48"/>
        <v>4.5</v>
      </c>
      <c r="T70" s="6">
        <f t="shared" si="48"/>
        <v>5</v>
      </c>
      <c r="U70" s="6">
        <f t="shared" si="48"/>
        <v>4.5</v>
      </c>
      <c r="V70" s="6">
        <f t="shared" si="48"/>
        <v>2.5</v>
      </c>
      <c r="W70" s="6">
        <f t="shared" si="48"/>
        <v>2</v>
      </c>
      <c r="X70"/>
      <c r="BD70" s="125"/>
      <c r="BE70" s="2" t="s">
        <v>48</v>
      </c>
      <c r="BF70">
        <v>72.081857536402993</v>
      </c>
    </row>
    <row r="71" spans="1:62" x14ac:dyDescent="0.4">
      <c r="A71" t="s">
        <v>2172</v>
      </c>
      <c r="B71" t="str">
        <f t="shared" si="56"/>
        <v>CLD093</v>
      </c>
      <c r="C71" s="10" t="s">
        <v>2288</v>
      </c>
      <c r="D71" s="10">
        <v>30</v>
      </c>
      <c r="E71" s="10">
        <v>4</v>
      </c>
      <c r="F71" s="52">
        <v>5</v>
      </c>
      <c r="G71" s="52">
        <v>5</v>
      </c>
      <c r="H71" s="52">
        <v>5</v>
      </c>
      <c r="I71" s="52">
        <v>4</v>
      </c>
      <c r="J71" s="52">
        <v>3</v>
      </c>
      <c r="K71" s="52">
        <v>3</v>
      </c>
      <c r="L71" s="5">
        <v>5</v>
      </c>
      <c r="M71" s="5">
        <v>4</v>
      </c>
      <c r="N71" s="5">
        <v>5</v>
      </c>
      <c r="O71" s="5">
        <v>4</v>
      </c>
      <c r="P71" s="5">
        <v>3</v>
      </c>
      <c r="Q71" s="5">
        <v>3</v>
      </c>
      <c r="R71" s="6">
        <f t="shared" si="49"/>
        <v>5</v>
      </c>
      <c r="S71" s="6">
        <f t="shared" si="48"/>
        <v>4.5</v>
      </c>
      <c r="T71" s="6">
        <f t="shared" si="48"/>
        <v>5</v>
      </c>
      <c r="U71" s="6">
        <f t="shared" si="48"/>
        <v>4</v>
      </c>
      <c r="V71" s="6">
        <f t="shared" si="48"/>
        <v>3</v>
      </c>
      <c r="W71" s="6">
        <f t="shared" si="48"/>
        <v>3</v>
      </c>
      <c r="X71"/>
      <c r="BD71" s="125"/>
      <c r="BE71" s="2" t="s">
        <v>49</v>
      </c>
      <c r="BF71">
        <v>77.446789321789325</v>
      </c>
    </row>
    <row r="72" spans="1:62" x14ac:dyDescent="0.4">
      <c r="A72" t="s">
        <v>2172</v>
      </c>
      <c r="B72" t="str">
        <f t="shared" si="56"/>
        <v>DPM001</v>
      </c>
      <c r="C72" s="10" t="s">
        <v>2289</v>
      </c>
      <c r="D72" s="10">
        <v>30</v>
      </c>
      <c r="E72" s="10">
        <v>5</v>
      </c>
      <c r="F72" s="52">
        <v>4</v>
      </c>
      <c r="G72" s="52">
        <v>4</v>
      </c>
      <c r="H72" s="52">
        <v>5</v>
      </c>
      <c r="I72" s="52">
        <v>4</v>
      </c>
      <c r="J72" s="52">
        <v>3</v>
      </c>
      <c r="K72" s="52">
        <v>3</v>
      </c>
      <c r="L72" s="5">
        <v>5</v>
      </c>
      <c r="M72" s="5">
        <v>4</v>
      </c>
      <c r="N72" s="5">
        <v>5</v>
      </c>
      <c r="O72" s="5">
        <v>4</v>
      </c>
      <c r="P72" s="5">
        <v>4</v>
      </c>
      <c r="Q72" s="5">
        <v>4</v>
      </c>
      <c r="R72" s="6">
        <f t="shared" si="49"/>
        <v>4.5</v>
      </c>
      <c r="S72" s="6">
        <f t="shared" si="48"/>
        <v>4</v>
      </c>
      <c r="T72" s="6">
        <f t="shared" si="48"/>
        <v>5</v>
      </c>
      <c r="U72" s="6">
        <f t="shared" si="48"/>
        <v>4</v>
      </c>
      <c r="V72" s="6">
        <f t="shared" si="48"/>
        <v>3.5</v>
      </c>
      <c r="W72" s="6">
        <f t="shared" si="48"/>
        <v>3.5</v>
      </c>
      <c r="X72"/>
      <c r="BD72" s="125"/>
      <c r="BE72" s="2" t="s">
        <v>2266</v>
      </c>
      <c r="BG72">
        <v>77.734487734487729</v>
      </c>
    </row>
    <row r="73" spans="1:62" x14ac:dyDescent="0.4">
      <c r="A73" t="s">
        <v>2172</v>
      </c>
      <c r="B73" t="str">
        <f t="shared" si="56"/>
        <v>DPM003</v>
      </c>
      <c r="C73" s="10" t="s">
        <v>2290</v>
      </c>
      <c r="D73" s="10">
        <v>30</v>
      </c>
      <c r="E73" s="10">
        <v>6</v>
      </c>
      <c r="F73" s="52">
        <v>4</v>
      </c>
      <c r="G73" s="52">
        <v>4</v>
      </c>
      <c r="H73" s="52">
        <v>5</v>
      </c>
      <c r="I73" s="52">
        <v>4</v>
      </c>
      <c r="J73" s="52">
        <v>2</v>
      </c>
      <c r="K73" s="52">
        <v>2</v>
      </c>
      <c r="L73" s="5">
        <v>4</v>
      </c>
      <c r="M73" s="5">
        <v>4</v>
      </c>
      <c r="N73" s="5">
        <v>5</v>
      </c>
      <c r="O73" s="5">
        <v>5</v>
      </c>
      <c r="P73" s="5">
        <v>4</v>
      </c>
      <c r="Q73" s="5">
        <v>4</v>
      </c>
      <c r="R73" s="6">
        <f t="shared" si="49"/>
        <v>4</v>
      </c>
      <c r="S73" s="6">
        <f t="shared" si="48"/>
        <v>4</v>
      </c>
      <c r="T73" s="6">
        <f t="shared" si="48"/>
        <v>5</v>
      </c>
      <c r="U73" s="6">
        <f t="shared" si="48"/>
        <v>4.5</v>
      </c>
      <c r="V73" s="6">
        <f t="shared" si="48"/>
        <v>3</v>
      </c>
      <c r="W73" s="6">
        <f t="shared" si="48"/>
        <v>3</v>
      </c>
      <c r="X73"/>
      <c r="BD73" s="125"/>
      <c r="BE73" s="2" t="s">
        <v>47</v>
      </c>
      <c r="BG73">
        <v>78.071789321789325</v>
      </c>
    </row>
    <row r="74" spans="1:62" x14ac:dyDescent="0.4">
      <c r="A74" t="s">
        <v>2172</v>
      </c>
      <c r="B74" t="str">
        <f t="shared" si="56"/>
        <v>DPM091</v>
      </c>
      <c r="C74" s="10" t="s">
        <v>2291</v>
      </c>
      <c r="D74" s="10">
        <v>30</v>
      </c>
      <c r="E74" s="10">
        <v>7</v>
      </c>
      <c r="F74" s="52">
        <v>4</v>
      </c>
      <c r="G74" s="52">
        <v>3</v>
      </c>
      <c r="H74" s="52">
        <v>5</v>
      </c>
      <c r="I74" s="52">
        <v>4</v>
      </c>
      <c r="J74" s="52">
        <v>3</v>
      </c>
      <c r="K74" s="52">
        <v>3</v>
      </c>
      <c r="L74" s="5">
        <v>4</v>
      </c>
      <c r="M74" s="5">
        <v>4</v>
      </c>
      <c r="N74" s="5">
        <v>4</v>
      </c>
      <c r="O74" s="5">
        <v>4</v>
      </c>
      <c r="P74" s="5">
        <v>4</v>
      </c>
      <c r="Q74" s="5">
        <v>4</v>
      </c>
      <c r="R74" s="6">
        <f t="shared" si="49"/>
        <v>4</v>
      </c>
      <c r="S74" s="6">
        <f t="shared" si="48"/>
        <v>3.5</v>
      </c>
      <c r="T74" s="6">
        <f t="shared" si="48"/>
        <v>4.5</v>
      </c>
      <c r="U74" s="6">
        <f t="shared" si="48"/>
        <v>4</v>
      </c>
      <c r="V74" s="6">
        <f t="shared" si="48"/>
        <v>3.5</v>
      </c>
      <c r="W74" s="6">
        <f t="shared" si="48"/>
        <v>3.5</v>
      </c>
      <c r="X74"/>
      <c r="BD74" s="125"/>
      <c r="BE74" s="2" t="s">
        <v>51</v>
      </c>
      <c r="BG74">
        <v>72.943722943722932</v>
      </c>
    </row>
    <row r="75" spans="1:62" x14ac:dyDescent="0.4">
      <c r="A75" t="s">
        <v>2172</v>
      </c>
      <c r="B75" t="str">
        <f t="shared" si="56"/>
        <v>DPS001</v>
      </c>
      <c r="C75" s="10" t="s">
        <v>2292</v>
      </c>
      <c r="D75" s="10">
        <v>30</v>
      </c>
      <c r="E75" s="10">
        <v>8</v>
      </c>
      <c r="F75" s="52">
        <v>3</v>
      </c>
      <c r="G75" s="52">
        <v>3</v>
      </c>
      <c r="H75" s="52">
        <v>4</v>
      </c>
      <c r="I75" s="52">
        <v>3</v>
      </c>
      <c r="J75" s="52">
        <v>1</v>
      </c>
      <c r="K75" s="52">
        <v>1</v>
      </c>
      <c r="L75" s="5">
        <v>4</v>
      </c>
      <c r="M75" s="5">
        <v>4</v>
      </c>
      <c r="N75" s="5">
        <v>3</v>
      </c>
      <c r="O75" s="5">
        <v>2</v>
      </c>
      <c r="P75" s="5">
        <v>1</v>
      </c>
      <c r="Q75" s="5">
        <v>1</v>
      </c>
      <c r="R75" s="6">
        <f t="shared" si="49"/>
        <v>3.5</v>
      </c>
      <c r="S75" s="6">
        <f t="shared" si="48"/>
        <v>3.5</v>
      </c>
      <c r="T75" s="6">
        <f t="shared" si="48"/>
        <v>3.5</v>
      </c>
      <c r="U75" s="6">
        <f t="shared" si="48"/>
        <v>2.5</v>
      </c>
      <c r="V75" s="6">
        <f t="shared" si="48"/>
        <v>1</v>
      </c>
      <c r="W75" s="6">
        <f t="shared" si="48"/>
        <v>1</v>
      </c>
      <c r="X75"/>
      <c r="BD75" s="125"/>
      <c r="BE75" s="2" t="s">
        <v>2268</v>
      </c>
      <c r="BG75">
        <v>74.906204906204906</v>
      </c>
    </row>
    <row r="76" spans="1:62" x14ac:dyDescent="0.4">
      <c r="A76" t="s">
        <v>2172</v>
      </c>
      <c r="B76" t="str">
        <f t="shared" si="56"/>
        <v>DPS003</v>
      </c>
      <c r="C76" s="10" t="s">
        <v>2293</v>
      </c>
      <c r="D76" s="10">
        <v>30</v>
      </c>
      <c r="E76" s="10">
        <v>9</v>
      </c>
      <c r="F76" s="52">
        <v>4</v>
      </c>
      <c r="G76" s="52">
        <v>4</v>
      </c>
      <c r="H76" s="52">
        <v>5</v>
      </c>
      <c r="I76" s="52">
        <v>4</v>
      </c>
      <c r="J76" s="52">
        <v>2</v>
      </c>
      <c r="K76" s="52">
        <v>2</v>
      </c>
      <c r="L76" s="5">
        <v>4</v>
      </c>
      <c r="M76" s="5">
        <v>5</v>
      </c>
      <c r="N76" s="5">
        <v>4</v>
      </c>
      <c r="O76" s="5">
        <v>2</v>
      </c>
      <c r="P76" s="5">
        <v>2</v>
      </c>
      <c r="Q76" s="5">
        <v>1</v>
      </c>
      <c r="R76" s="6">
        <f t="shared" si="49"/>
        <v>4</v>
      </c>
      <c r="S76" s="6">
        <f t="shared" si="48"/>
        <v>4.5</v>
      </c>
      <c r="T76" s="6">
        <f t="shared" si="48"/>
        <v>4.5</v>
      </c>
      <c r="U76" s="6">
        <f t="shared" si="48"/>
        <v>3</v>
      </c>
      <c r="V76" s="6">
        <f t="shared" si="48"/>
        <v>2</v>
      </c>
      <c r="W76" s="6">
        <f t="shared" si="48"/>
        <v>1.5</v>
      </c>
      <c r="X76"/>
      <c r="BD76" s="125"/>
      <c r="BE76" s="2" t="s">
        <v>50</v>
      </c>
      <c r="BH76">
        <v>78.753607503607512</v>
      </c>
    </row>
    <row r="77" spans="1:62" x14ac:dyDescent="0.4">
      <c r="A77" t="s">
        <v>2172</v>
      </c>
      <c r="B77" t="str">
        <f t="shared" si="56"/>
        <v>DPS091</v>
      </c>
      <c r="C77" s="10" t="s">
        <v>2294</v>
      </c>
      <c r="D77" s="10">
        <v>30</v>
      </c>
      <c r="E77" s="10">
        <v>10</v>
      </c>
      <c r="F77" s="52">
        <v>3</v>
      </c>
      <c r="G77" s="52">
        <v>3</v>
      </c>
      <c r="H77" s="52">
        <v>4</v>
      </c>
      <c r="I77" s="52">
        <v>3</v>
      </c>
      <c r="J77" s="52">
        <v>1</v>
      </c>
      <c r="K77" s="52">
        <v>1</v>
      </c>
      <c r="L77" s="5">
        <v>5</v>
      </c>
      <c r="M77" s="5">
        <v>4</v>
      </c>
      <c r="N77" s="5">
        <v>4</v>
      </c>
      <c r="O77" s="5">
        <v>2</v>
      </c>
      <c r="P77" s="5">
        <v>1</v>
      </c>
      <c r="Q77" s="5">
        <v>1</v>
      </c>
      <c r="R77" s="6">
        <f t="shared" si="49"/>
        <v>4</v>
      </c>
      <c r="S77" s="6">
        <f t="shared" si="48"/>
        <v>3.5</v>
      </c>
      <c r="T77" s="6">
        <f t="shared" si="48"/>
        <v>4</v>
      </c>
      <c r="U77" s="6">
        <f t="shared" si="48"/>
        <v>2.5</v>
      </c>
      <c r="V77" s="6">
        <f t="shared" si="48"/>
        <v>1</v>
      </c>
      <c r="W77" s="6">
        <f t="shared" si="48"/>
        <v>1</v>
      </c>
      <c r="X77"/>
      <c r="BD77" s="125"/>
      <c r="BE77" s="2" t="s">
        <v>45</v>
      </c>
      <c r="BH77">
        <v>78.619158619158611</v>
      </c>
    </row>
    <row r="78" spans="1:62" x14ac:dyDescent="0.4">
      <c r="A78" t="s">
        <v>2172</v>
      </c>
      <c r="B78" t="str">
        <f t="shared" si="56"/>
        <v>DPS093</v>
      </c>
      <c r="C78" s="10" t="s">
        <v>2295</v>
      </c>
      <c r="D78" s="10">
        <v>30</v>
      </c>
      <c r="E78" s="10">
        <v>11</v>
      </c>
      <c r="F78" s="52">
        <v>3</v>
      </c>
      <c r="G78" s="52">
        <v>3</v>
      </c>
      <c r="H78" s="52">
        <v>4</v>
      </c>
      <c r="I78" s="52">
        <v>3</v>
      </c>
      <c r="J78" s="52">
        <v>2</v>
      </c>
      <c r="K78" s="52">
        <v>2</v>
      </c>
      <c r="L78" s="5">
        <v>5</v>
      </c>
      <c r="M78" s="5">
        <v>4</v>
      </c>
      <c r="N78" s="5">
        <v>4</v>
      </c>
      <c r="O78" s="5">
        <v>2</v>
      </c>
      <c r="P78" s="5">
        <v>1</v>
      </c>
      <c r="Q78" s="5">
        <v>1</v>
      </c>
      <c r="R78" s="6">
        <f t="shared" si="49"/>
        <v>4</v>
      </c>
      <c r="S78" s="6">
        <f t="shared" si="48"/>
        <v>3.5</v>
      </c>
      <c r="T78" s="6">
        <f t="shared" si="48"/>
        <v>4</v>
      </c>
      <c r="U78" s="6">
        <f t="shared" si="48"/>
        <v>2.5</v>
      </c>
      <c r="V78" s="6">
        <f t="shared" si="48"/>
        <v>1.5</v>
      </c>
      <c r="W78" s="6">
        <f t="shared" si="48"/>
        <v>1.5</v>
      </c>
      <c r="X78"/>
      <c r="BD78" s="125"/>
      <c r="BE78" s="2" t="s">
        <v>48</v>
      </c>
      <c r="BH78">
        <v>71.821789321789325</v>
      </c>
    </row>
    <row r="79" spans="1:62" x14ac:dyDescent="0.4">
      <c r="A79" t="s">
        <v>2172</v>
      </c>
      <c r="B79" t="str">
        <f t="shared" si="56"/>
        <v>GBN003</v>
      </c>
      <c r="C79" s="10" t="s">
        <v>2296</v>
      </c>
      <c r="D79" s="10">
        <v>30</v>
      </c>
      <c r="E79" s="10">
        <v>12</v>
      </c>
      <c r="F79" s="52">
        <v>5</v>
      </c>
      <c r="G79" s="52">
        <v>3</v>
      </c>
      <c r="H79" s="52">
        <v>5</v>
      </c>
      <c r="I79" s="52">
        <v>4</v>
      </c>
      <c r="J79" s="52">
        <v>4</v>
      </c>
      <c r="K79" s="52">
        <v>4</v>
      </c>
      <c r="L79" s="5">
        <v>4</v>
      </c>
      <c r="M79" s="5">
        <v>4</v>
      </c>
      <c r="N79" s="5">
        <v>5</v>
      </c>
      <c r="O79" s="5">
        <v>4</v>
      </c>
      <c r="P79" s="5">
        <v>4</v>
      </c>
      <c r="Q79" s="5">
        <v>5</v>
      </c>
      <c r="R79" s="6">
        <f t="shared" si="49"/>
        <v>4.5</v>
      </c>
      <c r="S79" s="6">
        <f t="shared" si="48"/>
        <v>3.5</v>
      </c>
      <c r="T79" s="6">
        <f t="shared" si="48"/>
        <v>5</v>
      </c>
      <c r="U79" s="6">
        <f t="shared" si="48"/>
        <v>4</v>
      </c>
      <c r="V79" s="6">
        <f t="shared" si="48"/>
        <v>4</v>
      </c>
      <c r="W79" s="6">
        <f t="shared" si="48"/>
        <v>4.5</v>
      </c>
      <c r="X79"/>
      <c r="BD79" s="125"/>
      <c r="BE79" s="2" t="s">
        <v>49</v>
      </c>
      <c r="BH79">
        <v>0</v>
      </c>
    </row>
    <row r="80" spans="1:62" x14ac:dyDescent="0.4">
      <c r="A80" t="s">
        <v>2172</v>
      </c>
      <c r="B80" t="str">
        <f t="shared" si="56"/>
        <v>GBT091</v>
      </c>
      <c r="C80" s="10" t="s">
        <v>2297</v>
      </c>
      <c r="D80" s="10">
        <v>30</v>
      </c>
      <c r="E80" s="10">
        <v>14</v>
      </c>
      <c r="F80" s="52">
        <v>3</v>
      </c>
      <c r="G80" s="52">
        <v>3</v>
      </c>
      <c r="H80" s="52">
        <v>4</v>
      </c>
      <c r="I80" s="52">
        <v>3</v>
      </c>
      <c r="J80" s="52">
        <v>2</v>
      </c>
      <c r="K80" s="52">
        <v>2</v>
      </c>
      <c r="L80" s="5">
        <v>5</v>
      </c>
      <c r="M80" s="5">
        <v>5</v>
      </c>
      <c r="N80" s="5">
        <v>5</v>
      </c>
      <c r="O80" s="5">
        <v>5</v>
      </c>
      <c r="P80" s="5">
        <v>3</v>
      </c>
      <c r="Q80" s="5">
        <v>3</v>
      </c>
      <c r="R80" s="6">
        <f t="shared" si="49"/>
        <v>4</v>
      </c>
      <c r="S80" s="6">
        <f t="shared" si="48"/>
        <v>4</v>
      </c>
      <c r="T80" s="6">
        <f t="shared" si="48"/>
        <v>4.5</v>
      </c>
      <c r="U80" s="6">
        <f t="shared" si="48"/>
        <v>4</v>
      </c>
      <c r="V80" s="6">
        <f t="shared" si="48"/>
        <v>2.5</v>
      </c>
      <c r="W80" s="6">
        <f t="shared" si="48"/>
        <v>2.5</v>
      </c>
      <c r="X80"/>
      <c r="BD80" s="125" t="s">
        <v>54</v>
      </c>
      <c r="BE80" s="2" t="s">
        <v>2266</v>
      </c>
      <c r="BI80">
        <v>0</v>
      </c>
    </row>
    <row r="81" spans="1:63" x14ac:dyDescent="0.4">
      <c r="A81" t="s">
        <v>2172</v>
      </c>
      <c r="B81" t="str">
        <f t="shared" si="56"/>
        <v>GBT093</v>
      </c>
      <c r="C81" s="10" t="s">
        <v>2298</v>
      </c>
      <c r="D81" s="10">
        <v>30</v>
      </c>
      <c r="E81" s="10">
        <v>15</v>
      </c>
      <c r="F81" s="52">
        <v>4</v>
      </c>
      <c r="G81" s="52">
        <v>4</v>
      </c>
      <c r="H81" s="52">
        <v>5</v>
      </c>
      <c r="I81" s="52">
        <v>4</v>
      </c>
      <c r="J81" s="52">
        <v>3</v>
      </c>
      <c r="K81" s="52">
        <v>3</v>
      </c>
      <c r="L81" s="5">
        <v>4</v>
      </c>
      <c r="M81" s="5">
        <v>5</v>
      </c>
      <c r="N81" s="5">
        <v>5</v>
      </c>
      <c r="O81" s="5">
        <v>4</v>
      </c>
      <c r="P81" s="5">
        <v>3</v>
      </c>
      <c r="Q81" s="5">
        <v>3</v>
      </c>
      <c r="R81" s="6">
        <f t="shared" si="49"/>
        <v>4</v>
      </c>
      <c r="S81" s="6">
        <f t="shared" si="48"/>
        <v>4.5</v>
      </c>
      <c r="T81" s="6">
        <f t="shared" si="48"/>
        <v>5</v>
      </c>
      <c r="U81" s="6">
        <f t="shared" si="48"/>
        <v>4</v>
      </c>
      <c r="V81" s="6">
        <f t="shared" si="48"/>
        <v>3</v>
      </c>
      <c r="W81" s="6">
        <f t="shared" si="48"/>
        <v>3</v>
      </c>
      <c r="X81"/>
      <c r="BD81" s="125"/>
      <c r="BE81" s="2" t="s">
        <v>47</v>
      </c>
      <c r="BI81">
        <v>63.392428685683811</v>
      </c>
    </row>
    <row r="82" spans="1:63" x14ac:dyDescent="0.4">
      <c r="A82" t="s">
        <v>2172</v>
      </c>
      <c r="B82" t="str">
        <f t="shared" si="56"/>
        <v>GPM001</v>
      </c>
      <c r="C82" s="10" t="s">
        <v>2299</v>
      </c>
      <c r="D82" s="10">
        <v>30</v>
      </c>
      <c r="E82" s="10">
        <v>16</v>
      </c>
      <c r="F82" s="52">
        <v>4</v>
      </c>
      <c r="G82" s="52">
        <v>3</v>
      </c>
      <c r="H82" s="52">
        <v>4</v>
      </c>
      <c r="I82" s="52">
        <v>4</v>
      </c>
      <c r="J82" s="52">
        <v>3</v>
      </c>
      <c r="K82" s="52">
        <v>3</v>
      </c>
      <c r="L82" s="5">
        <v>5</v>
      </c>
      <c r="M82" s="5">
        <v>5</v>
      </c>
      <c r="N82" s="5">
        <v>5</v>
      </c>
      <c r="O82" s="5">
        <v>5</v>
      </c>
      <c r="P82" s="5">
        <v>5</v>
      </c>
      <c r="Q82" s="5">
        <v>4</v>
      </c>
      <c r="R82" s="6">
        <f t="shared" si="49"/>
        <v>4.5</v>
      </c>
      <c r="S82" s="6">
        <f t="shared" si="48"/>
        <v>4</v>
      </c>
      <c r="T82" s="6">
        <f t="shared" si="48"/>
        <v>4.5</v>
      </c>
      <c r="U82" s="6">
        <f t="shared" si="48"/>
        <v>4.5</v>
      </c>
      <c r="V82" s="6">
        <f t="shared" si="48"/>
        <v>4</v>
      </c>
      <c r="W82" s="6">
        <f t="shared" si="48"/>
        <v>3.5</v>
      </c>
      <c r="X82"/>
      <c r="BD82" s="125"/>
      <c r="BE82" s="2" t="s">
        <v>51</v>
      </c>
      <c r="BI82">
        <v>78.3274345232076</v>
      </c>
    </row>
    <row r="83" spans="1:63" x14ac:dyDescent="0.4">
      <c r="A83" t="s">
        <v>2172</v>
      </c>
      <c r="B83" t="str">
        <f t="shared" si="56"/>
        <v>GPM003</v>
      </c>
      <c r="C83" s="10" t="s">
        <v>2300</v>
      </c>
      <c r="D83" s="10">
        <v>30</v>
      </c>
      <c r="E83" s="10">
        <v>17</v>
      </c>
      <c r="F83" s="52">
        <v>4</v>
      </c>
      <c r="G83" s="52">
        <v>3</v>
      </c>
      <c r="H83" s="52">
        <v>5</v>
      </c>
      <c r="I83" s="52">
        <v>4</v>
      </c>
      <c r="J83" s="52">
        <v>3</v>
      </c>
      <c r="K83" s="52">
        <v>3</v>
      </c>
      <c r="L83" s="5">
        <v>5</v>
      </c>
      <c r="M83" s="5">
        <v>5</v>
      </c>
      <c r="N83" s="5">
        <v>5</v>
      </c>
      <c r="O83" s="5">
        <v>5</v>
      </c>
      <c r="P83" s="5">
        <v>4</v>
      </c>
      <c r="Q83" s="5">
        <v>4</v>
      </c>
      <c r="R83" s="6">
        <f t="shared" si="49"/>
        <v>4.5</v>
      </c>
      <c r="S83" s="6">
        <f t="shared" si="48"/>
        <v>4</v>
      </c>
      <c r="T83" s="6">
        <f t="shared" si="48"/>
        <v>5</v>
      </c>
      <c r="U83" s="6">
        <f t="shared" si="48"/>
        <v>4.5</v>
      </c>
      <c r="V83" s="6">
        <f t="shared" si="48"/>
        <v>3.5</v>
      </c>
      <c r="W83" s="6">
        <f t="shared" si="48"/>
        <v>3.5</v>
      </c>
      <c r="X83"/>
      <c r="BD83" s="125"/>
      <c r="BE83" s="2" t="s">
        <v>2268</v>
      </c>
      <c r="BI83">
        <v>0</v>
      </c>
    </row>
    <row r="84" spans="1:63" x14ac:dyDescent="0.4">
      <c r="A84" t="s">
        <v>2172</v>
      </c>
      <c r="B84" t="str">
        <f t="shared" si="56"/>
        <v>GPM091</v>
      </c>
      <c r="C84" s="10" t="s">
        <v>2301</v>
      </c>
      <c r="D84" s="10">
        <v>30</v>
      </c>
      <c r="E84" s="10">
        <v>18</v>
      </c>
      <c r="F84" s="52">
        <v>4</v>
      </c>
      <c r="G84" s="52">
        <v>4</v>
      </c>
      <c r="H84" s="52">
        <v>5</v>
      </c>
      <c r="I84" s="52">
        <v>5</v>
      </c>
      <c r="J84" s="52">
        <v>3</v>
      </c>
      <c r="K84" s="52">
        <v>2</v>
      </c>
      <c r="L84" s="5">
        <v>4</v>
      </c>
      <c r="M84" s="5">
        <v>4</v>
      </c>
      <c r="N84" s="5">
        <v>5</v>
      </c>
      <c r="O84" s="5">
        <v>4</v>
      </c>
      <c r="P84" s="5">
        <v>4</v>
      </c>
      <c r="Q84" s="5">
        <v>3</v>
      </c>
      <c r="R84" s="6">
        <f t="shared" si="49"/>
        <v>4</v>
      </c>
      <c r="S84" s="6">
        <f t="shared" si="48"/>
        <v>4</v>
      </c>
      <c r="T84" s="6">
        <f t="shared" si="48"/>
        <v>5</v>
      </c>
      <c r="U84" s="6">
        <f t="shared" si="48"/>
        <v>4.5</v>
      </c>
      <c r="V84" s="6">
        <f t="shared" si="48"/>
        <v>3.5</v>
      </c>
      <c r="W84" s="6">
        <f t="shared" si="48"/>
        <v>2.5</v>
      </c>
      <c r="X84"/>
      <c r="BD84" s="125"/>
      <c r="BE84" s="2" t="s">
        <v>50</v>
      </c>
      <c r="BJ84">
        <v>0</v>
      </c>
    </row>
    <row r="85" spans="1:63" x14ac:dyDescent="0.4">
      <c r="A85" t="s">
        <v>2172</v>
      </c>
      <c r="B85" t="str">
        <f t="shared" si="56"/>
        <v>GPM093</v>
      </c>
      <c r="C85" s="10" t="s">
        <v>2302</v>
      </c>
      <c r="D85" s="10">
        <v>30</v>
      </c>
      <c r="E85" s="10">
        <v>19</v>
      </c>
      <c r="F85" s="52">
        <v>4</v>
      </c>
      <c r="G85" s="52">
        <v>4</v>
      </c>
      <c r="H85" s="52">
        <v>5</v>
      </c>
      <c r="I85" s="52">
        <v>4</v>
      </c>
      <c r="J85" s="52">
        <v>3</v>
      </c>
      <c r="K85" s="52">
        <v>3</v>
      </c>
      <c r="L85" s="5">
        <v>5</v>
      </c>
      <c r="M85" s="5">
        <v>5</v>
      </c>
      <c r="N85" s="5">
        <v>5</v>
      </c>
      <c r="O85" s="5">
        <v>5</v>
      </c>
      <c r="P85" s="5">
        <v>5</v>
      </c>
      <c r="Q85" s="5">
        <v>4</v>
      </c>
      <c r="R85" s="6">
        <f t="shared" si="49"/>
        <v>4.5</v>
      </c>
      <c r="S85" s="6">
        <f t="shared" si="48"/>
        <v>4.5</v>
      </c>
      <c r="T85" s="6">
        <f t="shared" si="48"/>
        <v>5</v>
      </c>
      <c r="U85" s="6">
        <f t="shared" si="48"/>
        <v>4.5</v>
      </c>
      <c r="V85" s="6">
        <f t="shared" si="48"/>
        <v>4</v>
      </c>
      <c r="W85" s="6">
        <f t="shared" si="48"/>
        <v>3.5</v>
      </c>
      <c r="X85"/>
      <c r="BD85" s="125"/>
      <c r="BE85" s="2" t="s">
        <v>45</v>
      </c>
      <c r="BJ85">
        <v>74.516129032258064</v>
      </c>
    </row>
    <row r="86" spans="1:63" x14ac:dyDescent="0.4">
      <c r="A86" s="60" t="s">
        <v>2172</v>
      </c>
      <c r="B86" s="60" t="str">
        <f t="shared" si="56"/>
        <v>CLD001</v>
      </c>
      <c r="C86" s="61" t="s">
        <v>2303</v>
      </c>
      <c r="D86" s="61">
        <v>31</v>
      </c>
      <c r="E86" s="61">
        <v>1</v>
      </c>
      <c r="F86" s="52">
        <v>4</v>
      </c>
      <c r="G86" s="52">
        <v>4</v>
      </c>
      <c r="H86" s="52">
        <v>5</v>
      </c>
      <c r="I86" s="52">
        <v>4</v>
      </c>
      <c r="J86" s="52">
        <v>3</v>
      </c>
      <c r="K86" s="52">
        <v>3</v>
      </c>
      <c r="L86" s="5">
        <v>4</v>
      </c>
      <c r="M86" s="5">
        <v>5</v>
      </c>
      <c r="N86" s="5">
        <v>5</v>
      </c>
      <c r="O86" s="5">
        <v>5</v>
      </c>
      <c r="P86" s="5">
        <v>4</v>
      </c>
      <c r="Q86" s="5">
        <v>4</v>
      </c>
      <c r="R86" s="6">
        <f t="shared" si="49"/>
        <v>4</v>
      </c>
      <c r="S86" s="6">
        <f t="shared" si="48"/>
        <v>4.5</v>
      </c>
      <c r="T86" s="6">
        <f t="shared" si="48"/>
        <v>5</v>
      </c>
      <c r="U86" s="6">
        <f t="shared" si="48"/>
        <v>4.5</v>
      </c>
      <c r="V86" s="6">
        <f t="shared" si="48"/>
        <v>3.5</v>
      </c>
      <c r="W86" s="6">
        <f t="shared" si="48"/>
        <v>3.5</v>
      </c>
      <c r="X86"/>
      <c r="BD86" s="125"/>
      <c r="BE86" s="2" t="s">
        <v>48</v>
      </c>
      <c r="BJ86">
        <v>83.387096774193552</v>
      </c>
    </row>
    <row r="87" spans="1:63" x14ac:dyDescent="0.4">
      <c r="A87" t="s">
        <v>2172</v>
      </c>
      <c r="B87" t="str">
        <f t="shared" si="56"/>
        <v>CLD003</v>
      </c>
      <c r="C87" s="10" t="s">
        <v>2304</v>
      </c>
      <c r="D87" s="10">
        <v>31</v>
      </c>
      <c r="E87" s="10">
        <v>1</v>
      </c>
      <c r="F87" s="52">
        <v>4</v>
      </c>
      <c r="G87" s="52">
        <v>4</v>
      </c>
      <c r="H87" s="52">
        <v>5</v>
      </c>
      <c r="I87" s="52">
        <v>4</v>
      </c>
      <c r="J87" s="52">
        <v>3</v>
      </c>
      <c r="K87" s="52">
        <v>3</v>
      </c>
      <c r="L87" s="5">
        <v>4</v>
      </c>
      <c r="M87" s="5">
        <v>5</v>
      </c>
      <c r="N87" s="5">
        <v>5</v>
      </c>
      <c r="O87" s="5">
        <v>5</v>
      </c>
      <c r="P87" s="5">
        <v>4</v>
      </c>
      <c r="Q87" s="5">
        <v>4</v>
      </c>
      <c r="R87" s="6">
        <f t="shared" si="49"/>
        <v>4</v>
      </c>
      <c r="S87" s="6">
        <f t="shared" si="48"/>
        <v>4.5</v>
      </c>
      <c r="T87" s="6">
        <f t="shared" si="48"/>
        <v>5</v>
      </c>
      <c r="U87" s="6">
        <f t="shared" si="48"/>
        <v>4.5</v>
      </c>
      <c r="V87" s="6">
        <f t="shared" si="48"/>
        <v>3.5</v>
      </c>
      <c r="W87" s="6">
        <f t="shared" si="48"/>
        <v>3.5</v>
      </c>
      <c r="X87"/>
      <c r="BD87" s="125"/>
      <c r="BE87" s="2" t="s">
        <v>49</v>
      </c>
      <c r="BJ87">
        <v>0</v>
      </c>
    </row>
    <row r="88" spans="1:63" x14ac:dyDescent="0.4">
      <c r="A88" t="s">
        <v>2172</v>
      </c>
      <c r="B88" t="str">
        <f t="shared" si="56"/>
        <v>CLD091</v>
      </c>
      <c r="C88" s="10" t="s">
        <v>2305</v>
      </c>
      <c r="D88" s="10">
        <v>31</v>
      </c>
      <c r="E88" s="10">
        <v>2</v>
      </c>
      <c r="F88" s="52">
        <v>4</v>
      </c>
      <c r="G88" s="52">
        <v>4</v>
      </c>
      <c r="H88" s="52">
        <v>5</v>
      </c>
      <c r="I88" s="52">
        <v>4</v>
      </c>
      <c r="J88" s="52">
        <v>3</v>
      </c>
      <c r="K88" s="52">
        <v>3</v>
      </c>
      <c r="L88" s="5">
        <v>5</v>
      </c>
      <c r="M88" s="5">
        <v>5</v>
      </c>
      <c r="N88" s="5">
        <v>5</v>
      </c>
      <c r="O88" s="5">
        <v>5</v>
      </c>
      <c r="P88" s="5">
        <v>4</v>
      </c>
      <c r="Q88" s="5">
        <v>4</v>
      </c>
      <c r="R88" s="6">
        <f t="shared" si="49"/>
        <v>4.5</v>
      </c>
      <c r="S88" s="6">
        <f t="shared" si="48"/>
        <v>4.5</v>
      </c>
      <c r="T88" s="6">
        <f t="shared" si="48"/>
        <v>5</v>
      </c>
      <c r="U88" s="6">
        <f t="shared" si="48"/>
        <v>4.5</v>
      </c>
      <c r="V88" s="6">
        <f t="shared" si="48"/>
        <v>3.5</v>
      </c>
      <c r="W88" s="6">
        <f t="shared" si="48"/>
        <v>3.5</v>
      </c>
      <c r="X88"/>
      <c r="BD88" s="125"/>
      <c r="BE88" s="2" t="s">
        <v>2266</v>
      </c>
      <c r="BK88">
        <v>0</v>
      </c>
    </row>
    <row r="89" spans="1:63" x14ac:dyDescent="0.4">
      <c r="A89" t="s">
        <v>2172</v>
      </c>
      <c r="B89" t="str">
        <f t="shared" si="56"/>
        <v>DPS001</v>
      </c>
      <c r="C89" s="10" t="s">
        <v>2306</v>
      </c>
      <c r="D89" s="10">
        <v>31</v>
      </c>
      <c r="E89" s="10">
        <v>3</v>
      </c>
      <c r="F89" s="52">
        <v>3</v>
      </c>
      <c r="G89" s="52">
        <v>3</v>
      </c>
      <c r="H89" s="52">
        <v>4</v>
      </c>
      <c r="I89" s="52">
        <v>5</v>
      </c>
      <c r="J89" s="52">
        <v>4</v>
      </c>
      <c r="K89" s="52">
        <v>4</v>
      </c>
      <c r="L89" s="5">
        <v>5</v>
      </c>
      <c r="M89" s="5">
        <v>5</v>
      </c>
      <c r="N89" s="5">
        <v>5</v>
      </c>
      <c r="O89" s="5">
        <v>5</v>
      </c>
      <c r="P89" s="5">
        <v>3</v>
      </c>
      <c r="Q89" s="5">
        <v>3</v>
      </c>
      <c r="R89" s="6">
        <f t="shared" si="49"/>
        <v>4</v>
      </c>
      <c r="S89" s="6">
        <f t="shared" si="48"/>
        <v>4</v>
      </c>
      <c r="T89" s="6">
        <f t="shared" si="48"/>
        <v>4.5</v>
      </c>
      <c r="U89" s="6">
        <f t="shared" si="48"/>
        <v>5</v>
      </c>
      <c r="V89" s="6">
        <f t="shared" si="48"/>
        <v>3.5</v>
      </c>
      <c r="W89" s="6">
        <f t="shared" si="48"/>
        <v>3.5</v>
      </c>
      <c r="X89"/>
      <c r="BD89" s="125"/>
      <c r="BE89" s="2" t="s">
        <v>47</v>
      </c>
      <c r="BK89">
        <v>74.110459433040077</v>
      </c>
    </row>
    <row r="90" spans="1:63" x14ac:dyDescent="0.4">
      <c r="A90" t="s">
        <v>2172</v>
      </c>
      <c r="B90" t="str">
        <f t="shared" si="56"/>
        <v>DPS003</v>
      </c>
      <c r="C90" s="10" t="s">
        <v>2307</v>
      </c>
      <c r="D90" s="10">
        <v>31</v>
      </c>
      <c r="E90" s="10">
        <v>4</v>
      </c>
      <c r="F90" s="52">
        <v>3</v>
      </c>
      <c r="G90" s="52">
        <v>3</v>
      </c>
      <c r="H90" s="52">
        <v>4</v>
      </c>
      <c r="I90" s="52">
        <v>3</v>
      </c>
      <c r="J90" s="52">
        <v>2</v>
      </c>
      <c r="K90" s="52">
        <v>2</v>
      </c>
      <c r="L90" s="5">
        <v>5</v>
      </c>
      <c r="M90" s="5">
        <v>5</v>
      </c>
      <c r="N90" s="5">
        <v>5</v>
      </c>
      <c r="O90" s="5">
        <v>5</v>
      </c>
      <c r="P90" s="5">
        <v>3</v>
      </c>
      <c r="Q90" s="5">
        <v>3</v>
      </c>
      <c r="R90" s="6">
        <f t="shared" si="49"/>
        <v>4</v>
      </c>
      <c r="S90" s="6">
        <f t="shared" si="48"/>
        <v>4</v>
      </c>
      <c r="T90" s="6">
        <f t="shared" si="48"/>
        <v>4.5</v>
      </c>
      <c r="U90" s="6">
        <f t="shared" si="48"/>
        <v>4</v>
      </c>
      <c r="V90" s="6">
        <f t="shared" si="48"/>
        <v>2.5</v>
      </c>
      <c r="W90" s="6">
        <f t="shared" si="48"/>
        <v>2.5</v>
      </c>
      <c r="X90"/>
      <c r="BD90" s="125"/>
      <c r="BE90" s="2" t="s">
        <v>51</v>
      </c>
      <c r="BK90">
        <v>78.917050691244228</v>
      </c>
    </row>
    <row r="91" spans="1:63" x14ac:dyDescent="0.4">
      <c r="A91" t="s">
        <v>2172</v>
      </c>
      <c r="B91" t="str">
        <f t="shared" si="56"/>
        <v>DPS091</v>
      </c>
      <c r="C91" s="10" t="s">
        <v>2308</v>
      </c>
      <c r="D91" s="10">
        <v>31</v>
      </c>
      <c r="E91" s="10">
        <v>5</v>
      </c>
      <c r="F91" s="52">
        <v>3</v>
      </c>
      <c r="G91" s="52">
        <v>3</v>
      </c>
      <c r="H91" s="52">
        <v>4</v>
      </c>
      <c r="I91" s="52">
        <v>3</v>
      </c>
      <c r="J91" s="52">
        <v>2</v>
      </c>
      <c r="K91" s="52">
        <v>2</v>
      </c>
      <c r="L91" s="5">
        <v>5</v>
      </c>
      <c r="M91" s="5">
        <v>5</v>
      </c>
      <c r="N91" s="5">
        <v>5</v>
      </c>
      <c r="O91" s="5">
        <v>5</v>
      </c>
      <c r="P91" s="5">
        <v>3</v>
      </c>
      <c r="Q91" s="5">
        <v>3</v>
      </c>
      <c r="R91" s="6">
        <f t="shared" si="49"/>
        <v>4</v>
      </c>
      <c r="S91" s="6">
        <f t="shared" si="48"/>
        <v>4</v>
      </c>
      <c r="T91" s="6">
        <f t="shared" si="48"/>
        <v>4.5</v>
      </c>
      <c r="U91" s="6">
        <f t="shared" si="48"/>
        <v>4</v>
      </c>
      <c r="V91" s="6">
        <f t="shared" si="48"/>
        <v>2.5</v>
      </c>
      <c r="W91" s="6">
        <f t="shared" si="48"/>
        <v>2.5</v>
      </c>
      <c r="X91"/>
      <c r="BD91" s="125"/>
      <c r="BE91" s="2" t="s">
        <v>2268</v>
      </c>
      <c r="BK91">
        <v>0</v>
      </c>
    </row>
    <row r="92" spans="1:63" x14ac:dyDescent="0.4">
      <c r="A92" t="s">
        <v>2172</v>
      </c>
      <c r="B92" t="str">
        <f t="shared" si="56"/>
        <v>DPS093</v>
      </c>
      <c r="C92" s="10" t="s">
        <v>2309</v>
      </c>
      <c r="D92" s="10">
        <v>31</v>
      </c>
      <c r="E92" s="10">
        <v>6</v>
      </c>
      <c r="F92" s="52">
        <v>4</v>
      </c>
      <c r="G92" s="52">
        <v>4</v>
      </c>
      <c r="H92" s="52">
        <v>5</v>
      </c>
      <c r="I92" s="52">
        <v>4</v>
      </c>
      <c r="J92" s="52">
        <v>4</v>
      </c>
      <c r="K92" s="52">
        <v>3</v>
      </c>
      <c r="L92" s="5">
        <v>5</v>
      </c>
      <c r="M92" s="5">
        <v>5</v>
      </c>
      <c r="N92" s="5">
        <v>5</v>
      </c>
      <c r="O92" s="5">
        <v>5</v>
      </c>
      <c r="P92" s="5">
        <v>5</v>
      </c>
      <c r="Q92" s="5">
        <v>4</v>
      </c>
      <c r="R92" s="6">
        <f t="shared" si="49"/>
        <v>4.5</v>
      </c>
      <c r="S92" s="6">
        <f t="shared" si="48"/>
        <v>4.5</v>
      </c>
      <c r="T92" s="6">
        <f t="shared" si="48"/>
        <v>5</v>
      </c>
      <c r="U92" s="6">
        <f t="shared" si="48"/>
        <v>4.5</v>
      </c>
      <c r="V92" s="6">
        <f t="shared" si="48"/>
        <v>4.5</v>
      </c>
      <c r="W92" s="6">
        <f t="shared" si="48"/>
        <v>3.5</v>
      </c>
      <c r="X92"/>
    </row>
    <row r="93" spans="1:63" x14ac:dyDescent="0.4">
      <c r="A93" t="s">
        <v>2172</v>
      </c>
      <c r="B93" t="str">
        <f t="shared" si="56"/>
        <v>GBN001</v>
      </c>
      <c r="C93" s="10" t="s">
        <v>2310</v>
      </c>
      <c r="D93" s="10">
        <v>31</v>
      </c>
      <c r="E93" s="10">
        <v>7</v>
      </c>
      <c r="F93" s="52">
        <v>3</v>
      </c>
      <c r="G93" s="52">
        <v>3</v>
      </c>
      <c r="H93" s="52">
        <v>4</v>
      </c>
      <c r="I93" s="52">
        <v>3</v>
      </c>
      <c r="J93" s="52">
        <v>4</v>
      </c>
      <c r="K93" s="52">
        <v>4</v>
      </c>
      <c r="L93" s="5">
        <v>4</v>
      </c>
      <c r="M93" s="5">
        <v>3</v>
      </c>
      <c r="N93" s="5">
        <v>5</v>
      </c>
      <c r="O93" s="5">
        <v>3</v>
      </c>
      <c r="P93" s="5">
        <v>3</v>
      </c>
      <c r="Q93" s="5">
        <v>5</v>
      </c>
      <c r="R93" s="6">
        <f t="shared" si="49"/>
        <v>3.5</v>
      </c>
      <c r="S93" s="6">
        <f t="shared" si="48"/>
        <v>3</v>
      </c>
      <c r="T93" s="6">
        <f t="shared" si="48"/>
        <v>4.5</v>
      </c>
      <c r="U93" s="6">
        <f t="shared" si="48"/>
        <v>3</v>
      </c>
      <c r="V93" s="6">
        <f t="shared" si="48"/>
        <v>3.5</v>
      </c>
      <c r="W93" s="6">
        <f t="shared" si="48"/>
        <v>4.5</v>
      </c>
      <c r="X93"/>
    </row>
    <row r="94" spans="1:63" x14ac:dyDescent="0.4">
      <c r="A94" t="s">
        <v>2172</v>
      </c>
      <c r="B94" t="str">
        <f t="shared" si="56"/>
        <v>GBN003</v>
      </c>
      <c r="C94" s="10" t="s">
        <v>2311</v>
      </c>
      <c r="D94" s="10">
        <v>31</v>
      </c>
      <c r="E94" s="10">
        <v>8</v>
      </c>
      <c r="F94" s="52">
        <v>3</v>
      </c>
      <c r="G94" s="52">
        <v>3</v>
      </c>
      <c r="H94" s="52">
        <v>5</v>
      </c>
      <c r="I94" s="52">
        <v>3</v>
      </c>
      <c r="J94" s="52">
        <v>4</v>
      </c>
      <c r="K94" s="52">
        <v>4</v>
      </c>
      <c r="L94" s="5">
        <v>5</v>
      </c>
      <c r="M94" s="5">
        <v>4</v>
      </c>
      <c r="N94" s="5">
        <v>5</v>
      </c>
      <c r="O94" s="5">
        <v>5</v>
      </c>
      <c r="P94" s="5">
        <v>5</v>
      </c>
      <c r="Q94" s="5">
        <v>4</v>
      </c>
      <c r="R94" s="6">
        <f t="shared" si="49"/>
        <v>4</v>
      </c>
      <c r="S94" s="6">
        <f t="shared" si="48"/>
        <v>3.5</v>
      </c>
      <c r="T94" s="6">
        <f t="shared" si="48"/>
        <v>5</v>
      </c>
      <c r="U94" s="6">
        <f t="shared" si="48"/>
        <v>4</v>
      </c>
      <c r="V94" s="6">
        <f t="shared" si="48"/>
        <v>4.5</v>
      </c>
      <c r="W94" s="6">
        <f t="shared" si="48"/>
        <v>4</v>
      </c>
      <c r="X94"/>
    </row>
    <row r="95" spans="1:63" x14ac:dyDescent="0.4">
      <c r="A95" t="s">
        <v>2172</v>
      </c>
      <c r="B95" t="str">
        <f t="shared" si="56"/>
        <v>GBT001</v>
      </c>
      <c r="C95" s="10" t="s">
        <v>2312</v>
      </c>
      <c r="D95" s="10">
        <v>31</v>
      </c>
      <c r="E95" s="10">
        <v>9</v>
      </c>
      <c r="F95" s="52">
        <v>2</v>
      </c>
      <c r="G95" s="52">
        <v>4</v>
      </c>
      <c r="H95" s="52">
        <v>4</v>
      </c>
      <c r="I95" s="52">
        <v>5</v>
      </c>
      <c r="J95" s="52">
        <v>5</v>
      </c>
      <c r="K95" s="52">
        <v>5</v>
      </c>
      <c r="L95" s="5">
        <v>5</v>
      </c>
      <c r="M95" s="5">
        <v>4</v>
      </c>
      <c r="N95" s="5">
        <v>5</v>
      </c>
      <c r="O95" s="5">
        <v>5</v>
      </c>
      <c r="P95" s="5">
        <v>3</v>
      </c>
      <c r="Q95" s="5">
        <v>3</v>
      </c>
      <c r="R95" s="6">
        <f t="shared" si="49"/>
        <v>3.5</v>
      </c>
      <c r="S95" s="6">
        <f t="shared" si="48"/>
        <v>4</v>
      </c>
      <c r="T95" s="6">
        <f t="shared" si="48"/>
        <v>4.5</v>
      </c>
      <c r="U95" s="6">
        <f t="shared" si="48"/>
        <v>5</v>
      </c>
      <c r="V95" s="6">
        <f t="shared" si="48"/>
        <v>4</v>
      </c>
      <c r="W95" s="6">
        <f t="shared" si="48"/>
        <v>4</v>
      </c>
      <c r="X95"/>
    </row>
    <row r="96" spans="1:63" x14ac:dyDescent="0.4">
      <c r="A96" t="s">
        <v>2172</v>
      </c>
      <c r="B96" t="str">
        <f t="shared" si="56"/>
        <v>GBT003</v>
      </c>
      <c r="C96" s="10" t="s">
        <v>2313</v>
      </c>
      <c r="D96" s="10">
        <v>31</v>
      </c>
      <c r="E96" s="10">
        <v>10</v>
      </c>
      <c r="F96" s="52">
        <v>4</v>
      </c>
      <c r="G96" s="52">
        <v>4</v>
      </c>
      <c r="H96" s="52">
        <v>5</v>
      </c>
      <c r="I96" s="52">
        <v>4</v>
      </c>
      <c r="J96" s="52">
        <v>4</v>
      </c>
      <c r="K96" s="52">
        <v>2</v>
      </c>
      <c r="L96" s="5">
        <v>4</v>
      </c>
      <c r="M96" s="5">
        <v>5</v>
      </c>
      <c r="N96" s="5">
        <v>5</v>
      </c>
      <c r="O96" s="5">
        <v>5</v>
      </c>
      <c r="P96" s="5">
        <v>3</v>
      </c>
      <c r="Q96" s="5">
        <v>3</v>
      </c>
      <c r="R96" s="6">
        <f t="shared" si="49"/>
        <v>4</v>
      </c>
      <c r="S96" s="6">
        <f t="shared" si="48"/>
        <v>4.5</v>
      </c>
      <c r="T96" s="6">
        <f t="shared" si="48"/>
        <v>5</v>
      </c>
      <c r="U96" s="6">
        <f t="shared" si="48"/>
        <v>4.5</v>
      </c>
      <c r="V96" s="6">
        <f t="shared" si="48"/>
        <v>3.5</v>
      </c>
      <c r="W96" s="6">
        <f t="shared" si="48"/>
        <v>2.5</v>
      </c>
      <c r="X96"/>
    </row>
    <row r="97" spans="1:34" x14ac:dyDescent="0.4">
      <c r="A97" t="s">
        <v>2172</v>
      </c>
      <c r="B97" t="str">
        <f t="shared" si="56"/>
        <v>GBT091</v>
      </c>
      <c r="C97" s="10" t="s">
        <v>2314</v>
      </c>
      <c r="D97" s="10">
        <v>31</v>
      </c>
      <c r="E97" s="10">
        <v>14</v>
      </c>
      <c r="F97" s="52">
        <v>4</v>
      </c>
      <c r="G97" s="52">
        <v>4</v>
      </c>
      <c r="H97" s="52">
        <v>5</v>
      </c>
      <c r="I97" s="52">
        <v>4</v>
      </c>
      <c r="J97" s="52">
        <v>3</v>
      </c>
      <c r="K97" s="52">
        <v>2</v>
      </c>
      <c r="L97" s="5">
        <v>5</v>
      </c>
      <c r="M97" s="5">
        <v>5</v>
      </c>
      <c r="N97" s="5">
        <v>5</v>
      </c>
      <c r="O97" s="5">
        <v>5</v>
      </c>
      <c r="P97" s="5">
        <v>4</v>
      </c>
      <c r="Q97" s="5">
        <v>2</v>
      </c>
      <c r="R97" s="6">
        <f t="shared" si="49"/>
        <v>4.5</v>
      </c>
      <c r="S97" s="6">
        <f t="shared" si="48"/>
        <v>4.5</v>
      </c>
      <c r="T97" s="6">
        <f t="shared" si="48"/>
        <v>5</v>
      </c>
      <c r="U97" s="6">
        <f t="shared" si="48"/>
        <v>4.5</v>
      </c>
      <c r="V97" s="6">
        <f t="shared" si="48"/>
        <v>3.5</v>
      </c>
      <c r="W97" s="6">
        <f t="shared" si="48"/>
        <v>2</v>
      </c>
      <c r="Y97" s="6"/>
      <c r="Z97" s="6"/>
      <c r="AA97" s="6"/>
    </row>
    <row r="98" spans="1:34" x14ac:dyDescent="0.4">
      <c r="A98" t="s">
        <v>2172</v>
      </c>
      <c r="B98" t="str">
        <f t="shared" si="56"/>
        <v>GBT093</v>
      </c>
      <c r="C98" s="10" t="s">
        <v>2315</v>
      </c>
      <c r="D98" s="10">
        <v>31</v>
      </c>
      <c r="E98" s="10">
        <v>15</v>
      </c>
      <c r="F98" s="52">
        <v>4</v>
      </c>
      <c r="G98" s="52">
        <v>4</v>
      </c>
      <c r="H98" s="52">
        <v>5</v>
      </c>
      <c r="I98" s="52">
        <v>4</v>
      </c>
      <c r="J98" s="52">
        <v>3</v>
      </c>
      <c r="K98" s="52">
        <v>1</v>
      </c>
      <c r="L98" s="5">
        <v>5</v>
      </c>
      <c r="M98" s="5">
        <v>4</v>
      </c>
      <c r="N98" s="5">
        <v>5</v>
      </c>
      <c r="O98" s="5">
        <v>4</v>
      </c>
      <c r="P98" s="5">
        <v>2</v>
      </c>
      <c r="Q98" s="5">
        <v>1</v>
      </c>
      <c r="R98" s="6">
        <f t="shared" si="49"/>
        <v>4.5</v>
      </c>
      <c r="S98" s="6">
        <f t="shared" si="48"/>
        <v>4</v>
      </c>
      <c r="T98" s="6">
        <f t="shared" si="48"/>
        <v>5</v>
      </c>
      <c r="U98" s="6">
        <f t="shared" si="48"/>
        <v>4</v>
      </c>
      <c r="V98" s="6">
        <f t="shared" si="48"/>
        <v>2.5</v>
      </c>
      <c r="W98" s="6">
        <f t="shared" si="48"/>
        <v>1</v>
      </c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x14ac:dyDescent="0.4">
      <c r="A99" t="s">
        <v>2172</v>
      </c>
      <c r="B99" t="str">
        <f t="shared" si="56"/>
        <v>GPM001</v>
      </c>
      <c r="C99" s="10" t="s">
        <v>2316</v>
      </c>
      <c r="D99" s="10">
        <v>31</v>
      </c>
      <c r="E99" s="10">
        <v>16</v>
      </c>
      <c r="F99" s="52">
        <v>4</v>
      </c>
      <c r="G99" s="52">
        <v>3</v>
      </c>
      <c r="H99" s="52">
        <v>5</v>
      </c>
      <c r="I99" s="52">
        <v>4</v>
      </c>
      <c r="J99" s="52">
        <v>4</v>
      </c>
      <c r="K99" s="52">
        <v>4</v>
      </c>
      <c r="L99" s="5">
        <v>5</v>
      </c>
      <c r="M99" s="5">
        <v>3</v>
      </c>
      <c r="N99" s="5">
        <v>5</v>
      </c>
      <c r="O99" s="5">
        <v>5</v>
      </c>
      <c r="P99" s="5">
        <v>5</v>
      </c>
      <c r="Q99" s="5">
        <v>5</v>
      </c>
      <c r="R99" s="6">
        <f t="shared" si="49"/>
        <v>4.5</v>
      </c>
      <c r="S99" s="6">
        <f t="shared" si="48"/>
        <v>3</v>
      </c>
      <c r="T99" s="6">
        <f t="shared" si="48"/>
        <v>5</v>
      </c>
      <c r="U99" s="6">
        <f t="shared" si="48"/>
        <v>4.5</v>
      </c>
      <c r="V99" s="6">
        <f t="shared" si="48"/>
        <v>4.5</v>
      </c>
      <c r="W99" s="6">
        <f t="shared" si="48"/>
        <v>4.5</v>
      </c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x14ac:dyDescent="0.4">
      <c r="A100" t="s">
        <v>2172</v>
      </c>
      <c r="B100" t="str">
        <f t="shared" si="56"/>
        <v>GPM003</v>
      </c>
      <c r="C100" s="10" t="s">
        <v>2317</v>
      </c>
      <c r="D100" s="10">
        <v>31</v>
      </c>
      <c r="E100" s="10">
        <v>17</v>
      </c>
      <c r="F100" s="52">
        <v>5</v>
      </c>
      <c r="G100" s="52">
        <v>5</v>
      </c>
      <c r="H100" s="52">
        <v>5</v>
      </c>
      <c r="I100" s="52">
        <v>4</v>
      </c>
      <c r="J100" s="52">
        <v>4</v>
      </c>
      <c r="K100" s="52">
        <v>3</v>
      </c>
      <c r="L100" s="5">
        <v>5</v>
      </c>
      <c r="M100" s="5">
        <v>3</v>
      </c>
      <c r="N100" s="5">
        <v>5</v>
      </c>
      <c r="O100" s="5">
        <v>5</v>
      </c>
      <c r="P100" s="5">
        <v>5</v>
      </c>
      <c r="Q100" s="5">
        <v>5</v>
      </c>
      <c r="R100" s="6">
        <f t="shared" si="49"/>
        <v>5</v>
      </c>
      <c r="S100" s="6">
        <f t="shared" si="48"/>
        <v>4</v>
      </c>
      <c r="T100" s="6">
        <f t="shared" si="48"/>
        <v>5</v>
      </c>
      <c r="U100" s="6">
        <f t="shared" si="48"/>
        <v>4.5</v>
      </c>
      <c r="V100" s="6">
        <f t="shared" si="48"/>
        <v>4.5</v>
      </c>
      <c r="W100" s="6">
        <f t="shared" si="48"/>
        <v>4</v>
      </c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x14ac:dyDescent="0.4">
      <c r="A101" t="s">
        <v>2172</v>
      </c>
      <c r="B101" t="str">
        <f t="shared" si="56"/>
        <v>GPM091</v>
      </c>
      <c r="C101" s="10" t="s">
        <v>2318</v>
      </c>
      <c r="D101" s="10">
        <v>31</v>
      </c>
      <c r="E101" s="10">
        <v>18</v>
      </c>
      <c r="F101" s="52">
        <v>4</v>
      </c>
      <c r="G101" s="52">
        <v>4</v>
      </c>
      <c r="H101" s="52">
        <v>5</v>
      </c>
      <c r="I101" s="52">
        <v>4</v>
      </c>
      <c r="J101" s="52">
        <v>3</v>
      </c>
      <c r="K101" s="52">
        <v>3</v>
      </c>
      <c r="L101" s="5">
        <v>5</v>
      </c>
      <c r="M101" s="5">
        <v>4</v>
      </c>
      <c r="N101" s="5">
        <v>5</v>
      </c>
      <c r="O101" s="5">
        <v>5</v>
      </c>
      <c r="P101" s="5">
        <v>4</v>
      </c>
      <c r="Q101" s="5">
        <v>4</v>
      </c>
      <c r="R101" s="6">
        <f t="shared" si="49"/>
        <v>4.5</v>
      </c>
      <c r="S101" s="6">
        <f t="shared" si="48"/>
        <v>4</v>
      </c>
      <c r="T101" s="6">
        <f t="shared" si="48"/>
        <v>5</v>
      </c>
      <c r="U101" s="6">
        <f t="shared" si="48"/>
        <v>4.5</v>
      </c>
      <c r="V101" s="6">
        <f t="shared" si="48"/>
        <v>3.5</v>
      </c>
      <c r="W101" s="6">
        <f t="shared" si="48"/>
        <v>3.5</v>
      </c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x14ac:dyDescent="0.4">
      <c r="A102" t="s">
        <v>2172</v>
      </c>
      <c r="B102" t="str">
        <f t="shared" si="56"/>
        <v>GPM093</v>
      </c>
      <c r="C102" s="10" t="s">
        <v>2319</v>
      </c>
      <c r="D102" s="10">
        <v>31</v>
      </c>
      <c r="E102" s="10">
        <v>19</v>
      </c>
      <c r="F102" s="52">
        <v>4</v>
      </c>
      <c r="G102" s="52">
        <v>4</v>
      </c>
      <c r="H102" s="52">
        <v>5</v>
      </c>
      <c r="I102" s="52">
        <v>4</v>
      </c>
      <c r="J102" s="52">
        <v>3</v>
      </c>
      <c r="K102" s="52">
        <v>3</v>
      </c>
      <c r="L102" s="5">
        <v>5</v>
      </c>
      <c r="M102" s="5">
        <v>4</v>
      </c>
      <c r="N102" s="5">
        <v>5</v>
      </c>
      <c r="O102" s="5">
        <v>4</v>
      </c>
      <c r="P102" s="5">
        <v>4</v>
      </c>
      <c r="Q102" s="5">
        <v>4</v>
      </c>
      <c r="R102" s="6">
        <f t="shared" si="49"/>
        <v>4.5</v>
      </c>
      <c r="S102" s="6">
        <f t="shared" si="48"/>
        <v>4</v>
      </c>
      <c r="T102" s="6">
        <f t="shared" si="48"/>
        <v>5</v>
      </c>
      <c r="U102" s="6">
        <f t="shared" si="48"/>
        <v>4</v>
      </c>
      <c r="V102" s="6">
        <f t="shared" si="48"/>
        <v>3.5</v>
      </c>
      <c r="W102" s="6">
        <f t="shared" si="48"/>
        <v>3.5</v>
      </c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x14ac:dyDescent="0.4">
      <c r="A103" s="60" t="s">
        <v>2172</v>
      </c>
      <c r="B103" s="60" t="str">
        <f t="shared" si="56"/>
        <v>CLD001</v>
      </c>
      <c r="C103" s="61" t="s">
        <v>2320</v>
      </c>
      <c r="D103" s="61">
        <v>39</v>
      </c>
      <c r="E103" s="61">
        <v>1</v>
      </c>
      <c r="F103" s="52">
        <v>3</v>
      </c>
      <c r="G103" s="52">
        <v>3</v>
      </c>
      <c r="H103" s="52">
        <v>4</v>
      </c>
      <c r="I103" s="52">
        <v>4</v>
      </c>
      <c r="J103" s="52">
        <v>3</v>
      </c>
      <c r="K103" s="52">
        <v>2</v>
      </c>
      <c r="L103" s="5">
        <v>4</v>
      </c>
      <c r="M103" s="5">
        <v>5</v>
      </c>
      <c r="N103" s="5">
        <v>5</v>
      </c>
      <c r="O103" s="5">
        <v>5</v>
      </c>
      <c r="P103" s="5">
        <v>3</v>
      </c>
      <c r="Q103" s="5">
        <v>4</v>
      </c>
      <c r="R103" s="6">
        <f t="shared" si="49"/>
        <v>3.5</v>
      </c>
      <c r="S103" s="6">
        <f t="shared" si="48"/>
        <v>4</v>
      </c>
      <c r="T103" s="6">
        <f t="shared" si="48"/>
        <v>4.5</v>
      </c>
      <c r="U103" s="6">
        <f t="shared" si="48"/>
        <v>4.5</v>
      </c>
      <c r="V103" s="6">
        <f t="shared" si="48"/>
        <v>3</v>
      </c>
      <c r="W103" s="6">
        <f t="shared" si="48"/>
        <v>3</v>
      </c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x14ac:dyDescent="0.4">
      <c r="A104" t="s">
        <v>2172</v>
      </c>
      <c r="B104" t="str">
        <f t="shared" si="56"/>
        <v>CLD003</v>
      </c>
      <c r="C104" s="10" t="s">
        <v>2321</v>
      </c>
      <c r="D104" s="10">
        <v>39</v>
      </c>
      <c r="E104" s="10">
        <v>2</v>
      </c>
      <c r="F104" s="52">
        <v>3</v>
      </c>
      <c r="G104" s="52">
        <v>3</v>
      </c>
      <c r="H104" s="52">
        <v>4</v>
      </c>
      <c r="I104" s="52">
        <v>4</v>
      </c>
      <c r="J104" s="52">
        <v>3</v>
      </c>
      <c r="K104" s="52">
        <v>2</v>
      </c>
      <c r="L104" s="5">
        <v>4</v>
      </c>
      <c r="M104" s="5">
        <v>5</v>
      </c>
      <c r="N104" s="5">
        <v>5</v>
      </c>
      <c r="O104" s="5">
        <v>5</v>
      </c>
      <c r="P104" s="5">
        <v>3</v>
      </c>
      <c r="Q104" s="5">
        <v>4</v>
      </c>
      <c r="R104" s="6">
        <f t="shared" si="49"/>
        <v>3.5</v>
      </c>
      <c r="S104" s="6">
        <f t="shared" si="48"/>
        <v>4</v>
      </c>
      <c r="T104" s="6">
        <f t="shared" si="48"/>
        <v>4.5</v>
      </c>
      <c r="U104" s="6">
        <f t="shared" si="48"/>
        <v>4.5</v>
      </c>
      <c r="V104" s="6">
        <f t="shared" si="48"/>
        <v>3</v>
      </c>
      <c r="W104" s="6">
        <f t="shared" si="48"/>
        <v>3</v>
      </c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x14ac:dyDescent="0.4">
      <c r="A105" t="s">
        <v>2172</v>
      </c>
      <c r="B105" t="str">
        <f t="shared" si="56"/>
        <v>DPM001</v>
      </c>
      <c r="C105" s="10" t="s">
        <v>2322</v>
      </c>
      <c r="D105" s="10">
        <v>39</v>
      </c>
      <c r="E105" s="10">
        <v>3</v>
      </c>
      <c r="F105" s="52">
        <v>4</v>
      </c>
      <c r="G105" s="52">
        <v>4</v>
      </c>
      <c r="H105" s="52">
        <v>5</v>
      </c>
      <c r="I105" s="52">
        <v>5</v>
      </c>
      <c r="J105" s="52">
        <v>4</v>
      </c>
      <c r="K105" s="52">
        <v>3</v>
      </c>
      <c r="L105" s="5">
        <v>5</v>
      </c>
      <c r="M105" s="5">
        <v>4</v>
      </c>
      <c r="N105" s="5">
        <v>5</v>
      </c>
      <c r="O105" s="5">
        <v>4</v>
      </c>
      <c r="P105" s="5">
        <v>4</v>
      </c>
      <c r="Q105" s="5">
        <v>5</v>
      </c>
      <c r="R105" s="6">
        <f t="shared" si="49"/>
        <v>4.5</v>
      </c>
      <c r="S105" s="6">
        <f t="shared" si="48"/>
        <v>4</v>
      </c>
      <c r="T105" s="6">
        <f t="shared" si="48"/>
        <v>5</v>
      </c>
      <c r="U105" s="6">
        <f t="shared" si="48"/>
        <v>4.5</v>
      </c>
      <c r="V105" s="6">
        <f t="shared" si="48"/>
        <v>4</v>
      </c>
      <c r="W105" s="6">
        <f t="shared" si="48"/>
        <v>4</v>
      </c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x14ac:dyDescent="0.4">
      <c r="A106" t="s">
        <v>2172</v>
      </c>
      <c r="B106" t="str">
        <f t="shared" si="56"/>
        <v>DPS001</v>
      </c>
      <c r="C106" s="10" t="s">
        <v>2323</v>
      </c>
      <c r="D106" s="10">
        <v>39</v>
      </c>
      <c r="E106" s="10">
        <v>4</v>
      </c>
      <c r="F106" s="52">
        <v>4</v>
      </c>
      <c r="G106" s="52">
        <v>4</v>
      </c>
      <c r="H106" s="52">
        <v>5</v>
      </c>
      <c r="I106" s="52">
        <v>5</v>
      </c>
      <c r="J106" s="52">
        <v>3</v>
      </c>
      <c r="K106" s="52">
        <v>3</v>
      </c>
      <c r="L106" s="5">
        <v>5</v>
      </c>
      <c r="M106" s="5">
        <v>4</v>
      </c>
      <c r="N106" s="5">
        <v>5</v>
      </c>
      <c r="O106" s="5">
        <v>5</v>
      </c>
      <c r="P106" s="5">
        <v>5</v>
      </c>
      <c r="Q106" s="5">
        <v>5</v>
      </c>
      <c r="R106" s="6">
        <f t="shared" si="49"/>
        <v>4.5</v>
      </c>
      <c r="S106" s="6">
        <f t="shared" si="48"/>
        <v>4</v>
      </c>
      <c r="T106" s="6">
        <f t="shared" si="48"/>
        <v>5</v>
      </c>
      <c r="U106" s="6">
        <f t="shared" si="48"/>
        <v>5</v>
      </c>
      <c r="V106" s="6">
        <f t="shared" si="48"/>
        <v>4</v>
      </c>
      <c r="W106" s="6">
        <f t="shared" si="48"/>
        <v>4</v>
      </c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x14ac:dyDescent="0.4">
      <c r="A107" t="s">
        <v>2172</v>
      </c>
      <c r="B107" t="str">
        <f t="shared" si="56"/>
        <v>DPS003</v>
      </c>
      <c r="C107" s="10" t="s">
        <v>2324</v>
      </c>
      <c r="D107" s="10">
        <v>39</v>
      </c>
      <c r="E107" s="10">
        <v>5</v>
      </c>
      <c r="F107" s="52">
        <v>4</v>
      </c>
      <c r="G107" s="52">
        <v>4</v>
      </c>
      <c r="H107" s="52">
        <v>5</v>
      </c>
      <c r="I107" s="52">
        <v>4</v>
      </c>
      <c r="J107" s="52">
        <v>3</v>
      </c>
      <c r="K107" s="52">
        <v>3</v>
      </c>
      <c r="L107" s="5">
        <v>4</v>
      </c>
      <c r="M107" s="5">
        <v>4</v>
      </c>
      <c r="N107" s="5">
        <v>5</v>
      </c>
      <c r="O107" s="5">
        <v>4</v>
      </c>
      <c r="P107" s="5">
        <v>3</v>
      </c>
      <c r="Q107" s="5">
        <v>4</v>
      </c>
      <c r="R107" s="6">
        <f t="shared" si="49"/>
        <v>4</v>
      </c>
      <c r="S107" s="6">
        <f t="shared" si="48"/>
        <v>4</v>
      </c>
      <c r="T107" s="6">
        <f t="shared" si="48"/>
        <v>5</v>
      </c>
      <c r="U107" s="6">
        <f t="shared" si="48"/>
        <v>4</v>
      </c>
      <c r="V107" s="6">
        <f t="shared" si="48"/>
        <v>3</v>
      </c>
      <c r="W107" s="6">
        <f t="shared" si="48"/>
        <v>3.5</v>
      </c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x14ac:dyDescent="0.4">
      <c r="A108" t="s">
        <v>2172</v>
      </c>
      <c r="B108" t="str">
        <f t="shared" si="56"/>
        <v>DPS093</v>
      </c>
      <c r="C108" s="10" t="s">
        <v>2325</v>
      </c>
      <c r="D108" s="10">
        <v>39</v>
      </c>
      <c r="E108" s="10">
        <v>6</v>
      </c>
      <c r="F108" s="52">
        <v>5</v>
      </c>
      <c r="G108" s="52">
        <v>5</v>
      </c>
      <c r="H108" s="52">
        <v>5</v>
      </c>
      <c r="I108" s="52">
        <v>4</v>
      </c>
      <c r="J108" s="52">
        <v>3</v>
      </c>
      <c r="K108" s="52">
        <v>3</v>
      </c>
      <c r="L108" s="5">
        <v>4</v>
      </c>
      <c r="M108" s="5">
        <v>4</v>
      </c>
      <c r="N108" s="5">
        <v>5</v>
      </c>
      <c r="O108" s="5">
        <v>3</v>
      </c>
      <c r="P108" s="5">
        <v>3</v>
      </c>
      <c r="Q108" s="5">
        <v>4</v>
      </c>
      <c r="R108" s="6">
        <f t="shared" si="49"/>
        <v>4.5</v>
      </c>
      <c r="S108" s="6">
        <f t="shared" si="48"/>
        <v>4.5</v>
      </c>
      <c r="T108" s="6">
        <f t="shared" si="48"/>
        <v>5</v>
      </c>
      <c r="U108" s="6">
        <f t="shared" si="48"/>
        <v>3.5</v>
      </c>
      <c r="V108" s="6">
        <f t="shared" si="48"/>
        <v>3</v>
      </c>
      <c r="W108" s="6">
        <f t="shared" si="48"/>
        <v>3.5</v>
      </c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x14ac:dyDescent="0.4">
      <c r="A109" t="s">
        <v>2172</v>
      </c>
      <c r="B109" t="str">
        <f t="shared" si="56"/>
        <v>GBN001</v>
      </c>
      <c r="C109" s="10" t="s">
        <v>2326</v>
      </c>
      <c r="D109" s="10">
        <v>39</v>
      </c>
      <c r="E109" s="10">
        <v>7</v>
      </c>
      <c r="F109" s="52">
        <v>4</v>
      </c>
      <c r="G109" s="52">
        <v>3</v>
      </c>
      <c r="H109" s="52">
        <v>5</v>
      </c>
      <c r="I109" s="52">
        <v>3</v>
      </c>
      <c r="J109" s="52">
        <v>4</v>
      </c>
      <c r="K109" s="52">
        <v>4</v>
      </c>
      <c r="L109" s="5">
        <v>5</v>
      </c>
      <c r="M109" s="5">
        <v>5</v>
      </c>
      <c r="N109" s="5">
        <v>5</v>
      </c>
      <c r="O109" s="5">
        <v>4</v>
      </c>
      <c r="P109" s="5">
        <v>4</v>
      </c>
      <c r="Q109" s="5">
        <v>5</v>
      </c>
      <c r="R109" s="6">
        <f t="shared" si="49"/>
        <v>4.5</v>
      </c>
      <c r="S109" s="6">
        <f t="shared" si="48"/>
        <v>4</v>
      </c>
      <c r="T109" s="6">
        <f t="shared" si="48"/>
        <v>5</v>
      </c>
      <c r="U109" s="6">
        <f t="shared" si="48"/>
        <v>3.5</v>
      </c>
      <c r="V109" s="6">
        <f t="shared" si="48"/>
        <v>4</v>
      </c>
      <c r="W109" s="6">
        <f t="shared" si="48"/>
        <v>4.5</v>
      </c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x14ac:dyDescent="0.4">
      <c r="A110" t="s">
        <v>2172</v>
      </c>
      <c r="B110" t="str">
        <f t="shared" si="56"/>
        <v>GBN003</v>
      </c>
      <c r="C110" s="10" t="s">
        <v>2327</v>
      </c>
      <c r="D110" s="10">
        <v>39</v>
      </c>
      <c r="E110" s="10">
        <v>8</v>
      </c>
      <c r="F110" s="52">
        <v>3</v>
      </c>
      <c r="G110" s="52">
        <v>3</v>
      </c>
      <c r="H110" s="52">
        <v>5</v>
      </c>
      <c r="I110" s="52">
        <v>3</v>
      </c>
      <c r="J110" s="52">
        <v>4</v>
      </c>
      <c r="K110" s="52">
        <v>4</v>
      </c>
      <c r="L110" s="5">
        <v>5</v>
      </c>
      <c r="M110" s="5">
        <v>5</v>
      </c>
      <c r="N110" s="5">
        <v>5</v>
      </c>
      <c r="O110" s="5">
        <v>5</v>
      </c>
      <c r="P110" s="5">
        <v>5</v>
      </c>
      <c r="Q110" s="5">
        <v>4</v>
      </c>
      <c r="R110" s="6">
        <f t="shared" si="49"/>
        <v>4</v>
      </c>
      <c r="S110" s="6">
        <f t="shared" si="49"/>
        <v>4</v>
      </c>
      <c r="T110" s="6">
        <f t="shared" si="49"/>
        <v>5</v>
      </c>
      <c r="U110" s="6">
        <f t="shared" si="49"/>
        <v>4</v>
      </c>
      <c r="V110" s="6">
        <f t="shared" si="49"/>
        <v>4.5</v>
      </c>
      <c r="W110" s="6">
        <f t="shared" si="49"/>
        <v>4</v>
      </c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x14ac:dyDescent="0.4">
      <c r="A111" t="s">
        <v>2172</v>
      </c>
      <c r="B111" t="str">
        <f t="shared" si="56"/>
        <v>GBT001</v>
      </c>
      <c r="C111" s="10" t="s">
        <v>2328</v>
      </c>
      <c r="D111" s="10">
        <v>39</v>
      </c>
      <c r="E111" s="10">
        <v>9</v>
      </c>
      <c r="F111" s="52">
        <v>4</v>
      </c>
      <c r="G111" s="52">
        <v>4</v>
      </c>
      <c r="H111" s="52">
        <v>5</v>
      </c>
      <c r="I111" s="52">
        <v>4</v>
      </c>
      <c r="J111" s="52">
        <v>4</v>
      </c>
      <c r="K111" s="52">
        <v>3</v>
      </c>
      <c r="L111" s="5">
        <v>5</v>
      </c>
      <c r="M111" s="5">
        <v>5</v>
      </c>
      <c r="N111" s="5">
        <v>5</v>
      </c>
      <c r="O111" s="5">
        <v>5</v>
      </c>
      <c r="P111" s="5">
        <v>3</v>
      </c>
      <c r="Q111" s="5">
        <v>3</v>
      </c>
      <c r="R111" s="6">
        <f t="shared" si="49"/>
        <v>4.5</v>
      </c>
      <c r="S111" s="6">
        <f t="shared" si="49"/>
        <v>4.5</v>
      </c>
      <c r="T111" s="6">
        <f t="shared" si="49"/>
        <v>5</v>
      </c>
      <c r="U111" s="6">
        <f t="shared" si="49"/>
        <v>4.5</v>
      </c>
      <c r="V111" s="6">
        <f t="shared" si="49"/>
        <v>3.5</v>
      </c>
      <c r="W111" s="6">
        <f t="shared" si="49"/>
        <v>3</v>
      </c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x14ac:dyDescent="0.4">
      <c r="A112" t="s">
        <v>2172</v>
      </c>
      <c r="B112" t="str">
        <f t="shared" si="56"/>
        <v>GBT003</v>
      </c>
      <c r="C112" s="10" t="s">
        <v>2329</v>
      </c>
      <c r="D112" s="10">
        <v>39</v>
      </c>
      <c r="E112" s="10">
        <v>10</v>
      </c>
      <c r="F112" s="52">
        <v>3</v>
      </c>
      <c r="G112" s="52">
        <v>4</v>
      </c>
      <c r="H112" s="52">
        <v>4</v>
      </c>
      <c r="I112" s="52">
        <v>4</v>
      </c>
      <c r="J112" s="52">
        <v>4</v>
      </c>
      <c r="K112" s="52">
        <v>3</v>
      </c>
      <c r="L112" s="5">
        <v>4</v>
      </c>
      <c r="M112" s="5">
        <v>5</v>
      </c>
      <c r="N112" s="5">
        <v>5</v>
      </c>
      <c r="O112" s="5">
        <v>4</v>
      </c>
      <c r="P112" s="5">
        <v>3</v>
      </c>
      <c r="Q112" s="5">
        <v>4</v>
      </c>
      <c r="R112" s="6">
        <f t="shared" si="49"/>
        <v>3.5</v>
      </c>
      <c r="S112" s="6">
        <f t="shared" si="49"/>
        <v>4.5</v>
      </c>
      <c r="T112" s="6">
        <f t="shared" si="49"/>
        <v>4.5</v>
      </c>
      <c r="U112" s="6">
        <f t="shared" si="49"/>
        <v>4</v>
      </c>
      <c r="V112" s="6">
        <f t="shared" si="49"/>
        <v>3.5</v>
      </c>
      <c r="W112" s="6">
        <f t="shared" si="49"/>
        <v>3.5</v>
      </c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x14ac:dyDescent="0.4">
      <c r="A113" t="s">
        <v>2172</v>
      </c>
      <c r="B113" t="str">
        <f t="shared" si="56"/>
        <v>GBT091</v>
      </c>
      <c r="C113" s="10" t="s">
        <v>2330</v>
      </c>
      <c r="D113" s="10">
        <v>39</v>
      </c>
      <c r="E113" s="10">
        <v>14</v>
      </c>
      <c r="F113" s="52">
        <v>5</v>
      </c>
      <c r="G113" s="52">
        <v>5</v>
      </c>
      <c r="H113" s="52">
        <v>5</v>
      </c>
      <c r="I113" s="52">
        <v>4</v>
      </c>
      <c r="J113" s="52">
        <v>4</v>
      </c>
      <c r="K113" s="52">
        <v>3</v>
      </c>
      <c r="L113" s="5">
        <v>4</v>
      </c>
      <c r="M113" s="5">
        <v>5</v>
      </c>
      <c r="N113" s="5">
        <v>5</v>
      </c>
      <c r="O113" s="5">
        <v>4</v>
      </c>
      <c r="P113" s="5">
        <v>4</v>
      </c>
      <c r="Q113" s="5">
        <v>4</v>
      </c>
      <c r="R113" s="6">
        <f t="shared" si="49"/>
        <v>4.5</v>
      </c>
      <c r="S113" s="6">
        <f t="shared" si="49"/>
        <v>5</v>
      </c>
      <c r="T113" s="6">
        <f t="shared" si="49"/>
        <v>5</v>
      </c>
      <c r="U113" s="6">
        <f t="shared" si="49"/>
        <v>4</v>
      </c>
      <c r="V113" s="6">
        <f t="shared" si="49"/>
        <v>4</v>
      </c>
      <c r="W113" s="6">
        <f t="shared" si="49"/>
        <v>3.5</v>
      </c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x14ac:dyDescent="0.4">
      <c r="A114" t="s">
        <v>2172</v>
      </c>
      <c r="B114" t="str">
        <f t="shared" si="56"/>
        <v>GPM001</v>
      </c>
      <c r="C114" s="10" t="s">
        <v>2331</v>
      </c>
      <c r="D114" s="10">
        <v>39</v>
      </c>
      <c r="E114" s="10">
        <v>15</v>
      </c>
      <c r="F114" s="52">
        <v>5</v>
      </c>
      <c r="G114" s="52">
        <v>5</v>
      </c>
      <c r="H114" s="52">
        <v>5</v>
      </c>
      <c r="I114" s="52">
        <v>5</v>
      </c>
      <c r="J114" s="52">
        <v>4</v>
      </c>
      <c r="K114" s="52">
        <v>4</v>
      </c>
      <c r="L114" s="5">
        <v>4</v>
      </c>
      <c r="M114" s="5">
        <v>5</v>
      </c>
      <c r="N114" s="5">
        <v>5</v>
      </c>
      <c r="O114" s="5">
        <v>4</v>
      </c>
      <c r="P114" s="5">
        <v>4</v>
      </c>
      <c r="Q114" s="5">
        <v>5</v>
      </c>
      <c r="R114" s="6">
        <f t="shared" si="49"/>
        <v>4.5</v>
      </c>
      <c r="S114" s="6">
        <f t="shared" si="49"/>
        <v>5</v>
      </c>
      <c r="T114" s="6">
        <f t="shared" si="49"/>
        <v>5</v>
      </c>
      <c r="U114" s="6">
        <f t="shared" si="49"/>
        <v>4.5</v>
      </c>
      <c r="V114" s="6">
        <f t="shared" si="49"/>
        <v>4</v>
      </c>
      <c r="W114" s="6">
        <f t="shared" si="49"/>
        <v>4.5</v>
      </c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x14ac:dyDescent="0.4">
      <c r="A115" t="s">
        <v>2172</v>
      </c>
      <c r="B115" t="str">
        <f t="shared" si="56"/>
        <v>GPM003</v>
      </c>
      <c r="C115" s="10" t="s">
        <v>2332</v>
      </c>
      <c r="D115" s="10">
        <v>39</v>
      </c>
      <c r="E115" s="10">
        <v>16</v>
      </c>
      <c r="F115" s="52">
        <v>4</v>
      </c>
      <c r="G115" s="52">
        <v>4</v>
      </c>
      <c r="H115" s="52">
        <v>5</v>
      </c>
      <c r="I115" s="52">
        <v>4</v>
      </c>
      <c r="J115" s="52">
        <v>4</v>
      </c>
      <c r="K115" s="52">
        <v>4</v>
      </c>
      <c r="L115" s="5">
        <v>3</v>
      </c>
      <c r="M115" s="5">
        <v>4</v>
      </c>
      <c r="N115" s="5">
        <v>5</v>
      </c>
      <c r="O115" s="5">
        <v>3</v>
      </c>
      <c r="P115" s="5">
        <v>5</v>
      </c>
      <c r="Q115" s="5">
        <v>5</v>
      </c>
      <c r="R115" s="6">
        <f t="shared" si="49"/>
        <v>3.5</v>
      </c>
      <c r="S115" s="6">
        <f t="shared" si="49"/>
        <v>4</v>
      </c>
      <c r="T115" s="6">
        <f t="shared" si="49"/>
        <v>5</v>
      </c>
      <c r="U115" s="6">
        <f t="shared" si="49"/>
        <v>3.5</v>
      </c>
      <c r="V115" s="6">
        <f t="shared" si="49"/>
        <v>4.5</v>
      </c>
      <c r="W115" s="6">
        <f t="shared" si="49"/>
        <v>4.5</v>
      </c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x14ac:dyDescent="0.4">
      <c r="A116" t="s">
        <v>2172</v>
      </c>
      <c r="B116" t="str">
        <f t="shared" si="56"/>
        <v>GPM091</v>
      </c>
      <c r="C116" s="10" t="s">
        <v>2333</v>
      </c>
      <c r="D116" s="10">
        <v>39</v>
      </c>
      <c r="E116" s="10">
        <v>17</v>
      </c>
      <c r="F116" s="52">
        <v>4</v>
      </c>
      <c r="G116" s="52">
        <v>4</v>
      </c>
      <c r="H116" s="52">
        <v>5</v>
      </c>
      <c r="I116" s="52">
        <v>4</v>
      </c>
      <c r="J116" s="52">
        <v>4</v>
      </c>
      <c r="K116" s="52">
        <v>4</v>
      </c>
      <c r="L116" s="5">
        <v>5</v>
      </c>
      <c r="M116" s="5">
        <v>5</v>
      </c>
      <c r="N116" s="5">
        <v>5</v>
      </c>
      <c r="O116" s="5">
        <v>4</v>
      </c>
      <c r="P116" s="5">
        <v>5</v>
      </c>
      <c r="Q116" s="5">
        <v>5</v>
      </c>
      <c r="R116" s="6">
        <f t="shared" si="49"/>
        <v>4.5</v>
      </c>
      <c r="S116" s="6">
        <f t="shared" si="49"/>
        <v>4.5</v>
      </c>
      <c r="T116" s="6">
        <f t="shared" si="49"/>
        <v>5</v>
      </c>
      <c r="U116" s="6">
        <f t="shared" si="49"/>
        <v>4</v>
      </c>
      <c r="V116" s="6">
        <f t="shared" si="49"/>
        <v>4.5</v>
      </c>
      <c r="W116" s="6">
        <f t="shared" si="49"/>
        <v>4.5</v>
      </c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x14ac:dyDescent="0.4">
      <c r="A117" t="s">
        <v>2172</v>
      </c>
      <c r="B117" t="str">
        <f t="shared" si="56"/>
        <v>GPM093</v>
      </c>
      <c r="C117" s="10" t="s">
        <v>2334</v>
      </c>
      <c r="D117" s="10">
        <v>39</v>
      </c>
      <c r="E117" s="10">
        <v>18</v>
      </c>
      <c r="F117" s="52">
        <v>4</v>
      </c>
      <c r="G117" s="52">
        <v>3</v>
      </c>
      <c r="H117" s="52">
        <v>5</v>
      </c>
      <c r="I117" s="52">
        <v>4</v>
      </c>
      <c r="J117" s="52">
        <v>4</v>
      </c>
      <c r="K117" s="52">
        <v>3</v>
      </c>
      <c r="L117" s="5">
        <v>3</v>
      </c>
      <c r="M117" s="5">
        <v>4</v>
      </c>
      <c r="N117" s="5">
        <v>5</v>
      </c>
      <c r="O117" s="5">
        <v>3</v>
      </c>
      <c r="P117" s="5">
        <v>3</v>
      </c>
      <c r="Q117" s="5">
        <v>5</v>
      </c>
      <c r="R117" s="6">
        <f t="shared" si="49"/>
        <v>3.5</v>
      </c>
      <c r="S117" s="6">
        <f t="shared" si="49"/>
        <v>3.5</v>
      </c>
      <c r="T117" s="6">
        <f t="shared" si="49"/>
        <v>5</v>
      </c>
      <c r="U117" s="6">
        <f t="shared" si="49"/>
        <v>3.5</v>
      </c>
      <c r="V117" s="6">
        <f t="shared" si="49"/>
        <v>3.5</v>
      </c>
      <c r="W117" s="6">
        <f t="shared" si="49"/>
        <v>4</v>
      </c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x14ac:dyDescent="0.4">
      <c r="A118" s="60" t="s">
        <v>2172</v>
      </c>
      <c r="B118" s="60" t="str">
        <f t="shared" si="56"/>
        <v>CLD001</v>
      </c>
      <c r="C118" s="61" t="s">
        <v>2335</v>
      </c>
      <c r="D118" s="61">
        <v>40</v>
      </c>
      <c r="E118" s="61">
        <v>1</v>
      </c>
      <c r="F118" s="52">
        <v>3</v>
      </c>
      <c r="G118" s="52">
        <v>4</v>
      </c>
      <c r="H118" s="52">
        <v>5</v>
      </c>
      <c r="I118" s="52">
        <v>3</v>
      </c>
      <c r="J118" s="52">
        <v>2</v>
      </c>
      <c r="K118" s="52">
        <v>2</v>
      </c>
      <c r="L118" s="5">
        <v>5</v>
      </c>
      <c r="M118" s="5">
        <v>5</v>
      </c>
      <c r="N118" s="5">
        <v>5</v>
      </c>
      <c r="O118" s="5">
        <v>5</v>
      </c>
      <c r="P118" s="5">
        <v>3</v>
      </c>
      <c r="Q118" s="5">
        <v>3</v>
      </c>
      <c r="R118" s="6">
        <f t="shared" si="49"/>
        <v>4</v>
      </c>
      <c r="S118" s="6">
        <f t="shared" si="49"/>
        <v>4.5</v>
      </c>
      <c r="T118" s="6">
        <f t="shared" si="49"/>
        <v>5</v>
      </c>
      <c r="U118" s="6">
        <f t="shared" si="49"/>
        <v>4</v>
      </c>
      <c r="V118" s="6">
        <f t="shared" si="49"/>
        <v>2.5</v>
      </c>
      <c r="W118" s="6">
        <f t="shared" si="49"/>
        <v>2.5</v>
      </c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x14ac:dyDescent="0.4">
      <c r="A119" t="s">
        <v>2172</v>
      </c>
      <c r="B119" t="str">
        <f t="shared" si="56"/>
        <v>CLD003</v>
      </c>
      <c r="C119" s="10" t="s">
        <v>2336</v>
      </c>
      <c r="D119" s="10">
        <v>40</v>
      </c>
      <c r="E119" s="10">
        <v>2</v>
      </c>
      <c r="F119" s="52">
        <v>3</v>
      </c>
      <c r="G119" s="52">
        <v>3</v>
      </c>
      <c r="H119" s="52">
        <v>4</v>
      </c>
      <c r="I119" s="52">
        <v>3</v>
      </c>
      <c r="J119" s="52">
        <v>2</v>
      </c>
      <c r="K119" s="52">
        <v>3</v>
      </c>
      <c r="L119" s="5">
        <v>5</v>
      </c>
      <c r="M119" s="5">
        <v>5</v>
      </c>
      <c r="N119" s="5">
        <v>5</v>
      </c>
      <c r="O119" s="5">
        <v>5</v>
      </c>
      <c r="P119" s="5">
        <v>4</v>
      </c>
      <c r="Q119" s="5">
        <v>4</v>
      </c>
      <c r="R119" s="6">
        <f t="shared" si="49"/>
        <v>4</v>
      </c>
      <c r="S119" s="6">
        <f t="shared" si="49"/>
        <v>4</v>
      </c>
      <c r="T119" s="6">
        <f t="shared" si="49"/>
        <v>4.5</v>
      </c>
      <c r="U119" s="6">
        <f t="shared" si="49"/>
        <v>4</v>
      </c>
      <c r="V119" s="6">
        <f t="shared" si="49"/>
        <v>3</v>
      </c>
      <c r="W119" s="6">
        <f t="shared" si="49"/>
        <v>3.5</v>
      </c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x14ac:dyDescent="0.4">
      <c r="A120" t="s">
        <v>2172</v>
      </c>
      <c r="B120" t="str">
        <f t="shared" si="56"/>
        <v>CLD091</v>
      </c>
      <c r="C120" s="10" t="s">
        <v>2337</v>
      </c>
      <c r="D120" s="10">
        <v>40</v>
      </c>
      <c r="E120" s="10">
        <v>3</v>
      </c>
      <c r="F120" s="52">
        <v>3</v>
      </c>
      <c r="G120" s="52">
        <v>3</v>
      </c>
      <c r="H120" s="52">
        <v>4</v>
      </c>
      <c r="I120" s="52">
        <v>3</v>
      </c>
      <c r="J120" s="52">
        <v>3</v>
      </c>
      <c r="K120" s="52">
        <v>2</v>
      </c>
      <c r="L120" s="5">
        <v>5</v>
      </c>
      <c r="M120" s="5">
        <v>5</v>
      </c>
      <c r="N120" s="5">
        <v>5</v>
      </c>
      <c r="O120" s="5">
        <v>5</v>
      </c>
      <c r="P120" s="5">
        <v>4</v>
      </c>
      <c r="Q120" s="5">
        <v>4</v>
      </c>
      <c r="R120" s="6">
        <f t="shared" si="49"/>
        <v>4</v>
      </c>
      <c r="S120" s="6">
        <f t="shared" si="49"/>
        <v>4</v>
      </c>
      <c r="T120" s="6">
        <f t="shared" si="49"/>
        <v>4.5</v>
      </c>
      <c r="U120" s="6">
        <f t="shared" si="49"/>
        <v>4</v>
      </c>
      <c r="V120" s="6">
        <f t="shared" si="49"/>
        <v>3.5</v>
      </c>
      <c r="W120" s="6">
        <f t="shared" si="49"/>
        <v>3</v>
      </c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x14ac:dyDescent="0.4">
      <c r="A121" t="s">
        <v>2172</v>
      </c>
      <c r="B121" t="str">
        <f t="shared" si="56"/>
        <v>CLD093</v>
      </c>
      <c r="C121" s="10" t="s">
        <v>2338</v>
      </c>
      <c r="D121" s="10">
        <v>40</v>
      </c>
      <c r="E121" s="10">
        <v>4</v>
      </c>
      <c r="F121" s="52">
        <v>4</v>
      </c>
      <c r="G121" s="52">
        <v>4</v>
      </c>
      <c r="H121" s="52">
        <v>5</v>
      </c>
      <c r="I121" s="52">
        <v>4</v>
      </c>
      <c r="J121" s="52">
        <v>3</v>
      </c>
      <c r="K121" s="52">
        <v>2</v>
      </c>
      <c r="L121" s="5">
        <v>5</v>
      </c>
      <c r="M121" s="5">
        <v>5</v>
      </c>
      <c r="N121" s="5">
        <v>5</v>
      </c>
      <c r="O121" s="5">
        <v>4</v>
      </c>
      <c r="P121" s="5">
        <v>3</v>
      </c>
      <c r="Q121" s="5">
        <v>3</v>
      </c>
      <c r="R121" s="6">
        <f t="shared" si="49"/>
        <v>4.5</v>
      </c>
      <c r="S121" s="6">
        <f t="shared" si="49"/>
        <v>4.5</v>
      </c>
      <c r="T121" s="6">
        <f t="shared" si="49"/>
        <v>5</v>
      </c>
      <c r="U121" s="6">
        <f t="shared" si="49"/>
        <v>4</v>
      </c>
      <c r="V121" s="6">
        <f t="shared" si="49"/>
        <v>3</v>
      </c>
      <c r="W121" s="6">
        <f t="shared" si="49"/>
        <v>2.5</v>
      </c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x14ac:dyDescent="0.4">
      <c r="A122" t="s">
        <v>2172</v>
      </c>
      <c r="B122" t="str">
        <f t="shared" si="56"/>
        <v>DPS001</v>
      </c>
      <c r="C122" s="10" t="s">
        <v>2339</v>
      </c>
      <c r="D122" s="10">
        <v>40</v>
      </c>
      <c r="E122" s="10">
        <v>5</v>
      </c>
      <c r="F122" s="52">
        <v>3</v>
      </c>
      <c r="G122" s="52">
        <v>3</v>
      </c>
      <c r="H122" s="52">
        <v>5</v>
      </c>
      <c r="I122" s="52">
        <v>3</v>
      </c>
      <c r="J122" s="52">
        <v>2</v>
      </c>
      <c r="K122" s="52">
        <v>2</v>
      </c>
      <c r="L122" s="5">
        <v>5</v>
      </c>
      <c r="M122" s="5">
        <v>5</v>
      </c>
      <c r="N122" s="5">
        <v>5</v>
      </c>
      <c r="O122" s="5">
        <v>5</v>
      </c>
      <c r="P122" s="5">
        <v>2</v>
      </c>
      <c r="Q122" s="5">
        <v>2</v>
      </c>
      <c r="R122" s="6">
        <f t="shared" si="49"/>
        <v>4</v>
      </c>
      <c r="S122" s="6">
        <f t="shared" si="49"/>
        <v>4</v>
      </c>
      <c r="T122" s="6">
        <f t="shared" si="49"/>
        <v>5</v>
      </c>
      <c r="U122" s="6">
        <f t="shared" si="49"/>
        <v>4</v>
      </c>
      <c r="V122" s="6">
        <f t="shared" si="49"/>
        <v>2</v>
      </c>
      <c r="W122" s="6">
        <f t="shared" si="49"/>
        <v>2</v>
      </c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x14ac:dyDescent="0.4">
      <c r="A123" t="s">
        <v>2172</v>
      </c>
      <c r="B123" t="str">
        <f t="shared" si="56"/>
        <v>DPS003</v>
      </c>
      <c r="C123" s="10" t="s">
        <v>2340</v>
      </c>
      <c r="D123" s="10">
        <v>40</v>
      </c>
      <c r="E123" s="10">
        <v>6</v>
      </c>
      <c r="F123" s="52">
        <v>3</v>
      </c>
      <c r="G123" s="52">
        <v>3</v>
      </c>
      <c r="H123" s="52">
        <v>5</v>
      </c>
      <c r="I123" s="52">
        <v>3</v>
      </c>
      <c r="J123" s="52">
        <v>2</v>
      </c>
      <c r="K123" s="52">
        <v>2</v>
      </c>
      <c r="L123" s="5">
        <v>5</v>
      </c>
      <c r="M123" s="5">
        <v>5</v>
      </c>
      <c r="N123" s="5">
        <v>5</v>
      </c>
      <c r="O123" s="5">
        <v>5</v>
      </c>
      <c r="P123" s="5">
        <v>5</v>
      </c>
      <c r="Q123" s="5">
        <v>4</v>
      </c>
      <c r="R123" s="6">
        <f t="shared" si="49"/>
        <v>4</v>
      </c>
      <c r="S123" s="6">
        <f t="shared" si="49"/>
        <v>4</v>
      </c>
      <c r="T123" s="6">
        <f t="shared" si="49"/>
        <v>5</v>
      </c>
      <c r="U123" s="6">
        <f t="shared" si="49"/>
        <v>4</v>
      </c>
      <c r="V123" s="6">
        <f t="shared" si="49"/>
        <v>3.5</v>
      </c>
      <c r="W123" s="6">
        <f t="shared" si="49"/>
        <v>3</v>
      </c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x14ac:dyDescent="0.4">
      <c r="A124" t="s">
        <v>2172</v>
      </c>
      <c r="B124" t="str">
        <f t="shared" si="56"/>
        <v>DPS091</v>
      </c>
      <c r="C124" s="10" t="s">
        <v>2341</v>
      </c>
      <c r="D124" s="10">
        <v>40</v>
      </c>
      <c r="E124" s="10">
        <v>7</v>
      </c>
      <c r="F124" s="52">
        <v>3</v>
      </c>
      <c r="G124" s="52">
        <v>3</v>
      </c>
      <c r="H124" s="52">
        <v>5</v>
      </c>
      <c r="I124" s="52">
        <v>3</v>
      </c>
      <c r="J124" s="52">
        <v>2</v>
      </c>
      <c r="K124" s="52">
        <v>2</v>
      </c>
      <c r="L124" s="5">
        <v>5</v>
      </c>
      <c r="M124" s="5">
        <v>5</v>
      </c>
      <c r="N124" s="5">
        <v>5</v>
      </c>
      <c r="O124" s="5">
        <v>5</v>
      </c>
      <c r="P124" s="5">
        <v>5</v>
      </c>
      <c r="Q124" s="5">
        <v>4</v>
      </c>
      <c r="R124" s="6">
        <f t="shared" ref="R124:W150" si="57">AVERAGE(F124,L124)</f>
        <v>4</v>
      </c>
      <c r="S124" s="6">
        <f t="shared" si="57"/>
        <v>4</v>
      </c>
      <c r="T124" s="6">
        <f t="shared" si="57"/>
        <v>5</v>
      </c>
      <c r="U124" s="6">
        <f t="shared" si="57"/>
        <v>4</v>
      </c>
      <c r="V124" s="6">
        <f t="shared" si="57"/>
        <v>3.5</v>
      </c>
      <c r="W124" s="6">
        <f t="shared" si="57"/>
        <v>3</v>
      </c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x14ac:dyDescent="0.4">
      <c r="A125" t="s">
        <v>2172</v>
      </c>
      <c r="B125" t="str">
        <f t="shared" si="56"/>
        <v>DPS093</v>
      </c>
      <c r="C125" s="10" t="s">
        <v>2342</v>
      </c>
      <c r="D125" s="10">
        <v>40</v>
      </c>
      <c r="E125" s="10">
        <v>8</v>
      </c>
      <c r="F125" s="52">
        <v>3</v>
      </c>
      <c r="G125" s="52">
        <v>3</v>
      </c>
      <c r="H125" s="52">
        <v>5</v>
      </c>
      <c r="I125" s="52">
        <v>3</v>
      </c>
      <c r="J125" s="52">
        <v>2</v>
      </c>
      <c r="K125" s="52">
        <v>2</v>
      </c>
      <c r="L125" s="5">
        <v>5</v>
      </c>
      <c r="M125" s="5">
        <v>4</v>
      </c>
      <c r="N125" s="5">
        <v>5</v>
      </c>
      <c r="O125" s="5">
        <v>4</v>
      </c>
      <c r="P125" s="5">
        <v>2</v>
      </c>
      <c r="Q125" s="5">
        <v>3</v>
      </c>
      <c r="R125" s="6">
        <f t="shared" si="57"/>
        <v>4</v>
      </c>
      <c r="S125" s="6">
        <f t="shared" si="57"/>
        <v>3.5</v>
      </c>
      <c r="T125" s="6">
        <f t="shared" si="57"/>
        <v>5</v>
      </c>
      <c r="U125" s="6">
        <f t="shared" si="57"/>
        <v>3.5</v>
      </c>
      <c r="V125" s="6">
        <f t="shared" si="57"/>
        <v>2</v>
      </c>
      <c r="W125" s="6">
        <f t="shared" si="57"/>
        <v>2.5</v>
      </c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x14ac:dyDescent="0.4">
      <c r="A126" t="s">
        <v>2172</v>
      </c>
      <c r="B126" t="str">
        <f t="shared" si="56"/>
        <v>GBN001</v>
      </c>
      <c r="C126" s="10" t="s">
        <v>2343</v>
      </c>
      <c r="D126" s="10">
        <v>40</v>
      </c>
      <c r="E126" s="10">
        <v>9</v>
      </c>
      <c r="F126" s="52">
        <v>4</v>
      </c>
      <c r="G126" s="52">
        <v>4</v>
      </c>
      <c r="H126" s="52">
        <v>4</v>
      </c>
      <c r="I126" s="52">
        <v>5</v>
      </c>
      <c r="J126" s="52">
        <v>4</v>
      </c>
      <c r="K126" s="52">
        <v>4</v>
      </c>
      <c r="L126" s="5">
        <v>4</v>
      </c>
      <c r="M126" s="5">
        <v>3</v>
      </c>
      <c r="N126" s="5">
        <v>4</v>
      </c>
      <c r="O126" s="5">
        <v>3</v>
      </c>
      <c r="P126" s="5">
        <v>4</v>
      </c>
      <c r="Q126" s="5">
        <v>5</v>
      </c>
      <c r="R126" s="6">
        <f t="shared" si="57"/>
        <v>4</v>
      </c>
      <c r="S126" s="6">
        <f t="shared" si="57"/>
        <v>3.5</v>
      </c>
      <c r="T126" s="6">
        <f t="shared" si="57"/>
        <v>4</v>
      </c>
      <c r="U126" s="6">
        <f t="shared" si="57"/>
        <v>4</v>
      </c>
      <c r="V126" s="6">
        <f t="shared" si="57"/>
        <v>4</v>
      </c>
      <c r="W126" s="6">
        <f t="shared" si="57"/>
        <v>4.5</v>
      </c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x14ac:dyDescent="0.4">
      <c r="A127" t="s">
        <v>2172</v>
      </c>
      <c r="B127" t="str">
        <f t="shared" si="56"/>
        <v>GBN003</v>
      </c>
      <c r="C127" s="10" t="s">
        <v>2344</v>
      </c>
      <c r="D127" s="10">
        <v>40</v>
      </c>
      <c r="E127" s="10">
        <v>10</v>
      </c>
      <c r="F127" s="52">
        <v>4</v>
      </c>
      <c r="G127" s="52">
        <v>3</v>
      </c>
      <c r="H127" s="52">
        <v>5</v>
      </c>
      <c r="I127" s="52">
        <v>4</v>
      </c>
      <c r="J127" s="52">
        <v>4</v>
      </c>
      <c r="K127" s="52">
        <v>5</v>
      </c>
      <c r="L127" s="5">
        <v>4</v>
      </c>
      <c r="M127" s="5">
        <v>5</v>
      </c>
      <c r="N127" s="5">
        <v>5</v>
      </c>
      <c r="O127" s="5">
        <v>4</v>
      </c>
      <c r="P127" s="5">
        <v>5</v>
      </c>
      <c r="Q127" s="5">
        <v>5</v>
      </c>
      <c r="R127" s="6">
        <f t="shared" si="57"/>
        <v>4</v>
      </c>
      <c r="S127" s="6">
        <f t="shared" si="57"/>
        <v>4</v>
      </c>
      <c r="T127" s="6">
        <f t="shared" si="57"/>
        <v>5</v>
      </c>
      <c r="U127" s="6">
        <f t="shared" si="57"/>
        <v>4</v>
      </c>
      <c r="V127" s="6">
        <f t="shared" si="57"/>
        <v>4.5</v>
      </c>
      <c r="W127" s="6">
        <f t="shared" si="57"/>
        <v>5</v>
      </c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x14ac:dyDescent="0.4">
      <c r="A128" t="s">
        <v>2172</v>
      </c>
      <c r="B128" t="str">
        <f t="shared" si="56"/>
        <v>GBT003</v>
      </c>
      <c r="C128" s="10" t="s">
        <v>2345</v>
      </c>
      <c r="D128" s="10">
        <v>40</v>
      </c>
      <c r="E128" s="10">
        <v>11</v>
      </c>
      <c r="F128" s="52">
        <v>4</v>
      </c>
      <c r="G128" s="52">
        <v>3</v>
      </c>
      <c r="H128" s="52">
        <v>5</v>
      </c>
      <c r="I128" s="52">
        <v>3</v>
      </c>
      <c r="J128" s="52">
        <v>4</v>
      </c>
      <c r="K128" s="52">
        <v>4</v>
      </c>
      <c r="L128" s="5">
        <v>5</v>
      </c>
      <c r="M128" s="5">
        <v>3</v>
      </c>
      <c r="N128" s="5">
        <v>5</v>
      </c>
      <c r="O128" s="5">
        <v>3</v>
      </c>
      <c r="P128" s="5">
        <v>2</v>
      </c>
      <c r="Q128" s="5">
        <v>4</v>
      </c>
      <c r="R128" s="6">
        <f t="shared" si="57"/>
        <v>4.5</v>
      </c>
      <c r="S128" s="6">
        <f t="shared" si="57"/>
        <v>3</v>
      </c>
      <c r="T128" s="6">
        <f t="shared" si="57"/>
        <v>5</v>
      </c>
      <c r="U128" s="6">
        <f t="shared" si="57"/>
        <v>3</v>
      </c>
      <c r="V128" s="6">
        <f t="shared" si="57"/>
        <v>3</v>
      </c>
      <c r="W128" s="6">
        <f t="shared" si="57"/>
        <v>4</v>
      </c>
    </row>
    <row r="129" spans="1:23" x14ac:dyDescent="0.4">
      <c r="A129" t="s">
        <v>2172</v>
      </c>
      <c r="B129" t="str">
        <f t="shared" si="56"/>
        <v>GBT093</v>
      </c>
      <c r="C129" s="10" t="s">
        <v>2346</v>
      </c>
      <c r="D129" s="10">
        <v>40</v>
      </c>
      <c r="E129" s="10">
        <v>14</v>
      </c>
      <c r="F129" s="52">
        <v>4</v>
      </c>
      <c r="G129" s="52">
        <v>4</v>
      </c>
      <c r="H129" s="52">
        <v>5</v>
      </c>
      <c r="I129" s="52">
        <v>4</v>
      </c>
      <c r="J129" s="52">
        <v>3</v>
      </c>
      <c r="K129" s="52">
        <v>2</v>
      </c>
      <c r="L129" s="5">
        <v>5</v>
      </c>
      <c r="M129" s="5">
        <v>5</v>
      </c>
      <c r="N129" s="5">
        <v>5</v>
      </c>
      <c r="O129" s="5">
        <v>4</v>
      </c>
      <c r="P129" s="5">
        <v>1</v>
      </c>
      <c r="Q129" s="5">
        <v>1</v>
      </c>
      <c r="R129" s="6">
        <f t="shared" si="57"/>
        <v>4.5</v>
      </c>
      <c r="S129" s="6">
        <f t="shared" si="57"/>
        <v>4.5</v>
      </c>
      <c r="T129" s="6">
        <f t="shared" si="57"/>
        <v>5</v>
      </c>
      <c r="U129" s="6">
        <f t="shared" si="57"/>
        <v>4</v>
      </c>
      <c r="V129" s="6">
        <f t="shared" si="57"/>
        <v>2</v>
      </c>
      <c r="W129" s="6">
        <f t="shared" si="57"/>
        <v>1.5</v>
      </c>
    </row>
    <row r="130" spans="1:23" x14ac:dyDescent="0.4">
      <c r="A130" t="s">
        <v>2172</v>
      </c>
      <c r="B130" t="str">
        <f t="shared" si="56"/>
        <v>GPM001</v>
      </c>
      <c r="C130" s="10" t="s">
        <v>2347</v>
      </c>
      <c r="D130" s="10">
        <v>40</v>
      </c>
      <c r="E130" s="10">
        <v>15</v>
      </c>
      <c r="F130" s="52">
        <v>3</v>
      </c>
      <c r="G130" s="52">
        <v>4</v>
      </c>
      <c r="H130" s="52">
        <v>4</v>
      </c>
      <c r="I130" s="52">
        <v>5</v>
      </c>
      <c r="J130" s="52">
        <v>4</v>
      </c>
      <c r="K130" s="52">
        <v>4</v>
      </c>
      <c r="L130" s="5">
        <v>5</v>
      </c>
      <c r="M130" s="5">
        <v>4</v>
      </c>
      <c r="N130" s="5">
        <v>5</v>
      </c>
      <c r="O130" s="5">
        <v>5</v>
      </c>
      <c r="P130" s="5">
        <v>5</v>
      </c>
      <c r="Q130" s="5">
        <v>5</v>
      </c>
      <c r="R130" s="6">
        <f t="shared" si="57"/>
        <v>4</v>
      </c>
      <c r="S130" s="6">
        <f t="shared" si="57"/>
        <v>4</v>
      </c>
      <c r="T130" s="6">
        <f t="shared" si="57"/>
        <v>4.5</v>
      </c>
      <c r="U130" s="6">
        <f t="shared" si="57"/>
        <v>5</v>
      </c>
      <c r="V130" s="6">
        <f t="shared" si="57"/>
        <v>4.5</v>
      </c>
      <c r="W130" s="6">
        <f t="shared" si="57"/>
        <v>4.5</v>
      </c>
    </row>
    <row r="131" spans="1:23" x14ac:dyDescent="0.4">
      <c r="A131" t="s">
        <v>2172</v>
      </c>
      <c r="B131" t="str">
        <f t="shared" si="56"/>
        <v>GPM003</v>
      </c>
      <c r="C131" s="10" t="s">
        <v>2348</v>
      </c>
      <c r="D131" s="10">
        <v>40</v>
      </c>
      <c r="E131" s="10">
        <v>16</v>
      </c>
      <c r="F131" s="52">
        <v>4</v>
      </c>
      <c r="G131" s="52">
        <v>4</v>
      </c>
      <c r="H131" s="52">
        <v>5</v>
      </c>
      <c r="I131" s="52">
        <v>3</v>
      </c>
      <c r="J131" s="52">
        <v>3</v>
      </c>
      <c r="K131" s="52">
        <v>3</v>
      </c>
      <c r="L131" s="5">
        <v>4</v>
      </c>
      <c r="M131" s="5">
        <v>4</v>
      </c>
      <c r="N131" s="5">
        <v>5</v>
      </c>
      <c r="O131" s="5">
        <v>4</v>
      </c>
      <c r="P131" s="5">
        <v>5</v>
      </c>
      <c r="Q131" s="5">
        <v>5</v>
      </c>
      <c r="R131" s="6">
        <f t="shared" si="57"/>
        <v>4</v>
      </c>
      <c r="S131" s="6">
        <f t="shared" si="57"/>
        <v>4</v>
      </c>
      <c r="T131" s="6">
        <f t="shared" si="57"/>
        <v>5</v>
      </c>
      <c r="U131" s="6">
        <f t="shared" si="57"/>
        <v>3.5</v>
      </c>
      <c r="V131" s="6">
        <f t="shared" si="57"/>
        <v>4</v>
      </c>
      <c r="W131" s="6">
        <f t="shared" si="57"/>
        <v>4</v>
      </c>
    </row>
    <row r="132" spans="1:23" x14ac:dyDescent="0.4">
      <c r="A132" t="s">
        <v>2172</v>
      </c>
      <c r="B132" t="str">
        <f t="shared" ref="B132:B150" si="58">LEFT(C132,6)</f>
        <v>GPM091</v>
      </c>
      <c r="C132" s="10" t="s">
        <v>2349</v>
      </c>
      <c r="D132" s="10">
        <v>40</v>
      </c>
      <c r="E132" s="10">
        <v>17</v>
      </c>
      <c r="F132" s="52">
        <v>4</v>
      </c>
      <c r="G132" s="52">
        <v>4</v>
      </c>
      <c r="H132" s="52">
        <v>5</v>
      </c>
      <c r="I132" s="52">
        <v>4</v>
      </c>
      <c r="J132" s="52">
        <v>4</v>
      </c>
      <c r="K132" s="52">
        <v>3</v>
      </c>
      <c r="L132" s="5">
        <v>5</v>
      </c>
      <c r="M132" s="5">
        <v>4</v>
      </c>
      <c r="N132" s="5">
        <v>5</v>
      </c>
      <c r="O132" s="5">
        <v>5</v>
      </c>
      <c r="P132" s="5">
        <v>5</v>
      </c>
      <c r="Q132" s="5">
        <v>5</v>
      </c>
      <c r="R132" s="6">
        <f t="shared" si="57"/>
        <v>4.5</v>
      </c>
      <c r="S132" s="6">
        <f t="shared" si="57"/>
        <v>4</v>
      </c>
      <c r="T132" s="6">
        <f t="shared" si="57"/>
        <v>5</v>
      </c>
      <c r="U132" s="6">
        <f t="shared" si="57"/>
        <v>4.5</v>
      </c>
      <c r="V132" s="6">
        <f t="shared" si="57"/>
        <v>4.5</v>
      </c>
      <c r="W132" s="6">
        <f t="shared" si="57"/>
        <v>4</v>
      </c>
    </row>
    <row r="133" spans="1:23" x14ac:dyDescent="0.4">
      <c r="A133" s="60" t="s">
        <v>2172</v>
      </c>
      <c r="B133" s="60" t="str">
        <f t="shared" si="58"/>
        <v>CLD001</v>
      </c>
      <c r="C133" s="61" t="s">
        <v>2350</v>
      </c>
      <c r="D133" s="61">
        <v>43</v>
      </c>
      <c r="E133" s="61">
        <v>1</v>
      </c>
      <c r="F133" s="52">
        <v>4</v>
      </c>
      <c r="G133" s="52">
        <v>4</v>
      </c>
      <c r="H133" s="52">
        <v>5</v>
      </c>
      <c r="I133" s="52">
        <v>4</v>
      </c>
      <c r="J133" s="52">
        <v>3</v>
      </c>
      <c r="K133" s="52">
        <v>2</v>
      </c>
      <c r="L133" s="5">
        <v>5</v>
      </c>
      <c r="M133" s="5">
        <v>5</v>
      </c>
      <c r="N133" s="5">
        <v>5</v>
      </c>
      <c r="O133" s="5">
        <v>5</v>
      </c>
      <c r="P133" s="5">
        <v>3</v>
      </c>
      <c r="Q133" s="5">
        <v>4</v>
      </c>
      <c r="R133" s="6">
        <f t="shared" si="57"/>
        <v>4.5</v>
      </c>
      <c r="S133" s="6">
        <f t="shared" si="57"/>
        <v>4.5</v>
      </c>
      <c r="T133" s="6">
        <f t="shared" si="57"/>
        <v>5</v>
      </c>
      <c r="U133" s="6">
        <f t="shared" si="57"/>
        <v>4.5</v>
      </c>
      <c r="V133" s="6">
        <f t="shared" si="57"/>
        <v>3</v>
      </c>
      <c r="W133" s="6">
        <f t="shared" si="57"/>
        <v>3</v>
      </c>
    </row>
    <row r="134" spans="1:23" x14ac:dyDescent="0.4">
      <c r="A134" t="s">
        <v>2172</v>
      </c>
      <c r="B134" t="str">
        <f t="shared" si="58"/>
        <v>CLD003</v>
      </c>
      <c r="C134" s="10" t="s">
        <v>2351</v>
      </c>
      <c r="D134" s="10">
        <v>43</v>
      </c>
      <c r="E134" s="10">
        <v>2</v>
      </c>
      <c r="F134" s="52">
        <v>4</v>
      </c>
      <c r="G134" s="52">
        <v>4</v>
      </c>
      <c r="H134" s="52">
        <v>5</v>
      </c>
      <c r="I134" s="52">
        <v>4</v>
      </c>
      <c r="J134" s="52">
        <v>3</v>
      </c>
      <c r="K134" s="52">
        <v>2</v>
      </c>
      <c r="L134" s="5">
        <v>5</v>
      </c>
      <c r="M134" s="5">
        <v>5</v>
      </c>
      <c r="N134" s="5">
        <v>5</v>
      </c>
      <c r="O134" s="5">
        <v>5</v>
      </c>
      <c r="P134" s="5">
        <v>3</v>
      </c>
      <c r="Q134" s="5">
        <v>4</v>
      </c>
      <c r="R134" s="6">
        <f t="shared" si="57"/>
        <v>4.5</v>
      </c>
      <c r="S134" s="6">
        <f t="shared" si="57"/>
        <v>4.5</v>
      </c>
      <c r="T134" s="6">
        <f t="shared" si="57"/>
        <v>5</v>
      </c>
      <c r="U134" s="6">
        <f t="shared" si="57"/>
        <v>4.5</v>
      </c>
      <c r="V134" s="6">
        <f t="shared" si="57"/>
        <v>3</v>
      </c>
      <c r="W134" s="6">
        <f t="shared" si="57"/>
        <v>3</v>
      </c>
    </row>
    <row r="135" spans="1:23" x14ac:dyDescent="0.4">
      <c r="A135" t="s">
        <v>2172</v>
      </c>
      <c r="B135" t="str">
        <f t="shared" si="58"/>
        <v>CLD091</v>
      </c>
      <c r="C135" s="10" t="s">
        <v>2352</v>
      </c>
      <c r="D135" s="10">
        <v>43</v>
      </c>
      <c r="E135" s="10">
        <v>3</v>
      </c>
      <c r="F135" s="52">
        <v>4</v>
      </c>
      <c r="G135" s="52">
        <v>4</v>
      </c>
      <c r="H135" s="52">
        <v>5</v>
      </c>
      <c r="I135" s="52">
        <v>4</v>
      </c>
      <c r="J135" s="52">
        <v>3</v>
      </c>
      <c r="K135" s="52">
        <v>3</v>
      </c>
      <c r="L135" s="5">
        <v>5</v>
      </c>
      <c r="M135" s="5">
        <v>5</v>
      </c>
      <c r="N135" s="5">
        <v>5</v>
      </c>
      <c r="O135" s="5">
        <v>5</v>
      </c>
      <c r="P135" s="5">
        <v>3</v>
      </c>
      <c r="Q135" s="5">
        <v>4</v>
      </c>
      <c r="R135" s="6">
        <f t="shared" si="57"/>
        <v>4.5</v>
      </c>
      <c r="S135" s="6">
        <f t="shared" si="57"/>
        <v>4.5</v>
      </c>
      <c r="T135" s="6">
        <f t="shared" si="57"/>
        <v>5</v>
      </c>
      <c r="U135" s="6">
        <f t="shared" si="57"/>
        <v>4.5</v>
      </c>
      <c r="V135" s="6">
        <f t="shared" si="57"/>
        <v>3</v>
      </c>
      <c r="W135" s="6">
        <f t="shared" si="57"/>
        <v>3.5</v>
      </c>
    </row>
    <row r="136" spans="1:23" x14ac:dyDescent="0.4">
      <c r="A136" t="s">
        <v>2172</v>
      </c>
      <c r="B136" t="str">
        <f t="shared" si="58"/>
        <v>CLD093</v>
      </c>
      <c r="C136" s="10" t="s">
        <v>2353</v>
      </c>
      <c r="D136" s="10">
        <v>43</v>
      </c>
      <c r="E136" s="10">
        <v>4</v>
      </c>
      <c r="F136" s="52">
        <v>4</v>
      </c>
      <c r="G136" s="52">
        <v>4</v>
      </c>
      <c r="H136" s="52">
        <v>5</v>
      </c>
      <c r="I136" s="52">
        <v>4</v>
      </c>
      <c r="J136" s="52">
        <v>2</v>
      </c>
      <c r="K136" s="52">
        <v>2</v>
      </c>
      <c r="L136" s="5">
        <v>5</v>
      </c>
      <c r="M136" s="5">
        <v>5</v>
      </c>
      <c r="N136" s="5">
        <v>5</v>
      </c>
      <c r="O136" s="5">
        <v>5</v>
      </c>
      <c r="P136" s="5">
        <v>3</v>
      </c>
      <c r="Q136" s="5">
        <v>4</v>
      </c>
      <c r="R136" s="6">
        <f t="shared" si="57"/>
        <v>4.5</v>
      </c>
      <c r="S136" s="6">
        <f t="shared" si="57"/>
        <v>4.5</v>
      </c>
      <c r="T136" s="6">
        <f t="shared" si="57"/>
        <v>5</v>
      </c>
      <c r="U136" s="6">
        <f t="shared" si="57"/>
        <v>4.5</v>
      </c>
      <c r="V136" s="6">
        <f t="shared" si="57"/>
        <v>2.5</v>
      </c>
      <c r="W136" s="6">
        <f t="shared" si="57"/>
        <v>3</v>
      </c>
    </row>
    <row r="137" spans="1:23" x14ac:dyDescent="0.4">
      <c r="A137" t="s">
        <v>2172</v>
      </c>
      <c r="B137" t="str">
        <f t="shared" si="58"/>
        <v>DPS001</v>
      </c>
      <c r="C137" s="10" t="s">
        <v>2354</v>
      </c>
      <c r="D137" s="10">
        <v>43</v>
      </c>
      <c r="E137" s="10">
        <v>5</v>
      </c>
      <c r="F137" s="52">
        <v>4</v>
      </c>
      <c r="G137" s="52">
        <v>4</v>
      </c>
      <c r="H137" s="52">
        <v>4</v>
      </c>
      <c r="I137" s="52">
        <v>4</v>
      </c>
      <c r="J137" s="52">
        <v>2</v>
      </c>
      <c r="K137" s="52">
        <v>3</v>
      </c>
      <c r="L137" s="5">
        <v>5</v>
      </c>
      <c r="M137" s="5">
        <v>5</v>
      </c>
      <c r="N137" s="5">
        <v>5</v>
      </c>
      <c r="O137" s="5">
        <v>5</v>
      </c>
      <c r="P137" s="5">
        <v>5</v>
      </c>
      <c r="Q137" s="5">
        <v>5</v>
      </c>
      <c r="R137" s="6">
        <f t="shared" si="57"/>
        <v>4.5</v>
      </c>
      <c r="S137" s="6">
        <f t="shared" si="57"/>
        <v>4.5</v>
      </c>
      <c r="T137" s="6">
        <f t="shared" si="57"/>
        <v>4.5</v>
      </c>
      <c r="U137" s="6">
        <f t="shared" si="57"/>
        <v>4.5</v>
      </c>
      <c r="V137" s="6">
        <f t="shared" si="57"/>
        <v>3.5</v>
      </c>
      <c r="W137" s="6">
        <f t="shared" si="57"/>
        <v>4</v>
      </c>
    </row>
    <row r="138" spans="1:23" x14ac:dyDescent="0.4">
      <c r="A138" t="s">
        <v>2172</v>
      </c>
      <c r="B138" t="str">
        <f t="shared" si="58"/>
        <v>DPS003</v>
      </c>
      <c r="C138" s="10" t="s">
        <v>2355</v>
      </c>
      <c r="D138" s="10">
        <v>43</v>
      </c>
      <c r="E138" s="10">
        <v>6</v>
      </c>
      <c r="F138" s="52">
        <v>4</v>
      </c>
      <c r="G138" s="52">
        <v>4</v>
      </c>
      <c r="H138" s="52">
        <v>5</v>
      </c>
      <c r="I138" s="52">
        <v>4</v>
      </c>
      <c r="J138" s="52">
        <v>3</v>
      </c>
      <c r="K138" s="52">
        <v>2</v>
      </c>
      <c r="L138" s="5">
        <v>5</v>
      </c>
      <c r="M138" s="5">
        <v>5</v>
      </c>
      <c r="N138" s="5">
        <v>4</v>
      </c>
      <c r="O138" s="5">
        <v>5</v>
      </c>
      <c r="P138" s="5">
        <v>2</v>
      </c>
      <c r="Q138" s="5">
        <v>3</v>
      </c>
      <c r="R138" s="6">
        <f t="shared" si="57"/>
        <v>4.5</v>
      </c>
      <c r="S138" s="6">
        <f t="shared" si="57"/>
        <v>4.5</v>
      </c>
      <c r="T138" s="6">
        <f t="shared" si="57"/>
        <v>4.5</v>
      </c>
      <c r="U138" s="6">
        <f t="shared" si="57"/>
        <v>4.5</v>
      </c>
      <c r="V138" s="6">
        <f t="shared" si="57"/>
        <v>2.5</v>
      </c>
      <c r="W138" s="6">
        <f t="shared" si="57"/>
        <v>2.5</v>
      </c>
    </row>
    <row r="139" spans="1:23" x14ac:dyDescent="0.4">
      <c r="A139" t="s">
        <v>2172</v>
      </c>
      <c r="B139" t="str">
        <f t="shared" si="58"/>
        <v>DPS091</v>
      </c>
      <c r="C139" s="10" t="s">
        <v>2356</v>
      </c>
      <c r="D139" s="10">
        <v>43</v>
      </c>
      <c r="E139" s="10">
        <v>7</v>
      </c>
      <c r="F139" s="52">
        <v>4</v>
      </c>
      <c r="G139" s="52">
        <v>4</v>
      </c>
      <c r="H139" s="52">
        <v>5</v>
      </c>
      <c r="I139" s="52">
        <v>4</v>
      </c>
      <c r="J139" s="52">
        <v>2</v>
      </c>
      <c r="K139" s="52">
        <v>3</v>
      </c>
      <c r="L139" s="5">
        <v>3</v>
      </c>
      <c r="M139" s="5">
        <v>4</v>
      </c>
      <c r="N139" s="5">
        <v>4</v>
      </c>
      <c r="O139" s="5">
        <v>3</v>
      </c>
      <c r="P139" s="5">
        <v>3</v>
      </c>
      <c r="Q139" s="5">
        <v>5</v>
      </c>
      <c r="R139" s="6">
        <f t="shared" si="57"/>
        <v>3.5</v>
      </c>
      <c r="S139" s="6">
        <f t="shared" si="57"/>
        <v>4</v>
      </c>
      <c r="T139" s="6">
        <f t="shared" si="57"/>
        <v>4.5</v>
      </c>
      <c r="U139" s="6">
        <f t="shared" si="57"/>
        <v>3.5</v>
      </c>
      <c r="V139" s="6">
        <f t="shared" si="57"/>
        <v>2.5</v>
      </c>
      <c r="W139" s="6">
        <f t="shared" si="57"/>
        <v>4</v>
      </c>
    </row>
    <row r="140" spans="1:23" x14ac:dyDescent="0.4">
      <c r="A140" t="s">
        <v>2172</v>
      </c>
      <c r="B140" t="str">
        <f t="shared" si="58"/>
        <v>DPS093</v>
      </c>
      <c r="C140" s="10" t="s">
        <v>2357</v>
      </c>
      <c r="D140" s="10">
        <v>43</v>
      </c>
      <c r="E140" s="10">
        <v>8</v>
      </c>
      <c r="F140" s="52">
        <v>3</v>
      </c>
      <c r="G140" s="52">
        <v>4</v>
      </c>
      <c r="H140" s="52">
        <v>5</v>
      </c>
      <c r="I140" s="52">
        <v>3</v>
      </c>
      <c r="J140" s="52">
        <v>2</v>
      </c>
      <c r="K140" s="52">
        <v>2</v>
      </c>
      <c r="L140" s="5">
        <v>5</v>
      </c>
      <c r="M140" s="5">
        <v>5</v>
      </c>
      <c r="N140" s="5">
        <v>4</v>
      </c>
      <c r="O140" s="5">
        <v>5</v>
      </c>
      <c r="P140" s="5">
        <v>3</v>
      </c>
      <c r="Q140" s="5">
        <v>4</v>
      </c>
      <c r="R140" s="6">
        <f t="shared" si="57"/>
        <v>4</v>
      </c>
      <c r="S140" s="6">
        <f t="shared" si="57"/>
        <v>4.5</v>
      </c>
      <c r="T140" s="6">
        <f t="shared" si="57"/>
        <v>4.5</v>
      </c>
      <c r="U140" s="6">
        <f t="shared" si="57"/>
        <v>4</v>
      </c>
      <c r="V140" s="6">
        <f t="shared" si="57"/>
        <v>2.5</v>
      </c>
      <c r="W140" s="6">
        <f t="shared" si="57"/>
        <v>3</v>
      </c>
    </row>
    <row r="141" spans="1:23" x14ac:dyDescent="0.4">
      <c r="A141" t="s">
        <v>2172</v>
      </c>
      <c r="B141" t="str">
        <f t="shared" si="58"/>
        <v>GBN001</v>
      </c>
      <c r="C141" s="10" t="s">
        <v>2358</v>
      </c>
      <c r="D141" s="10">
        <v>43</v>
      </c>
      <c r="E141" s="10">
        <v>9</v>
      </c>
      <c r="F141" s="52">
        <v>4</v>
      </c>
      <c r="G141" s="52">
        <v>4</v>
      </c>
      <c r="H141" s="52">
        <v>3</v>
      </c>
      <c r="I141" s="52">
        <v>5</v>
      </c>
      <c r="J141" s="52">
        <v>3</v>
      </c>
      <c r="K141" s="52">
        <v>3</v>
      </c>
      <c r="L141" s="5">
        <v>4</v>
      </c>
      <c r="M141" s="5">
        <v>2</v>
      </c>
      <c r="N141" s="5">
        <v>4</v>
      </c>
      <c r="O141" s="5">
        <v>3</v>
      </c>
      <c r="P141" s="5">
        <v>5</v>
      </c>
      <c r="Q141" s="5">
        <v>5</v>
      </c>
      <c r="R141" s="6">
        <f t="shared" si="57"/>
        <v>4</v>
      </c>
      <c r="S141" s="6">
        <f t="shared" si="57"/>
        <v>3</v>
      </c>
      <c r="T141" s="6">
        <f t="shared" si="57"/>
        <v>3.5</v>
      </c>
      <c r="U141" s="6">
        <f t="shared" si="57"/>
        <v>4</v>
      </c>
      <c r="V141" s="6">
        <f t="shared" si="57"/>
        <v>4</v>
      </c>
      <c r="W141" s="6">
        <f t="shared" si="57"/>
        <v>4</v>
      </c>
    </row>
    <row r="142" spans="1:23" x14ac:dyDescent="0.4">
      <c r="A142" t="s">
        <v>2172</v>
      </c>
      <c r="B142" t="str">
        <f t="shared" si="58"/>
        <v>GBN003</v>
      </c>
      <c r="C142" s="10" t="s">
        <v>2359</v>
      </c>
      <c r="D142" s="10">
        <v>43</v>
      </c>
      <c r="E142" s="10">
        <v>10</v>
      </c>
      <c r="F142" s="52">
        <v>4</v>
      </c>
      <c r="G142" s="52">
        <v>3</v>
      </c>
      <c r="H142" s="52">
        <v>5</v>
      </c>
      <c r="I142" s="52">
        <v>3</v>
      </c>
      <c r="J142" s="52">
        <v>4</v>
      </c>
      <c r="K142" s="52">
        <v>4</v>
      </c>
      <c r="L142" s="5">
        <v>3</v>
      </c>
      <c r="M142" s="5">
        <v>2</v>
      </c>
      <c r="N142" s="5">
        <v>4</v>
      </c>
      <c r="O142" s="5">
        <v>2</v>
      </c>
      <c r="P142" s="5">
        <v>5</v>
      </c>
      <c r="Q142" s="5">
        <v>5</v>
      </c>
      <c r="R142" s="6">
        <f t="shared" si="57"/>
        <v>3.5</v>
      </c>
      <c r="S142" s="6">
        <f t="shared" si="57"/>
        <v>2.5</v>
      </c>
      <c r="T142" s="6">
        <f t="shared" si="57"/>
        <v>4.5</v>
      </c>
      <c r="U142" s="6">
        <f t="shared" si="57"/>
        <v>2.5</v>
      </c>
      <c r="V142" s="6">
        <f t="shared" si="57"/>
        <v>4.5</v>
      </c>
      <c r="W142" s="6">
        <f t="shared" si="57"/>
        <v>4.5</v>
      </c>
    </row>
    <row r="143" spans="1:23" x14ac:dyDescent="0.4">
      <c r="A143" t="s">
        <v>2172</v>
      </c>
      <c r="B143" t="str">
        <f t="shared" si="58"/>
        <v>GBT001</v>
      </c>
      <c r="C143" s="10" t="s">
        <v>2360</v>
      </c>
      <c r="D143" s="10">
        <v>43</v>
      </c>
      <c r="E143" s="10">
        <v>11</v>
      </c>
      <c r="F143" s="52">
        <v>3</v>
      </c>
      <c r="G143" s="52">
        <v>3</v>
      </c>
      <c r="H143" s="52">
        <v>4</v>
      </c>
      <c r="I143" s="52">
        <v>3</v>
      </c>
      <c r="J143" s="52">
        <v>1</v>
      </c>
      <c r="K143" s="52">
        <v>1</v>
      </c>
      <c r="L143" s="5">
        <v>4</v>
      </c>
      <c r="M143" s="5">
        <v>5</v>
      </c>
      <c r="N143" s="5">
        <v>5</v>
      </c>
      <c r="O143" s="5">
        <v>5</v>
      </c>
      <c r="P143" s="5">
        <v>2</v>
      </c>
      <c r="Q143" s="5">
        <v>1</v>
      </c>
      <c r="R143" s="6">
        <f t="shared" si="57"/>
        <v>3.5</v>
      </c>
      <c r="S143" s="6">
        <f t="shared" si="57"/>
        <v>4</v>
      </c>
      <c r="T143" s="6">
        <f t="shared" si="57"/>
        <v>4.5</v>
      </c>
      <c r="U143" s="6">
        <f t="shared" si="57"/>
        <v>4</v>
      </c>
      <c r="V143" s="6">
        <f t="shared" si="57"/>
        <v>1.5</v>
      </c>
      <c r="W143" s="6">
        <f t="shared" si="57"/>
        <v>1</v>
      </c>
    </row>
    <row r="144" spans="1:23" x14ac:dyDescent="0.4">
      <c r="A144" t="s">
        <v>2172</v>
      </c>
      <c r="B144" t="str">
        <f t="shared" si="58"/>
        <v>GBT003</v>
      </c>
      <c r="C144" s="10" t="s">
        <v>2361</v>
      </c>
      <c r="D144" s="10">
        <v>43</v>
      </c>
      <c r="E144" s="10">
        <v>12</v>
      </c>
      <c r="F144" s="52">
        <v>4</v>
      </c>
      <c r="G144" s="52">
        <v>3</v>
      </c>
      <c r="H144" s="62"/>
      <c r="I144" s="52">
        <v>4</v>
      </c>
      <c r="J144" s="52">
        <v>2</v>
      </c>
      <c r="K144" s="52">
        <v>2</v>
      </c>
      <c r="L144" s="5">
        <v>5</v>
      </c>
      <c r="M144" s="5">
        <v>4</v>
      </c>
      <c r="N144" s="5">
        <v>5</v>
      </c>
      <c r="O144" s="5">
        <v>5</v>
      </c>
      <c r="P144" s="5">
        <v>5</v>
      </c>
      <c r="Q144" s="5">
        <v>3</v>
      </c>
      <c r="R144" s="6">
        <f t="shared" si="57"/>
        <v>4.5</v>
      </c>
      <c r="S144" s="6">
        <f t="shared" si="57"/>
        <v>3.5</v>
      </c>
      <c r="T144" s="6">
        <f t="shared" si="57"/>
        <v>5</v>
      </c>
      <c r="U144" s="6">
        <f t="shared" si="57"/>
        <v>4.5</v>
      </c>
      <c r="V144" s="6">
        <f t="shared" si="57"/>
        <v>3.5</v>
      </c>
      <c r="W144" s="6">
        <f t="shared" si="57"/>
        <v>2.5</v>
      </c>
    </row>
    <row r="145" spans="1:24" x14ac:dyDescent="0.4">
      <c r="A145" t="s">
        <v>2172</v>
      </c>
      <c r="B145" t="str">
        <f t="shared" si="58"/>
        <v>GBT091</v>
      </c>
      <c r="C145" s="10" t="s">
        <v>2362</v>
      </c>
      <c r="D145" s="10">
        <v>43</v>
      </c>
      <c r="E145" s="10">
        <v>16</v>
      </c>
      <c r="F145" s="52">
        <v>4</v>
      </c>
      <c r="G145" s="52">
        <v>4</v>
      </c>
      <c r="H145" s="62">
        <v>4</v>
      </c>
      <c r="I145" s="52">
        <v>3</v>
      </c>
      <c r="J145" s="52">
        <v>1</v>
      </c>
      <c r="K145" s="52">
        <v>1</v>
      </c>
      <c r="L145" s="5">
        <v>4</v>
      </c>
      <c r="M145" s="5">
        <v>5</v>
      </c>
      <c r="N145" s="5">
        <v>5</v>
      </c>
      <c r="O145" s="5">
        <v>5</v>
      </c>
      <c r="P145" s="5">
        <v>2</v>
      </c>
      <c r="Q145" s="5">
        <v>1</v>
      </c>
      <c r="R145" s="6">
        <f t="shared" si="57"/>
        <v>4</v>
      </c>
      <c r="S145" s="6">
        <f t="shared" si="57"/>
        <v>4.5</v>
      </c>
      <c r="T145" s="6">
        <f t="shared" si="57"/>
        <v>4.5</v>
      </c>
      <c r="U145" s="6">
        <f t="shared" si="57"/>
        <v>4</v>
      </c>
      <c r="V145" s="6">
        <f t="shared" si="57"/>
        <v>1.5</v>
      </c>
      <c r="W145" s="6">
        <f t="shared" si="57"/>
        <v>1</v>
      </c>
    </row>
    <row r="146" spans="1:24" x14ac:dyDescent="0.4">
      <c r="A146" t="s">
        <v>2172</v>
      </c>
      <c r="B146" t="str">
        <f t="shared" si="58"/>
        <v>GBT093</v>
      </c>
      <c r="C146" s="10" t="s">
        <v>2363</v>
      </c>
      <c r="D146" s="10">
        <v>43</v>
      </c>
      <c r="E146" s="10">
        <v>17</v>
      </c>
      <c r="F146" s="52">
        <v>4</v>
      </c>
      <c r="G146" s="52">
        <v>4</v>
      </c>
      <c r="H146" s="52">
        <v>5</v>
      </c>
      <c r="I146" s="52">
        <v>4</v>
      </c>
      <c r="J146" s="52">
        <v>2</v>
      </c>
      <c r="K146" s="52">
        <v>2</v>
      </c>
      <c r="L146" s="5">
        <v>5</v>
      </c>
      <c r="M146" s="5">
        <v>5</v>
      </c>
      <c r="N146" s="5">
        <v>5</v>
      </c>
      <c r="O146" s="5">
        <v>5</v>
      </c>
      <c r="P146" s="5">
        <v>3</v>
      </c>
      <c r="Q146" s="5">
        <v>4</v>
      </c>
      <c r="R146" s="6">
        <f t="shared" si="57"/>
        <v>4.5</v>
      </c>
      <c r="S146" s="6">
        <f t="shared" si="57"/>
        <v>4.5</v>
      </c>
      <c r="T146" s="6">
        <f t="shared" si="57"/>
        <v>5</v>
      </c>
      <c r="U146" s="6">
        <f t="shared" si="57"/>
        <v>4.5</v>
      </c>
      <c r="V146" s="6">
        <f t="shared" si="57"/>
        <v>2.5</v>
      </c>
      <c r="W146" s="6">
        <f t="shared" si="57"/>
        <v>3</v>
      </c>
    </row>
    <row r="147" spans="1:24" x14ac:dyDescent="0.4">
      <c r="A147" t="s">
        <v>2172</v>
      </c>
      <c r="B147" t="str">
        <f t="shared" si="58"/>
        <v>GPM001</v>
      </c>
      <c r="C147" s="10" t="s">
        <v>2364</v>
      </c>
      <c r="D147" s="10">
        <v>43</v>
      </c>
      <c r="E147" s="10">
        <v>18</v>
      </c>
      <c r="F147" s="52">
        <v>4</v>
      </c>
      <c r="G147" s="52">
        <v>3</v>
      </c>
      <c r="H147" s="62">
        <v>5</v>
      </c>
      <c r="I147" s="52">
        <v>4</v>
      </c>
      <c r="J147" s="52">
        <v>4</v>
      </c>
      <c r="K147" s="52">
        <v>4</v>
      </c>
      <c r="L147" s="5">
        <v>5</v>
      </c>
      <c r="M147" s="5">
        <v>2</v>
      </c>
      <c r="N147" s="5">
        <v>3</v>
      </c>
      <c r="O147" s="5">
        <v>3</v>
      </c>
      <c r="P147" s="5">
        <v>5</v>
      </c>
      <c r="Q147" s="5">
        <v>5</v>
      </c>
      <c r="R147" s="6">
        <f t="shared" si="57"/>
        <v>4.5</v>
      </c>
      <c r="S147" s="6">
        <f t="shared" si="57"/>
        <v>2.5</v>
      </c>
      <c r="T147" s="6">
        <f t="shared" si="57"/>
        <v>4</v>
      </c>
      <c r="U147" s="6">
        <f t="shared" si="57"/>
        <v>3.5</v>
      </c>
      <c r="V147" s="6">
        <f t="shared" si="57"/>
        <v>4.5</v>
      </c>
      <c r="W147" s="6">
        <f t="shared" si="57"/>
        <v>4.5</v>
      </c>
    </row>
    <row r="148" spans="1:24" x14ac:dyDescent="0.4">
      <c r="A148" t="s">
        <v>2172</v>
      </c>
      <c r="B148" t="str">
        <f t="shared" si="58"/>
        <v>GPM003</v>
      </c>
      <c r="C148" s="10" t="s">
        <v>2365</v>
      </c>
      <c r="D148" s="10">
        <v>43</v>
      </c>
      <c r="E148" s="10">
        <v>19</v>
      </c>
      <c r="F148" s="52">
        <v>4</v>
      </c>
      <c r="G148" s="52">
        <v>4</v>
      </c>
      <c r="H148" s="52">
        <v>5</v>
      </c>
      <c r="I148" s="52">
        <v>4</v>
      </c>
      <c r="J148" s="52">
        <v>4</v>
      </c>
      <c r="K148" s="52">
        <v>3</v>
      </c>
      <c r="L148" s="5">
        <v>5</v>
      </c>
      <c r="M148" s="5">
        <v>3</v>
      </c>
      <c r="N148" s="5">
        <v>2</v>
      </c>
      <c r="O148" s="5">
        <v>2</v>
      </c>
      <c r="P148" s="5">
        <v>2</v>
      </c>
      <c r="Q148" s="5">
        <v>5</v>
      </c>
      <c r="R148" s="6">
        <f t="shared" si="57"/>
        <v>4.5</v>
      </c>
      <c r="S148" s="6">
        <f t="shared" si="57"/>
        <v>3.5</v>
      </c>
      <c r="T148" s="6">
        <f t="shared" si="57"/>
        <v>3.5</v>
      </c>
      <c r="U148" s="6">
        <f t="shared" si="57"/>
        <v>3</v>
      </c>
      <c r="V148" s="6">
        <f t="shared" si="57"/>
        <v>3</v>
      </c>
      <c r="W148" s="6">
        <f t="shared" si="57"/>
        <v>4</v>
      </c>
    </row>
    <row r="149" spans="1:24" x14ac:dyDescent="0.4">
      <c r="A149" t="s">
        <v>2172</v>
      </c>
      <c r="B149" t="str">
        <f t="shared" si="58"/>
        <v>GPM091</v>
      </c>
      <c r="C149" s="10" t="s">
        <v>2366</v>
      </c>
      <c r="D149" s="10">
        <v>43</v>
      </c>
      <c r="E149" s="10">
        <v>20</v>
      </c>
      <c r="F149" s="52">
        <v>4</v>
      </c>
      <c r="G149" s="52">
        <v>4</v>
      </c>
      <c r="H149" s="62">
        <v>5</v>
      </c>
      <c r="I149" s="52">
        <v>4</v>
      </c>
      <c r="J149" s="52">
        <v>4</v>
      </c>
      <c r="K149" s="52">
        <v>3</v>
      </c>
      <c r="L149" s="5">
        <v>5</v>
      </c>
      <c r="M149" s="5">
        <v>3</v>
      </c>
      <c r="N149" s="5">
        <v>4</v>
      </c>
      <c r="O149" s="5">
        <v>2</v>
      </c>
      <c r="P149" s="5">
        <v>4</v>
      </c>
      <c r="Q149" s="5">
        <v>5</v>
      </c>
      <c r="R149" s="6">
        <f t="shared" si="57"/>
        <v>4.5</v>
      </c>
      <c r="S149" s="6">
        <f t="shared" si="57"/>
        <v>3.5</v>
      </c>
      <c r="T149" s="6">
        <f t="shared" si="57"/>
        <v>4.5</v>
      </c>
      <c r="U149" s="6">
        <f t="shared" si="57"/>
        <v>3</v>
      </c>
      <c r="V149" s="6">
        <f t="shared" si="57"/>
        <v>4</v>
      </c>
      <c r="W149" s="6">
        <f t="shared" si="57"/>
        <v>4</v>
      </c>
    </row>
    <row r="150" spans="1:24" x14ac:dyDescent="0.4">
      <c r="A150" t="s">
        <v>2172</v>
      </c>
      <c r="B150" t="str">
        <f t="shared" si="58"/>
        <v>GPM093</v>
      </c>
      <c r="C150" s="10" t="s">
        <v>2367</v>
      </c>
      <c r="D150" s="10">
        <v>43</v>
      </c>
      <c r="E150" s="10">
        <v>21</v>
      </c>
      <c r="F150" s="52">
        <v>4</v>
      </c>
      <c r="G150" s="52">
        <v>4</v>
      </c>
      <c r="H150" s="52">
        <v>4</v>
      </c>
      <c r="I150" s="52">
        <v>4</v>
      </c>
      <c r="J150" s="52">
        <v>3</v>
      </c>
      <c r="K150" s="52">
        <v>3</v>
      </c>
      <c r="L150" s="5">
        <v>5</v>
      </c>
      <c r="M150" s="5">
        <v>4</v>
      </c>
      <c r="N150" s="5">
        <v>3</v>
      </c>
      <c r="O150" s="5">
        <v>2</v>
      </c>
      <c r="P150" s="5">
        <v>4</v>
      </c>
      <c r="Q150" s="5">
        <v>5</v>
      </c>
      <c r="R150" s="6">
        <f t="shared" si="57"/>
        <v>4.5</v>
      </c>
      <c r="S150" s="6">
        <f t="shared" si="57"/>
        <v>4</v>
      </c>
      <c r="T150" s="6">
        <f t="shared" si="57"/>
        <v>3.5</v>
      </c>
      <c r="U150" s="6">
        <f t="shared" si="57"/>
        <v>3</v>
      </c>
      <c r="V150" s="6">
        <f t="shared" si="57"/>
        <v>3.5</v>
      </c>
      <c r="W150" s="6">
        <f t="shared" si="57"/>
        <v>4</v>
      </c>
    </row>
    <row r="153" spans="1:24" x14ac:dyDescent="0.4">
      <c r="B153" t="s">
        <v>55</v>
      </c>
      <c r="C153" t="s">
        <v>155</v>
      </c>
      <c r="D153" t="s">
        <v>69</v>
      </c>
    </row>
    <row r="154" spans="1:24" x14ac:dyDescent="0.4">
      <c r="B154" t="str">
        <f t="shared" ref="B154:B217" si="59">LEFT(C154,6)</f>
        <v>CLM001</v>
      </c>
      <c r="C154" t="s">
        <v>2368</v>
      </c>
      <c r="D154">
        <v>2</v>
      </c>
    </row>
    <row r="155" spans="1:24" x14ac:dyDescent="0.4">
      <c r="B155" t="str">
        <f t="shared" si="59"/>
        <v>CLM003</v>
      </c>
      <c r="C155" t="s">
        <v>2369</v>
      </c>
      <c r="D155">
        <v>2</v>
      </c>
      <c r="R155"/>
      <c r="S155"/>
      <c r="T155"/>
      <c r="U155"/>
      <c r="V155"/>
      <c r="W155"/>
      <c r="X155"/>
    </row>
    <row r="156" spans="1:24" x14ac:dyDescent="0.4">
      <c r="B156" t="str">
        <f t="shared" si="59"/>
        <v>CLM091</v>
      </c>
      <c r="C156" t="s">
        <v>2370</v>
      </c>
      <c r="D156">
        <v>2</v>
      </c>
      <c r="R156"/>
      <c r="S156"/>
      <c r="T156"/>
      <c r="U156"/>
      <c r="V156"/>
      <c r="W156"/>
      <c r="X156"/>
    </row>
    <row r="157" spans="1:24" x14ac:dyDescent="0.4">
      <c r="B157" t="str">
        <f t="shared" si="59"/>
        <v>CLM093</v>
      </c>
      <c r="C157" t="s">
        <v>2371</v>
      </c>
      <c r="D157">
        <v>2</v>
      </c>
      <c r="R157"/>
      <c r="S157"/>
      <c r="T157"/>
      <c r="U157"/>
      <c r="V157"/>
      <c r="W157"/>
      <c r="X157"/>
    </row>
    <row r="158" spans="1:24" x14ac:dyDescent="0.4">
      <c r="B158" t="str">
        <f t="shared" si="59"/>
        <v>DPM001</v>
      </c>
      <c r="C158" t="s">
        <v>2372</v>
      </c>
      <c r="D158">
        <v>2</v>
      </c>
      <c r="R158"/>
      <c r="S158"/>
      <c r="T158"/>
      <c r="U158"/>
      <c r="V158"/>
      <c r="W158"/>
      <c r="X158"/>
    </row>
    <row r="159" spans="1:24" x14ac:dyDescent="0.4">
      <c r="B159" t="str">
        <f t="shared" si="59"/>
        <v>DPM003</v>
      </c>
      <c r="C159" t="s">
        <v>2373</v>
      </c>
      <c r="D159">
        <v>2</v>
      </c>
      <c r="R159"/>
      <c r="S159"/>
      <c r="T159"/>
      <c r="U159"/>
      <c r="V159"/>
      <c r="W159"/>
      <c r="X159"/>
    </row>
    <row r="160" spans="1:24" x14ac:dyDescent="0.4">
      <c r="B160" t="str">
        <f t="shared" si="59"/>
        <v>DPM091</v>
      </c>
      <c r="C160" t="s">
        <v>2374</v>
      </c>
      <c r="D160">
        <v>2</v>
      </c>
      <c r="R160"/>
      <c r="S160"/>
      <c r="T160"/>
      <c r="U160"/>
      <c r="V160"/>
      <c r="W160"/>
      <c r="X160"/>
    </row>
    <row r="161" spans="2:24" x14ac:dyDescent="0.4">
      <c r="B161" t="str">
        <f t="shared" si="59"/>
        <v>DPM093</v>
      </c>
      <c r="C161" t="s">
        <v>2375</v>
      </c>
      <c r="D161">
        <v>2</v>
      </c>
      <c r="R161"/>
      <c r="S161"/>
      <c r="T161"/>
      <c r="U161"/>
      <c r="V161"/>
      <c r="W161"/>
      <c r="X161"/>
    </row>
    <row r="162" spans="2:24" x14ac:dyDescent="0.4">
      <c r="B162" t="str">
        <f t="shared" si="59"/>
        <v>DPS003</v>
      </c>
      <c r="C162" t="s">
        <v>2376</v>
      </c>
      <c r="D162">
        <v>2</v>
      </c>
      <c r="R162"/>
      <c r="S162"/>
      <c r="T162"/>
      <c r="U162"/>
      <c r="V162"/>
      <c r="W162"/>
      <c r="X162"/>
    </row>
    <row r="163" spans="2:24" x14ac:dyDescent="0.4">
      <c r="B163" t="str">
        <f t="shared" si="59"/>
        <v>GPN001</v>
      </c>
      <c r="C163" t="s">
        <v>2377</v>
      </c>
      <c r="D163">
        <v>2</v>
      </c>
      <c r="R163"/>
      <c r="S163"/>
      <c r="T163"/>
      <c r="U163"/>
      <c r="V163"/>
      <c r="W163"/>
      <c r="X163"/>
    </row>
    <row r="164" spans="2:24" x14ac:dyDescent="0.4">
      <c r="B164" t="str">
        <f t="shared" si="59"/>
        <v>GPN003</v>
      </c>
      <c r="C164" t="s">
        <v>2378</v>
      </c>
      <c r="D164">
        <v>2</v>
      </c>
      <c r="R164"/>
      <c r="S164"/>
      <c r="T164"/>
      <c r="U164"/>
      <c r="V164"/>
      <c r="W164"/>
      <c r="X164"/>
    </row>
    <row r="165" spans="2:24" x14ac:dyDescent="0.4">
      <c r="B165" t="str">
        <f t="shared" si="59"/>
        <v>CLM001</v>
      </c>
      <c r="C165" t="s">
        <v>2379</v>
      </c>
      <c r="D165">
        <v>17</v>
      </c>
      <c r="R165"/>
      <c r="S165"/>
      <c r="T165"/>
      <c r="U165"/>
      <c r="V165"/>
      <c r="W165"/>
      <c r="X165"/>
    </row>
    <row r="166" spans="2:24" x14ac:dyDescent="0.4">
      <c r="B166" t="str">
        <f t="shared" si="59"/>
        <v>CLM003</v>
      </c>
      <c r="C166" t="s">
        <v>2380</v>
      </c>
      <c r="D166">
        <v>17</v>
      </c>
      <c r="R166"/>
      <c r="S166"/>
      <c r="T166"/>
      <c r="U166"/>
      <c r="V166"/>
      <c r="W166"/>
      <c r="X166"/>
    </row>
    <row r="167" spans="2:24" x14ac:dyDescent="0.4">
      <c r="B167" t="str">
        <f t="shared" si="59"/>
        <v>CLM091</v>
      </c>
      <c r="C167" t="s">
        <v>2381</v>
      </c>
      <c r="D167">
        <v>17</v>
      </c>
      <c r="R167"/>
      <c r="S167"/>
      <c r="T167"/>
      <c r="U167"/>
      <c r="V167"/>
      <c r="W167"/>
      <c r="X167"/>
    </row>
    <row r="168" spans="2:24" x14ac:dyDescent="0.4">
      <c r="B168" t="str">
        <f t="shared" si="59"/>
        <v>CLM093</v>
      </c>
      <c r="C168" t="s">
        <v>2382</v>
      </c>
      <c r="D168">
        <v>17</v>
      </c>
      <c r="R168"/>
      <c r="S168"/>
      <c r="T168"/>
      <c r="U168"/>
      <c r="V168"/>
      <c r="W168"/>
      <c r="X168"/>
    </row>
    <row r="169" spans="2:24" x14ac:dyDescent="0.4">
      <c r="B169" t="str">
        <f t="shared" si="59"/>
        <v>DPM001</v>
      </c>
      <c r="C169" t="s">
        <v>2383</v>
      </c>
      <c r="D169">
        <v>17</v>
      </c>
      <c r="R169"/>
      <c r="S169"/>
      <c r="T169"/>
      <c r="U169"/>
      <c r="V169"/>
      <c r="W169"/>
      <c r="X169"/>
    </row>
    <row r="170" spans="2:24" x14ac:dyDescent="0.4">
      <c r="B170" t="str">
        <f t="shared" si="59"/>
        <v>DPS091</v>
      </c>
      <c r="C170" t="s">
        <v>2384</v>
      </c>
      <c r="D170">
        <v>17</v>
      </c>
      <c r="R170"/>
      <c r="S170"/>
      <c r="T170"/>
      <c r="U170"/>
      <c r="V170"/>
      <c r="W170"/>
      <c r="X170"/>
    </row>
    <row r="171" spans="2:24" x14ac:dyDescent="0.4">
      <c r="B171" t="str">
        <f t="shared" si="59"/>
        <v>GBN001</v>
      </c>
      <c r="C171" t="s">
        <v>2385</v>
      </c>
      <c r="D171">
        <v>17</v>
      </c>
      <c r="R171"/>
      <c r="S171"/>
      <c r="T171"/>
      <c r="U171"/>
      <c r="V171"/>
      <c r="W171"/>
      <c r="X171"/>
    </row>
    <row r="172" spans="2:24" x14ac:dyDescent="0.4">
      <c r="B172" t="str">
        <f t="shared" si="59"/>
        <v>GPN001</v>
      </c>
      <c r="C172" t="s">
        <v>2386</v>
      </c>
      <c r="D172">
        <v>17</v>
      </c>
      <c r="R172"/>
      <c r="S172"/>
      <c r="T172"/>
      <c r="U172"/>
      <c r="V172"/>
      <c r="W172"/>
      <c r="X172"/>
    </row>
    <row r="173" spans="2:24" x14ac:dyDescent="0.4">
      <c r="B173" t="str">
        <f t="shared" si="59"/>
        <v>GPN003</v>
      </c>
      <c r="C173" t="s">
        <v>2387</v>
      </c>
      <c r="D173">
        <v>17</v>
      </c>
      <c r="R173"/>
      <c r="S173"/>
      <c r="T173"/>
      <c r="U173"/>
      <c r="V173"/>
      <c r="W173"/>
      <c r="X173"/>
    </row>
    <row r="174" spans="2:24" x14ac:dyDescent="0.4">
      <c r="B174" t="str">
        <f t="shared" si="59"/>
        <v>CLD001</v>
      </c>
      <c r="C174" t="s">
        <v>2388</v>
      </c>
      <c r="D174">
        <v>24</v>
      </c>
      <c r="R174"/>
      <c r="S174"/>
      <c r="T174"/>
      <c r="U174"/>
      <c r="V174"/>
      <c r="W174"/>
      <c r="X174"/>
    </row>
    <row r="175" spans="2:24" x14ac:dyDescent="0.4">
      <c r="B175" t="str">
        <f t="shared" si="59"/>
        <v>CLD003</v>
      </c>
      <c r="C175" t="s">
        <v>2389</v>
      </c>
      <c r="D175">
        <v>24</v>
      </c>
      <c r="R175"/>
      <c r="S175"/>
      <c r="T175"/>
      <c r="U175"/>
      <c r="V175"/>
      <c r="W175"/>
      <c r="X175"/>
    </row>
    <row r="176" spans="2:24" x14ac:dyDescent="0.4">
      <c r="B176" t="str">
        <f t="shared" si="59"/>
        <v>CLD091</v>
      </c>
      <c r="C176" t="s">
        <v>2390</v>
      </c>
      <c r="D176">
        <v>24</v>
      </c>
      <c r="R176"/>
      <c r="S176"/>
      <c r="T176"/>
      <c r="U176"/>
      <c r="V176"/>
      <c r="W176"/>
      <c r="X176"/>
    </row>
    <row r="177" spans="2:4" customFormat="1" x14ac:dyDescent="0.4">
      <c r="B177" t="str">
        <f t="shared" si="59"/>
        <v>CLM001</v>
      </c>
      <c r="C177" t="s">
        <v>2391</v>
      </c>
      <c r="D177">
        <v>24</v>
      </c>
    </row>
    <row r="178" spans="2:4" customFormat="1" x14ac:dyDescent="0.4">
      <c r="B178" t="str">
        <f t="shared" si="59"/>
        <v>CLM091</v>
      </c>
      <c r="C178" t="s">
        <v>2392</v>
      </c>
      <c r="D178">
        <v>24</v>
      </c>
    </row>
    <row r="179" spans="2:4" customFormat="1" x14ac:dyDescent="0.4">
      <c r="B179" t="str">
        <f t="shared" si="59"/>
        <v>CLM093</v>
      </c>
      <c r="C179" t="s">
        <v>2393</v>
      </c>
      <c r="D179">
        <v>24</v>
      </c>
    </row>
    <row r="180" spans="2:4" customFormat="1" x14ac:dyDescent="0.4">
      <c r="B180" t="str">
        <f t="shared" si="59"/>
        <v>DPM001</v>
      </c>
      <c r="C180" t="s">
        <v>2394</v>
      </c>
      <c r="D180">
        <v>24</v>
      </c>
    </row>
    <row r="181" spans="2:4" customFormat="1" x14ac:dyDescent="0.4">
      <c r="B181" t="str">
        <f t="shared" si="59"/>
        <v>DPM003</v>
      </c>
      <c r="C181" t="s">
        <v>2395</v>
      </c>
      <c r="D181">
        <v>24</v>
      </c>
    </row>
    <row r="182" spans="2:4" customFormat="1" x14ac:dyDescent="0.4">
      <c r="B182" t="str">
        <f t="shared" si="59"/>
        <v>DPM091</v>
      </c>
      <c r="C182" t="s">
        <v>2396</v>
      </c>
      <c r="D182">
        <v>24</v>
      </c>
    </row>
    <row r="183" spans="2:4" customFormat="1" x14ac:dyDescent="0.4">
      <c r="B183" t="str">
        <f t="shared" si="59"/>
        <v>GBT001</v>
      </c>
      <c r="C183" t="s">
        <v>2397</v>
      </c>
      <c r="D183">
        <v>24</v>
      </c>
    </row>
    <row r="184" spans="2:4" customFormat="1" x14ac:dyDescent="0.4">
      <c r="B184" t="str">
        <f t="shared" si="59"/>
        <v>GPM001</v>
      </c>
      <c r="C184" t="s">
        <v>2398</v>
      </c>
      <c r="D184">
        <v>24</v>
      </c>
    </row>
    <row r="185" spans="2:4" customFormat="1" x14ac:dyDescent="0.4">
      <c r="B185" t="str">
        <f t="shared" si="59"/>
        <v>GPM091</v>
      </c>
      <c r="C185" t="s">
        <v>2399</v>
      </c>
      <c r="D185">
        <v>24</v>
      </c>
    </row>
    <row r="186" spans="2:4" customFormat="1" x14ac:dyDescent="0.4">
      <c r="B186" t="str">
        <f t="shared" si="59"/>
        <v>GPN001</v>
      </c>
      <c r="C186" t="s">
        <v>2400</v>
      </c>
      <c r="D186">
        <v>24</v>
      </c>
    </row>
    <row r="187" spans="2:4" customFormat="1" x14ac:dyDescent="0.4">
      <c r="B187" t="str">
        <f t="shared" si="59"/>
        <v>GPN003</v>
      </c>
      <c r="C187" t="s">
        <v>2401</v>
      </c>
      <c r="D187">
        <v>24</v>
      </c>
    </row>
    <row r="188" spans="2:4" customFormat="1" x14ac:dyDescent="0.4">
      <c r="B188" t="str">
        <f t="shared" si="59"/>
        <v>CLM001</v>
      </c>
      <c r="C188" t="s">
        <v>2402</v>
      </c>
      <c r="D188">
        <v>43</v>
      </c>
    </row>
    <row r="189" spans="2:4" customFormat="1" x14ac:dyDescent="0.4">
      <c r="B189" t="str">
        <f t="shared" si="59"/>
        <v>CLM003</v>
      </c>
      <c r="C189" t="s">
        <v>2403</v>
      </c>
      <c r="D189">
        <v>43</v>
      </c>
    </row>
    <row r="190" spans="2:4" customFormat="1" x14ac:dyDescent="0.4">
      <c r="B190" t="str">
        <f t="shared" si="59"/>
        <v>CLM091</v>
      </c>
      <c r="C190" t="s">
        <v>2404</v>
      </c>
      <c r="D190">
        <v>43</v>
      </c>
    </row>
    <row r="191" spans="2:4" customFormat="1" x14ac:dyDescent="0.4">
      <c r="B191" t="str">
        <f t="shared" si="59"/>
        <v>CLM093</v>
      </c>
      <c r="C191" t="s">
        <v>2405</v>
      </c>
      <c r="D191">
        <v>43</v>
      </c>
    </row>
    <row r="192" spans="2:4" customFormat="1" x14ac:dyDescent="0.4">
      <c r="B192" t="str">
        <f t="shared" si="59"/>
        <v>DPM001</v>
      </c>
      <c r="C192" t="s">
        <v>2406</v>
      </c>
      <c r="D192">
        <v>43</v>
      </c>
    </row>
    <row r="193" spans="2:4" customFormat="1" x14ac:dyDescent="0.4">
      <c r="B193" t="str">
        <f t="shared" si="59"/>
        <v>DPM003</v>
      </c>
      <c r="C193" t="s">
        <v>2407</v>
      </c>
      <c r="D193">
        <v>43</v>
      </c>
    </row>
    <row r="194" spans="2:4" customFormat="1" x14ac:dyDescent="0.4">
      <c r="B194" t="str">
        <f t="shared" si="59"/>
        <v>DPM091</v>
      </c>
      <c r="C194" t="s">
        <v>2408</v>
      </c>
      <c r="D194">
        <v>43</v>
      </c>
    </row>
    <row r="195" spans="2:4" customFormat="1" x14ac:dyDescent="0.4">
      <c r="B195" t="str">
        <f t="shared" si="59"/>
        <v>DPM093</v>
      </c>
      <c r="C195" t="s">
        <v>2409</v>
      </c>
      <c r="D195">
        <v>43</v>
      </c>
    </row>
    <row r="196" spans="2:4" customFormat="1" x14ac:dyDescent="0.4">
      <c r="B196" t="str">
        <f t="shared" si="59"/>
        <v>GPN001</v>
      </c>
      <c r="C196" t="s">
        <v>2410</v>
      </c>
      <c r="D196">
        <v>43</v>
      </c>
    </row>
    <row r="197" spans="2:4" customFormat="1" x14ac:dyDescent="0.4">
      <c r="B197" t="str">
        <f t="shared" si="59"/>
        <v>GPN003</v>
      </c>
      <c r="C197" t="s">
        <v>2411</v>
      </c>
      <c r="D197">
        <v>43</v>
      </c>
    </row>
    <row r="198" spans="2:4" customFormat="1" x14ac:dyDescent="0.4">
      <c r="B198" t="str">
        <f t="shared" si="59"/>
        <v>CLM001</v>
      </c>
      <c r="C198" t="s">
        <v>2412</v>
      </c>
      <c r="D198">
        <v>40</v>
      </c>
    </row>
    <row r="199" spans="2:4" customFormat="1" x14ac:dyDescent="0.4">
      <c r="B199" t="str">
        <f t="shared" si="59"/>
        <v>CLM003</v>
      </c>
      <c r="C199" t="s">
        <v>2413</v>
      </c>
      <c r="D199">
        <v>40</v>
      </c>
    </row>
    <row r="200" spans="2:4" customFormat="1" x14ac:dyDescent="0.4">
      <c r="B200" t="str">
        <f t="shared" si="59"/>
        <v>CLM091</v>
      </c>
      <c r="C200" t="s">
        <v>2414</v>
      </c>
      <c r="D200">
        <v>40</v>
      </c>
    </row>
    <row r="201" spans="2:4" customFormat="1" x14ac:dyDescent="0.4">
      <c r="B201" t="str">
        <f t="shared" si="59"/>
        <v>CLM093</v>
      </c>
      <c r="C201" t="s">
        <v>2415</v>
      </c>
      <c r="D201">
        <v>40</v>
      </c>
    </row>
    <row r="202" spans="2:4" customFormat="1" x14ac:dyDescent="0.4">
      <c r="B202" t="str">
        <f t="shared" si="59"/>
        <v>DPM001</v>
      </c>
      <c r="C202" t="s">
        <v>2416</v>
      </c>
      <c r="D202">
        <v>40</v>
      </c>
    </row>
    <row r="203" spans="2:4" customFormat="1" x14ac:dyDescent="0.4">
      <c r="B203" t="str">
        <f t="shared" si="59"/>
        <v>DPM003</v>
      </c>
      <c r="C203" t="s">
        <v>2417</v>
      </c>
      <c r="D203">
        <v>40</v>
      </c>
    </row>
    <row r="204" spans="2:4" customFormat="1" x14ac:dyDescent="0.4">
      <c r="B204" t="str">
        <f t="shared" si="59"/>
        <v>DPM091</v>
      </c>
      <c r="C204" t="s">
        <v>2418</v>
      </c>
      <c r="D204">
        <v>40</v>
      </c>
    </row>
    <row r="205" spans="2:4" customFormat="1" x14ac:dyDescent="0.4">
      <c r="B205" t="str">
        <f t="shared" si="59"/>
        <v>DPM093</v>
      </c>
      <c r="C205" t="s">
        <v>2419</v>
      </c>
      <c r="D205">
        <v>40</v>
      </c>
    </row>
    <row r="206" spans="2:4" customFormat="1" x14ac:dyDescent="0.4">
      <c r="B206" t="str">
        <f t="shared" si="59"/>
        <v>GBT001</v>
      </c>
      <c r="C206" t="s">
        <v>2420</v>
      </c>
      <c r="D206">
        <v>40</v>
      </c>
    </row>
    <row r="207" spans="2:4" customFormat="1" x14ac:dyDescent="0.4">
      <c r="B207" t="str">
        <f t="shared" si="59"/>
        <v>GBT091</v>
      </c>
      <c r="C207" t="s">
        <v>2421</v>
      </c>
      <c r="D207">
        <v>40</v>
      </c>
    </row>
    <row r="208" spans="2:4" customFormat="1" x14ac:dyDescent="0.4">
      <c r="B208" t="str">
        <f t="shared" si="59"/>
        <v>GPM093</v>
      </c>
      <c r="C208" t="s">
        <v>2422</v>
      </c>
      <c r="D208">
        <v>40</v>
      </c>
    </row>
    <row r="209" spans="2:17" customFormat="1" x14ac:dyDescent="0.4">
      <c r="B209" t="str">
        <f t="shared" si="59"/>
        <v>GPN001</v>
      </c>
      <c r="C209" t="s">
        <v>2423</v>
      </c>
      <c r="D209">
        <v>40</v>
      </c>
    </row>
    <row r="210" spans="2:17" customFormat="1" x14ac:dyDescent="0.4">
      <c r="B210" t="str">
        <f t="shared" si="59"/>
        <v>GPN003</v>
      </c>
      <c r="C210" t="s">
        <v>2424</v>
      </c>
      <c r="D210">
        <v>40</v>
      </c>
    </row>
    <row r="211" spans="2:17" customFormat="1" x14ac:dyDescent="0.4">
      <c r="B211" t="str">
        <f t="shared" si="59"/>
        <v>CLD091</v>
      </c>
      <c r="C211" t="s">
        <v>2425</v>
      </c>
      <c r="D211">
        <v>39</v>
      </c>
    </row>
    <row r="212" spans="2:17" customFormat="1" x14ac:dyDescent="0.4">
      <c r="B212" t="str">
        <f t="shared" si="59"/>
        <v>CLD093</v>
      </c>
      <c r="C212" t="s">
        <v>2426</v>
      </c>
      <c r="D212">
        <v>39</v>
      </c>
    </row>
    <row r="213" spans="2:17" customFormat="1" x14ac:dyDescent="0.4">
      <c r="B213" t="str">
        <f t="shared" si="59"/>
        <v>CLM001</v>
      </c>
      <c r="C213" t="s">
        <v>2427</v>
      </c>
      <c r="D213">
        <v>39</v>
      </c>
    </row>
    <row r="214" spans="2:17" customFormat="1" x14ac:dyDescent="0.4">
      <c r="B214" t="str">
        <f t="shared" si="59"/>
        <v>CLM003</v>
      </c>
      <c r="C214" t="s">
        <v>2428</v>
      </c>
      <c r="D214">
        <v>39</v>
      </c>
    </row>
    <row r="215" spans="2:17" customFormat="1" x14ac:dyDescent="0.4">
      <c r="B215" t="str">
        <f t="shared" si="59"/>
        <v>CLM091</v>
      </c>
      <c r="C215" t="s">
        <v>2429</v>
      </c>
      <c r="D215">
        <v>39</v>
      </c>
    </row>
    <row r="216" spans="2:17" customFormat="1" x14ac:dyDescent="0.4">
      <c r="B216" t="str">
        <f t="shared" si="59"/>
        <v>CLM093</v>
      </c>
      <c r="C216" t="s">
        <v>2430</v>
      </c>
      <c r="D216">
        <v>39</v>
      </c>
    </row>
    <row r="217" spans="2:17" customFormat="1" x14ac:dyDescent="0.4">
      <c r="B217" t="str">
        <f t="shared" si="59"/>
        <v>DPM003</v>
      </c>
      <c r="C217" t="s">
        <v>2431</v>
      </c>
      <c r="D217">
        <v>39</v>
      </c>
    </row>
    <row r="218" spans="2:17" customFormat="1" x14ac:dyDescent="0.4">
      <c r="B218" t="str">
        <f t="shared" ref="B218:B255" si="60">LEFT(C218,6)</f>
        <v>DPM091</v>
      </c>
      <c r="C218" t="s">
        <v>2432</v>
      </c>
      <c r="D218">
        <v>39</v>
      </c>
    </row>
    <row r="219" spans="2:17" customFormat="1" x14ac:dyDescent="0.4">
      <c r="B219" t="str">
        <f t="shared" si="60"/>
        <v>DPM093</v>
      </c>
      <c r="C219" t="s">
        <v>2433</v>
      </c>
      <c r="D219">
        <v>39</v>
      </c>
    </row>
    <row r="220" spans="2:17" customFormat="1" x14ac:dyDescent="0.4">
      <c r="B220" t="str">
        <f t="shared" si="60"/>
        <v>DPS091</v>
      </c>
      <c r="C220" t="s">
        <v>2434</v>
      </c>
      <c r="D220">
        <v>39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</row>
    <row r="221" spans="2:17" customFormat="1" x14ac:dyDescent="0.4">
      <c r="B221" t="str">
        <f t="shared" si="60"/>
        <v>GBT093</v>
      </c>
      <c r="C221" t="s">
        <v>2435</v>
      </c>
      <c r="D221">
        <v>39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</row>
    <row r="222" spans="2:17" customFormat="1" x14ac:dyDescent="0.4">
      <c r="B222" t="str">
        <f t="shared" si="60"/>
        <v>GPN001</v>
      </c>
      <c r="C222" t="s">
        <v>2436</v>
      </c>
      <c r="D222">
        <v>39</v>
      </c>
      <c r="H222" s="6"/>
      <c r="I222" s="6"/>
      <c r="J222" s="6"/>
      <c r="K222" s="6"/>
      <c r="L222" s="6"/>
      <c r="M222" s="6"/>
      <c r="N222" s="6"/>
      <c r="O222" s="6"/>
      <c r="P222" s="6"/>
      <c r="Q222" s="6"/>
    </row>
    <row r="223" spans="2:17" customFormat="1" x14ac:dyDescent="0.4">
      <c r="B223" t="str">
        <f t="shared" si="60"/>
        <v>GPN003</v>
      </c>
      <c r="C223" t="s">
        <v>2437</v>
      </c>
      <c r="D223">
        <v>39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</row>
    <row r="224" spans="2:17" customFormat="1" x14ac:dyDescent="0.4">
      <c r="B224" t="str">
        <f t="shared" si="60"/>
        <v>CLD093</v>
      </c>
      <c r="C224" t="s">
        <v>2438</v>
      </c>
      <c r="D224">
        <v>31</v>
      </c>
      <c r="H224" s="6"/>
      <c r="I224" s="6"/>
      <c r="J224" s="6"/>
      <c r="K224" s="6"/>
      <c r="L224" s="6"/>
      <c r="M224" s="6"/>
      <c r="N224" s="6"/>
      <c r="O224" s="6"/>
      <c r="P224" s="6"/>
      <c r="Q224" s="6"/>
    </row>
    <row r="225" spans="2:17" customFormat="1" x14ac:dyDescent="0.4">
      <c r="B225" t="str">
        <f t="shared" si="60"/>
        <v>CLM001</v>
      </c>
      <c r="C225" t="s">
        <v>2439</v>
      </c>
      <c r="D225">
        <v>31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</row>
    <row r="226" spans="2:17" customFormat="1" x14ac:dyDescent="0.4">
      <c r="B226" t="str">
        <f t="shared" si="60"/>
        <v>CLM003</v>
      </c>
      <c r="C226" t="s">
        <v>2440</v>
      </c>
      <c r="D226">
        <v>31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</row>
    <row r="227" spans="2:17" customFormat="1" x14ac:dyDescent="0.4">
      <c r="B227" t="str">
        <f t="shared" si="60"/>
        <v>CLM091</v>
      </c>
      <c r="C227" t="s">
        <v>2441</v>
      </c>
      <c r="D227">
        <v>31</v>
      </c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</row>
    <row r="228" spans="2:17" customFormat="1" x14ac:dyDescent="0.4">
      <c r="B228" t="str">
        <f t="shared" si="60"/>
        <v>CLM093</v>
      </c>
      <c r="C228" t="s">
        <v>2442</v>
      </c>
      <c r="D228">
        <v>31</v>
      </c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</row>
    <row r="229" spans="2:17" customFormat="1" x14ac:dyDescent="0.4">
      <c r="B229" t="str">
        <f t="shared" si="60"/>
        <v>DPM001</v>
      </c>
      <c r="C229" t="s">
        <v>2443</v>
      </c>
      <c r="D229">
        <v>31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</row>
    <row r="230" spans="2:17" customFormat="1" x14ac:dyDescent="0.4">
      <c r="B230" t="str">
        <f t="shared" si="60"/>
        <v>DPM003</v>
      </c>
      <c r="C230" t="s">
        <v>2444</v>
      </c>
      <c r="D230">
        <v>31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</row>
    <row r="231" spans="2:17" customFormat="1" x14ac:dyDescent="0.4">
      <c r="B231" t="str">
        <f t="shared" si="60"/>
        <v>DPM091</v>
      </c>
      <c r="C231" t="s">
        <v>2445</v>
      </c>
      <c r="D231">
        <v>31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</row>
    <row r="232" spans="2:17" customFormat="1" x14ac:dyDescent="0.4">
      <c r="B232" t="str">
        <f t="shared" si="60"/>
        <v>DPM093</v>
      </c>
      <c r="C232" t="s">
        <v>2446</v>
      </c>
      <c r="D232">
        <v>31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</row>
    <row r="233" spans="2:17" customFormat="1" x14ac:dyDescent="0.4">
      <c r="B233" t="str">
        <f t="shared" si="60"/>
        <v>GPN001</v>
      </c>
      <c r="C233" t="s">
        <v>2447</v>
      </c>
      <c r="D233">
        <v>31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</row>
    <row r="234" spans="2:17" customFormat="1" x14ac:dyDescent="0.4">
      <c r="B234" t="str">
        <f t="shared" si="60"/>
        <v>GPN003</v>
      </c>
      <c r="C234" t="s">
        <v>2448</v>
      </c>
      <c r="D234">
        <v>31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</row>
    <row r="235" spans="2:17" customFormat="1" x14ac:dyDescent="0.4">
      <c r="B235" t="str">
        <f t="shared" si="60"/>
        <v>CLD093</v>
      </c>
      <c r="C235" t="s">
        <v>2449</v>
      </c>
      <c r="D235">
        <v>27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</row>
    <row r="236" spans="2:17" customFormat="1" x14ac:dyDescent="0.4">
      <c r="B236" t="str">
        <f t="shared" si="60"/>
        <v>CLM001</v>
      </c>
      <c r="C236" t="s">
        <v>2450</v>
      </c>
      <c r="D236">
        <v>27</v>
      </c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</row>
    <row r="237" spans="2:17" customFormat="1" x14ac:dyDescent="0.4">
      <c r="B237" t="str">
        <f t="shared" si="60"/>
        <v>CLM003</v>
      </c>
      <c r="C237" t="s">
        <v>2451</v>
      </c>
      <c r="D237">
        <v>27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</row>
    <row r="238" spans="2:17" customFormat="1" x14ac:dyDescent="0.4">
      <c r="B238" t="str">
        <f t="shared" si="60"/>
        <v>CLM091</v>
      </c>
      <c r="C238" t="s">
        <v>2452</v>
      </c>
      <c r="D238">
        <v>27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</row>
    <row r="239" spans="2:17" customFormat="1" x14ac:dyDescent="0.4">
      <c r="B239" t="str">
        <f t="shared" si="60"/>
        <v>CLM093</v>
      </c>
      <c r="C239" t="s">
        <v>2453</v>
      </c>
      <c r="D239">
        <v>27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</row>
    <row r="240" spans="2:17" customFormat="1" x14ac:dyDescent="0.4">
      <c r="B240" t="str">
        <f t="shared" si="60"/>
        <v>DPM001</v>
      </c>
      <c r="C240" t="s">
        <v>2454</v>
      </c>
      <c r="D240">
        <v>27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</row>
    <row r="241" spans="2:24" x14ac:dyDescent="0.4">
      <c r="B241" t="str">
        <f t="shared" si="60"/>
        <v>GPM003</v>
      </c>
      <c r="C241" t="s">
        <v>2455</v>
      </c>
      <c r="D241">
        <v>27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/>
      <c r="S241"/>
      <c r="T241"/>
      <c r="U241"/>
      <c r="V241"/>
      <c r="W241"/>
      <c r="X241"/>
    </row>
    <row r="242" spans="2:24" x14ac:dyDescent="0.4">
      <c r="B242" t="str">
        <f t="shared" si="60"/>
        <v>GPM091</v>
      </c>
      <c r="C242" t="s">
        <v>2456</v>
      </c>
      <c r="D242">
        <v>27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/>
      <c r="S242"/>
      <c r="T242"/>
      <c r="U242"/>
      <c r="V242"/>
      <c r="W242"/>
      <c r="X242"/>
    </row>
    <row r="243" spans="2:24" x14ac:dyDescent="0.4">
      <c r="B243" t="str">
        <f t="shared" si="60"/>
        <v>GPM093</v>
      </c>
      <c r="C243" t="s">
        <v>2457</v>
      </c>
      <c r="D243">
        <v>27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/>
      <c r="S243"/>
      <c r="T243"/>
      <c r="U243"/>
      <c r="V243"/>
      <c r="W243"/>
      <c r="X243"/>
    </row>
    <row r="244" spans="2:24" x14ac:dyDescent="0.4">
      <c r="B244" t="str">
        <f t="shared" si="60"/>
        <v>GPN001</v>
      </c>
      <c r="C244" t="s">
        <v>2458</v>
      </c>
      <c r="D244">
        <v>27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/>
      <c r="S244"/>
      <c r="T244"/>
      <c r="U244"/>
      <c r="V244"/>
      <c r="W244"/>
      <c r="X244"/>
    </row>
    <row r="245" spans="2:24" x14ac:dyDescent="0.4">
      <c r="B245" t="str">
        <f t="shared" si="60"/>
        <v>GPN003</v>
      </c>
      <c r="C245" t="s">
        <v>2459</v>
      </c>
      <c r="D245">
        <v>27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/>
      <c r="S245"/>
      <c r="T245"/>
      <c r="U245"/>
      <c r="V245"/>
      <c r="W245"/>
      <c r="X245"/>
    </row>
    <row r="246" spans="2:24" x14ac:dyDescent="0.4">
      <c r="B246" t="str">
        <f t="shared" si="60"/>
        <v>CLM001</v>
      </c>
      <c r="C246" t="s">
        <v>2460</v>
      </c>
      <c r="D246">
        <v>30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/>
      <c r="S246"/>
      <c r="T246"/>
      <c r="U246"/>
      <c r="V246"/>
      <c r="W246"/>
      <c r="X246"/>
    </row>
    <row r="247" spans="2:24" x14ac:dyDescent="0.4">
      <c r="B247" t="str">
        <f t="shared" si="60"/>
        <v>CLM003</v>
      </c>
      <c r="C247" t="s">
        <v>2461</v>
      </c>
      <c r="D247">
        <v>30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/>
      <c r="S247"/>
      <c r="T247"/>
      <c r="U247"/>
      <c r="V247"/>
      <c r="W247"/>
      <c r="X247"/>
    </row>
    <row r="248" spans="2:24" x14ac:dyDescent="0.4">
      <c r="B248" t="str">
        <f t="shared" si="60"/>
        <v>CLM091</v>
      </c>
      <c r="C248" t="s">
        <v>2462</v>
      </c>
      <c r="D248">
        <v>30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/>
      <c r="S248"/>
      <c r="T248"/>
      <c r="U248"/>
      <c r="V248"/>
      <c r="W248"/>
      <c r="X248"/>
    </row>
    <row r="249" spans="2:24" x14ac:dyDescent="0.4">
      <c r="B249" t="str">
        <f t="shared" si="60"/>
        <v>CLM093</v>
      </c>
      <c r="C249" t="s">
        <v>2463</v>
      </c>
      <c r="D249">
        <v>30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/>
      <c r="S249"/>
      <c r="T249"/>
      <c r="U249"/>
      <c r="V249"/>
      <c r="W249"/>
      <c r="X249"/>
    </row>
    <row r="250" spans="2:24" x14ac:dyDescent="0.4">
      <c r="B250" t="str">
        <f t="shared" si="60"/>
        <v>DPM093</v>
      </c>
      <c r="C250" t="s">
        <v>2464</v>
      </c>
      <c r="D250">
        <v>30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/>
      <c r="S250"/>
      <c r="T250"/>
      <c r="U250"/>
      <c r="V250"/>
      <c r="W250"/>
      <c r="X250"/>
    </row>
    <row r="251" spans="2:24" x14ac:dyDescent="0.4">
      <c r="B251" t="str">
        <f t="shared" si="60"/>
        <v>GBN001</v>
      </c>
      <c r="C251" t="s">
        <v>2465</v>
      </c>
      <c r="D251">
        <v>30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/>
      <c r="S251"/>
      <c r="T251"/>
      <c r="U251"/>
      <c r="V251"/>
      <c r="W251"/>
      <c r="X251"/>
    </row>
    <row r="252" spans="2:24" x14ac:dyDescent="0.4">
      <c r="B252" t="str">
        <f t="shared" si="60"/>
        <v>GBT001</v>
      </c>
      <c r="C252" t="s">
        <v>2466</v>
      </c>
      <c r="D252">
        <v>30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/>
      <c r="S252"/>
      <c r="T252"/>
      <c r="U252"/>
      <c r="V252"/>
      <c r="W252"/>
      <c r="X252"/>
    </row>
    <row r="253" spans="2:24" x14ac:dyDescent="0.4">
      <c r="B253" t="str">
        <f t="shared" si="60"/>
        <v>GBT003</v>
      </c>
      <c r="C253" t="s">
        <v>2467</v>
      </c>
      <c r="D253">
        <v>30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/>
      <c r="S253"/>
      <c r="T253"/>
      <c r="U253"/>
      <c r="V253"/>
      <c r="W253"/>
      <c r="X253"/>
    </row>
    <row r="254" spans="2:24" x14ac:dyDescent="0.4">
      <c r="B254" t="str">
        <f t="shared" si="60"/>
        <v>GPN001</v>
      </c>
      <c r="C254" t="s">
        <v>2468</v>
      </c>
      <c r="D254">
        <v>30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/>
      <c r="S254"/>
      <c r="T254"/>
      <c r="U254"/>
      <c r="V254"/>
      <c r="W254"/>
      <c r="X254"/>
    </row>
    <row r="255" spans="2:24" x14ac:dyDescent="0.4">
      <c r="B255" t="str">
        <f t="shared" si="60"/>
        <v>GPN003</v>
      </c>
      <c r="C255" t="s">
        <v>2469</v>
      </c>
      <c r="D255">
        <v>30</v>
      </c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/>
      <c r="S255"/>
      <c r="T255"/>
      <c r="U255"/>
      <c r="V255"/>
      <c r="W255"/>
      <c r="X255"/>
    </row>
  </sheetData>
  <autoFilter ref="B153:D255" xr:uid="{10274B4A-DF55-4EA3-A1EF-D1276CFBBDB5}"/>
  <mergeCells count="75">
    <mergeCell ref="AA63:AB63"/>
    <mergeCell ref="AL63:AM63"/>
    <mergeCell ref="AW63:AX63"/>
    <mergeCell ref="BD68:BD79"/>
    <mergeCell ref="BD80:BD91"/>
    <mergeCell ref="AA64:AB64"/>
    <mergeCell ref="AL64:AM64"/>
    <mergeCell ref="AW64:AX64"/>
    <mergeCell ref="AA65:AF65"/>
    <mergeCell ref="AL65:AQ65"/>
    <mergeCell ref="AW65:BB65"/>
    <mergeCell ref="AA53:AF53"/>
    <mergeCell ref="AL53:AQ53"/>
    <mergeCell ref="AW53:BB53"/>
    <mergeCell ref="BG53:BJ53"/>
    <mergeCell ref="BK53:BN53"/>
    <mergeCell ref="BG54:BG62"/>
    <mergeCell ref="BK54:BK62"/>
    <mergeCell ref="AA55:AA58"/>
    <mergeCell ref="AL55:AL58"/>
    <mergeCell ref="AW55:AW58"/>
    <mergeCell ref="AA59:AA62"/>
    <mergeCell ref="AL59:AL62"/>
    <mergeCell ref="AW59:AW62"/>
    <mergeCell ref="AB45:AB49"/>
    <mergeCell ref="AM45:AM49"/>
    <mergeCell ref="AX45:AX49"/>
    <mergeCell ref="AB50:AF50"/>
    <mergeCell ref="AM50:AQ50"/>
    <mergeCell ref="AX50:BB50"/>
    <mergeCell ref="AB38:AF38"/>
    <mergeCell ref="AM38:AQ38"/>
    <mergeCell ref="AX38:BB38"/>
    <mergeCell ref="AB40:AB44"/>
    <mergeCell ref="AM40:AM44"/>
    <mergeCell ref="AX40:AX44"/>
    <mergeCell ref="AA31:AA34"/>
    <mergeCell ref="AL31:AL34"/>
    <mergeCell ref="AW31:AW34"/>
    <mergeCell ref="AA35:AF35"/>
    <mergeCell ref="AL35:AQ35"/>
    <mergeCell ref="AW35:BB35"/>
    <mergeCell ref="AA24:AF24"/>
    <mergeCell ref="AL24:AQ24"/>
    <mergeCell ref="AW24:BB24"/>
    <mergeCell ref="AA26:AA30"/>
    <mergeCell ref="AL26:AL30"/>
    <mergeCell ref="AW26:AW30"/>
    <mergeCell ref="AA15:AJ15"/>
    <mergeCell ref="AM15:AV15"/>
    <mergeCell ref="AX15:BG15"/>
    <mergeCell ref="AA21:AB21"/>
    <mergeCell ref="AM21:AN21"/>
    <mergeCell ref="AX21:AY21"/>
    <mergeCell ref="AA7:AA10"/>
    <mergeCell ref="AM7:AM10"/>
    <mergeCell ref="AX7:AX10"/>
    <mergeCell ref="AA11:AA14"/>
    <mergeCell ref="AM11:AM14"/>
    <mergeCell ref="AX11:AX14"/>
    <mergeCell ref="AA4:AJ4"/>
    <mergeCell ref="AM4:AV4"/>
    <mergeCell ref="AX4:BG4"/>
    <mergeCell ref="AA5:AA6"/>
    <mergeCell ref="AJ5:AJ6"/>
    <mergeCell ref="AM5:AM6"/>
    <mergeCell ref="AV5:AV6"/>
    <mergeCell ref="AX5:AX6"/>
    <mergeCell ref="BG5:BG6"/>
    <mergeCell ref="R1:W1"/>
    <mergeCell ref="C1:C2"/>
    <mergeCell ref="D1:D2"/>
    <mergeCell ref="E1:E2"/>
    <mergeCell ref="F1:K1"/>
    <mergeCell ref="L1: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302C-5B6A-499E-80DE-46589B2DBF0C}">
  <dimension ref="A1:AM1123"/>
  <sheetViews>
    <sheetView topLeftCell="A54" zoomScale="21" zoomScaleNormal="21" workbookViewId="0">
      <selection activeCell="K2" sqref="K2"/>
    </sheetView>
  </sheetViews>
  <sheetFormatPr defaultRowHeight="14.6" x14ac:dyDescent="0.4"/>
  <cols>
    <col min="3" max="3" width="20.3046875" customWidth="1"/>
    <col min="9" max="9" width="9.23046875" style="6"/>
    <col min="13" max="13" width="9.23046875" style="1"/>
    <col min="24" max="24" width="9.23046875" customWidth="1"/>
    <col min="26" max="26" width="10.61328125" customWidth="1"/>
  </cols>
  <sheetData>
    <row r="1" spans="1:39" x14ac:dyDescent="0.4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I1" s="6" t="s">
        <v>69</v>
      </c>
      <c r="J1" t="s">
        <v>88</v>
      </c>
      <c r="K1" t="s">
        <v>55</v>
      </c>
      <c r="L1" t="s">
        <v>2499</v>
      </c>
    </row>
    <row r="2" spans="1:39" ht="18" x14ac:dyDescent="0.55000000000000004">
      <c r="A2">
        <v>1</v>
      </c>
      <c r="B2" t="s">
        <v>2</v>
      </c>
      <c r="C2" t="s">
        <v>89</v>
      </c>
      <c r="D2" t="s">
        <v>90</v>
      </c>
      <c r="E2" t="s">
        <v>91</v>
      </c>
      <c r="F2" t="s">
        <v>92</v>
      </c>
      <c r="I2" s="6">
        <v>16</v>
      </c>
      <c r="J2" t="str">
        <f t="shared" ref="J2:J65" si="0">LEFT(B2,3)</f>
        <v>CLD</v>
      </c>
      <c r="K2" t="str">
        <f t="shared" ref="K2:K65" si="1">CONCATENATE(J2,I2)</f>
        <v>CLD16</v>
      </c>
      <c r="L2">
        <f t="shared" ref="L2:L65" si="2">COUNTIF($K$2:$K$1123, "gpn" &amp; I2&amp;""  )</f>
        <v>3</v>
      </c>
      <c r="M2" s="25" t="s">
        <v>26</v>
      </c>
      <c r="N2" s="26">
        <f>COUNTIF(B2:B1123, "*00*")</f>
        <v>461</v>
      </c>
      <c r="O2" s="27"/>
      <c r="P2" s="27" t="s">
        <v>93</v>
      </c>
      <c r="Q2">
        <f>SUM(Z91:AD91)</f>
        <v>1122</v>
      </c>
      <c r="R2" s="27"/>
      <c r="S2" s="27"/>
      <c r="T2" s="27"/>
      <c r="W2" s="4" t="s">
        <v>46</v>
      </c>
      <c r="X2" s="28">
        <f>COUNTIF(J2:J1123, W2)</f>
        <v>450</v>
      </c>
      <c r="Y2">
        <f>50*3*3</f>
        <v>450</v>
      </c>
    </row>
    <row r="3" spans="1:39" ht="18" x14ac:dyDescent="0.55000000000000004">
      <c r="A3">
        <v>2</v>
      </c>
      <c r="B3" t="s">
        <v>2</v>
      </c>
      <c r="C3" t="s">
        <v>89</v>
      </c>
      <c r="D3" t="s">
        <v>94</v>
      </c>
      <c r="E3" t="s">
        <v>95</v>
      </c>
      <c r="F3" t="s">
        <v>92</v>
      </c>
      <c r="I3" s="6">
        <v>21</v>
      </c>
      <c r="J3" t="str">
        <f t="shared" si="0"/>
        <v>CLD</v>
      </c>
      <c r="K3" t="str">
        <f t="shared" si="1"/>
        <v>CLD21</v>
      </c>
      <c r="L3">
        <f t="shared" si="2"/>
        <v>3</v>
      </c>
      <c r="M3" s="25" t="s">
        <v>27</v>
      </c>
      <c r="N3" s="26">
        <f>COUNTIF(B3:B1123, "*05*")</f>
        <v>308</v>
      </c>
      <c r="O3" s="27"/>
      <c r="P3" s="27"/>
      <c r="Q3" s="27"/>
      <c r="R3" s="27"/>
      <c r="S3" s="27"/>
      <c r="T3" s="27"/>
      <c r="W3" s="4" t="s">
        <v>48</v>
      </c>
      <c r="X3" s="28">
        <f>COUNTIF(J2:J1123, W3)</f>
        <v>14</v>
      </c>
    </row>
    <row r="4" spans="1:39" ht="18" x14ac:dyDescent="0.55000000000000004">
      <c r="A4">
        <v>3</v>
      </c>
      <c r="B4" t="s">
        <v>2</v>
      </c>
      <c r="C4" t="s">
        <v>89</v>
      </c>
      <c r="D4" t="s">
        <v>96</v>
      </c>
      <c r="E4" t="s">
        <v>97</v>
      </c>
      <c r="F4" t="s">
        <v>92</v>
      </c>
      <c r="I4" s="6">
        <v>24</v>
      </c>
      <c r="J4" t="str">
        <f t="shared" si="0"/>
        <v>CLD</v>
      </c>
      <c r="K4" t="str">
        <f t="shared" si="1"/>
        <v>CLD24</v>
      </c>
      <c r="L4">
        <f t="shared" si="2"/>
        <v>3</v>
      </c>
      <c r="M4" s="25" t="s">
        <v>58</v>
      </c>
      <c r="N4" s="26">
        <f>COUNTIF(B4:B1123, "*09*")</f>
        <v>353</v>
      </c>
      <c r="O4" s="27"/>
      <c r="P4" s="27"/>
      <c r="Q4" s="27"/>
      <c r="R4" s="27"/>
      <c r="S4" s="27"/>
      <c r="T4" s="27"/>
      <c r="W4" s="4" t="s">
        <v>45</v>
      </c>
      <c r="X4" s="28">
        <f>COUNTIF(J2:J1123, W4)</f>
        <v>44</v>
      </c>
    </row>
    <row r="5" spans="1:39" x14ac:dyDescent="0.4">
      <c r="A5">
        <v>4</v>
      </c>
      <c r="B5" t="s">
        <v>2</v>
      </c>
      <c r="C5" t="s">
        <v>89</v>
      </c>
      <c r="D5" t="s">
        <v>98</v>
      </c>
      <c r="E5" t="s">
        <v>99</v>
      </c>
      <c r="F5" t="s">
        <v>100</v>
      </c>
      <c r="I5" s="6">
        <v>34</v>
      </c>
      <c r="J5" t="str">
        <f t="shared" si="0"/>
        <v>CLD</v>
      </c>
      <c r="K5" t="str">
        <f t="shared" si="1"/>
        <v>CLD34</v>
      </c>
      <c r="L5">
        <f t="shared" si="2"/>
        <v>3</v>
      </c>
      <c r="N5" s="27"/>
      <c r="O5" s="27"/>
      <c r="P5" s="27"/>
      <c r="Q5" s="27"/>
      <c r="R5" s="27"/>
      <c r="S5" s="27"/>
      <c r="T5" s="27"/>
      <c r="W5" s="4" t="s">
        <v>49</v>
      </c>
      <c r="X5" s="28">
        <f>COUNTIF(J2:J1123, W5)</f>
        <v>13</v>
      </c>
    </row>
    <row r="6" spans="1:39" x14ac:dyDescent="0.4">
      <c r="A6">
        <v>5</v>
      </c>
      <c r="B6" t="s">
        <v>2</v>
      </c>
      <c r="C6" t="s">
        <v>89</v>
      </c>
      <c r="D6" t="s">
        <v>101</v>
      </c>
      <c r="E6" t="s">
        <v>102</v>
      </c>
      <c r="F6" t="s">
        <v>100</v>
      </c>
      <c r="I6" s="6">
        <v>37</v>
      </c>
      <c r="J6" t="str">
        <f t="shared" si="0"/>
        <v>CLD</v>
      </c>
      <c r="K6" t="str">
        <f t="shared" si="1"/>
        <v>CLD37</v>
      </c>
      <c r="L6">
        <f t="shared" si="2"/>
        <v>3</v>
      </c>
      <c r="T6" s="27"/>
      <c r="W6" s="4" t="s">
        <v>50</v>
      </c>
      <c r="X6" s="28">
        <f>COUNTIF(J2:J1123, W6)</f>
        <v>41</v>
      </c>
    </row>
    <row r="7" spans="1:39" x14ac:dyDescent="0.4">
      <c r="A7">
        <v>6</v>
      </c>
      <c r="B7" t="s">
        <v>2</v>
      </c>
      <c r="C7" t="s">
        <v>89</v>
      </c>
      <c r="D7" t="s">
        <v>103</v>
      </c>
      <c r="E7" t="s">
        <v>104</v>
      </c>
      <c r="F7" t="s">
        <v>92</v>
      </c>
      <c r="I7" s="6">
        <v>44</v>
      </c>
      <c r="J7" t="str">
        <f t="shared" si="0"/>
        <v>CLD</v>
      </c>
      <c r="K7" t="str">
        <f t="shared" si="1"/>
        <v>CLD44</v>
      </c>
      <c r="L7">
        <f t="shared" si="2"/>
        <v>3</v>
      </c>
      <c r="T7">
        <f>S70+R70+Q70+S75+R75+Q75+S76+R76+Q76+S77+R77+Q77</f>
        <v>1010</v>
      </c>
      <c r="W7" s="4" t="s">
        <v>47</v>
      </c>
      <c r="X7" s="28">
        <f>COUNTIF(J2:J1123, W7)</f>
        <v>286</v>
      </c>
    </row>
    <row r="8" spans="1:39" x14ac:dyDescent="0.4">
      <c r="A8">
        <v>7</v>
      </c>
      <c r="B8" t="s">
        <v>2</v>
      </c>
      <c r="C8" t="s">
        <v>89</v>
      </c>
      <c r="D8" t="s">
        <v>105</v>
      </c>
      <c r="E8" t="s">
        <v>106</v>
      </c>
      <c r="F8" t="s">
        <v>92</v>
      </c>
      <c r="I8" s="6">
        <v>49</v>
      </c>
      <c r="J8" t="str">
        <f t="shared" si="0"/>
        <v>CLD</v>
      </c>
      <c r="K8" t="str">
        <f t="shared" si="1"/>
        <v>CLD49</v>
      </c>
      <c r="L8">
        <f t="shared" si="2"/>
        <v>3</v>
      </c>
      <c r="W8" s="4" t="s">
        <v>52</v>
      </c>
      <c r="X8" s="28">
        <f>COUNTIF(J2:J1123, W8)</f>
        <v>147</v>
      </c>
    </row>
    <row r="9" spans="1:39" ht="39" x14ac:dyDescent="0.4">
      <c r="A9">
        <v>8</v>
      </c>
      <c r="B9" t="s">
        <v>3</v>
      </c>
      <c r="C9" t="s">
        <v>107</v>
      </c>
      <c r="D9" t="s">
        <v>108</v>
      </c>
      <c r="E9" t="s">
        <v>109</v>
      </c>
      <c r="F9" t="s">
        <v>92</v>
      </c>
      <c r="I9" s="6">
        <v>16</v>
      </c>
      <c r="J9" t="str">
        <f t="shared" si="0"/>
        <v>CLD</v>
      </c>
      <c r="K9" t="str">
        <f t="shared" si="1"/>
        <v>CLD16</v>
      </c>
      <c r="L9">
        <f t="shared" si="2"/>
        <v>3</v>
      </c>
      <c r="W9" s="4" t="s">
        <v>51</v>
      </c>
      <c r="X9" s="28">
        <f>COUNTIF(J2:J1123, W9)</f>
        <v>127</v>
      </c>
      <c r="Z9" s="4" t="s">
        <v>110</v>
      </c>
      <c r="AA9" s="18" t="s">
        <v>111</v>
      </c>
      <c r="AB9" s="19" t="s">
        <v>112</v>
      </c>
      <c r="AC9" s="19" t="s">
        <v>113</v>
      </c>
      <c r="AD9" s="10" t="s">
        <v>114</v>
      </c>
      <c r="AE9" s="19" t="s">
        <v>115</v>
      </c>
    </row>
    <row r="10" spans="1:39" ht="33.450000000000003" customHeight="1" x14ac:dyDescent="0.55000000000000004">
      <c r="A10">
        <v>9</v>
      </c>
      <c r="B10" t="s">
        <v>3</v>
      </c>
      <c r="C10" t="s">
        <v>107</v>
      </c>
      <c r="D10" t="s">
        <v>116</v>
      </c>
      <c r="E10" t="s">
        <v>117</v>
      </c>
      <c r="F10" t="s">
        <v>92</v>
      </c>
      <c r="I10" s="6">
        <v>24</v>
      </c>
      <c r="J10" t="str">
        <f t="shared" si="0"/>
        <v>CLD</v>
      </c>
      <c r="K10" t="str">
        <f t="shared" si="1"/>
        <v>CLD24</v>
      </c>
      <c r="L10">
        <f t="shared" si="2"/>
        <v>3</v>
      </c>
      <c r="Z10">
        <v>1</v>
      </c>
      <c r="AA10" s="29" t="s">
        <v>118</v>
      </c>
      <c r="AB10" s="10" t="s">
        <v>50</v>
      </c>
      <c r="AC10" s="30">
        <v>41</v>
      </c>
      <c r="AD10" s="10">
        <v>150</v>
      </c>
      <c r="AE10" s="10">
        <f t="shared" ref="AE10:AE17" si="3">ROUNDUP(AC10*100/AD10,1)</f>
        <v>27.400000000000002</v>
      </c>
    </row>
    <row r="11" spans="1:39" ht="17.149999999999999" x14ac:dyDescent="0.55000000000000004">
      <c r="A11">
        <v>10</v>
      </c>
      <c r="B11" t="s">
        <v>3</v>
      </c>
      <c r="C11" t="s">
        <v>107</v>
      </c>
      <c r="D11" t="s">
        <v>119</v>
      </c>
      <c r="E11" t="s">
        <v>120</v>
      </c>
      <c r="F11" t="s">
        <v>100</v>
      </c>
      <c r="I11" s="6">
        <v>29</v>
      </c>
      <c r="J11" t="str">
        <f t="shared" si="0"/>
        <v>CLD</v>
      </c>
      <c r="K11" t="str">
        <f t="shared" si="1"/>
        <v>CLD29</v>
      </c>
      <c r="L11">
        <f t="shared" si="2"/>
        <v>3</v>
      </c>
      <c r="Z11">
        <v>2</v>
      </c>
      <c r="AA11" s="10" t="s">
        <v>121</v>
      </c>
      <c r="AB11" s="10" t="s">
        <v>45</v>
      </c>
      <c r="AC11" s="30">
        <v>44</v>
      </c>
      <c r="AD11" s="10">
        <v>450</v>
      </c>
      <c r="AE11" s="10">
        <f t="shared" si="3"/>
        <v>9.7999999999999989</v>
      </c>
      <c r="AH11" s="128" t="s">
        <v>111</v>
      </c>
      <c r="AI11" s="129" t="s">
        <v>112</v>
      </c>
      <c r="AJ11" s="110" t="s">
        <v>122</v>
      </c>
      <c r="AK11" s="110"/>
      <c r="AL11" s="110"/>
      <c r="AM11" s="110"/>
    </row>
    <row r="12" spans="1:39" ht="30.45" customHeight="1" x14ac:dyDescent="0.55000000000000004">
      <c r="A12">
        <v>11</v>
      </c>
      <c r="B12" t="s">
        <v>3</v>
      </c>
      <c r="C12" t="s">
        <v>107</v>
      </c>
      <c r="D12" t="s">
        <v>98</v>
      </c>
      <c r="E12" t="s">
        <v>99</v>
      </c>
      <c r="F12" t="s">
        <v>100</v>
      </c>
      <c r="I12" s="6">
        <v>34</v>
      </c>
      <c r="J12" t="str">
        <f t="shared" si="0"/>
        <v>CLD</v>
      </c>
      <c r="K12" t="str">
        <f t="shared" si="1"/>
        <v>CLD34</v>
      </c>
      <c r="L12">
        <f t="shared" si="2"/>
        <v>3</v>
      </c>
      <c r="Z12">
        <v>3</v>
      </c>
      <c r="AA12" s="10" t="s">
        <v>123</v>
      </c>
      <c r="AB12" s="10" t="s">
        <v>48</v>
      </c>
      <c r="AC12" s="30">
        <v>14</v>
      </c>
      <c r="AD12" s="10">
        <v>450</v>
      </c>
      <c r="AE12" s="10">
        <f t="shared" si="3"/>
        <v>3.2</v>
      </c>
      <c r="AH12" s="128"/>
      <c r="AI12" s="130"/>
      <c r="AJ12" s="19">
        <v>0</v>
      </c>
      <c r="AK12" s="10">
        <v>0.5</v>
      </c>
      <c r="AL12" s="19">
        <v>1</v>
      </c>
      <c r="AM12" s="10" t="s">
        <v>124</v>
      </c>
    </row>
    <row r="13" spans="1:39" ht="17.149999999999999" x14ac:dyDescent="0.55000000000000004">
      <c r="A13">
        <v>12</v>
      </c>
      <c r="B13" t="s">
        <v>3</v>
      </c>
      <c r="C13" t="s">
        <v>107</v>
      </c>
      <c r="D13" t="s">
        <v>125</v>
      </c>
      <c r="E13" t="s">
        <v>102</v>
      </c>
      <c r="F13" t="s">
        <v>100</v>
      </c>
      <c r="I13" s="6">
        <v>37</v>
      </c>
      <c r="J13" t="str">
        <f t="shared" si="0"/>
        <v>CLD</v>
      </c>
      <c r="K13" t="str">
        <f t="shared" si="1"/>
        <v>CLD37</v>
      </c>
      <c r="L13">
        <f t="shared" si="2"/>
        <v>3</v>
      </c>
      <c r="Z13">
        <v>4</v>
      </c>
      <c r="AA13" s="10" t="s">
        <v>126</v>
      </c>
      <c r="AB13" s="10" t="s">
        <v>49</v>
      </c>
      <c r="AC13" s="30">
        <v>13</v>
      </c>
      <c r="AD13" s="10">
        <v>450</v>
      </c>
      <c r="AE13" s="10">
        <f t="shared" si="3"/>
        <v>2.9</v>
      </c>
      <c r="AH13" s="29" t="s">
        <v>118</v>
      </c>
      <c r="AI13" s="10" t="s">
        <v>50</v>
      </c>
      <c r="AJ13" s="30">
        <v>150</v>
      </c>
      <c r="AK13" s="30">
        <v>150</v>
      </c>
      <c r="AL13" s="30">
        <v>150</v>
      </c>
      <c r="AM13" s="10">
        <f>SUM(AJ13:AL13)</f>
        <v>450</v>
      </c>
    </row>
    <row r="14" spans="1:39" ht="17.149999999999999" x14ac:dyDescent="0.55000000000000004">
      <c r="A14">
        <v>13</v>
      </c>
      <c r="B14" t="s">
        <v>3</v>
      </c>
      <c r="C14" t="s">
        <v>107</v>
      </c>
      <c r="D14" t="s">
        <v>127</v>
      </c>
      <c r="E14" t="s">
        <v>128</v>
      </c>
      <c r="F14" t="s">
        <v>92</v>
      </c>
      <c r="I14" s="6">
        <v>39</v>
      </c>
      <c r="J14" t="str">
        <f t="shared" si="0"/>
        <v>CLD</v>
      </c>
      <c r="K14" t="str">
        <f t="shared" si="1"/>
        <v>CLD39</v>
      </c>
      <c r="L14">
        <f t="shared" si="2"/>
        <v>3</v>
      </c>
      <c r="Z14">
        <v>5</v>
      </c>
      <c r="AA14" s="10" t="s">
        <v>129</v>
      </c>
      <c r="AB14" s="10" t="s">
        <v>46</v>
      </c>
      <c r="AC14" s="30">
        <v>450</v>
      </c>
      <c r="AD14" s="10">
        <v>450</v>
      </c>
      <c r="AE14" s="10">
        <f t="shared" si="3"/>
        <v>100</v>
      </c>
      <c r="AH14" s="10" t="s">
        <v>121</v>
      </c>
      <c r="AI14" s="10" t="s">
        <v>45</v>
      </c>
      <c r="AJ14" s="30">
        <v>150</v>
      </c>
      <c r="AK14" s="30">
        <v>150</v>
      </c>
      <c r="AL14" s="30">
        <v>150</v>
      </c>
      <c r="AM14" s="10">
        <f t="shared" ref="AM14:AM20" si="4">SUM(AJ14:AL14)</f>
        <v>450</v>
      </c>
    </row>
    <row r="15" spans="1:39" ht="17.149999999999999" x14ac:dyDescent="0.55000000000000004">
      <c r="A15">
        <v>14</v>
      </c>
      <c r="B15" t="s">
        <v>3</v>
      </c>
      <c r="C15" t="s">
        <v>107</v>
      </c>
      <c r="D15" t="s">
        <v>130</v>
      </c>
      <c r="E15" t="s">
        <v>131</v>
      </c>
      <c r="F15" t="s">
        <v>132</v>
      </c>
      <c r="I15" s="6">
        <v>40</v>
      </c>
      <c r="J15" t="str">
        <f t="shared" si="0"/>
        <v>CLD</v>
      </c>
      <c r="K15" t="str">
        <f t="shared" si="1"/>
        <v>CLD40</v>
      </c>
      <c r="L15">
        <f t="shared" si="2"/>
        <v>3</v>
      </c>
      <c r="Z15">
        <v>6</v>
      </c>
      <c r="AA15" s="10" t="s">
        <v>133</v>
      </c>
      <c r="AB15" s="10" t="s">
        <v>47</v>
      </c>
      <c r="AC15" s="30">
        <v>286</v>
      </c>
      <c r="AD15" s="10">
        <v>450</v>
      </c>
      <c r="AE15" s="10">
        <f t="shared" si="3"/>
        <v>63.6</v>
      </c>
      <c r="AH15" s="10" t="s">
        <v>123</v>
      </c>
      <c r="AI15" s="10" t="s">
        <v>48</v>
      </c>
      <c r="AJ15" s="30">
        <v>150</v>
      </c>
      <c r="AK15" s="30">
        <v>150</v>
      </c>
      <c r="AL15" s="30">
        <v>150</v>
      </c>
      <c r="AM15" s="10">
        <f t="shared" si="4"/>
        <v>450</v>
      </c>
    </row>
    <row r="16" spans="1:39" ht="17.149999999999999" x14ac:dyDescent="0.55000000000000004">
      <c r="A16">
        <v>15</v>
      </c>
      <c r="B16" t="s">
        <v>4</v>
      </c>
      <c r="C16" t="s">
        <v>134</v>
      </c>
      <c r="D16" t="s">
        <v>108</v>
      </c>
      <c r="E16" t="s">
        <v>109</v>
      </c>
      <c r="F16" t="s">
        <v>92</v>
      </c>
      <c r="I16" s="6">
        <v>16</v>
      </c>
      <c r="J16" t="str">
        <f t="shared" si="0"/>
        <v>CLD</v>
      </c>
      <c r="K16" t="str">
        <f t="shared" si="1"/>
        <v>CLD16</v>
      </c>
      <c r="L16">
        <f t="shared" si="2"/>
        <v>3</v>
      </c>
      <c r="Z16">
        <v>7</v>
      </c>
      <c r="AA16" s="10" t="s">
        <v>135</v>
      </c>
      <c r="AB16" s="10" t="s">
        <v>51</v>
      </c>
      <c r="AC16" s="30">
        <v>127</v>
      </c>
      <c r="AD16" s="10">
        <v>450</v>
      </c>
      <c r="AE16" s="10">
        <f t="shared" si="3"/>
        <v>28.3</v>
      </c>
      <c r="AH16" s="10" t="s">
        <v>126</v>
      </c>
      <c r="AI16" s="10" t="s">
        <v>49</v>
      </c>
      <c r="AJ16" s="30"/>
      <c r="AK16" s="30"/>
      <c r="AL16" s="30">
        <v>150</v>
      </c>
      <c r="AM16" s="10">
        <f t="shared" si="4"/>
        <v>150</v>
      </c>
    </row>
    <row r="17" spans="1:39" ht="17.149999999999999" x14ac:dyDescent="0.55000000000000004">
      <c r="A17">
        <v>16</v>
      </c>
      <c r="B17" t="s">
        <v>4</v>
      </c>
      <c r="C17" t="s">
        <v>134</v>
      </c>
      <c r="D17" t="s">
        <v>136</v>
      </c>
      <c r="E17" t="s">
        <v>137</v>
      </c>
      <c r="F17" t="s">
        <v>92</v>
      </c>
      <c r="I17" s="6">
        <v>24</v>
      </c>
      <c r="J17" t="str">
        <f t="shared" si="0"/>
        <v>CLD</v>
      </c>
      <c r="K17" t="str">
        <f t="shared" si="1"/>
        <v>CLD24</v>
      </c>
      <c r="L17">
        <f t="shared" si="2"/>
        <v>3</v>
      </c>
      <c r="Z17">
        <v>8</v>
      </c>
      <c r="AA17" s="10" t="s">
        <v>138</v>
      </c>
      <c r="AB17" s="10" t="s">
        <v>52</v>
      </c>
      <c r="AC17" s="30">
        <v>147</v>
      </c>
      <c r="AD17" s="10">
        <v>450</v>
      </c>
      <c r="AE17" s="10">
        <f t="shared" si="3"/>
        <v>32.700000000000003</v>
      </c>
      <c r="AH17" s="10" t="s">
        <v>129</v>
      </c>
      <c r="AI17" s="10" t="s">
        <v>46</v>
      </c>
      <c r="AJ17" s="30">
        <v>150</v>
      </c>
      <c r="AK17" s="30">
        <v>150</v>
      </c>
      <c r="AL17" s="30">
        <v>150</v>
      </c>
      <c r="AM17" s="10">
        <f t="shared" si="4"/>
        <v>450</v>
      </c>
    </row>
    <row r="18" spans="1:39" ht="17.149999999999999" x14ac:dyDescent="0.55000000000000004">
      <c r="A18">
        <v>17</v>
      </c>
      <c r="B18" t="s">
        <v>4</v>
      </c>
      <c r="C18" t="s">
        <v>134</v>
      </c>
      <c r="D18" t="s">
        <v>139</v>
      </c>
      <c r="E18" t="s">
        <v>120</v>
      </c>
      <c r="F18" t="s">
        <v>100</v>
      </c>
      <c r="I18" s="6">
        <v>29</v>
      </c>
      <c r="J18" t="str">
        <f t="shared" si="0"/>
        <v>CLD</v>
      </c>
      <c r="K18" t="str">
        <f t="shared" si="1"/>
        <v>CLD29</v>
      </c>
      <c r="L18">
        <f t="shared" si="2"/>
        <v>3</v>
      </c>
      <c r="AE18" t="s">
        <v>140</v>
      </c>
      <c r="AH18" s="10" t="s">
        <v>133</v>
      </c>
      <c r="AI18" s="10" t="s">
        <v>47</v>
      </c>
      <c r="AJ18" s="30">
        <v>150</v>
      </c>
      <c r="AK18" s="30">
        <v>150</v>
      </c>
      <c r="AL18" s="30">
        <v>150</v>
      </c>
      <c r="AM18" s="10">
        <f t="shared" si="4"/>
        <v>450</v>
      </c>
    </row>
    <row r="19" spans="1:39" ht="17.149999999999999" x14ac:dyDescent="0.55000000000000004">
      <c r="A19">
        <v>18</v>
      </c>
      <c r="B19" t="s">
        <v>4</v>
      </c>
      <c r="C19" t="s">
        <v>134</v>
      </c>
      <c r="D19" t="s">
        <v>98</v>
      </c>
      <c r="E19" t="s">
        <v>99</v>
      </c>
      <c r="F19" t="s">
        <v>100</v>
      </c>
      <c r="I19" s="6">
        <v>34</v>
      </c>
      <c r="J19" t="str">
        <f t="shared" si="0"/>
        <v>CLD</v>
      </c>
      <c r="K19" t="str">
        <f t="shared" si="1"/>
        <v>CLD34</v>
      </c>
      <c r="L19">
        <f t="shared" si="2"/>
        <v>3</v>
      </c>
      <c r="AH19" s="10" t="s">
        <v>135</v>
      </c>
      <c r="AI19" s="10" t="s">
        <v>51</v>
      </c>
      <c r="AJ19" s="30"/>
      <c r="AK19" s="30"/>
      <c r="AL19" s="30">
        <v>150</v>
      </c>
      <c r="AM19" s="10">
        <f t="shared" si="4"/>
        <v>150</v>
      </c>
    </row>
    <row r="20" spans="1:39" ht="17.149999999999999" x14ac:dyDescent="0.55000000000000004">
      <c r="A20">
        <v>19</v>
      </c>
      <c r="B20" t="s">
        <v>4</v>
      </c>
      <c r="C20" t="s">
        <v>134</v>
      </c>
      <c r="D20" t="s">
        <v>141</v>
      </c>
      <c r="E20" t="s">
        <v>142</v>
      </c>
      <c r="F20" t="s">
        <v>92</v>
      </c>
      <c r="I20" s="6">
        <v>37</v>
      </c>
      <c r="J20" t="str">
        <f t="shared" si="0"/>
        <v>CLD</v>
      </c>
      <c r="K20" t="str">
        <f t="shared" si="1"/>
        <v>CLD37</v>
      </c>
      <c r="L20">
        <f t="shared" si="2"/>
        <v>3</v>
      </c>
      <c r="Z20">
        <f>SUM(AC10:AC18)</f>
        <v>1122</v>
      </c>
      <c r="AH20" s="10" t="s">
        <v>138</v>
      </c>
      <c r="AI20" s="10" t="s">
        <v>52</v>
      </c>
      <c r="AJ20" s="30"/>
      <c r="AK20" s="30"/>
      <c r="AL20" s="30">
        <v>150</v>
      </c>
      <c r="AM20" s="10">
        <f t="shared" si="4"/>
        <v>150</v>
      </c>
    </row>
    <row r="21" spans="1:39" x14ac:dyDescent="0.4">
      <c r="A21">
        <v>20</v>
      </c>
      <c r="B21" t="s">
        <v>4</v>
      </c>
      <c r="C21" t="s">
        <v>134</v>
      </c>
      <c r="D21" t="s">
        <v>143</v>
      </c>
      <c r="E21" t="s">
        <v>104</v>
      </c>
      <c r="F21" t="s">
        <v>92</v>
      </c>
      <c r="I21" s="6">
        <v>44</v>
      </c>
      <c r="J21" t="str">
        <f t="shared" si="0"/>
        <v>CLD</v>
      </c>
      <c r="K21" t="str">
        <f t="shared" si="1"/>
        <v>CLD44</v>
      </c>
      <c r="L21">
        <f t="shared" si="2"/>
        <v>3</v>
      </c>
      <c r="AH21" s="110" t="s">
        <v>144</v>
      </c>
      <c r="AI21" s="110"/>
      <c r="AJ21" s="105"/>
      <c r="AK21" s="106"/>
      <c r="AL21" s="107"/>
      <c r="AM21" s="10">
        <f>SUM(AM13:AM20)</f>
        <v>2700</v>
      </c>
    </row>
    <row r="22" spans="1:39" x14ac:dyDescent="0.4">
      <c r="A22">
        <v>21</v>
      </c>
      <c r="B22" t="s">
        <v>4</v>
      </c>
      <c r="C22" t="s">
        <v>134</v>
      </c>
      <c r="D22" t="s">
        <v>145</v>
      </c>
      <c r="E22" t="s">
        <v>146</v>
      </c>
      <c r="F22" t="s">
        <v>100</v>
      </c>
      <c r="I22" s="6">
        <v>46</v>
      </c>
      <c r="J22" t="str">
        <f t="shared" si="0"/>
        <v>CLD</v>
      </c>
      <c r="K22" t="str">
        <f t="shared" si="1"/>
        <v>CLD46</v>
      </c>
      <c r="L22">
        <f t="shared" si="2"/>
        <v>3</v>
      </c>
    </row>
    <row r="23" spans="1:39" x14ac:dyDescent="0.4">
      <c r="A23">
        <v>22</v>
      </c>
      <c r="B23" t="s">
        <v>4</v>
      </c>
      <c r="C23" t="s">
        <v>134</v>
      </c>
      <c r="D23" t="s">
        <v>105</v>
      </c>
      <c r="E23" t="s">
        <v>106</v>
      </c>
      <c r="F23" t="s">
        <v>92</v>
      </c>
      <c r="I23" s="6">
        <v>49</v>
      </c>
      <c r="J23" t="str">
        <f t="shared" si="0"/>
        <v>CLD</v>
      </c>
      <c r="K23" t="str">
        <f t="shared" si="1"/>
        <v>CLD49</v>
      </c>
      <c r="L23">
        <f t="shared" si="2"/>
        <v>3</v>
      </c>
    </row>
    <row r="24" spans="1:39" x14ac:dyDescent="0.4">
      <c r="A24">
        <v>45</v>
      </c>
      <c r="B24" t="s">
        <v>5</v>
      </c>
      <c r="C24" t="s">
        <v>147</v>
      </c>
      <c r="D24" t="s">
        <v>148</v>
      </c>
      <c r="E24" t="s">
        <v>149</v>
      </c>
      <c r="F24" t="s">
        <v>92</v>
      </c>
      <c r="I24" s="6">
        <v>13</v>
      </c>
      <c r="J24" t="str">
        <f t="shared" si="0"/>
        <v>CLD</v>
      </c>
      <c r="K24" t="str">
        <f t="shared" si="1"/>
        <v>CLD13</v>
      </c>
      <c r="L24">
        <f t="shared" si="2"/>
        <v>3</v>
      </c>
    </row>
    <row r="25" spans="1:39" x14ac:dyDescent="0.4">
      <c r="A25">
        <v>46</v>
      </c>
      <c r="B25" t="s">
        <v>5</v>
      </c>
      <c r="C25" t="s">
        <v>147</v>
      </c>
      <c r="D25" t="s">
        <v>150</v>
      </c>
      <c r="E25" t="s">
        <v>151</v>
      </c>
      <c r="F25" t="s">
        <v>92</v>
      </c>
      <c r="I25" s="6">
        <v>15</v>
      </c>
      <c r="J25" t="str">
        <f t="shared" si="0"/>
        <v>CLD</v>
      </c>
      <c r="K25" t="str">
        <f t="shared" si="1"/>
        <v>CLD15</v>
      </c>
      <c r="L25">
        <f t="shared" si="2"/>
        <v>3</v>
      </c>
    </row>
    <row r="26" spans="1:39" x14ac:dyDescent="0.4">
      <c r="A26">
        <v>47</v>
      </c>
      <c r="B26" t="s">
        <v>5</v>
      </c>
      <c r="C26" t="s">
        <v>147</v>
      </c>
      <c r="D26" t="s">
        <v>152</v>
      </c>
      <c r="E26" t="s">
        <v>153</v>
      </c>
      <c r="F26" t="s">
        <v>92</v>
      </c>
      <c r="I26" s="6">
        <v>16</v>
      </c>
      <c r="J26" t="str">
        <f t="shared" si="0"/>
        <v>CLD</v>
      </c>
      <c r="K26" t="str">
        <f t="shared" si="1"/>
        <v>CLD16</v>
      </c>
      <c r="L26">
        <f t="shared" si="2"/>
        <v>3</v>
      </c>
      <c r="M26" s="23" t="s">
        <v>154</v>
      </c>
      <c r="N26" s="5" t="s">
        <v>155</v>
      </c>
      <c r="O26" s="1"/>
    </row>
    <row r="27" spans="1:39" x14ac:dyDescent="0.4">
      <c r="A27">
        <v>48</v>
      </c>
      <c r="B27" t="s">
        <v>5</v>
      </c>
      <c r="C27" t="s">
        <v>147</v>
      </c>
      <c r="D27" t="s">
        <v>156</v>
      </c>
      <c r="E27" t="s">
        <v>157</v>
      </c>
      <c r="F27" t="s">
        <v>92</v>
      </c>
      <c r="I27" s="6">
        <v>19</v>
      </c>
      <c r="J27" t="str">
        <f t="shared" si="0"/>
        <v>CLD</v>
      </c>
      <c r="K27" t="str">
        <f t="shared" si="1"/>
        <v>CLD19</v>
      </c>
      <c r="L27">
        <f t="shared" si="2"/>
        <v>3</v>
      </c>
      <c r="M27" s="23" t="s">
        <v>28</v>
      </c>
      <c r="N27" s="5">
        <f>COUNTIF(I2:$I1123, M27)</f>
        <v>21</v>
      </c>
      <c r="O27" s="20"/>
    </row>
    <row r="28" spans="1:39" x14ac:dyDescent="0.4">
      <c r="A28">
        <v>49</v>
      </c>
      <c r="B28" t="s">
        <v>5</v>
      </c>
      <c r="C28" t="s">
        <v>147</v>
      </c>
      <c r="D28" t="s">
        <v>158</v>
      </c>
      <c r="E28" t="s">
        <v>117</v>
      </c>
      <c r="F28" t="s">
        <v>92</v>
      </c>
      <c r="I28" s="6">
        <v>24</v>
      </c>
      <c r="J28" t="str">
        <f t="shared" si="0"/>
        <v>CLD</v>
      </c>
      <c r="K28" t="str">
        <f t="shared" si="1"/>
        <v>CLD24</v>
      </c>
      <c r="L28">
        <f t="shared" si="2"/>
        <v>3</v>
      </c>
      <c r="M28" s="23" t="s">
        <v>159</v>
      </c>
      <c r="N28" s="5">
        <f>COUNTIF(I3:$I1123, M28)</f>
        <v>22</v>
      </c>
      <c r="O28" s="1"/>
    </row>
    <row r="29" spans="1:39" x14ac:dyDescent="0.4">
      <c r="A29">
        <v>50</v>
      </c>
      <c r="B29" t="s">
        <v>5</v>
      </c>
      <c r="C29" t="s">
        <v>147</v>
      </c>
      <c r="D29" t="s">
        <v>160</v>
      </c>
      <c r="E29" t="s">
        <v>161</v>
      </c>
      <c r="F29" t="s">
        <v>92</v>
      </c>
      <c r="I29" s="6">
        <v>36</v>
      </c>
      <c r="J29" t="str">
        <f t="shared" si="0"/>
        <v>CLD</v>
      </c>
      <c r="K29" t="str">
        <f t="shared" si="1"/>
        <v>CLD36</v>
      </c>
      <c r="L29">
        <f t="shared" si="2"/>
        <v>3</v>
      </c>
      <c r="M29" s="23" t="s">
        <v>162</v>
      </c>
      <c r="N29" s="5">
        <f>COUNTIF(I4:I1123, M29)</f>
        <v>15</v>
      </c>
      <c r="O29" s="1"/>
    </row>
    <row r="30" spans="1:39" x14ac:dyDescent="0.4">
      <c r="A30">
        <v>51</v>
      </c>
      <c r="B30" t="s">
        <v>5</v>
      </c>
      <c r="C30" t="s">
        <v>147</v>
      </c>
      <c r="D30" t="s">
        <v>163</v>
      </c>
      <c r="E30" t="s">
        <v>164</v>
      </c>
      <c r="F30" t="s">
        <v>100</v>
      </c>
      <c r="I30" s="6">
        <v>39</v>
      </c>
      <c r="J30" t="str">
        <f t="shared" si="0"/>
        <v>CLD</v>
      </c>
      <c r="K30" t="str">
        <f t="shared" si="1"/>
        <v>CLD39</v>
      </c>
      <c r="L30">
        <f t="shared" si="2"/>
        <v>3</v>
      </c>
      <c r="M30" s="23" t="s">
        <v>165</v>
      </c>
      <c r="N30" s="5">
        <f>COUNTIF(I5:I1123, M30)</f>
        <v>22</v>
      </c>
      <c r="O30" s="1"/>
      <c r="R30" s="1"/>
      <c r="S30" s="111" t="s">
        <v>166</v>
      </c>
      <c r="T30" s="133"/>
      <c r="U30" s="10" t="s">
        <v>167</v>
      </c>
    </row>
    <row r="31" spans="1:39" x14ac:dyDescent="0.4">
      <c r="A31">
        <v>52</v>
      </c>
      <c r="B31" t="s">
        <v>5</v>
      </c>
      <c r="C31" t="s">
        <v>147</v>
      </c>
      <c r="D31" t="s">
        <v>168</v>
      </c>
      <c r="E31" t="s">
        <v>169</v>
      </c>
      <c r="F31" t="s">
        <v>92</v>
      </c>
      <c r="I31" s="6">
        <v>44</v>
      </c>
      <c r="J31" t="str">
        <f t="shared" si="0"/>
        <v>CLD</v>
      </c>
      <c r="K31" t="str">
        <f t="shared" si="1"/>
        <v>CLD44</v>
      </c>
      <c r="L31">
        <f t="shared" si="2"/>
        <v>3</v>
      </c>
      <c r="M31" s="23" t="s">
        <v>170</v>
      </c>
      <c r="N31" s="5">
        <f>COUNTIF(I6:I1123, M31)</f>
        <v>20</v>
      </c>
      <c r="O31" s="1"/>
      <c r="P31" s="31" t="s">
        <v>50</v>
      </c>
      <c r="Q31">
        <f>COUNTIF(J2:$J$1123, "*" &amp;P31 &amp; "*")</f>
        <v>41</v>
      </c>
      <c r="R31" s="1" t="s">
        <v>28</v>
      </c>
      <c r="S31" s="31" t="s">
        <v>50</v>
      </c>
      <c r="T31" s="15">
        <f>Q31/450</f>
        <v>9.1111111111111115E-2</v>
      </c>
      <c r="U31" s="10">
        <v>2.9</v>
      </c>
      <c r="W31" t="s">
        <v>171</v>
      </c>
    </row>
    <row r="32" spans="1:39" x14ac:dyDescent="0.4">
      <c r="A32">
        <v>53</v>
      </c>
      <c r="B32" t="s">
        <v>5</v>
      </c>
      <c r="C32" t="s">
        <v>147</v>
      </c>
      <c r="D32" t="s">
        <v>172</v>
      </c>
      <c r="E32" t="s">
        <v>173</v>
      </c>
      <c r="F32" t="s">
        <v>92</v>
      </c>
      <c r="I32" s="6">
        <v>49</v>
      </c>
      <c r="J32" t="str">
        <f t="shared" si="0"/>
        <v>CLD</v>
      </c>
      <c r="K32" t="str">
        <f t="shared" si="1"/>
        <v>CLD49</v>
      </c>
      <c r="L32">
        <f t="shared" si="2"/>
        <v>3</v>
      </c>
      <c r="M32" s="23" t="s">
        <v>174</v>
      </c>
      <c r="N32" s="5">
        <f>COUNTIF(I7:I1123, M32)</f>
        <v>19</v>
      </c>
      <c r="O32" s="1"/>
      <c r="P32" s="31" t="s">
        <v>45</v>
      </c>
      <c r="Q32">
        <f>COUNTIF(J2:$J$1122, "*" &amp;P32 &amp; "*")</f>
        <v>44</v>
      </c>
      <c r="R32" s="1" t="s">
        <v>159</v>
      </c>
      <c r="S32" s="31" t="s">
        <v>45</v>
      </c>
      <c r="T32" s="15">
        <f t="shared" ref="T32:T38" si="5">Q32/450</f>
        <v>9.7777777777777783E-2</v>
      </c>
      <c r="U32" s="10">
        <v>3.2</v>
      </c>
      <c r="W32" t="s">
        <v>175</v>
      </c>
    </row>
    <row r="33" spans="1:21" x14ac:dyDescent="0.4">
      <c r="A33">
        <v>54</v>
      </c>
      <c r="B33" t="s">
        <v>6</v>
      </c>
      <c r="C33" t="s">
        <v>176</v>
      </c>
      <c r="D33" t="s">
        <v>177</v>
      </c>
      <c r="E33" t="s">
        <v>178</v>
      </c>
      <c r="F33" t="s">
        <v>92</v>
      </c>
      <c r="I33" s="6">
        <v>16</v>
      </c>
      <c r="J33" t="str">
        <f t="shared" si="0"/>
        <v>CLD</v>
      </c>
      <c r="K33" t="str">
        <f t="shared" si="1"/>
        <v>CLD16</v>
      </c>
      <c r="L33">
        <f t="shared" si="2"/>
        <v>3</v>
      </c>
      <c r="M33" s="23" t="s">
        <v>179</v>
      </c>
      <c r="N33" s="5">
        <f>COUNTIF(I8:I1123, M33)</f>
        <v>15</v>
      </c>
      <c r="O33" s="1"/>
      <c r="P33" s="31" t="s">
        <v>48</v>
      </c>
      <c r="Q33">
        <f>COUNTIF(J2:$J$1121, "*" &amp;P33 &amp; "*")</f>
        <v>14</v>
      </c>
      <c r="R33" s="1" t="s">
        <v>162</v>
      </c>
      <c r="S33" s="31" t="s">
        <v>48</v>
      </c>
      <c r="T33" s="15">
        <f t="shared" si="5"/>
        <v>3.111111111111111E-2</v>
      </c>
      <c r="U33" s="10">
        <v>27.400000000000002</v>
      </c>
    </row>
    <row r="34" spans="1:21" x14ac:dyDescent="0.4">
      <c r="A34">
        <v>55</v>
      </c>
      <c r="B34" t="s">
        <v>6</v>
      </c>
      <c r="C34" t="s">
        <v>176</v>
      </c>
      <c r="D34" t="s">
        <v>180</v>
      </c>
      <c r="E34" t="s">
        <v>181</v>
      </c>
      <c r="F34" t="s">
        <v>92</v>
      </c>
      <c r="I34" s="6">
        <v>24</v>
      </c>
      <c r="J34" t="str">
        <f t="shared" si="0"/>
        <v>CLD</v>
      </c>
      <c r="K34" t="str">
        <f t="shared" si="1"/>
        <v>CLD24</v>
      </c>
      <c r="L34">
        <f t="shared" si="2"/>
        <v>3</v>
      </c>
      <c r="M34" s="23" t="s">
        <v>182</v>
      </c>
      <c r="N34" s="5">
        <f>COUNTIF(I9:I1123, M34)</f>
        <v>16</v>
      </c>
      <c r="O34" s="1"/>
      <c r="P34" s="31" t="s">
        <v>49</v>
      </c>
      <c r="Q34">
        <f>COUNTIF(J5:$J$1123, "*" &amp;P34 &amp; "*")</f>
        <v>13</v>
      </c>
      <c r="R34" s="1" t="s">
        <v>165</v>
      </c>
      <c r="S34" s="31" t="s">
        <v>49</v>
      </c>
      <c r="T34" s="15">
        <f t="shared" si="5"/>
        <v>2.8888888888888888E-2</v>
      </c>
      <c r="U34" s="10">
        <v>9.7999999999999989</v>
      </c>
    </row>
    <row r="35" spans="1:21" x14ac:dyDescent="0.4">
      <c r="A35">
        <v>56</v>
      </c>
      <c r="B35" t="s">
        <v>6</v>
      </c>
      <c r="C35" t="s">
        <v>176</v>
      </c>
      <c r="D35" t="s">
        <v>125</v>
      </c>
      <c r="E35" t="s">
        <v>183</v>
      </c>
      <c r="F35" t="s">
        <v>92</v>
      </c>
      <c r="I35" s="6">
        <v>37</v>
      </c>
      <c r="J35" t="str">
        <f t="shared" si="0"/>
        <v>CLD</v>
      </c>
      <c r="K35" t="str">
        <f t="shared" si="1"/>
        <v>CLD37</v>
      </c>
      <c r="L35">
        <f t="shared" si="2"/>
        <v>3</v>
      </c>
      <c r="M35" s="23" t="s">
        <v>184</v>
      </c>
      <c r="N35" s="5">
        <f>COUNTIF(I10:I1123, M35)</f>
        <v>15</v>
      </c>
      <c r="P35" s="31" t="s">
        <v>46</v>
      </c>
      <c r="Q35">
        <f>COUNTIF(J2:$J$1119, "*" &amp;P35 &amp; "*")</f>
        <v>450</v>
      </c>
      <c r="R35" s="1" t="s">
        <v>170</v>
      </c>
      <c r="S35" s="31" t="s">
        <v>46</v>
      </c>
      <c r="T35" s="15">
        <f t="shared" si="5"/>
        <v>1</v>
      </c>
      <c r="U35" s="10">
        <v>28.3</v>
      </c>
    </row>
    <row r="36" spans="1:21" x14ac:dyDescent="0.4">
      <c r="A36">
        <v>57</v>
      </c>
      <c r="B36" t="s">
        <v>6</v>
      </c>
      <c r="C36" t="s">
        <v>176</v>
      </c>
      <c r="D36" t="s">
        <v>185</v>
      </c>
      <c r="E36" t="s">
        <v>186</v>
      </c>
      <c r="F36" t="s">
        <v>92</v>
      </c>
      <c r="I36" s="6">
        <v>39</v>
      </c>
      <c r="J36" t="str">
        <f t="shared" si="0"/>
        <v>CLD</v>
      </c>
      <c r="K36" t="str">
        <f t="shared" si="1"/>
        <v>CLD39</v>
      </c>
      <c r="L36">
        <f t="shared" si="2"/>
        <v>3</v>
      </c>
      <c r="M36" s="23" t="s">
        <v>187</v>
      </c>
      <c r="N36" s="5">
        <f>COUNTIF(I11:I1123, M36)</f>
        <v>18</v>
      </c>
      <c r="P36" s="31" t="s">
        <v>47</v>
      </c>
      <c r="Q36">
        <f>COUNTIF(J7:$J$1123, "*" &amp;P36 &amp; "*")</f>
        <v>286</v>
      </c>
      <c r="R36" s="1" t="s">
        <v>174</v>
      </c>
      <c r="S36" s="31" t="s">
        <v>47</v>
      </c>
      <c r="T36" s="15">
        <f t="shared" si="5"/>
        <v>0.63555555555555554</v>
      </c>
      <c r="U36" s="10">
        <v>32.700000000000003</v>
      </c>
    </row>
    <row r="37" spans="1:21" x14ac:dyDescent="0.4">
      <c r="A37">
        <v>58</v>
      </c>
      <c r="B37" t="s">
        <v>6</v>
      </c>
      <c r="C37" t="s">
        <v>176</v>
      </c>
      <c r="D37" t="s">
        <v>188</v>
      </c>
      <c r="E37" t="s">
        <v>189</v>
      </c>
      <c r="F37" t="s">
        <v>92</v>
      </c>
      <c r="I37" s="6">
        <v>44</v>
      </c>
      <c r="J37" t="str">
        <f t="shared" si="0"/>
        <v>CLD</v>
      </c>
      <c r="K37" t="str">
        <f t="shared" si="1"/>
        <v>CLD44</v>
      </c>
      <c r="L37">
        <f t="shared" si="2"/>
        <v>3</v>
      </c>
      <c r="M37" s="23" t="s">
        <v>190</v>
      </c>
      <c r="N37" s="5">
        <f>COUNTIF(I12:I1123, M37)</f>
        <v>14</v>
      </c>
      <c r="P37" s="31" t="s">
        <v>51</v>
      </c>
      <c r="Q37">
        <f>COUNTIF(J2:$J$1123, "*" &amp;P37 &amp; "*")</f>
        <v>127</v>
      </c>
      <c r="R37" s="1" t="s">
        <v>179</v>
      </c>
      <c r="S37" s="31" t="s">
        <v>51</v>
      </c>
      <c r="T37" s="15">
        <f t="shared" si="5"/>
        <v>0.28222222222222221</v>
      </c>
      <c r="U37" s="10">
        <v>63.6</v>
      </c>
    </row>
    <row r="38" spans="1:21" x14ac:dyDescent="0.4">
      <c r="A38">
        <v>59</v>
      </c>
      <c r="B38" t="s">
        <v>6</v>
      </c>
      <c r="C38" t="s">
        <v>176</v>
      </c>
      <c r="D38" t="s">
        <v>191</v>
      </c>
      <c r="E38" t="s">
        <v>192</v>
      </c>
      <c r="F38" t="s">
        <v>100</v>
      </c>
      <c r="I38" s="6">
        <v>48</v>
      </c>
      <c r="J38" t="str">
        <f t="shared" si="0"/>
        <v>CLD</v>
      </c>
      <c r="K38" t="str">
        <f t="shared" si="1"/>
        <v>CLD48</v>
      </c>
      <c r="L38">
        <f t="shared" si="2"/>
        <v>3</v>
      </c>
      <c r="M38" s="23" t="s">
        <v>193</v>
      </c>
      <c r="N38" s="5">
        <f>COUNTIF(I13:I1123, M38)</f>
        <v>23</v>
      </c>
      <c r="P38" s="31" t="s">
        <v>52</v>
      </c>
      <c r="Q38">
        <f>COUNTIF(J2:$J$1123, "*" &amp;P38 &amp; "*")</f>
        <v>147</v>
      </c>
      <c r="R38" s="1" t="s">
        <v>182</v>
      </c>
      <c r="S38" s="31" t="s">
        <v>52</v>
      </c>
      <c r="T38" s="15">
        <f t="shared" si="5"/>
        <v>0.32666666666666666</v>
      </c>
      <c r="U38" s="10">
        <v>100</v>
      </c>
    </row>
    <row r="39" spans="1:21" x14ac:dyDescent="0.4">
      <c r="A39">
        <v>60</v>
      </c>
      <c r="B39" t="s">
        <v>7</v>
      </c>
      <c r="C39" t="s">
        <v>194</v>
      </c>
      <c r="D39" t="s">
        <v>195</v>
      </c>
      <c r="E39" t="s">
        <v>196</v>
      </c>
      <c r="F39" t="s">
        <v>92</v>
      </c>
      <c r="I39" s="6">
        <v>13</v>
      </c>
      <c r="J39" t="str">
        <f t="shared" si="0"/>
        <v>CLD</v>
      </c>
      <c r="K39" t="str">
        <f t="shared" si="1"/>
        <v>CLD13</v>
      </c>
      <c r="L39">
        <f t="shared" si="2"/>
        <v>3</v>
      </c>
      <c r="M39" s="23" t="s">
        <v>197</v>
      </c>
      <c r="N39" s="5">
        <f>COUNTIF(I14:I1123, M39)</f>
        <v>26</v>
      </c>
      <c r="T39">
        <f>SUM(T31:T38)</f>
        <v>2.4933333333333336</v>
      </c>
    </row>
    <row r="40" spans="1:21" x14ac:dyDescent="0.4">
      <c r="A40">
        <v>61</v>
      </c>
      <c r="B40" t="s">
        <v>7</v>
      </c>
      <c r="C40" t="s">
        <v>194</v>
      </c>
      <c r="D40" t="s">
        <v>198</v>
      </c>
      <c r="E40" t="s">
        <v>199</v>
      </c>
      <c r="F40" t="s">
        <v>92</v>
      </c>
      <c r="I40" s="6">
        <v>19</v>
      </c>
      <c r="J40" t="str">
        <f t="shared" si="0"/>
        <v>CLD</v>
      </c>
      <c r="K40" t="str">
        <f t="shared" si="1"/>
        <v>CLD19</v>
      </c>
      <c r="L40">
        <f t="shared" si="2"/>
        <v>3</v>
      </c>
      <c r="M40" s="23" t="s">
        <v>200</v>
      </c>
      <c r="N40" s="5">
        <f>COUNTIF(I15:I1123, M40)</f>
        <v>17</v>
      </c>
    </row>
    <row r="41" spans="1:21" x14ac:dyDescent="0.4">
      <c r="A41">
        <v>62</v>
      </c>
      <c r="B41" t="s">
        <v>7</v>
      </c>
      <c r="C41" t="s">
        <v>194</v>
      </c>
      <c r="D41" t="s">
        <v>201</v>
      </c>
      <c r="E41" t="s">
        <v>202</v>
      </c>
      <c r="F41" t="s">
        <v>100</v>
      </c>
      <c r="I41" s="6">
        <v>27</v>
      </c>
      <c r="J41" t="str">
        <f t="shared" si="0"/>
        <v>CLD</v>
      </c>
      <c r="K41" t="str">
        <f t="shared" si="1"/>
        <v>CLD27</v>
      </c>
      <c r="L41">
        <f t="shared" si="2"/>
        <v>3</v>
      </c>
      <c r="M41" s="23" t="s">
        <v>203</v>
      </c>
      <c r="N41" s="5">
        <f>COUNTIF(I16:I1123, M41)</f>
        <v>24</v>
      </c>
    </row>
    <row r="42" spans="1:21" x14ac:dyDescent="0.4">
      <c r="A42">
        <v>63</v>
      </c>
      <c r="B42" t="s">
        <v>7</v>
      </c>
      <c r="C42" t="s">
        <v>194</v>
      </c>
      <c r="D42" t="s">
        <v>204</v>
      </c>
      <c r="E42" t="s">
        <v>205</v>
      </c>
      <c r="F42" t="s">
        <v>100</v>
      </c>
      <c r="I42" s="6">
        <v>31</v>
      </c>
      <c r="J42" t="str">
        <f t="shared" si="0"/>
        <v>CLD</v>
      </c>
      <c r="K42" t="str">
        <f t="shared" si="1"/>
        <v>CLD31</v>
      </c>
      <c r="L42">
        <f t="shared" si="2"/>
        <v>3</v>
      </c>
      <c r="M42" s="23" t="s">
        <v>206</v>
      </c>
      <c r="N42" s="5">
        <f>COUNTIF(I17:I1123, M42)</f>
        <v>28</v>
      </c>
    </row>
    <row r="43" spans="1:21" x14ac:dyDescent="0.4">
      <c r="A43">
        <v>64</v>
      </c>
      <c r="B43" t="s">
        <v>7</v>
      </c>
      <c r="C43" t="s">
        <v>194</v>
      </c>
      <c r="D43" t="s">
        <v>207</v>
      </c>
      <c r="E43" t="s">
        <v>183</v>
      </c>
      <c r="F43" t="s">
        <v>92</v>
      </c>
      <c r="I43" s="6">
        <v>37</v>
      </c>
      <c r="J43" t="str">
        <f t="shared" si="0"/>
        <v>CLD</v>
      </c>
      <c r="K43" t="str">
        <f t="shared" si="1"/>
        <v>CLD37</v>
      </c>
      <c r="L43">
        <f t="shared" si="2"/>
        <v>3</v>
      </c>
      <c r="M43" s="23" t="s">
        <v>208</v>
      </c>
      <c r="N43" s="5">
        <f>COUNTIF(I18:I1123, M43)</f>
        <v>18</v>
      </c>
    </row>
    <row r="44" spans="1:21" x14ac:dyDescent="0.4">
      <c r="A44">
        <v>65</v>
      </c>
      <c r="B44" t="s">
        <v>7</v>
      </c>
      <c r="C44" t="s">
        <v>194</v>
      </c>
      <c r="D44" t="s">
        <v>209</v>
      </c>
      <c r="E44" t="s">
        <v>210</v>
      </c>
      <c r="F44" t="s">
        <v>92</v>
      </c>
      <c r="I44" s="6">
        <v>39</v>
      </c>
      <c r="J44" t="str">
        <f t="shared" si="0"/>
        <v>CLD</v>
      </c>
      <c r="K44" t="str">
        <f t="shared" si="1"/>
        <v>CLD39</v>
      </c>
      <c r="L44">
        <f t="shared" si="2"/>
        <v>3</v>
      </c>
      <c r="M44" s="23" t="s">
        <v>211</v>
      </c>
      <c r="N44" s="5">
        <f>COUNTIF(I19:I1123, M44)</f>
        <v>16</v>
      </c>
    </row>
    <row r="45" spans="1:21" x14ac:dyDescent="0.4">
      <c r="A45">
        <v>66</v>
      </c>
      <c r="B45" t="s">
        <v>7</v>
      </c>
      <c r="C45" t="s">
        <v>194</v>
      </c>
      <c r="D45" t="s">
        <v>212</v>
      </c>
      <c r="E45" t="s">
        <v>213</v>
      </c>
      <c r="F45" t="s">
        <v>92</v>
      </c>
      <c r="I45" s="6">
        <v>50</v>
      </c>
      <c r="J45" t="str">
        <f t="shared" si="0"/>
        <v>CLD</v>
      </c>
      <c r="K45" t="str">
        <f t="shared" si="1"/>
        <v>CLD50</v>
      </c>
      <c r="L45">
        <f t="shared" si="2"/>
        <v>2</v>
      </c>
      <c r="M45" s="23" t="s">
        <v>214</v>
      </c>
      <c r="N45" s="5">
        <f>COUNTIF(I20:I1123, M45)</f>
        <v>24</v>
      </c>
    </row>
    <row r="46" spans="1:21" x14ac:dyDescent="0.4">
      <c r="A46">
        <v>67</v>
      </c>
      <c r="B46" t="s">
        <v>29</v>
      </c>
      <c r="C46" t="s">
        <v>215</v>
      </c>
      <c r="D46" t="s">
        <v>216</v>
      </c>
      <c r="E46" t="s">
        <v>217</v>
      </c>
      <c r="F46" t="s">
        <v>100</v>
      </c>
      <c r="I46" s="6">
        <v>10</v>
      </c>
      <c r="J46" t="str">
        <f t="shared" si="0"/>
        <v>CLM</v>
      </c>
      <c r="K46" t="str">
        <f t="shared" si="1"/>
        <v>CLM10</v>
      </c>
      <c r="L46">
        <f t="shared" si="2"/>
        <v>3</v>
      </c>
      <c r="M46" s="23" t="s">
        <v>218</v>
      </c>
      <c r="N46" s="5">
        <f>COUNTIF(I21:I1123, M46)</f>
        <v>21</v>
      </c>
    </row>
    <row r="47" spans="1:21" x14ac:dyDescent="0.4">
      <c r="A47">
        <v>68</v>
      </c>
      <c r="B47" t="s">
        <v>29</v>
      </c>
      <c r="C47" t="s">
        <v>215</v>
      </c>
      <c r="D47" t="s">
        <v>219</v>
      </c>
      <c r="E47" t="s">
        <v>220</v>
      </c>
      <c r="F47" t="s">
        <v>92</v>
      </c>
      <c r="I47" s="6">
        <v>11</v>
      </c>
      <c r="J47" t="str">
        <f t="shared" si="0"/>
        <v>CLM</v>
      </c>
      <c r="K47" t="str">
        <f t="shared" si="1"/>
        <v>CLM11</v>
      </c>
      <c r="L47">
        <f t="shared" si="2"/>
        <v>3</v>
      </c>
      <c r="M47" s="23" t="s">
        <v>221</v>
      </c>
      <c r="N47" s="5">
        <f>COUNTIF(I22:I1123, M47)</f>
        <v>17</v>
      </c>
    </row>
    <row r="48" spans="1:21" x14ac:dyDescent="0.4">
      <c r="A48">
        <v>69</v>
      </c>
      <c r="B48" t="s">
        <v>29</v>
      </c>
      <c r="C48" t="s">
        <v>215</v>
      </c>
      <c r="D48" t="s">
        <v>222</v>
      </c>
      <c r="E48" t="s">
        <v>223</v>
      </c>
      <c r="F48" t="s">
        <v>100</v>
      </c>
      <c r="I48" s="6">
        <v>12</v>
      </c>
      <c r="J48" t="str">
        <f t="shared" si="0"/>
        <v>CLM</v>
      </c>
      <c r="K48" t="str">
        <f t="shared" si="1"/>
        <v>CLM12</v>
      </c>
      <c r="L48">
        <f t="shared" si="2"/>
        <v>3</v>
      </c>
      <c r="M48" s="23" t="s">
        <v>224</v>
      </c>
      <c r="N48" s="5">
        <f>COUNTIF(I23:I1123, M48)</f>
        <v>19</v>
      </c>
    </row>
    <row r="49" spans="1:35" x14ac:dyDescent="0.4">
      <c r="A49">
        <v>70</v>
      </c>
      <c r="B49" t="s">
        <v>29</v>
      </c>
      <c r="C49" t="s">
        <v>215</v>
      </c>
      <c r="D49" t="s">
        <v>225</v>
      </c>
      <c r="E49" t="s">
        <v>226</v>
      </c>
      <c r="F49" t="s">
        <v>92</v>
      </c>
      <c r="I49" s="6">
        <v>13</v>
      </c>
      <c r="J49" t="str">
        <f t="shared" si="0"/>
        <v>CLM</v>
      </c>
      <c r="K49" t="str">
        <f t="shared" si="1"/>
        <v>CLM13</v>
      </c>
      <c r="L49">
        <f t="shared" si="2"/>
        <v>3</v>
      </c>
      <c r="M49" s="23" t="s">
        <v>227</v>
      </c>
      <c r="N49" s="5">
        <f>COUNTIF(I24:I1123, M49)</f>
        <v>19</v>
      </c>
    </row>
    <row r="50" spans="1:35" x14ac:dyDescent="0.4">
      <c r="A50">
        <v>71</v>
      </c>
      <c r="B50" t="s">
        <v>29</v>
      </c>
      <c r="C50" t="s">
        <v>215</v>
      </c>
      <c r="D50" t="s">
        <v>228</v>
      </c>
      <c r="E50" t="s">
        <v>229</v>
      </c>
      <c r="F50" t="s">
        <v>92</v>
      </c>
      <c r="I50" s="6">
        <v>14</v>
      </c>
      <c r="J50" t="str">
        <f t="shared" si="0"/>
        <v>CLM</v>
      </c>
      <c r="K50" t="str">
        <f t="shared" si="1"/>
        <v>CLM14</v>
      </c>
      <c r="L50">
        <f t="shared" si="2"/>
        <v>3</v>
      </c>
      <c r="M50" s="23" t="s">
        <v>230</v>
      </c>
      <c r="N50" s="5">
        <f>COUNTIF(I25:I1123, M50)</f>
        <v>33</v>
      </c>
    </row>
    <row r="51" spans="1:35" ht="38.6" x14ac:dyDescent="0.4">
      <c r="A51">
        <v>72</v>
      </c>
      <c r="B51" t="s">
        <v>29</v>
      </c>
      <c r="C51" t="s">
        <v>215</v>
      </c>
      <c r="D51" t="s">
        <v>231</v>
      </c>
      <c r="E51" t="s">
        <v>232</v>
      </c>
      <c r="F51" t="s">
        <v>92</v>
      </c>
      <c r="I51" s="6">
        <v>15</v>
      </c>
      <c r="J51" t="str">
        <f t="shared" si="0"/>
        <v>CLM</v>
      </c>
      <c r="K51" t="str">
        <f t="shared" si="1"/>
        <v>CLM15</v>
      </c>
      <c r="L51">
        <f t="shared" si="2"/>
        <v>3</v>
      </c>
      <c r="M51" s="23" t="s">
        <v>233</v>
      </c>
      <c r="N51" s="5">
        <f>COUNTIF(I26:I1123, M51)</f>
        <v>23</v>
      </c>
      <c r="P51" s="110" t="s">
        <v>234</v>
      </c>
      <c r="Q51" s="110"/>
      <c r="R51" s="110"/>
      <c r="S51" s="110"/>
      <c r="T51" s="110"/>
      <c r="U51" s="110"/>
      <c r="V51" s="110"/>
      <c r="W51" s="110"/>
      <c r="X51" s="110"/>
      <c r="Y51" s="110"/>
      <c r="AC51" s="32" t="s">
        <v>25</v>
      </c>
      <c r="AD51" s="32" t="s">
        <v>113</v>
      </c>
      <c r="AE51" s="33" t="s">
        <v>235</v>
      </c>
      <c r="AF51" s="32" t="s">
        <v>236</v>
      </c>
      <c r="AG51" s="34"/>
    </row>
    <row r="52" spans="1:35" ht="17.149999999999999" x14ac:dyDescent="0.4">
      <c r="A52">
        <v>73</v>
      </c>
      <c r="B52" t="s">
        <v>29</v>
      </c>
      <c r="C52" t="s">
        <v>215</v>
      </c>
      <c r="D52" t="s">
        <v>237</v>
      </c>
      <c r="E52" t="s">
        <v>238</v>
      </c>
      <c r="F52" t="s">
        <v>92</v>
      </c>
      <c r="I52" s="6">
        <v>16</v>
      </c>
      <c r="J52" t="str">
        <f t="shared" si="0"/>
        <v>CLM</v>
      </c>
      <c r="K52" t="str">
        <f t="shared" si="1"/>
        <v>CLM16</v>
      </c>
      <c r="L52">
        <f t="shared" si="2"/>
        <v>3</v>
      </c>
      <c r="M52" s="23" t="s">
        <v>239</v>
      </c>
      <c r="N52" s="5">
        <f>COUNTIF(I27:I1123, M52)</f>
        <v>25</v>
      </c>
      <c r="P52" s="134" t="s">
        <v>240</v>
      </c>
      <c r="Q52" s="135"/>
      <c r="R52" s="135"/>
      <c r="S52" s="136"/>
      <c r="T52" s="131" t="s">
        <v>241</v>
      </c>
      <c r="U52" s="131"/>
      <c r="V52" s="131"/>
      <c r="W52" s="131" t="s">
        <v>242</v>
      </c>
      <c r="X52" s="131"/>
      <c r="Y52" s="131"/>
      <c r="AC52" s="33" t="s">
        <v>50</v>
      </c>
      <c r="AD52" s="35">
        <v>41</v>
      </c>
      <c r="AE52" s="36">
        <v>150</v>
      </c>
      <c r="AF52" s="37">
        <f t="shared" ref="AF52:AF59" si="6">AD52*100/AE52</f>
        <v>27.333333333333332</v>
      </c>
      <c r="AG52" s="38"/>
      <c r="AI52">
        <v>100</v>
      </c>
    </row>
    <row r="53" spans="1:35" ht="29.15" x14ac:dyDescent="0.4">
      <c r="A53">
        <v>74</v>
      </c>
      <c r="B53" t="s">
        <v>29</v>
      </c>
      <c r="C53" t="s">
        <v>215</v>
      </c>
      <c r="D53" t="s">
        <v>243</v>
      </c>
      <c r="E53" t="s">
        <v>244</v>
      </c>
      <c r="F53" t="s">
        <v>92</v>
      </c>
      <c r="I53" s="6">
        <v>17</v>
      </c>
      <c r="J53" t="str">
        <f t="shared" si="0"/>
        <v>CLM</v>
      </c>
      <c r="K53" t="str">
        <f t="shared" si="1"/>
        <v>CLM17</v>
      </c>
      <c r="L53">
        <f t="shared" si="2"/>
        <v>3</v>
      </c>
      <c r="M53" s="23" t="s">
        <v>245</v>
      </c>
      <c r="N53" s="5">
        <f>COUNTIF(I28:I1123, M53)</f>
        <v>25</v>
      </c>
      <c r="P53" s="39" t="s">
        <v>246</v>
      </c>
      <c r="Q53" s="39" t="s">
        <v>247</v>
      </c>
      <c r="R53" s="39" t="s">
        <v>248</v>
      </c>
      <c r="S53" s="39" t="s">
        <v>249</v>
      </c>
      <c r="T53" s="39" t="s">
        <v>250</v>
      </c>
      <c r="U53" s="39" t="s">
        <v>251</v>
      </c>
      <c r="V53" s="39" t="s">
        <v>252</v>
      </c>
      <c r="W53" s="39" t="s">
        <v>250</v>
      </c>
      <c r="X53" s="39" t="s">
        <v>251</v>
      </c>
      <c r="Y53" s="39" t="s">
        <v>252</v>
      </c>
      <c r="AC53" s="33" t="s">
        <v>45</v>
      </c>
      <c r="AD53" s="35">
        <v>44</v>
      </c>
      <c r="AE53" s="36">
        <v>450</v>
      </c>
      <c r="AF53" s="37">
        <f t="shared" si="6"/>
        <v>9.7777777777777786</v>
      </c>
      <c r="AG53" s="38"/>
      <c r="AI53">
        <v>98</v>
      </c>
    </row>
    <row r="54" spans="1:35" ht="17.149999999999999" x14ac:dyDescent="0.4">
      <c r="A54">
        <v>75</v>
      </c>
      <c r="B54" t="s">
        <v>29</v>
      </c>
      <c r="C54" t="s">
        <v>215</v>
      </c>
      <c r="D54" t="s">
        <v>253</v>
      </c>
      <c r="E54" t="s">
        <v>254</v>
      </c>
      <c r="F54" t="s">
        <v>92</v>
      </c>
      <c r="I54" s="6">
        <v>18</v>
      </c>
      <c r="J54" t="str">
        <f t="shared" si="0"/>
        <v>CLM</v>
      </c>
      <c r="K54" t="str">
        <f t="shared" si="1"/>
        <v>CLM18</v>
      </c>
      <c r="L54">
        <f t="shared" si="2"/>
        <v>3</v>
      </c>
      <c r="M54" s="23" t="s">
        <v>255</v>
      </c>
      <c r="N54" s="5">
        <f>COUNTIF(I29:I1123, M54)</f>
        <v>17</v>
      </c>
      <c r="P54" s="40">
        <v>2700</v>
      </c>
      <c r="Q54" s="40">
        <v>1122</v>
      </c>
      <c r="R54" s="40">
        <f>Q54-S54</f>
        <v>112</v>
      </c>
      <c r="S54" s="40">
        <v>1010</v>
      </c>
      <c r="T54" s="41">
        <f>Q54*100/$P$54</f>
        <v>41.555555555555557</v>
      </c>
      <c r="U54" s="41">
        <f>R54*100/$P$54</f>
        <v>4.1481481481481479</v>
      </c>
      <c r="V54" s="41">
        <f>S54*100/$P$54</f>
        <v>37.407407407407405</v>
      </c>
      <c r="W54" s="41">
        <f>Q54*100/$Q$54</f>
        <v>100</v>
      </c>
      <c r="X54" s="41">
        <f t="shared" ref="X54:Y54" si="7">R54*100/$Q$54</f>
        <v>9.9821746880570412</v>
      </c>
      <c r="Y54" s="41">
        <f t="shared" si="7"/>
        <v>90.017825311942957</v>
      </c>
      <c r="AC54" s="33" t="s">
        <v>48</v>
      </c>
      <c r="AD54" s="35">
        <v>14</v>
      </c>
      <c r="AE54" s="36">
        <v>450</v>
      </c>
      <c r="AF54" s="37">
        <f t="shared" si="6"/>
        <v>3.1111111111111112</v>
      </c>
      <c r="AG54" s="38"/>
      <c r="AI54">
        <v>63.555555555555564</v>
      </c>
    </row>
    <row r="55" spans="1:35" ht="17.149999999999999" x14ac:dyDescent="0.4">
      <c r="A55">
        <v>76</v>
      </c>
      <c r="B55" t="s">
        <v>29</v>
      </c>
      <c r="C55" t="s">
        <v>215</v>
      </c>
      <c r="D55" t="s">
        <v>256</v>
      </c>
      <c r="E55" t="s">
        <v>257</v>
      </c>
      <c r="F55" t="s">
        <v>92</v>
      </c>
      <c r="I55" s="6">
        <v>19</v>
      </c>
      <c r="J55" t="str">
        <f t="shared" si="0"/>
        <v>CLM</v>
      </c>
      <c r="K55" t="str">
        <f t="shared" si="1"/>
        <v>CLM19</v>
      </c>
      <c r="L55">
        <f t="shared" si="2"/>
        <v>3</v>
      </c>
      <c r="M55" s="23" t="s">
        <v>258</v>
      </c>
      <c r="N55" s="5">
        <f>COUNTIF(I30:I1123, M55)</f>
        <v>21</v>
      </c>
      <c r="AC55" s="33" t="s">
        <v>49</v>
      </c>
      <c r="AD55" s="35">
        <v>13</v>
      </c>
      <c r="AE55" s="36">
        <v>450</v>
      </c>
      <c r="AF55" s="37">
        <f t="shared" si="6"/>
        <v>2.8888888888888888</v>
      </c>
      <c r="AG55" s="38"/>
      <c r="AI55">
        <v>9.7777777777777768</v>
      </c>
    </row>
    <row r="56" spans="1:35" ht="17.149999999999999" x14ac:dyDescent="0.4">
      <c r="A56">
        <v>77</v>
      </c>
      <c r="B56" t="s">
        <v>29</v>
      </c>
      <c r="C56" t="s">
        <v>215</v>
      </c>
      <c r="D56" t="s">
        <v>259</v>
      </c>
      <c r="E56" t="s">
        <v>260</v>
      </c>
      <c r="F56" t="s">
        <v>100</v>
      </c>
      <c r="I56" s="6">
        <v>1</v>
      </c>
      <c r="J56" t="str">
        <f t="shared" si="0"/>
        <v>CLM</v>
      </c>
      <c r="K56" t="str">
        <f t="shared" si="1"/>
        <v>CLM1</v>
      </c>
      <c r="L56">
        <f t="shared" si="2"/>
        <v>3</v>
      </c>
      <c r="M56" s="23" t="s">
        <v>261</v>
      </c>
      <c r="N56" s="5">
        <f>COUNTIF(I31:I1123, M56)</f>
        <v>19</v>
      </c>
      <c r="P56" s="110" t="s">
        <v>262</v>
      </c>
      <c r="Q56" s="110"/>
      <c r="R56" s="110"/>
      <c r="S56" s="110"/>
      <c r="T56" s="110"/>
      <c r="U56" s="110"/>
      <c r="V56" s="110"/>
      <c r="W56" s="110"/>
      <c r="X56" s="110"/>
      <c r="Y56" s="110"/>
      <c r="AC56" s="33" t="s">
        <v>46</v>
      </c>
      <c r="AD56" s="35">
        <v>450</v>
      </c>
      <c r="AE56" s="36">
        <v>450</v>
      </c>
      <c r="AF56" s="37">
        <f t="shared" si="6"/>
        <v>100</v>
      </c>
      <c r="AG56" s="38"/>
      <c r="AI56">
        <v>9.4074074074074066</v>
      </c>
    </row>
    <row r="57" spans="1:35" ht="17.149999999999999" x14ac:dyDescent="0.4">
      <c r="A57">
        <v>78</v>
      </c>
      <c r="B57" t="s">
        <v>29</v>
      </c>
      <c r="C57" t="s">
        <v>215</v>
      </c>
      <c r="D57" t="s">
        <v>263</v>
      </c>
      <c r="E57" t="s">
        <v>264</v>
      </c>
      <c r="F57" t="s">
        <v>92</v>
      </c>
      <c r="I57" s="6">
        <v>20</v>
      </c>
      <c r="J57" t="str">
        <f t="shared" si="0"/>
        <v>CLM</v>
      </c>
      <c r="K57" t="str">
        <f t="shared" si="1"/>
        <v>CLM20</v>
      </c>
      <c r="L57">
        <f t="shared" si="2"/>
        <v>3</v>
      </c>
      <c r="M57" s="23" t="s">
        <v>265</v>
      </c>
      <c r="N57" s="5">
        <f>COUNTIF(I32:I1123, M57)</f>
        <v>26</v>
      </c>
      <c r="P57" s="131" t="s">
        <v>266</v>
      </c>
      <c r="Q57" s="131"/>
      <c r="R57" s="131"/>
      <c r="S57" s="131"/>
      <c r="T57" s="131" t="s">
        <v>267</v>
      </c>
      <c r="U57" s="131"/>
      <c r="V57" s="131"/>
      <c r="W57" s="131" t="s">
        <v>242</v>
      </c>
      <c r="X57" s="131"/>
      <c r="Y57" s="131"/>
      <c r="AC57" s="33" t="s">
        <v>47</v>
      </c>
      <c r="AD57" s="35">
        <v>286</v>
      </c>
      <c r="AE57" s="36">
        <v>450</v>
      </c>
      <c r="AF57" s="37">
        <f t="shared" si="6"/>
        <v>63.555555555555557</v>
      </c>
      <c r="AG57" s="38"/>
      <c r="AI57">
        <v>9.1111111111111125</v>
      </c>
    </row>
    <row r="58" spans="1:35" ht="29.15" x14ac:dyDescent="0.4">
      <c r="A58">
        <v>79</v>
      </c>
      <c r="B58" t="s">
        <v>29</v>
      </c>
      <c r="C58" t="s">
        <v>215</v>
      </c>
      <c r="D58" t="s">
        <v>268</v>
      </c>
      <c r="E58" t="s">
        <v>269</v>
      </c>
      <c r="F58" t="s">
        <v>92</v>
      </c>
      <c r="I58" s="6">
        <v>21</v>
      </c>
      <c r="J58" t="str">
        <f t="shared" si="0"/>
        <v>CLM</v>
      </c>
      <c r="K58" t="str">
        <f t="shared" si="1"/>
        <v>CLM21</v>
      </c>
      <c r="L58">
        <f t="shared" si="2"/>
        <v>3</v>
      </c>
      <c r="M58" s="23" t="s">
        <v>270</v>
      </c>
      <c r="N58" s="5">
        <f>COUNTIF(I33:I1123, M58)</f>
        <v>23</v>
      </c>
      <c r="P58" s="39" t="s">
        <v>246</v>
      </c>
      <c r="Q58" s="39" t="s">
        <v>247</v>
      </c>
      <c r="R58" s="39" t="s">
        <v>248</v>
      </c>
      <c r="S58" s="39" t="s">
        <v>249</v>
      </c>
      <c r="T58" s="39" t="s">
        <v>250</v>
      </c>
      <c r="U58" s="39" t="s">
        <v>251</v>
      </c>
      <c r="V58" s="39" t="s">
        <v>252</v>
      </c>
      <c r="W58" s="39" t="s">
        <v>250</v>
      </c>
      <c r="X58" s="39" t="s">
        <v>251</v>
      </c>
      <c r="Y58" s="39" t="s">
        <v>252</v>
      </c>
      <c r="AC58" s="33" t="s">
        <v>51</v>
      </c>
      <c r="AD58" s="35">
        <v>127</v>
      </c>
      <c r="AE58" s="36">
        <v>450</v>
      </c>
      <c r="AF58" s="37">
        <f t="shared" si="6"/>
        <v>28.222222222222221</v>
      </c>
      <c r="AG58" s="38"/>
      <c r="AI58">
        <v>8.6666666666666661</v>
      </c>
    </row>
    <row r="59" spans="1:35" ht="17.149999999999999" x14ac:dyDescent="0.4">
      <c r="A59">
        <v>80</v>
      </c>
      <c r="B59" t="s">
        <v>29</v>
      </c>
      <c r="C59" t="s">
        <v>215</v>
      </c>
      <c r="D59" t="s">
        <v>271</v>
      </c>
      <c r="E59" t="s">
        <v>272</v>
      </c>
      <c r="F59" t="s">
        <v>92</v>
      </c>
      <c r="I59" s="6">
        <v>22</v>
      </c>
      <c r="J59" t="str">
        <f t="shared" si="0"/>
        <v>CLM</v>
      </c>
      <c r="K59" t="str">
        <f t="shared" si="1"/>
        <v>CLM22</v>
      </c>
      <c r="L59">
        <f t="shared" si="2"/>
        <v>3</v>
      </c>
      <c r="M59" s="23" t="s">
        <v>273</v>
      </c>
      <c r="N59" s="5">
        <f>COUNTIF(I34:I1123, M59)</f>
        <v>19</v>
      </c>
      <c r="P59" s="40">
        <v>2700</v>
      </c>
      <c r="Q59" s="40">
        <v>334</v>
      </c>
      <c r="R59" s="40">
        <v>1</v>
      </c>
      <c r="S59" s="40">
        <v>333</v>
      </c>
      <c r="T59" s="41">
        <f>Q59*100/$P$54</f>
        <v>12.37037037037037</v>
      </c>
      <c r="U59" s="41">
        <f>R59*100/$P$54</f>
        <v>3.7037037037037035E-2</v>
      </c>
      <c r="V59" s="41">
        <f>S59*100/$P$54</f>
        <v>12.333333333333334</v>
      </c>
      <c r="W59" s="41">
        <f>Q59*100/$Q$54</f>
        <v>29.768270944741534</v>
      </c>
      <c r="X59" s="41">
        <f t="shared" ref="X59:Y59" si="8">R59*100/$Q$54</f>
        <v>8.9126559714795009E-2</v>
      </c>
      <c r="Y59" s="41">
        <f t="shared" si="8"/>
        <v>29.679144385026738</v>
      </c>
      <c r="AC59" s="33" t="s">
        <v>52</v>
      </c>
      <c r="AD59" s="35">
        <v>147</v>
      </c>
      <c r="AE59" s="36">
        <v>150</v>
      </c>
      <c r="AF59" s="37">
        <f t="shared" si="6"/>
        <v>98</v>
      </c>
      <c r="AG59" s="38"/>
      <c r="AI59">
        <v>3.1111111111111112</v>
      </c>
    </row>
    <row r="60" spans="1:35" x14ac:dyDescent="0.4">
      <c r="A60">
        <v>81</v>
      </c>
      <c r="B60" t="s">
        <v>29</v>
      </c>
      <c r="C60" t="s">
        <v>215</v>
      </c>
      <c r="D60" t="s">
        <v>274</v>
      </c>
      <c r="E60" t="s">
        <v>275</v>
      </c>
      <c r="F60" t="s">
        <v>92</v>
      </c>
      <c r="I60" s="6">
        <v>23</v>
      </c>
      <c r="J60" t="str">
        <f t="shared" si="0"/>
        <v>CLM</v>
      </c>
      <c r="K60" t="str">
        <f t="shared" si="1"/>
        <v>CLM23</v>
      </c>
      <c r="L60">
        <f t="shared" si="2"/>
        <v>3</v>
      </c>
      <c r="M60" s="23" t="s">
        <v>276</v>
      </c>
      <c r="N60" s="5">
        <f>COUNTIF(I35:I1123, M60)</f>
        <v>30</v>
      </c>
    </row>
    <row r="61" spans="1:35" x14ac:dyDescent="0.4">
      <c r="A61">
        <v>82</v>
      </c>
      <c r="B61" t="s">
        <v>29</v>
      </c>
      <c r="C61" t="s">
        <v>215</v>
      </c>
      <c r="D61" t="s">
        <v>277</v>
      </c>
      <c r="E61" t="s">
        <v>278</v>
      </c>
      <c r="F61" t="s">
        <v>92</v>
      </c>
      <c r="I61" s="6">
        <v>24</v>
      </c>
      <c r="J61" t="str">
        <f t="shared" si="0"/>
        <v>CLM</v>
      </c>
      <c r="K61" t="str">
        <f t="shared" si="1"/>
        <v>CLM24</v>
      </c>
      <c r="L61">
        <f t="shared" si="2"/>
        <v>3</v>
      </c>
      <c r="M61" s="23" t="s">
        <v>279</v>
      </c>
      <c r="N61" s="5">
        <f>COUNTIF(I36:I1123, M61)</f>
        <v>21</v>
      </c>
    </row>
    <row r="62" spans="1:35" x14ac:dyDescent="0.4">
      <c r="A62">
        <v>83</v>
      </c>
      <c r="B62" t="s">
        <v>29</v>
      </c>
      <c r="C62" t="s">
        <v>215</v>
      </c>
      <c r="D62" t="s">
        <v>280</v>
      </c>
      <c r="E62" t="s">
        <v>281</v>
      </c>
      <c r="F62" t="s">
        <v>132</v>
      </c>
      <c r="I62" s="6">
        <v>25</v>
      </c>
      <c r="J62" t="str">
        <f t="shared" si="0"/>
        <v>CLM</v>
      </c>
      <c r="K62" t="str">
        <f t="shared" si="1"/>
        <v>CLM25</v>
      </c>
      <c r="L62">
        <f t="shared" si="2"/>
        <v>3</v>
      </c>
      <c r="M62" s="23" t="s">
        <v>282</v>
      </c>
      <c r="N62" s="5">
        <f>COUNTIF(I37:I1123, M62)</f>
        <v>23</v>
      </c>
    </row>
    <row r="63" spans="1:35" x14ac:dyDescent="0.4">
      <c r="A63">
        <v>84</v>
      </c>
      <c r="B63" t="s">
        <v>29</v>
      </c>
      <c r="C63" t="s">
        <v>215</v>
      </c>
      <c r="D63" t="s">
        <v>283</v>
      </c>
      <c r="E63" t="s">
        <v>284</v>
      </c>
      <c r="F63" t="s">
        <v>100</v>
      </c>
      <c r="I63" s="6">
        <v>26</v>
      </c>
      <c r="J63" t="str">
        <f t="shared" si="0"/>
        <v>CLM</v>
      </c>
      <c r="K63" t="str">
        <f t="shared" si="1"/>
        <v>CLM26</v>
      </c>
      <c r="L63">
        <f t="shared" si="2"/>
        <v>3</v>
      </c>
      <c r="M63" s="23" t="s">
        <v>285</v>
      </c>
      <c r="N63" s="5">
        <f>COUNTIF(I38:I1123, M63)</f>
        <v>27</v>
      </c>
    </row>
    <row r="64" spans="1:35" x14ac:dyDescent="0.4">
      <c r="A64">
        <v>85</v>
      </c>
      <c r="B64" t="s">
        <v>29</v>
      </c>
      <c r="C64" t="s">
        <v>215</v>
      </c>
      <c r="D64" t="s">
        <v>286</v>
      </c>
      <c r="E64" t="s">
        <v>287</v>
      </c>
      <c r="F64" t="s">
        <v>100</v>
      </c>
      <c r="I64" s="6">
        <v>27</v>
      </c>
      <c r="J64" t="str">
        <f t="shared" si="0"/>
        <v>CLM</v>
      </c>
      <c r="K64" t="str">
        <f t="shared" si="1"/>
        <v>CLM27</v>
      </c>
      <c r="L64">
        <f t="shared" si="2"/>
        <v>3</v>
      </c>
      <c r="M64" s="23" t="s">
        <v>288</v>
      </c>
      <c r="N64" s="5">
        <f>COUNTIF(I39:I1123, M64)</f>
        <v>19</v>
      </c>
      <c r="Y64" s="132" t="s">
        <v>289</v>
      </c>
      <c r="Z64" s="132"/>
      <c r="AA64" s="132"/>
      <c r="AB64" s="132"/>
      <c r="AC64" s="132" t="s">
        <v>290</v>
      </c>
      <c r="AD64" s="132"/>
      <c r="AE64" s="132"/>
    </row>
    <row r="65" spans="1:31" x14ac:dyDescent="0.4">
      <c r="A65">
        <v>86</v>
      </c>
      <c r="B65" t="s">
        <v>29</v>
      </c>
      <c r="C65" t="s">
        <v>215</v>
      </c>
      <c r="D65" t="s">
        <v>291</v>
      </c>
      <c r="E65" t="s">
        <v>292</v>
      </c>
      <c r="F65" t="s">
        <v>92</v>
      </c>
      <c r="I65" s="6">
        <v>28</v>
      </c>
      <c r="J65" t="str">
        <f t="shared" si="0"/>
        <v>CLM</v>
      </c>
      <c r="K65" t="str">
        <f t="shared" si="1"/>
        <v>CLM28</v>
      </c>
      <c r="L65">
        <f t="shared" si="2"/>
        <v>3</v>
      </c>
      <c r="M65" s="23" t="s">
        <v>293</v>
      </c>
      <c r="N65" s="5">
        <f>COUNTIF(I40:I1123, M65)</f>
        <v>25</v>
      </c>
      <c r="Y65" s="132" t="s">
        <v>68</v>
      </c>
      <c r="Z65" s="132" t="s">
        <v>294</v>
      </c>
      <c r="AA65" s="132"/>
      <c r="AB65" s="132"/>
      <c r="AC65" s="132" t="s">
        <v>294</v>
      </c>
      <c r="AD65" s="132"/>
      <c r="AE65" s="132"/>
    </row>
    <row r="66" spans="1:31" x14ac:dyDescent="0.4">
      <c r="A66">
        <v>87</v>
      </c>
      <c r="B66" t="s">
        <v>29</v>
      </c>
      <c r="C66" t="s">
        <v>215</v>
      </c>
      <c r="D66" t="s">
        <v>295</v>
      </c>
      <c r="E66" t="s">
        <v>296</v>
      </c>
      <c r="F66" t="s">
        <v>92</v>
      </c>
      <c r="I66" s="6">
        <v>29</v>
      </c>
      <c r="J66" t="str">
        <f t="shared" ref="J66:J129" si="9">LEFT(B66,3)</f>
        <v>CLM</v>
      </c>
      <c r="K66" t="str">
        <f t="shared" ref="K66:K129" si="10">CONCATENATE(J66,I66)</f>
        <v>CLM29</v>
      </c>
      <c r="L66">
        <f t="shared" ref="L66:L129" si="11">COUNTIF($K$2:$K$1123, "gpn" &amp; I66&amp;""  )</f>
        <v>3</v>
      </c>
      <c r="M66" s="23" t="s">
        <v>297</v>
      </c>
      <c r="N66" s="5">
        <f>COUNTIF(I41:I1123, M66)</f>
        <v>25</v>
      </c>
      <c r="Y66" s="132"/>
      <c r="Z66" s="10">
        <v>0</v>
      </c>
      <c r="AA66" s="10">
        <v>0.5</v>
      </c>
      <c r="AB66" s="10">
        <v>1</v>
      </c>
      <c r="AC66" s="10">
        <v>0</v>
      </c>
      <c r="AD66" s="10">
        <v>0.5</v>
      </c>
      <c r="AE66" s="10">
        <v>0.9</v>
      </c>
    </row>
    <row r="67" spans="1:31" x14ac:dyDescent="0.4">
      <c r="A67">
        <v>88</v>
      </c>
      <c r="B67" t="s">
        <v>29</v>
      </c>
      <c r="C67" t="s">
        <v>215</v>
      </c>
      <c r="D67" t="s">
        <v>298</v>
      </c>
      <c r="E67" t="s">
        <v>299</v>
      </c>
      <c r="F67" t="s">
        <v>132</v>
      </c>
      <c r="I67" s="6">
        <v>2</v>
      </c>
      <c r="J67" t="str">
        <f t="shared" si="9"/>
        <v>CLM</v>
      </c>
      <c r="K67" t="str">
        <f t="shared" si="10"/>
        <v>CLM2</v>
      </c>
      <c r="L67">
        <f t="shared" si="11"/>
        <v>3</v>
      </c>
      <c r="M67" s="23" t="s">
        <v>300</v>
      </c>
      <c r="N67" s="5">
        <f>COUNTIF(I42:I1123, M67)</f>
        <v>27</v>
      </c>
      <c r="Y67" s="10" t="s">
        <v>301</v>
      </c>
      <c r="Z67" s="10">
        <f>Q70+Q75+Q76+Q77</f>
        <v>415</v>
      </c>
      <c r="AA67" s="10">
        <f>R70+R75+R76+R77</f>
        <v>284</v>
      </c>
      <c r="AB67" s="10">
        <f>S70+S75+S76+S77</f>
        <v>311</v>
      </c>
      <c r="AC67" s="2">
        <f t="shared" ref="AC67:AE69" si="12">Z67*100/1122</f>
        <v>36.987522281639926</v>
      </c>
      <c r="AD67" s="2">
        <f t="shared" si="12"/>
        <v>25.311942959001783</v>
      </c>
      <c r="AE67" s="2">
        <f t="shared" si="12"/>
        <v>27.718360071301248</v>
      </c>
    </row>
    <row r="68" spans="1:31" x14ac:dyDescent="0.4">
      <c r="A68">
        <v>89</v>
      </c>
      <c r="B68" t="s">
        <v>29</v>
      </c>
      <c r="C68" t="s">
        <v>215</v>
      </c>
      <c r="D68" t="s">
        <v>302</v>
      </c>
      <c r="E68" t="s">
        <v>303</v>
      </c>
      <c r="F68" t="s">
        <v>92</v>
      </c>
      <c r="I68" s="6">
        <v>30</v>
      </c>
      <c r="J68" t="str">
        <f t="shared" si="9"/>
        <v>CLM</v>
      </c>
      <c r="K68" t="str">
        <f t="shared" si="10"/>
        <v>CLM30</v>
      </c>
      <c r="L68">
        <f t="shared" si="11"/>
        <v>3</v>
      </c>
      <c r="M68" s="23" t="s">
        <v>304</v>
      </c>
      <c r="N68" s="5">
        <f>COUNTIF(I43:I1123, M68)</f>
        <v>25</v>
      </c>
      <c r="P68" s="132" t="s">
        <v>25</v>
      </c>
      <c r="Q68" s="132" t="s">
        <v>294</v>
      </c>
      <c r="R68" s="132"/>
      <c r="S68" s="132"/>
      <c r="Y68" s="10" t="s">
        <v>305</v>
      </c>
      <c r="Z68" s="10">
        <f>Q78-Z67</f>
        <v>46</v>
      </c>
      <c r="AA68" s="10">
        <f>R78-AA67</f>
        <v>24</v>
      </c>
      <c r="AB68" s="10">
        <f>S78-AB67</f>
        <v>42</v>
      </c>
      <c r="AC68" s="2">
        <f t="shared" si="12"/>
        <v>4.0998217468805702</v>
      </c>
      <c r="AD68" s="2">
        <f t="shared" si="12"/>
        <v>2.1390374331550803</v>
      </c>
      <c r="AE68" s="2">
        <f t="shared" si="12"/>
        <v>3.7433155080213902</v>
      </c>
    </row>
    <row r="69" spans="1:31" x14ac:dyDescent="0.4">
      <c r="A69">
        <v>90</v>
      </c>
      <c r="B69" t="s">
        <v>29</v>
      </c>
      <c r="C69" t="s">
        <v>215</v>
      </c>
      <c r="D69" t="s">
        <v>306</v>
      </c>
      <c r="E69" t="s">
        <v>307</v>
      </c>
      <c r="F69" t="s">
        <v>92</v>
      </c>
      <c r="I69" s="6">
        <v>31</v>
      </c>
      <c r="J69" t="str">
        <f t="shared" si="9"/>
        <v>CLM</v>
      </c>
      <c r="K69" t="str">
        <f t="shared" si="10"/>
        <v>CLM31</v>
      </c>
      <c r="L69">
        <f t="shared" si="11"/>
        <v>3</v>
      </c>
      <c r="M69" s="23" t="s">
        <v>308</v>
      </c>
      <c r="N69" s="5">
        <f>COUNTIF(I44:I1123, M69)</f>
        <v>20</v>
      </c>
      <c r="P69" s="132"/>
      <c r="Q69" s="10">
        <v>0</v>
      </c>
      <c r="R69" s="10">
        <v>0.5</v>
      </c>
      <c r="S69" s="10">
        <v>1</v>
      </c>
      <c r="Y69" s="17" t="s">
        <v>309</v>
      </c>
      <c r="Z69" s="10">
        <v>198</v>
      </c>
      <c r="AA69" s="10">
        <v>68</v>
      </c>
      <c r="AB69" s="10">
        <v>68</v>
      </c>
      <c r="AC69" s="2">
        <f t="shared" si="12"/>
        <v>17.647058823529413</v>
      </c>
      <c r="AD69" s="2">
        <f t="shared" si="12"/>
        <v>6.0606060606060606</v>
      </c>
      <c r="AE69" s="2">
        <f t="shared" si="12"/>
        <v>6.0606060606060606</v>
      </c>
    </row>
    <row r="70" spans="1:31" ht="15" x14ac:dyDescent="0.45">
      <c r="A70">
        <v>91</v>
      </c>
      <c r="B70" t="s">
        <v>29</v>
      </c>
      <c r="C70" t="s">
        <v>215</v>
      </c>
      <c r="D70" t="s">
        <v>310</v>
      </c>
      <c r="E70" t="s">
        <v>311</v>
      </c>
      <c r="F70" t="s">
        <v>92</v>
      </c>
      <c r="I70" s="6">
        <v>32</v>
      </c>
      <c r="J70" t="str">
        <f t="shared" si="9"/>
        <v>CLM</v>
      </c>
      <c r="K70" t="str">
        <f t="shared" si="10"/>
        <v>CLM32</v>
      </c>
      <c r="L70">
        <f t="shared" si="11"/>
        <v>3</v>
      </c>
      <c r="M70" s="23" t="s">
        <v>312</v>
      </c>
      <c r="N70" s="5">
        <f>COUNTIF(I45:I1123, M70)</f>
        <v>29</v>
      </c>
      <c r="P70" s="42" t="s">
        <v>46</v>
      </c>
      <c r="Q70" s="43">
        <f>COUNTIF($B2:$B1123, "*clm00*")</f>
        <v>150</v>
      </c>
      <c r="R70" s="43">
        <f>COUNTIF($B2:$B1123, "*clm05*")</f>
        <v>150</v>
      </c>
      <c r="S70" s="43">
        <f>COUNTIF($B2:$B1123, "*clm09*")</f>
        <v>150</v>
      </c>
      <c r="T70">
        <f>SUM(Q70:S70)</f>
        <v>450</v>
      </c>
    </row>
    <row r="71" spans="1:31" ht="15" x14ac:dyDescent="0.45">
      <c r="A71">
        <v>92</v>
      </c>
      <c r="B71" t="s">
        <v>29</v>
      </c>
      <c r="C71" t="s">
        <v>215</v>
      </c>
      <c r="D71" t="s">
        <v>313</v>
      </c>
      <c r="E71" t="s">
        <v>314</v>
      </c>
      <c r="F71" t="s">
        <v>92</v>
      </c>
      <c r="I71" s="6">
        <v>33</v>
      </c>
      <c r="J71" t="str">
        <f t="shared" si="9"/>
        <v>CLM</v>
      </c>
      <c r="K71" t="str">
        <f t="shared" si="10"/>
        <v>CLM33</v>
      </c>
      <c r="L71">
        <f t="shared" si="11"/>
        <v>3</v>
      </c>
      <c r="M71" s="23" t="s">
        <v>315</v>
      </c>
      <c r="N71" s="5">
        <f>COUNTIF(I46:I1123, M71)</f>
        <v>20</v>
      </c>
      <c r="P71" s="5" t="s">
        <v>48</v>
      </c>
      <c r="Q71" s="43">
        <f>COUNTIF($B2:$B1123, "*dps00*")</f>
        <v>3</v>
      </c>
      <c r="R71" s="43">
        <f>COUNTIF($B2:$B1123, "*dps05*")</f>
        <v>5</v>
      </c>
      <c r="S71" s="43">
        <f>COUNTIF($B2:$B1123, "*dps09*")</f>
        <v>6</v>
      </c>
      <c r="T71">
        <f t="shared" ref="T71:T77" si="13">SUM(Q71:S71)</f>
        <v>14</v>
      </c>
    </row>
    <row r="72" spans="1:31" ht="15" x14ac:dyDescent="0.45">
      <c r="A72">
        <v>93</v>
      </c>
      <c r="B72" t="s">
        <v>29</v>
      </c>
      <c r="C72" t="s">
        <v>215</v>
      </c>
      <c r="D72" t="s">
        <v>316</v>
      </c>
      <c r="E72" t="s">
        <v>317</v>
      </c>
      <c r="F72" t="s">
        <v>100</v>
      </c>
      <c r="I72" s="6">
        <v>34</v>
      </c>
      <c r="J72" t="str">
        <f t="shared" si="9"/>
        <v>CLM</v>
      </c>
      <c r="K72" t="str">
        <f t="shared" si="10"/>
        <v>CLM34</v>
      </c>
      <c r="L72">
        <f t="shared" si="11"/>
        <v>3</v>
      </c>
      <c r="M72" s="23" t="s">
        <v>318</v>
      </c>
      <c r="N72" s="5">
        <f>COUNTIF(I47:I1123, M72)</f>
        <v>28</v>
      </c>
      <c r="P72" s="5" t="s">
        <v>45</v>
      </c>
      <c r="Q72" s="43">
        <f>COUNTIF($B2:$B1123, "*cld00*")</f>
        <v>22</v>
      </c>
      <c r="R72" s="43">
        <f>COUNTIF($B2:$B1123, "*cld05*")</f>
        <v>0</v>
      </c>
      <c r="S72" s="43">
        <f>COUNTIF($B2:$B1123, "*cld09*")</f>
        <v>22</v>
      </c>
      <c r="T72">
        <f t="shared" si="13"/>
        <v>44</v>
      </c>
    </row>
    <row r="73" spans="1:31" ht="15" x14ac:dyDescent="0.45">
      <c r="A73">
        <v>94</v>
      </c>
      <c r="B73" t="s">
        <v>29</v>
      </c>
      <c r="C73" t="s">
        <v>215</v>
      </c>
      <c r="D73" t="s">
        <v>319</v>
      </c>
      <c r="E73" t="s">
        <v>320</v>
      </c>
      <c r="F73" t="s">
        <v>92</v>
      </c>
      <c r="I73" s="6">
        <v>35</v>
      </c>
      <c r="J73" t="str">
        <f t="shared" si="9"/>
        <v>CLM</v>
      </c>
      <c r="K73" t="str">
        <f t="shared" si="10"/>
        <v>CLM35</v>
      </c>
      <c r="L73">
        <f t="shared" si="11"/>
        <v>3</v>
      </c>
      <c r="M73" s="23" t="s">
        <v>321</v>
      </c>
      <c r="N73" s="5">
        <f>COUNTIF(I48:I1123, M73)</f>
        <v>21</v>
      </c>
      <c r="P73" s="5" t="s">
        <v>49</v>
      </c>
      <c r="Q73" s="43">
        <f>COUNTIF($B2:$B1123, "*gbn00*")</f>
        <v>13</v>
      </c>
      <c r="R73" s="44">
        <f>COUNTIF($B2:$B1123, "*gbn05*")</f>
        <v>0</v>
      </c>
      <c r="S73" s="44">
        <f>COUNTIF($B2:$B1123, "*gbn09*")</f>
        <v>0</v>
      </c>
      <c r="T73">
        <f t="shared" si="13"/>
        <v>13</v>
      </c>
    </row>
    <row r="74" spans="1:31" ht="15" x14ac:dyDescent="0.45">
      <c r="A74">
        <v>95</v>
      </c>
      <c r="B74" t="s">
        <v>29</v>
      </c>
      <c r="C74" t="s">
        <v>215</v>
      </c>
      <c r="D74" t="s">
        <v>322</v>
      </c>
      <c r="E74" t="s">
        <v>323</v>
      </c>
      <c r="F74" t="s">
        <v>100</v>
      </c>
      <c r="I74" s="6">
        <v>36</v>
      </c>
      <c r="J74" t="str">
        <f t="shared" si="9"/>
        <v>CLM</v>
      </c>
      <c r="K74" t="str">
        <f t="shared" si="10"/>
        <v>CLM36</v>
      </c>
      <c r="L74">
        <f t="shared" si="11"/>
        <v>3</v>
      </c>
      <c r="M74" s="23" t="s">
        <v>324</v>
      </c>
      <c r="N74" s="5">
        <f>COUNTIF(I49:I1123, M74)</f>
        <v>25</v>
      </c>
      <c r="P74" s="5" t="s">
        <v>50</v>
      </c>
      <c r="Q74" s="43">
        <f>COUNTIF($B2:$B1123, "*gbt00*")</f>
        <v>8</v>
      </c>
      <c r="R74" s="43">
        <f>COUNTIF($B2:$B1123, "*gbt05*")</f>
        <v>19</v>
      </c>
      <c r="S74" s="43">
        <f>COUNTIF($B2:$B1123, "*gbt09*")</f>
        <v>14</v>
      </c>
      <c r="T74">
        <f t="shared" si="13"/>
        <v>41</v>
      </c>
    </row>
    <row r="75" spans="1:31" ht="15" x14ac:dyDescent="0.45">
      <c r="A75">
        <v>96</v>
      </c>
      <c r="B75" t="s">
        <v>29</v>
      </c>
      <c r="C75" t="s">
        <v>215</v>
      </c>
      <c r="D75" t="s">
        <v>325</v>
      </c>
      <c r="E75" t="s">
        <v>326</v>
      </c>
      <c r="F75" t="s">
        <v>100</v>
      </c>
      <c r="I75" s="6">
        <v>37</v>
      </c>
      <c r="J75" t="str">
        <f t="shared" si="9"/>
        <v>CLM</v>
      </c>
      <c r="K75" t="str">
        <f t="shared" si="10"/>
        <v>CLM37</v>
      </c>
      <c r="L75">
        <f t="shared" si="11"/>
        <v>3</v>
      </c>
      <c r="M75" s="23" t="s">
        <v>327</v>
      </c>
      <c r="N75" s="5">
        <f>COUNTIF(I50:I1123, M75)</f>
        <v>26</v>
      </c>
      <c r="P75" s="42" t="s">
        <v>47</v>
      </c>
      <c r="Q75" s="43">
        <f>COUNTIF($B2:$B1123, "*dpm00*")</f>
        <v>98</v>
      </c>
      <c r="R75" s="43">
        <f>COUNTIF($B2:$B1123, "*dpm05*")</f>
        <v>91</v>
      </c>
      <c r="S75" s="43">
        <f>COUNTIF($B2:$B1123, "*dpm09*")</f>
        <v>97</v>
      </c>
      <c r="T75">
        <f t="shared" si="13"/>
        <v>286</v>
      </c>
    </row>
    <row r="76" spans="1:31" ht="15" x14ac:dyDescent="0.45">
      <c r="A76">
        <v>97</v>
      </c>
      <c r="B76" t="s">
        <v>29</v>
      </c>
      <c r="C76" t="s">
        <v>215</v>
      </c>
      <c r="D76" t="s">
        <v>328</v>
      </c>
      <c r="E76" t="s">
        <v>329</v>
      </c>
      <c r="F76" t="s">
        <v>100</v>
      </c>
      <c r="I76" s="6">
        <v>38</v>
      </c>
      <c r="J76" t="str">
        <f t="shared" si="9"/>
        <v>CLM</v>
      </c>
      <c r="K76" t="str">
        <f t="shared" si="10"/>
        <v>CLM38</v>
      </c>
      <c r="L76">
        <f t="shared" si="11"/>
        <v>3</v>
      </c>
      <c r="M76" s="23" t="s">
        <v>330</v>
      </c>
      <c r="N76" s="5">
        <f>COUNTIF(I51:I1123, M76)</f>
        <v>20</v>
      </c>
      <c r="P76" s="42" t="s">
        <v>52</v>
      </c>
      <c r="Q76" s="43">
        <f>COUNTIF($B2:$B1123, "*gpn00*")</f>
        <v>147</v>
      </c>
      <c r="R76" s="44">
        <f>COUNTIF($B2:$B1123, "*gpn05*")</f>
        <v>0</v>
      </c>
      <c r="S76" s="44">
        <f>COUNTIF($B2:$B1123, "*gpn09*")</f>
        <v>0</v>
      </c>
      <c r="T76">
        <f t="shared" si="13"/>
        <v>147</v>
      </c>
    </row>
    <row r="77" spans="1:31" ht="15" x14ac:dyDescent="0.45">
      <c r="A77">
        <v>98</v>
      </c>
      <c r="B77" t="s">
        <v>29</v>
      </c>
      <c r="C77" t="s">
        <v>215</v>
      </c>
      <c r="D77" t="s">
        <v>331</v>
      </c>
      <c r="E77" t="s">
        <v>332</v>
      </c>
      <c r="F77" t="s">
        <v>92</v>
      </c>
      <c r="I77" s="6">
        <v>39</v>
      </c>
      <c r="J77" t="str">
        <f t="shared" si="9"/>
        <v>CLM</v>
      </c>
      <c r="K77" t="str">
        <f t="shared" si="10"/>
        <v>CLM39</v>
      </c>
      <c r="L77">
        <f t="shared" si="11"/>
        <v>3</v>
      </c>
      <c r="P77" s="42" t="s">
        <v>51</v>
      </c>
      <c r="Q77" s="43">
        <f>COUNTIF($B2:$B1123, "*gpm00*")</f>
        <v>20</v>
      </c>
      <c r="R77" s="43">
        <f>COUNTIF($B2:$B1123, "*gpm05*")</f>
        <v>43</v>
      </c>
      <c r="S77" s="43">
        <f>COUNTIF($B2:$B1123, "*gpm09*")</f>
        <v>64</v>
      </c>
      <c r="T77">
        <f t="shared" si="13"/>
        <v>127</v>
      </c>
    </row>
    <row r="78" spans="1:31" x14ac:dyDescent="0.4">
      <c r="A78">
        <v>99</v>
      </c>
      <c r="B78" t="s">
        <v>29</v>
      </c>
      <c r="C78" t="s">
        <v>215</v>
      </c>
      <c r="D78" t="s">
        <v>333</v>
      </c>
      <c r="E78" t="s">
        <v>334</v>
      </c>
      <c r="F78" t="s">
        <v>92</v>
      </c>
      <c r="I78" s="6">
        <v>3</v>
      </c>
      <c r="J78" t="str">
        <f t="shared" si="9"/>
        <v>CLM</v>
      </c>
      <c r="K78" t="str">
        <f t="shared" si="10"/>
        <v>CLM3</v>
      </c>
      <c r="L78">
        <f t="shared" si="11"/>
        <v>3</v>
      </c>
      <c r="P78" s="17" t="s">
        <v>144</v>
      </c>
      <c r="Q78" s="10">
        <f>SUM(Q70:Q77)</f>
        <v>461</v>
      </c>
      <c r="R78" s="10">
        <f>SUM(R70:R77)</f>
        <v>308</v>
      </c>
      <c r="S78" s="10">
        <f>SUM(S70:S77)</f>
        <v>353</v>
      </c>
    </row>
    <row r="79" spans="1:31" x14ac:dyDescent="0.4">
      <c r="A79">
        <v>100</v>
      </c>
      <c r="B79" t="s">
        <v>29</v>
      </c>
      <c r="C79" t="s">
        <v>215</v>
      </c>
      <c r="D79" t="s">
        <v>335</v>
      </c>
      <c r="E79" t="s">
        <v>336</v>
      </c>
      <c r="F79" t="s">
        <v>100</v>
      </c>
      <c r="I79" s="6">
        <v>40</v>
      </c>
      <c r="J79" t="str">
        <f t="shared" si="9"/>
        <v>CLM</v>
      </c>
      <c r="K79" t="str">
        <f t="shared" si="10"/>
        <v>CLM40</v>
      </c>
      <c r="L79">
        <f t="shared" si="11"/>
        <v>3</v>
      </c>
      <c r="P79" s="42" t="s">
        <v>337</v>
      </c>
      <c r="Q79" s="45">
        <f>Q78*100/2950</f>
        <v>15.627118644067796</v>
      </c>
      <c r="R79" s="45">
        <f t="shared" ref="R79:S79" si="14">R78*100/2950</f>
        <v>10.440677966101696</v>
      </c>
      <c r="S79" s="45">
        <f t="shared" si="14"/>
        <v>11.966101694915254</v>
      </c>
    </row>
    <row r="80" spans="1:31" x14ac:dyDescent="0.4">
      <c r="A80">
        <v>101</v>
      </c>
      <c r="B80" t="s">
        <v>29</v>
      </c>
      <c r="C80" t="s">
        <v>215</v>
      </c>
      <c r="D80" t="s">
        <v>338</v>
      </c>
      <c r="E80" t="s">
        <v>339</v>
      </c>
      <c r="F80" t="s">
        <v>92</v>
      </c>
      <c r="I80" s="6">
        <v>41</v>
      </c>
      <c r="J80" t="str">
        <f t="shared" si="9"/>
        <v>CLM</v>
      </c>
      <c r="K80" t="str">
        <f t="shared" si="10"/>
        <v>CLM41</v>
      </c>
      <c r="L80">
        <f t="shared" si="11"/>
        <v>3</v>
      </c>
    </row>
    <row r="81" spans="1:30" x14ac:dyDescent="0.4">
      <c r="A81">
        <v>102</v>
      </c>
      <c r="B81" t="s">
        <v>29</v>
      </c>
      <c r="C81" t="s">
        <v>215</v>
      </c>
      <c r="D81" t="s">
        <v>340</v>
      </c>
      <c r="E81" t="s">
        <v>323</v>
      </c>
      <c r="F81" t="s">
        <v>100</v>
      </c>
      <c r="I81" s="6">
        <v>42</v>
      </c>
      <c r="J81" t="str">
        <f t="shared" si="9"/>
        <v>CLM</v>
      </c>
      <c r="K81" t="str">
        <f t="shared" si="10"/>
        <v>CLM42</v>
      </c>
      <c r="L81">
        <f t="shared" si="11"/>
        <v>3</v>
      </c>
    </row>
    <row r="82" spans="1:30" x14ac:dyDescent="0.4">
      <c r="A82">
        <v>103</v>
      </c>
      <c r="B82" t="s">
        <v>29</v>
      </c>
      <c r="C82" t="s">
        <v>215</v>
      </c>
      <c r="D82" t="s">
        <v>341</v>
      </c>
      <c r="E82" t="s">
        <v>342</v>
      </c>
      <c r="F82" t="s">
        <v>92</v>
      </c>
      <c r="I82" s="6">
        <v>43</v>
      </c>
      <c r="J82" t="str">
        <f t="shared" si="9"/>
        <v>CLM</v>
      </c>
      <c r="K82" t="str">
        <f t="shared" si="10"/>
        <v>CLM43</v>
      </c>
      <c r="L82">
        <f t="shared" si="11"/>
        <v>3</v>
      </c>
      <c r="P82" s="142" t="s">
        <v>25</v>
      </c>
      <c r="Q82" s="144" t="s">
        <v>294</v>
      </c>
      <c r="R82" s="145"/>
      <c r="S82" s="146"/>
      <c r="Y82" s="31" t="s">
        <v>57</v>
      </c>
      <c r="Z82" s="4" t="s">
        <v>155</v>
      </c>
      <c r="AA82" s="31" t="s">
        <v>57</v>
      </c>
      <c r="AB82" s="4" t="s">
        <v>155</v>
      </c>
      <c r="AC82" s="31" t="s">
        <v>57</v>
      </c>
      <c r="AD82" s="4" t="s">
        <v>155</v>
      </c>
    </row>
    <row r="83" spans="1:30" x14ac:dyDescent="0.4">
      <c r="A83">
        <v>104</v>
      </c>
      <c r="B83" t="s">
        <v>29</v>
      </c>
      <c r="C83" t="s">
        <v>215</v>
      </c>
      <c r="D83" t="s">
        <v>343</v>
      </c>
      <c r="E83" t="s">
        <v>344</v>
      </c>
      <c r="F83" t="s">
        <v>92</v>
      </c>
      <c r="I83" s="6">
        <v>44</v>
      </c>
      <c r="J83" t="str">
        <f t="shared" si="9"/>
        <v>CLM</v>
      </c>
      <c r="K83" t="str">
        <f t="shared" si="10"/>
        <v>CLM44</v>
      </c>
      <c r="L83">
        <f t="shared" si="11"/>
        <v>3</v>
      </c>
      <c r="P83" s="143"/>
      <c r="Q83" s="46">
        <v>0</v>
      </c>
      <c r="R83" s="46">
        <v>0.5</v>
      </c>
      <c r="S83" s="46">
        <v>1</v>
      </c>
      <c r="Y83" s="31" t="s">
        <v>48</v>
      </c>
      <c r="Z83" s="4">
        <v>3</v>
      </c>
      <c r="AA83" s="4" t="s">
        <v>345</v>
      </c>
      <c r="AB83" s="4">
        <v>0</v>
      </c>
      <c r="AC83" s="4" t="s">
        <v>346</v>
      </c>
      <c r="AD83" s="4">
        <v>0</v>
      </c>
    </row>
    <row r="84" spans="1:30" x14ac:dyDescent="0.4">
      <c r="A84">
        <v>105</v>
      </c>
      <c r="B84" t="s">
        <v>29</v>
      </c>
      <c r="C84" t="s">
        <v>215</v>
      </c>
      <c r="D84" t="s">
        <v>347</v>
      </c>
      <c r="E84" t="s">
        <v>348</v>
      </c>
      <c r="F84" t="s">
        <v>100</v>
      </c>
      <c r="I84" s="6">
        <v>45</v>
      </c>
      <c r="J84" t="str">
        <f t="shared" si="9"/>
        <v>CLM</v>
      </c>
      <c r="K84" t="str">
        <f t="shared" si="10"/>
        <v>CLM45</v>
      </c>
      <c r="L84">
        <f t="shared" si="11"/>
        <v>3</v>
      </c>
      <c r="P84" s="46" t="s">
        <v>349</v>
      </c>
      <c r="Q84" s="46">
        <f t="shared" ref="Q84:S86" si="15">Q70*100/150</f>
        <v>100</v>
      </c>
      <c r="R84" s="46">
        <f t="shared" si="15"/>
        <v>100</v>
      </c>
      <c r="S84" s="46">
        <f t="shared" si="15"/>
        <v>100</v>
      </c>
      <c r="Y84" s="31" t="s">
        <v>50</v>
      </c>
      <c r="Z84" s="4">
        <v>8</v>
      </c>
      <c r="AA84" s="4" t="s">
        <v>350</v>
      </c>
      <c r="AB84" s="4">
        <v>0</v>
      </c>
      <c r="AC84" s="4" t="s">
        <v>351</v>
      </c>
      <c r="AD84" s="4">
        <v>0</v>
      </c>
    </row>
    <row r="85" spans="1:30" x14ac:dyDescent="0.4">
      <c r="A85">
        <v>106</v>
      </c>
      <c r="B85" t="s">
        <v>29</v>
      </c>
      <c r="C85" t="s">
        <v>215</v>
      </c>
      <c r="D85" t="s">
        <v>352</v>
      </c>
      <c r="E85" t="s">
        <v>332</v>
      </c>
      <c r="F85" t="s">
        <v>92</v>
      </c>
      <c r="I85" s="6">
        <v>46</v>
      </c>
      <c r="J85" t="str">
        <f t="shared" si="9"/>
        <v>CLM</v>
      </c>
      <c r="K85" t="str">
        <f t="shared" si="10"/>
        <v>CLM46</v>
      </c>
      <c r="L85">
        <f t="shared" si="11"/>
        <v>3</v>
      </c>
      <c r="P85" s="46" t="s">
        <v>353</v>
      </c>
      <c r="Q85" s="46">
        <f t="shared" si="15"/>
        <v>2</v>
      </c>
      <c r="R85" s="46">
        <f t="shared" si="15"/>
        <v>3.3333333333333335</v>
      </c>
      <c r="S85" s="46">
        <f t="shared" si="15"/>
        <v>4</v>
      </c>
      <c r="Y85" s="31" t="s">
        <v>49</v>
      </c>
      <c r="Z85" s="4">
        <v>13</v>
      </c>
      <c r="AA85" s="4" t="s">
        <v>354</v>
      </c>
      <c r="AB85" s="4">
        <v>0</v>
      </c>
      <c r="AC85" s="4" t="s">
        <v>355</v>
      </c>
      <c r="AD85" s="4">
        <v>6</v>
      </c>
    </row>
    <row r="86" spans="1:30" x14ac:dyDescent="0.4">
      <c r="A86">
        <v>107</v>
      </c>
      <c r="B86" t="s">
        <v>29</v>
      </c>
      <c r="C86" t="s">
        <v>215</v>
      </c>
      <c r="D86" t="s">
        <v>356</v>
      </c>
      <c r="E86" t="s">
        <v>317</v>
      </c>
      <c r="F86" t="s">
        <v>100</v>
      </c>
      <c r="I86" s="6">
        <v>47</v>
      </c>
      <c r="J86" t="str">
        <f t="shared" si="9"/>
        <v>CLM</v>
      </c>
      <c r="K86" t="str">
        <f t="shared" si="10"/>
        <v>CLM47</v>
      </c>
      <c r="L86">
        <f t="shared" si="11"/>
        <v>3</v>
      </c>
      <c r="P86" s="46" t="s">
        <v>357</v>
      </c>
      <c r="Q86" s="46">
        <f t="shared" si="15"/>
        <v>14.666666666666666</v>
      </c>
      <c r="R86" s="46">
        <f t="shared" si="15"/>
        <v>0</v>
      </c>
      <c r="S86" s="46">
        <f t="shared" si="15"/>
        <v>14.666666666666666</v>
      </c>
      <c r="Y86" s="31" t="s">
        <v>51</v>
      </c>
      <c r="Z86" s="4">
        <v>20</v>
      </c>
      <c r="AA86" s="4" t="s">
        <v>358</v>
      </c>
      <c r="AB86" s="4">
        <v>5</v>
      </c>
      <c r="AC86" s="4" t="s">
        <v>359</v>
      </c>
      <c r="AD86" s="4">
        <v>14</v>
      </c>
    </row>
    <row r="87" spans="1:30" x14ac:dyDescent="0.4">
      <c r="A87">
        <v>108</v>
      </c>
      <c r="B87" t="s">
        <v>29</v>
      </c>
      <c r="C87" t="s">
        <v>215</v>
      </c>
      <c r="D87" t="s">
        <v>360</v>
      </c>
      <c r="E87" t="s">
        <v>361</v>
      </c>
      <c r="F87" t="s">
        <v>92</v>
      </c>
      <c r="I87" s="6">
        <v>48</v>
      </c>
      <c r="J87" t="str">
        <f t="shared" si="9"/>
        <v>CLM</v>
      </c>
      <c r="K87" t="str">
        <f t="shared" si="10"/>
        <v>CLM48</v>
      </c>
      <c r="L87">
        <f t="shared" si="11"/>
        <v>3</v>
      </c>
      <c r="P87" s="46" t="s">
        <v>362</v>
      </c>
      <c r="R87" s="46"/>
      <c r="S87" s="46">
        <f>Q73*100/150</f>
        <v>8.6666666666666661</v>
      </c>
      <c r="Y87" s="31" t="s">
        <v>45</v>
      </c>
      <c r="Z87" s="4">
        <v>22</v>
      </c>
      <c r="AA87" s="4" t="s">
        <v>363</v>
      </c>
      <c r="AB87" s="4">
        <v>19</v>
      </c>
      <c r="AC87" s="4" t="s">
        <v>364</v>
      </c>
      <c r="AD87" s="4">
        <v>22</v>
      </c>
    </row>
    <row r="88" spans="1:30" x14ac:dyDescent="0.4">
      <c r="A88">
        <v>109</v>
      </c>
      <c r="B88" t="s">
        <v>29</v>
      </c>
      <c r="C88" t="s">
        <v>215</v>
      </c>
      <c r="D88" t="s">
        <v>365</v>
      </c>
      <c r="E88" t="s">
        <v>332</v>
      </c>
      <c r="F88" t="s">
        <v>92</v>
      </c>
      <c r="I88" s="6">
        <v>49</v>
      </c>
      <c r="J88" t="str">
        <f t="shared" si="9"/>
        <v>CLM</v>
      </c>
      <c r="K88" t="str">
        <f t="shared" si="10"/>
        <v>CLM49</v>
      </c>
      <c r="L88">
        <f t="shared" si="11"/>
        <v>3</v>
      </c>
      <c r="P88" s="46" t="s">
        <v>366</v>
      </c>
      <c r="Q88" s="46">
        <f t="shared" ref="Q88:S89" si="16">Q74*100/150</f>
        <v>5.333333333333333</v>
      </c>
      <c r="R88" s="46">
        <f t="shared" si="16"/>
        <v>12.666666666666666</v>
      </c>
      <c r="S88" s="46">
        <f t="shared" si="16"/>
        <v>9.3333333333333339</v>
      </c>
      <c r="Y88" s="31" t="s">
        <v>47</v>
      </c>
      <c r="Z88" s="4">
        <v>98</v>
      </c>
      <c r="AA88" s="4" t="s">
        <v>367</v>
      </c>
      <c r="AB88" s="4">
        <v>43</v>
      </c>
      <c r="AC88" s="4" t="s">
        <v>368</v>
      </c>
      <c r="AD88" s="4">
        <v>64</v>
      </c>
    </row>
    <row r="89" spans="1:30" x14ac:dyDescent="0.4">
      <c r="A89">
        <v>110</v>
      </c>
      <c r="B89" t="s">
        <v>29</v>
      </c>
      <c r="C89" t="s">
        <v>215</v>
      </c>
      <c r="D89" t="s">
        <v>369</v>
      </c>
      <c r="E89" t="s">
        <v>370</v>
      </c>
      <c r="F89" t="s">
        <v>132</v>
      </c>
      <c r="I89" s="6">
        <v>4</v>
      </c>
      <c r="J89" t="str">
        <f t="shared" si="9"/>
        <v>CLM</v>
      </c>
      <c r="K89" t="str">
        <f t="shared" si="10"/>
        <v>CLM4</v>
      </c>
      <c r="L89">
        <f t="shared" si="11"/>
        <v>3</v>
      </c>
      <c r="P89" s="46" t="s">
        <v>371</v>
      </c>
      <c r="Q89" s="46">
        <f t="shared" si="16"/>
        <v>65.333333333333329</v>
      </c>
      <c r="R89" s="46">
        <f t="shared" si="16"/>
        <v>60.666666666666664</v>
      </c>
      <c r="S89" s="46">
        <f t="shared" si="16"/>
        <v>64.666666666666671</v>
      </c>
      <c r="Y89" s="31" t="s">
        <v>52</v>
      </c>
      <c r="Z89" s="4">
        <v>147</v>
      </c>
      <c r="AA89" s="4" t="s">
        <v>372</v>
      </c>
      <c r="AB89" s="4">
        <v>91</v>
      </c>
      <c r="AC89" s="4" t="s">
        <v>373</v>
      </c>
      <c r="AD89" s="4">
        <v>97</v>
      </c>
    </row>
    <row r="90" spans="1:30" x14ac:dyDescent="0.4">
      <c r="A90">
        <v>111</v>
      </c>
      <c r="B90" t="s">
        <v>29</v>
      </c>
      <c r="C90" t="s">
        <v>215</v>
      </c>
      <c r="D90" t="s">
        <v>374</v>
      </c>
      <c r="E90" t="s">
        <v>375</v>
      </c>
      <c r="F90" t="s">
        <v>132</v>
      </c>
      <c r="I90" s="6">
        <v>50</v>
      </c>
      <c r="J90" t="str">
        <f t="shared" si="9"/>
        <v>CLM</v>
      </c>
      <c r="K90" t="str">
        <f t="shared" si="10"/>
        <v>CLM50</v>
      </c>
      <c r="L90">
        <f t="shared" si="11"/>
        <v>2</v>
      </c>
      <c r="P90" s="46" t="s">
        <v>376</v>
      </c>
      <c r="R90" s="46"/>
      <c r="S90" s="46">
        <f>Q76*100/150</f>
        <v>98</v>
      </c>
      <c r="Y90" s="31" t="s">
        <v>46</v>
      </c>
      <c r="Z90" s="4">
        <v>150</v>
      </c>
      <c r="AA90" s="4" t="s">
        <v>377</v>
      </c>
      <c r="AB90" s="4">
        <v>150</v>
      </c>
      <c r="AC90" s="4" t="s">
        <v>378</v>
      </c>
      <c r="AD90" s="4">
        <v>150</v>
      </c>
    </row>
    <row r="91" spans="1:30" x14ac:dyDescent="0.4">
      <c r="A91">
        <v>112</v>
      </c>
      <c r="B91" t="s">
        <v>29</v>
      </c>
      <c r="C91" t="s">
        <v>215</v>
      </c>
      <c r="D91" t="s">
        <v>379</v>
      </c>
      <c r="E91" t="s">
        <v>380</v>
      </c>
      <c r="F91" t="s">
        <v>92</v>
      </c>
      <c r="I91" s="6">
        <v>5</v>
      </c>
      <c r="J91" t="str">
        <f t="shared" si="9"/>
        <v>CLM</v>
      </c>
      <c r="K91" t="str">
        <f t="shared" si="10"/>
        <v>CLM5</v>
      </c>
      <c r="L91">
        <f t="shared" si="11"/>
        <v>2</v>
      </c>
      <c r="P91" s="46" t="s">
        <v>381</v>
      </c>
      <c r="Q91" s="46">
        <f>Q77*100/150</f>
        <v>13.333333333333334</v>
      </c>
      <c r="R91" s="46">
        <f>R77*100/150</f>
        <v>28.666666666666668</v>
      </c>
      <c r="S91" s="46">
        <f>S77*100/150</f>
        <v>42.666666666666664</v>
      </c>
      <c r="Y91" s="1"/>
      <c r="Z91">
        <f>SUM(Z83:Z90)</f>
        <v>461</v>
      </c>
      <c r="AB91">
        <f>SUM(AB83:AB90)</f>
        <v>308</v>
      </c>
      <c r="AD91">
        <f>SUM(AD83:AD90)</f>
        <v>353</v>
      </c>
    </row>
    <row r="92" spans="1:30" x14ac:dyDescent="0.4">
      <c r="A92">
        <v>113</v>
      </c>
      <c r="B92" t="s">
        <v>29</v>
      </c>
      <c r="C92" t="s">
        <v>215</v>
      </c>
      <c r="D92" t="s">
        <v>382</v>
      </c>
      <c r="E92" t="s">
        <v>383</v>
      </c>
      <c r="F92" t="s">
        <v>100</v>
      </c>
      <c r="I92" s="6">
        <v>6</v>
      </c>
      <c r="J92" t="str">
        <f t="shared" si="9"/>
        <v>CLM</v>
      </c>
      <c r="K92" t="str">
        <f t="shared" si="10"/>
        <v>CLM6</v>
      </c>
      <c r="L92">
        <f t="shared" si="11"/>
        <v>3</v>
      </c>
      <c r="P92" s="46"/>
      <c r="Q92" s="46"/>
      <c r="R92" s="46"/>
      <c r="S92" s="46"/>
      <c r="Y92" s="47" t="s">
        <v>384</v>
      </c>
      <c r="Z92" s="48">
        <v>1122</v>
      </c>
      <c r="AA92" s="48" t="s">
        <v>385</v>
      </c>
      <c r="AB92" s="48">
        <f>COUNTIF(B2:$B1123, "*m*")</f>
        <v>863</v>
      </c>
      <c r="AC92" s="48" t="s">
        <v>386</v>
      </c>
      <c r="AD92" s="49">
        <f>Z92-AB92</f>
        <v>259</v>
      </c>
    </row>
    <row r="93" spans="1:30" x14ac:dyDescent="0.4">
      <c r="A93">
        <v>114</v>
      </c>
      <c r="B93" t="s">
        <v>29</v>
      </c>
      <c r="C93" t="s">
        <v>215</v>
      </c>
      <c r="D93" t="s">
        <v>387</v>
      </c>
      <c r="E93" t="s">
        <v>388</v>
      </c>
      <c r="F93" t="s">
        <v>92</v>
      </c>
      <c r="I93" s="6">
        <v>7</v>
      </c>
      <c r="J93" t="str">
        <f t="shared" si="9"/>
        <v>CLM</v>
      </c>
      <c r="K93" t="str">
        <f t="shared" si="10"/>
        <v>CLM7</v>
      </c>
      <c r="L93">
        <f t="shared" si="11"/>
        <v>3</v>
      </c>
      <c r="P93" s="46"/>
      <c r="Q93" s="46"/>
      <c r="R93" s="46"/>
      <c r="S93" s="46"/>
    </row>
    <row r="94" spans="1:30" x14ac:dyDescent="0.4">
      <c r="A94">
        <v>115</v>
      </c>
      <c r="B94" t="s">
        <v>29</v>
      </c>
      <c r="C94" t="s">
        <v>215</v>
      </c>
      <c r="D94" t="s">
        <v>389</v>
      </c>
      <c r="E94" t="s">
        <v>390</v>
      </c>
      <c r="F94" t="s">
        <v>100</v>
      </c>
      <c r="I94" s="6">
        <v>8</v>
      </c>
      <c r="J94" t="str">
        <f t="shared" si="9"/>
        <v>CLM</v>
      </c>
      <c r="K94" t="str">
        <f t="shared" si="10"/>
        <v>CLM8</v>
      </c>
      <c r="L94">
        <f t="shared" si="11"/>
        <v>3</v>
      </c>
    </row>
    <row r="95" spans="1:30" x14ac:dyDescent="0.4">
      <c r="A95">
        <v>116</v>
      </c>
      <c r="B95" t="s">
        <v>29</v>
      </c>
      <c r="C95" t="s">
        <v>215</v>
      </c>
      <c r="D95" t="s">
        <v>391</v>
      </c>
      <c r="E95" t="s">
        <v>392</v>
      </c>
      <c r="F95" t="s">
        <v>92</v>
      </c>
      <c r="I95" s="6">
        <v>9</v>
      </c>
      <c r="J95" t="str">
        <f t="shared" si="9"/>
        <v>CLM</v>
      </c>
      <c r="K95" t="str">
        <f t="shared" si="10"/>
        <v>CLM9</v>
      </c>
      <c r="L95">
        <f t="shared" si="11"/>
        <v>2</v>
      </c>
    </row>
    <row r="96" spans="1:30" x14ac:dyDescent="0.4">
      <c r="A96">
        <v>117</v>
      </c>
      <c r="B96" t="s">
        <v>30</v>
      </c>
      <c r="C96" t="s">
        <v>393</v>
      </c>
      <c r="D96" t="s">
        <v>216</v>
      </c>
      <c r="E96" t="s">
        <v>217</v>
      </c>
      <c r="F96" t="s">
        <v>100</v>
      </c>
      <c r="I96" s="6">
        <v>10</v>
      </c>
      <c r="J96" t="str">
        <f t="shared" si="9"/>
        <v>CLM</v>
      </c>
      <c r="K96" t="str">
        <f t="shared" si="10"/>
        <v>CLM10</v>
      </c>
      <c r="L96">
        <f t="shared" si="11"/>
        <v>3</v>
      </c>
      <c r="P96" s="137" t="s">
        <v>394</v>
      </c>
      <c r="Q96" s="138"/>
      <c r="R96" s="138"/>
      <c r="S96" s="138"/>
      <c r="T96" s="139"/>
      <c r="W96" s="6" t="s">
        <v>394</v>
      </c>
      <c r="X96" s="6"/>
      <c r="Y96" s="6"/>
      <c r="Z96" s="6"/>
      <c r="AA96" s="6"/>
    </row>
    <row r="97" spans="1:27" x14ac:dyDescent="0.4">
      <c r="A97">
        <v>118</v>
      </c>
      <c r="B97" t="s">
        <v>30</v>
      </c>
      <c r="C97" t="s">
        <v>393</v>
      </c>
      <c r="D97" t="s">
        <v>395</v>
      </c>
      <c r="E97" t="s">
        <v>220</v>
      </c>
      <c r="F97" t="s">
        <v>92</v>
      </c>
      <c r="I97" s="6">
        <v>11</v>
      </c>
      <c r="J97" t="str">
        <f t="shared" si="9"/>
        <v>CLM</v>
      </c>
      <c r="K97" t="str">
        <f t="shared" si="10"/>
        <v>CLM11</v>
      </c>
      <c r="L97">
        <f t="shared" si="11"/>
        <v>3</v>
      </c>
      <c r="O97" t="s">
        <v>0</v>
      </c>
      <c r="P97" s="50" t="s">
        <v>56</v>
      </c>
      <c r="Q97" s="45">
        <v>0</v>
      </c>
      <c r="R97" s="45">
        <v>0.5</v>
      </c>
      <c r="S97" s="45">
        <v>1</v>
      </c>
      <c r="T97" s="2" t="s">
        <v>396</v>
      </c>
      <c r="W97" s="6" t="s">
        <v>56</v>
      </c>
      <c r="X97" s="6">
        <v>0</v>
      </c>
      <c r="Y97" s="6">
        <v>0.5</v>
      </c>
      <c r="Z97" s="6">
        <v>1</v>
      </c>
      <c r="AA97" s="6" t="s">
        <v>396</v>
      </c>
    </row>
    <row r="98" spans="1:27" x14ac:dyDescent="0.4">
      <c r="A98">
        <v>119</v>
      </c>
      <c r="B98" t="s">
        <v>30</v>
      </c>
      <c r="C98" t="s">
        <v>393</v>
      </c>
      <c r="D98" t="s">
        <v>222</v>
      </c>
      <c r="E98" t="s">
        <v>223</v>
      </c>
      <c r="F98" t="s">
        <v>100</v>
      </c>
      <c r="I98" s="6">
        <v>12</v>
      </c>
      <c r="J98" t="str">
        <f t="shared" si="9"/>
        <v>CLM</v>
      </c>
      <c r="K98" t="str">
        <f t="shared" si="10"/>
        <v>CLM12</v>
      </c>
      <c r="L98">
        <f t="shared" si="11"/>
        <v>3</v>
      </c>
      <c r="N98" s="10" t="s">
        <v>50</v>
      </c>
      <c r="O98">
        <v>1</v>
      </c>
      <c r="P98" s="10" t="s">
        <v>50</v>
      </c>
      <c r="Q98" s="45">
        <v>5.333333333333333</v>
      </c>
      <c r="R98" s="45">
        <v>12.666666666666666</v>
      </c>
      <c r="S98" s="45">
        <v>9.3333333333333339</v>
      </c>
      <c r="T98" s="2">
        <f>AVERAGE(Q98:S98)</f>
        <v>9.1111111111111125</v>
      </c>
      <c r="U98" s="11"/>
      <c r="W98" s="10" t="s">
        <v>46</v>
      </c>
      <c r="X98" s="45">
        <v>100</v>
      </c>
      <c r="Y98" s="45">
        <v>100</v>
      </c>
      <c r="Z98" s="45">
        <v>100</v>
      </c>
      <c r="AA98" s="2">
        <f t="shared" ref="AA98:AA105" si="17">AVERAGE(X98:Z98)</f>
        <v>100</v>
      </c>
    </row>
    <row r="99" spans="1:27" x14ac:dyDescent="0.4">
      <c r="A99">
        <v>120</v>
      </c>
      <c r="B99" t="s">
        <v>30</v>
      </c>
      <c r="C99" t="s">
        <v>393</v>
      </c>
      <c r="D99" t="s">
        <v>225</v>
      </c>
      <c r="E99" t="s">
        <v>226</v>
      </c>
      <c r="F99" t="s">
        <v>92</v>
      </c>
      <c r="I99" s="6">
        <v>13</v>
      </c>
      <c r="J99" t="str">
        <f t="shared" si="9"/>
        <v>CLM</v>
      </c>
      <c r="K99" t="str">
        <f t="shared" si="10"/>
        <v>CLM13</v>
      </c>
      <c r="L99">
        <f t="shared" si="11"/>
        <v>3</v>
      </c>
      <c r="N99" s="10" t="s">
        <v>45</v>
      </c>
      <c r="O99">
        <v>2</v>
      </c>
      <c r="P99" s="10" t="s">
        <v>45</v>
      </c>
      <c r="Q99" s="45">
        <v>14.666666666666666</v>
      </c>
      <c r="R99" s="45">
        <v>0</v>
      </c>
      <c r="S99" s="45">
        <v>14.666666666666666</v>
      </c>
      <c r="T99" s="2">
        <f t="shared" ref="T99:T105" si="18">AVERAGE(Q99:S99)</f>
        <v>9.7777777777777768</v>
      </c>
      <c r="W99" s="10" t="s">
        <v>52</v>
      </c>
      <c r="X99" s="51"/>
      <c r="Y99" s="51"/>
      <c r="Z99" s="45">
        <v>98</v>
      </c>
      <c r="AA99" s="2">
        <f t="shared" si="17"/>
        <v>98</v>
      </c>
    </row>
    <row r="100" spans="1:27" x14ac:dyDescent="0.4">
      <c r="A100">
        <v>121</v>
      </c>
      <c r="B100" t="s">
        <v>30</v>
      </c>
      <c r="C100" t="s">
        <v>393</v>
      </c>
      <c r="D100" t="s">
        <v>228</v>
      </c>
      <c r="E100" t="s">
        <v>397</v>
      </c>
      <c r="F100" t="s">
        <v>92</v>
      </c>
      <c r="I100" s="6">
        <v>14</v>
      </c>
      <c r="J100" t="str">
        <f t="shared" si="9"/>
        <v>CLM</v>
      </c>
      <c r="K100" t="str">
        <f t="shared" si="10"/>
        <v>CLM14</v>
      </c>
      <c r="L100">
        <f t="shared" si="11"/>
        <v>3</v>
      </c>
      <c r="N100" s="2" t="s">
        <v>48</v>
      </c>
      <c r="O100">
        <v>3</v>
      </c>
      <c r="P100" s="2" t="s">
        <v>48</v>
      </c>
      <c r="Q100" s="45">
        <v>2</v>
      </c>
      <c r="R100" s="45">
        <v>3.3333333333333335</v>
      </c>
      <c r="S100" s="45">
        <v>4</v>
      </c>
      <c r="T100" s="2">
        <f t="shared" si="18"/>
        <v>3.1111111111111112</v>
      </c>
      <c r="W100" s="10" t="s">
        <v>47</v>
      </c>
      <c r="X100" s="45">
        <v>65.333333333333329</v>
      </c>
      <c r="Y100" s="45">
        <v>60.666666666666664</v>
      </c>
      <c r="Z100" s="45">
        <v>64.666666666666671</v>
      </c>
      <c r="AA100" s="2">
        <f t="shared" si="17"/>
        <v>63.555555555555564</v>
      </c>
    </row>
    <row r="101" spans="1:27" x14ac:dyDescent="0.4">
      <c r="A101">
        <v>122</v>
      </c>
      <c r="B101" t="s">
        <v>30</v>
      </c>
      <c r="C101" t="s">
        <v>393</v>
      </c>
      <c r="D101" t="s">
        <v>398</v>
      </c>
      <c r="E101" t="s">
        <v>232</v>
      </c>
      <c r="F101" t="s">
        <v>92</v>
      </c>
      <c r="I101" s="6">
        <v>15</v>
      </c>
      <c r="J101" t="str">
        <f t="shared" si="9"/>
        <v>CLM</v>
      </c>
      <c r="K101" t="str">
        <f t="shared" si="10"/>
        <v>CLM15</v>
      </c>
      <c r="L101">
        <f t="shared" si="11"/>
        <v>3</v>
      </c>
      <c r="N101" s="10" t="s">
        <v>49</v>
      </c>
      <c r="O101">
        <v>4</v>
      </c>
      <c r="P101" s="10" t="s">
        <v>49</v>
      </c>
      <c r="Q101" s="51"/>
      <c r="R101" s="51"/>
      <c r="S101" s="45">
        <v>8.6666666666666661</v>
      </c>
      <c r="T101" s="2">
        <f t="shared" si="18"/>
        <v>8.6666666666666661</v>
      </c>
      <c r="W101" s="10" t="s">
        <v>45</v>
      </c>
      <c r="X101" s="45">
        <v>14.666666666666666</v>
      </c>
      <c r="Y101" s="45">
        <v>0</v>
      </c>
      <c r="Z101" s="45">
        <v>14.666666666666666</v>
      </c>
      <c r="AA101" s="2">
        <f t="shared" si="17"/>
        <v>9.7777777777777768</v>
      </c>
    </row>
    <row r="102" spans="1:27" x14ac:dyDescent="0.4">
      <c r="A102">
        <v>123</v>
      </c>
      <c r="B102" t="s">
        <v>30</v>
      </c>
      <c r="C102" t="s">
        <v>393</v>
      </c>
      <c r="D102" t="s">
        <v>237</v>
      </c>
      <c r="E102" t="s">
        <v>238</v>
      </c>
      <c r="F102" t="s">
        <v>92</v>
      </c>
      <c r="I102" s="6">
        <v>16</v>
      </c>
      <c r="J102" t="str">
        <f t="shared" si="9"/>
        <v>CLM</v>
      </c>
      <c r="K102" t="str">
        <f t="shared" si="10"/>
        <v>CLM16</v>
      </c>
      <c r="L102">
        <f t="shared" si="11"/>
        <v>3</v>
      </c>
      <c r="N102" s="10" t="s">
        <v>46</v>
      </c>
      <c r="O102">
        <v>5</v>
      </c>
      <c r="P102" s="10" t="s">
        <v>46</v>
      </c>
      <c r="Q102" s="45">
        <v>100</v>
      </c>
      <c r="R102" s="45">
        <v>100</v>
      </c>
      <c r="S102" s="45">
        <v>100</v>
      </c>
      <c r="T102" s="2">
        <f t="shared" si="18"/>
        <v>100</v>
      </c>
      <c r="W102" s="10" t="s">
        <v>51</v>
      </c>
      <c r="X102" s="45">
        <v>4.4444444444444446</v>
      </c>
      <c r="Y102" s="45">
        <v>9.5555555555555554</v>
      </c>
      <c r="Z102" s="45">
        <v>14.222222222222221</v>
      </c>
      <c r="AA102" s="2">
        <f t="shared" si="17"/>
        <v>9.4074074074074066</v>
      </c>
    </row>
    <row r="103" spans="1:27" x14ac:dyDescent="0.4">
      <c r="A103">
        <v>124</v>
      </c>
      <c r="B103" t="s">
        <v>30</v>
      </c>
      <c r="C103" t="s">
        <v>393</v>
      </c>
      <c r="D103" t="s">
        <v>399</v>
      </c>
      <c r="E103" t="s">
        <v>400</v>
      </c>
      <c r="F103" t="s">
        <v>92</v>
      </c>
      <c r="I103" s="6">
        <v>17</v>
      </c>
      <c r="J103" t="str">
        <f t="shared" si="9"/>
        <v>CLM</v>
      </c>
      <c r="K103" t="str">
        <f t="shared" si="10"/>
        <v>CLM17</v>
      </c>
      <c r="L103">
        <f t="shared" si="11"/>
        <v>3</v>
      </c>
      <c r="N103" s="10" t="s">
        <v>47</v>
      </c>
      <c r="O103">
        <v>6</v>
      </c>
      <c r="P103" s="10" t="s">
        <v>47</v>
      </c>
      <c r="Q103" s="45">
        <v>65.333333333333329</v>
      </c>
      <c r="R103" s="45">
        <v>60.666666666666664</v>
      </c>
      <c r="S103" s="45">
        <v>64.666666666666671</v>
      </c>
      <c r="T103" s="2">
        <f t="shared" si="18"/>
        <v>63.555555555555564</v>
      </c>
      <c r="W103" s="10" t="s">
        <v>50</v>
      </c>
      <c r="X103" s="45">
        <v>5.333333333333333</v>
      </c>
      <c r="Y103" s="45">
        <v>12.666666666666666</v>
      </c>
      <c r="Z103" s="45">
        <v>9.3333333333333339</v>
      </c>
      <c r="AA103" s="2">
        <f t="shared" si="17"/>
        <v>9.1111111111111125</v>
      </c>
    </row>
    <row r="104" spans="1:27" x14ac:dyDescent="0.4">
      <c r="A104">
        <v>125</v>
      </c>
      <c r="B104" t="s">
        <v>30</v>
      </c>
      <c r="C104" t="s">
        <v>393</v>
      </c>
      <c r="D104" t="s">
        <v>253</v>
      </c>
      <c r="E104" t="s">
        <v>254</v>
      </c>
      <c r="F104" t="s">
        <v>92</v>
      </c>
      <c r="I104" s="6">
        <v>18</v>
      </c>
      <c r="J104" t="str">
        <f t="shared" si="9"/>
        <v>CLM</v>
      </c>
      <c r="K104" t="str">
        <f t="shared" si="10"/>
        <v>CLM18</v>
      </c>
      <c r="L104">
        <f t="shared" si="11"/>
        <v>3</v>
      </c>
      <c r="N104" s="10" t="s">
        <v>51</v>
      </c>
      <c r="O104">
        <v>7</v>
      </c>
      <c r="P104" s="10" t="s">
        <v>51</v>
      </c>
      <c r="Q104" s="45">
        <v>4.4444444444444446</v>
      </c>
      <c r="R104" s="45">
        <v>9.5555555555555554</v>
      </c>
      <c r="S104" s="45">
        <v>14.222222222222221</v>
      </c>
      <c r="T104" s="2">
        <f t="shared" si="18"/>
        <v>9.4074074074074066</v>
      </c>
      <c r="W104" s="10" t="s">
        <v>49</v>
      </c>
      <c r="X104" s="51"/>
      <c r="Y104" s="51"/>
      <c r="Z104" s="45">
        <v>8.6666666666666661</v>
      </c>
      <c r="AA104" s="2">
        <f t="shared" si="17"/>
        <v>8.6666666666666661</v>
      </c>
    </row>
    <row r="105" spans="1:27" x14ac:dyDescent="0.4">
      <c r="A105">
        <v>126</v>
      </c>
      <c r="B105" t="s">
        <v>30</v>
      </c>
      <c r="C105" t="s">
        <v>393</v>
      </c>
      <c r="D105" t="s">
        <v>256</v>
      </c>
      <c r="E105" t="s">
        <v>257</v>
      </c>
      <c r="F105" t="s">
        <v>92</v>
      </c>
      <c r="I105" s="6">
        <v>19</v>
      </c>
      <c r="J105" t="str">
        <f t="shared" si="9"/>
        <v>CLM</v>
      </c>
      <c r="K105" t="str">
        <f t="shared" si="10"/>
        <v>CLM19</v>
      </c>
      <c r="L105">
        <f t="shared" si="11"/>
        <v>3</v>
      </c>
      <c r="N105" s="10" t="s">
        <v>52</v>
      </c>
      <c r="O105">
        <v>8</v>
      </c>
      <c r="P105" s="10" t="s">
        <v>52</v>
      </c>
      <c r="Q105" s="51"/>
      <c r="R105" s="51"/>
      <c r="S105" s="45">
        <v>98</v>
      </c>
      <c r="T105" s="2">
        <f t="shared" si="18"/>
        <v>98</v>
      </c>
      <c r="W105" s="2" t="s">
        <v>48</v>
      </c>
      <c r="X105" s="45">
        <v>2</v>
      </c>
      <c r="Y105" s="45">
        <v>3.3333333333333335</v>
      </c>
      <c r="Z105" s="45">
        <v>4</v>
      </c>
      <c r="AA105" s="2">
        <f t="shared" si="17"/>
        <v>3.1111111111111112</v>
      </c>
    </row>
    <row r="106" spans="1:27" x14ac:dyDescent="0.4">
      <c r="A106">
        <v>127</v>
      </c>
      <c r="B106" t="s">
        <v>30</v>
      </c>
      <c r="C106" t="s">
        <v>393</v>
      </c>
      <c r="D106" t="s">
        <v>401</v>
      </c>
      <c r="E106" t="s">
        <v>260</v>
      </c>
      <c r="F106" t="s">
        <v>100</v>
      </c>
      <c r="I106" s="6">
        <v>1</v>
      </c>
      <c r="J106" t="str">
        <f t="shared" si="9"/>
        <v>CLM</v>
      </c>
      <c r="K106" t="str">
        <f t="shared" si="10"/>
        <v>CLM1</v>
      </c>
      <c r="L106">
        <f t="shared" si="11"/>
        <v>3</v>
      </c>
      <c r="P106" s="6"/>
      <c r="Q106" s="6"/>
      <c r="R106" s="6"/>
      <c r="S106" s="6"/>
      <c r="T106" s="6"/>
    </row>
    <row r="107" spans="1:27" x14ac:dyDescent="0.4">
      <c r="A107">
        <v>128</v>
      </c>
      <c r="B107" t="s">
        <v>30</v>
      </c>
      <c r="C107" t="s">
        <v>393</v>
      </c>
      <c r="D107" t="s">
        <v>263</v>
      </c>
      <c r="E107" t="s">
        <v>264</v>
      </c>
      <c r="F107" t="s">
        <v>92</v>
      </c>
      <c r="I107" s="6">
        <v>20</v>
      </c>
      <c r="J107" t="str">
        <f t="shared" si="9"/>
        <v>CLM</v>
      </c>
      <c r="K107" t="str">
        <f t="shared" si="10"/>
        <v>CLM20</v>
      </c>
      <c r="L107">
        <f t="shared" si="11"/>
        <v>3</v>
      </c>
      <c r="P107" s="6"/>
      <c r="Q107" s="6"/>
      <c r="R107" s="6"/>
      <c r="S107" s="6"/>
      <c r="T107" s="6"/>
    </row>
    <row r="108" spans="1:27" x14ac:dyDescent="0.4">
      <c r="A108">
        <v>129</v>
      </c>
      <c r="B108" t="s">
        <v>30</v>
      </c>
      <c r="C108" t="s">
        <v>393</v>
      </c>
      <c r="D108" t="s">
        <v>268</v>
      </c>
      <c r="E108" t="s">
        <v>269</v>
      </c>
      <c r="F108" t="s">
        <v>92</v>
      </c>
      <c r="I108" s="6">
        <v>21</v>
      </c>
      <c r="J108" t="str">
        <f t="shared" si="9"/>
        <v>CLM</v>
      </c>
      <c r="K108" t="str">
        <f t="shared" si="10"/>
        <v>CLM21</v>
      </c>
      <c r="L108">
        <f t="shared" si="11"/>
        <v>3</v>
      </c>
      <c r="P108" s="6"/>
      <c r="Q108" s="6"/>
      <c r="R108" s="6"/>
      <c r="S108" s="6"/>
      <c r="T108" s="6"/>
    </row>
    <row r="109" spans="1:27" x14ac:dyDescent="0.4">
      <c r="A109">
        <v>130</v>
      </c>
      <c r="B109" t="s">
        <v>30</v>
      </c>
      <c r="C109" t="s">
        <v>393</v>
      </c>
      <c r="D109" t="s">
        <v>271</v>
      </c>
      <c r="E109" t="s">
        <v>272</v>
      </c>
      <c r="F109" t="s">
        <v>92</v>
      </c>
      <c r="I109" s="6">
        <v>22</v>
      </c>
      <c r="J109" t="str">
        <f t="shared" si="9"/>
        <v>CLM</v>
      </c>
      <c r="K109" t="str">
        <f t="shared" si="10"/>
        <v>CLM22</v>
      </c>
      <c r="L109">
        <f t="shared" si="11"/>
        <v>3</v>
      </c>
    </row>
    <row r="110" spans="1:27" x14ac:dyDescent="0.4">
      <c r="A110">
        <v>131</v>
      </c>
      <c r="B110" t="s">
        <v>30</v>
      </c>
      <c r="C110" t="s">
        <v>393</v>
      </c>
      <c r="D110" t="s">
        <v>402</v>
      </c>
      <c r="E110" t="s">
        <v>275</v>
      </c>
      <c r="F110" t="s">
        <v>92</v>
      </c>
      <c r="I110" s="6">
        <v>23</v>
      </c>
      <c r="J110" t="str">
        <f t="shared" si="9"/>
        <v>CLM</v>
      </c>
      <c r="K110" t="str">
        <f t="shared" si="10"/>
        <v>CLM23</v>
      </c>
      <c r="L110">
        <f t="shared" si="11"/>
        <v>3</v>
      </c>
      <c r="P110" s="140" t="s">
        <v>403</v>
      </c>
      <c r="Q110" s="140"/>
      <c r="R110" s="140"/>
      <c r="S110" s="140"/>
      <c r="T110" s="140"/>
    </row>
    <row r="111" spans="1:27" x14ac:dyDescent="0.4">
      <c r="A111">
        <v>132</v>
      </c>
      <c r="B111" t="s">
        <v>30</v>
      </c>
      <c r="C111" t="s">
        <v>393</v>
      </c>
      <c r="D111" t="s">
        <v>404</v>
      </c>
      <c r="E111" t="s">
        <v>278</v>
      </c>
      <c r="F111" t="s">
        <v>92</v>
      </c>
      <c r="I111" s="6">
        <v>24</v>
      </c>
      <c r="J111" t="str">
        <f t="shared" si="9"/>
        <v>CLM</v>
      </c>
      <c r="K111" t="str">
        <f t="shared" si="10"/>
        <v>CLM24</v>
      </c>
      <c r="L111">
        <f t="shared" si="11"/>
        <v>3</v>
      </c>
      <c r="O111" t="s">
        <v>0</v>
      </c>
      <c r="P111" s="46" t="s">
        <v>56</v>
      </c>
      <c r="Q111" s="46">
        <v>0</v>
      </c>
      <c r="R111" s="46">
        <v>0.5</v>
      </c>
      <c r="S111" s="46">
        <v>1</v>
      </c>
      <c r="T111" s="12" t="s">
        <v>396</v>
      </c>
    </row>
    <row r="112" spans="1:27" x14ac:dyDescent="0.4">
      <c r="A112">
        <v>133</v>
      </c>
      <c r="B112" t="s">
        <v>30</v>
      </c>
      <c r="C112" t="s">
        <v>393</v>
      </c>
      <c r="D112" t="s">
        <v>405</v>
      </c>
      <c r="E112" t="s">
        <v>281</v>
      </c>
      <c r="F112" t="s">
        <v>132</v>
      </c>
      <c r="I112" s="6">
        <v>25</v>
      </c>
      <c r="J112" t="str">
        <f t="shared" si="9"/>
        <v>CLM</v>
      </c>
      <c r="K112" t="str">
        <f t="shared" si="10"/>
        <v>CLM25</v>
      </c>
      <c r="L112">
        <f t="shared" si="11"/>
        <v>3</v>
      </c>
      <c r="N112" s="10" t="s">
        <v>50</v>
      </c>
      <c r="O112">
        <v>1</v>
      </c>
      <c r="P112" s="52" t="s">
        <v>50</v>
      </c>
      <c r="Q112" s="52">
        <v>0</v>
      </c>
      <c r="R112" s="52">
        <v>0</v>
      </c>
      <c r="S112" s="52">
        <v>1</v>
      </c>
      <c r="T112" s="12">
        <f t="shared" ref="T112:T119" si="19">AVERAGE(Q112:S112)</f>
        <v>0.33333333333333331</v>
      </c>
    </row>
    <row r="113" spans="1:20" x14ac:dyDescent="0.4">
      <c r="A113">
        <v>134</v>
      </c>
      <c r="B113" t="s">
        <v>30</v>
      </c>
      <c r="C113" t="s">
        <v>393</v>
      </c>
      <c r="D113" t="s">
        <v>283</v>
      </c>
      <c r="E113" t="s">
        <v>284</v>
      </c>
      <c r="F113" t="s">
        <v>100</v>
      </c>
      <c r="I113" s="6">
        <v>26</v>
      </c>
      <c r="J113" t="str">
        <f t="shared" si="9"/>
        <v>CLM</v>
      </c>
      <c r="K113" t="str">
        <f t="shared" si="10"/>
        <v>CLM26</v>
      </c>
      <c r="L113">
        <f t="shared" si="11"/>
        <v>3</v>
      </c>
      <c r="N113" s="10" t="s">
        <v>45</v>
      </c>
      <c r="O113">
        <v>2</v>
      </c>
      <c r="P113" s="52" t="s">
        <v>45</v>
      </c>
      <c r="Q113" s="52">
        <v>0</v>
      </c>
      <c r="R113" s="52">
        <v>0</v>
      </c>
      <c r="S113" s="52">
        <v>0</v>
      </c>
      <c r="T113" s="12">
        <f t="shared" si="19"/>
        <v>0</v>
      </c>
    </row>
    <row r="114" spans="1:20" x14ac:dyDescent="0.4">
      <c r="A114">
        <v>135</v>
      </c>
      <c r="B114" t="s">
        <v>30</v>
      </c>
      <c r="C114" t="s">
        <v>393</v>
      </c>
      <c r="D114" t="s">
        <v>286</v>
      </c>
      <c r="E114" t="s">
        <v>287</v>
      </c>
      <c r="F114" t="s">
        <v>100</v>
      </c>
      <c r="I114" s="6">
        <v>27</v>
      </c>
      <c r="J114" t="str">
        <f t="shared" si="9"/>
        <v>CLM</v>
      </c>
      <c r="K114" t="str">
        <f t="shared" si="10"/>
        <v>CLM27</v>
      </c>
      <c r="L114">
        <f t="shared" si="11"/>
        <v>3</v>
      </c>
      <c r="N114" s="2" t="s">
        <v>48</v>
      </c>
      <c r="O114">
        <v>3</v>
      </c>
      <c r="P114" s="12" t="s">
        <v>48</v>
      </c>
      <c r="Q114" s="52">
        <v>0</v>
      </c>
      <c r="R114" s="52">
        <v>0</v>
      </c>
      <c r="S114" s="52">
        <v>0</v>
      </c>
      <c r="T114" s="12">
        <f t="shared" si="19"/>
        <v>0</v>
      </c>
    </row>
    <row r="115" spans="1:20" x14ac:dyDescent="0.4">
      <c r="A115">
        <v>136</v>
      </c>
      <c r="B115" t="s">
        <v>30</v>
      </c>
      <c r="C115" t="s">
        <v>393</v>
      </c>
      <c r="D115" t="s">
        <v>291</v>
      </c>
      <c r="E115" t="s">
        <v>292</v>
      </c>
      <c r="F115" t="s">
        <v>92</v>
      </c>
      <c r="I115" s="6">
        <v>28</v>
      </c>
      <c r="J115" t="str">
        <f t="shared" si="9"/>
        <v>CLM</v>
      </c>
      <c r="K115" t="str">
        <f t="shared" si="10"/>
        <v>CLM28</v>
      </c>
      <c r="L115">
        <f t="shared" si="11"/>
        <v>3</v>
      </c>
      <c r="N115" s="10" t="s">
        <v>49</v>
      </c>
      <c r="O115">
        <v>4</v>
      </c>
      <c r="P115" s="52" t="s">
        <v>49</v>
      </c>
      <c r="Q115" s="52"/>
      <c r="R115" s="52"/>
      <c r="S115" s="52">
        <v>1</v>
      </c>
      <c r="T115" s="12">
        <f t="shared" si="19"/>
        <v>1</v>
      </c>
    </row>
    <row r="116" spans="1:20" x14ac:dyDescent="0.4">
      <c r="A116">
        <v>137</v>
      </c>
      <c r="B116" t="s">
        <v>30</v>
      </c>
      <c r="C116" t="s">
        <v>393</v>
      </c>
      <c r="D116" t="s">
        <v>406</v>
      </c>
      <c r="E116" t="s">
        <v>407</v>
      </c>
      <c r="F116" t="s">
        <v>132</v>
      </c>
      <c r="I116" s="6">
        <v>29</v>
      </c>
      <c r="J116" t="str">
        <f t="shared" si="9"/>
        <v>CLM</v>
      </c>
      <c r="K116" t="str">
        <f t="shared" si="10"/>
        <v>CLM29</v>
      </c>
      <c r="L116">
        <f t="shared" si="11"/>
        <v>3</v>
      </c>
      <c r="N116" s="10" t="s">
        <v>46</v>
      </c>
      <c r="O116">
        <v>5</v>
      </c>
      <c r="P116" s="52" t="s">
        <v>46</v>
      </c>
      <c r="Q116" s="52">
        <v>0</v>
      </c>
      <c r="R116" s="52">
        <v>0</v>
      </c>
      <c r="S116" s="52">
        <v>0</v>
      </c>
      <c r="T116" s="12">
        <f t="shared" si="19"/>
        <v>0</v>
      </c>
    </row>
    <row r="117" spans="1:20" x14ac:dyDescent="0.4">
      <c r="A117">
        <v>138</v>
      </c>
      <c r="B117" t="s">
        <v>30</v>
      </c>
      <c r="C117" t="s">
        <v>393</v>
      </c>
      <c r="D117" t="s">
        <v>298</v>
      </c>
      <c r="E117" t="s">
        <v>299</v>
      </c>
      <c r="F117" t="s">
        <v>132</v>
      </c>
      <c r="I117" s="6">
        <v>2</v>
      </c>
      <c r="J117" t="str">
        <f t="shared" si="9"/>
        <v>CLM</v>
      </c>
      <c r="K117" t="str">
        <f t="shared" si="10"/>
        <v>CLM2</v>
      </c>
      <c r="L117">
        <f t="shared" si="11"/>
        <v>3</v>
      </c>
      <c r="N117" s="10" t="s">
        <v>47</v>
      </c>
      <c r="O117">
        <v>6</v>
      </c>
      <c r="P117" s="52" t="s">
        <v>47</v>
      </c>
      <c r="Q117" s="52">
        <v>49</v>
      </c>
      <c r="R117" s="52">
        <v>59</v>
      </c>
      <c r="S117" s="52">
        <v>54</v>
      </c>
      <c r="T117" s="12">
        <f t="shared" si="19"/>
        <v>54</v>
      </c>
    </row>
    <row r="118" spans="1:20" x14ac:dyDescent="0.4">
      <c r="A118">
        <v>139</v>
      </c>
      <c r="B118" t="s">
        <v>30</v>
      </c>
      <c r="C118" t="s">
        <v>393</v>
      </c>
      <c r="D118" t="s">
        <v>302</v>
      </c>
      <c r="E118" t="s">
        <v>303</v>
      </c>
      <c r="F118" t="s">
        <v>92</v>
      </c>
      <c r="I118" s="6">
        <v>30</v>
      </c>
      <c r="J118" t="str">
        <f t="shared" si="9"/>
        <v>CLM</v>
      </c>
      <c r="K118" t="str">
        <f t="shared" si="10"/>
        <v>CLM30</v>
      </c>
      <c r="L118">
        <f t="shared" si="11"/>
        <v>3</v>
      </c>
      <c r="N118" s="10" t="s">
        <v>51</v>
      </c>
      <c r="O118">
        <v>7</v>
      </c>
      <c r="P118" s="52" t="s">
        <v>51</v>
      </c>
      <c r="Q118" s="52">
        <v>7</v>
      </c>
      <c r="R118" s="52">
        <v>9</v>
      </c>
      <c r="S118" s="52">
        <v>13</v>
      </c>
      <c r="T118" s="12">
        <f t="shared" si="19"/>
        <v>9.6666666666666661</v>
      </c>
    </row>
    <row r="119" spans="1:20" x14ac:dyDescent="0.4">
      <c r="A119">
        <v>140</v>
      </c>
      <c r="B119" t="s">
        <v>30</v>
      </c>
      <c r="C119" t="s">
        <v>393</v>
      </c>
      <c r="D119" t="s">
        <v>306</v>
      </c>
      <c r="E119" t="s">
        <v>307</v>
      </c>
      <c r="F119" t="s">
        <v>92</v>
      </c>
      <c r="I119" s="6">
        <v>31</v>
      </c>
      <c r="J119" t="str">
        <f t="shared" si="9"/>
        <v>CLM</v>
      </c>
      <c r="K119" t="str">
        <f t="shared" si="10"/>
        <v>CLM31</v>
      </c>
      <c r="L119">
        <f t="shared" si="11"/>
        <v>3</v>
      </c>
      <c r="N119" s="10" t="s">
        <v>52</v>
      </c>
      <c r="O119">
        <v>8</v>
      </c>
      <c r="P119" s="52" t="s">
        <v>52</v>
      </c>
      <c r="Q119" s="52"/>
      <c r="R119" s="52"/>
      <c r="S119" s="52">
        <v>141</v>
      </c>
      <c r="T119" s="12">
        <f t="shared" si="19"/>
        <v>141</v>
      </c>
    </row>
    <row r="120" spans="1:20" x14ac:dyDescent="0.4">
      <c r="A120">
        <v>141</v>
      </c>
      <c r="B120" t="s">
        <v>30</v>
      </c>
      <c r="C120" t="s">
        <v>393</v>
      </c>
      <c r="D120" t="s">
        <v>310</v>
      </c>
      <c r="E120" t="s">
        <v>311</v>
      </c>
      <c r="F120" t="s">
        <v>92</v>
      </c>
      <c r="I120" s="6">
        <v>32</v>
      </c>
      <c r="J120" t="str">
        <f t="shared" si="9"/>
        <v>CLM</v>
      </c>
      <c r="K120" t="str">
        <f t="shared" si="10"/>
        <v>CLM32</v>
      </c>
      <c r="L120">
        <f t="shared" si="11"/>
        <v>3</v>
      </c>
      <c r="P120" s="6"/>
      <c r="Q120" s="6"/>
      <c r="R120" s="6"/>
      <c r="S120" s="6"/>
      <c r="T120" s="24"/>
    </row>
    <row r="121" spans="1:20" x14ac:dyDescent="0.4">
      <c r="A121">
        <v>142</v>
      </c>
      <c r="B121" t="s">
        <v>30</v>
      </c>
      <c r="C121" t="s">
        <v>393</v>
      </c>
      <c r="D121" t="s">
        <v>313</v>
      </c>
      <c r="E121" t="s">
        <v>314</v>
      </c>
      <c r="F121" t="s">
        <v>92</v>
      </c>
      <c r="I121" s="6">
        <v>33</v>
      </c>
      <c r="J121" t="str">
        <f t="shared" si="9"/>
        <v>CLM</v>
      </c>
      <c r="K121" t="str">
        <f t="shared" si="10"/>
        <v>CLM33</v>
      </c>
      <c r="L121">
        <f t="shared" si="11"/>
        <v>3</v>
      </c>
      <c r="P121" s="6"/>
      <c r="Q121" s="6"/>
      <c r="R121" s="6"/>
      <c r="S121" s="6"/>
      <c r="T121" s="24"/>
    </row>
    <row r="122" spans="1:20" x14ac:dyDescent="0.4">
      <c r="A122">
        <v>143</v>
      </c>
      <c r="B122" t="s">
        <v>30</v>
      </c>
      <c r="C122" t="s">
        <v>393</v>
      </c>
      <c r="D122" t="s">
        <v>316</v>
      </c>
      <c r="E122" t="s">
        <v>317</v>
      </c>
      <c r="F122" t="s">
        <v>100</v>
      </c>
      <c r="I122" s="6">
        <v>34</v>
      </c>
      <c r="J122" t="str">
        <f t="shared" si="9"/>
        <v>CLM</v>
      </c>
      <c r="K122" t="str">
        <f t="shared" si="10"/>
        <v>CLM34</v>
      </c>
      <c r="L122">
        <f t="shared" si="11"/>
        <v>3</v>
      </c>
    </row>
    <row r="123" spans="1:20" x14ac:dyDescent="0.4">
      <c r="A123">
        <v>144</v>
      </c>
      <c r="B123" t="s">
        <v>30</v>
      </c>
      <c r="C123" t="s">
        <v>393</v>
      </c>
      <c r="D123" t="s">
        <v>408</v>
      </c>
      <c r="E123" t="s">
        <v>320</v>
      </c>
      <c r="F123" t="s">
        <v>92</v>
      </c>
      <c r="I123" s="6">
        <v>35</v>
      </c>
      <c r="J123" t="str">
        <f t="shared" si="9"/>
        <v>CLM</v>
      </c>
      <c r="K123" t="str">
        <f t="shared" si="10"/>
        <v>CLM35</v>
      </c>
      <c r="L123">
        <f t="shared" si="11"/>
        <v>3</v>
      </c>
    </row>
    <row r="124" spans="1:20" x14ac:dyDescent="0.4">
      <c r="A124">
        <v>145</v>
      </c>
      <c r="B124" t="s">
        <v>30</v>
      </c>
      <c r="C124" t="s">
        <v>393</v>
      </c>
      <c r="D124" t="s">
        <v>409</v>
      </c>
      <c r="E124" t="s">
        <v>323</v>
      </c>
      <c r="F124" t="s">
        <v>100</v>
      </c>
      <c r="I124" s="6">
        <v>36</v>
      </c>
      <c r="J124" t="str">
        <f t="shared" si="9"/>
        <v>CLM</v>
      </c>
      <c r="K124" t="str">
        <f t="shared" si="10"/>
        <v>CLM36</v>
      </c>
      <c r="L124">
        <f t="shared" si="11"/>
        <v>3</v>
      </c>
      <c r="P124" s="141" t="s">
        <v>403</v>
      </c>
      <c r="Q124" s="141"/>
      <c r="R124" s="141"/>
      <c r="S124" s="141"/>
      <c r="T124" s="141"/>
    </row>
    <row r="125" spans="1:20" x14ac:dyDescent="0.4">
      <c r="A125">
        <v>146</v>
      </c>
      <c r="B125" t="s">
        <v>30</v>
      </c>
      <c r="C125" t="s">
        <v>393</v>
      </c>
      <c r="D125" t="s">
        <v>325</v>
      </c>
      <c r="E125" t="s">
        <v>326</v>
      </c>
      <c r="F125" t="s">
        <v>100</v>
      </c>
      <c r="I125" s="6">
        <v>37</v>
      </c>
      <c r="J125" t="str">
        <f t="shared" si="9"/>
        <v>CLM</v>
      </c>
      <c r="K125" t="str">
        <f t="shared" si="10"/>
        <v>CLM37</v>
      </c>
      <c r="L125">
        <f t="shared" si="11"/>
        <v>3</v>
      </c>
      <c r="P125" s="45" t="s">
        <v>56</v>
      </c>
      <c r="Q125" s="2">
        <v>0</v>
      </c>
      <c r="R125" s="2">
        <v>0.5</v>
      </c>
      <c r="S125" s="2">
        <v>1</v>
      </c>
      <c r="T125" s="2" t="s">
        <v>396</v>
      </c>
    </row>
    <row r="126" spans="1:20" x14ac:dyDescent="0.4">
      <c r="A126">
        <v>147</v>
      </c>
      <c r="B126" t="s">
        <v>30</v>
      </c>
      <c r="C126" t="s">
        <v>393</v>
      </c>
      <c r="D126" t="s">
        <v>410</v>
      </c>
      <c r="E126" t="s">
        <v>329</v>
      </c>
      <c r="F126" t="s">
        <v>100</v>
      </c>
      <c r="I126" s="6">
        <v>38</v>
      </c>
      <c r="J126" t="str">
        <f t="shared" si="9"/>
        <v>CLM</v>
      </c>
      <c r="K126" t="str">
        <f t="shared" si="10"/>
        <v>CLM38</v>
      </c>
      <c r="L126">
        <f t="shared" si="11"/>
        <v>3</v>
      </c>
      <c r="P126" s="10" t="s">
        <v>50</v>
      </c>
      <c r="Q126" s="2"/>
      <c r="R126" s="2"/>
      <c r="S126" s="2"/>
      <c r="T126" s="2"/>
    </row>
    <row r="127" spans="1:20" x14ac:dyDescent="0.4">
      <c r="A127">
        <v>148</v>
      </c>
      <c r="B127" t="s">
        <v>30</v>
      </c>
      <c r="C127" t="s">
        <v>393</v>
      </c>
      <c r="D127" t="s">
        <v>331</v>
      </c>
      <c r="E127" t="s">
        <v>332</v>
      </c>
      <c r="F127" t="s">
        <v>92</v>
      </c>
      <c r="I127" s="6">
        <v>39</v>
      </c>
      <c r="J127" t="str">
        <f t="shared" si="9"/>
        <v>CLM</v>
      </c>
      <c r="K127" t="str">
        <f t="shared" si="10"/>
        <v>CLM39</v>
      </c>
      <c r="L127">
        <f t="shared" si="11"/>
        <v>3</v>
      </c>
      <c r="P127" s="10" t="s">
        <v>45</v>
      </c>
      <c r="Q127" s="2"/>
      <c r="R127" s="2"/>
      <c r="S127" s="2"/>
      <c r="T127" s="2"/>
    </row>
    <row r="128" spans="1:20" x14ac:dyDescent="0.4">
      <c r="A128">
        <v>149</v>
      </c>
      <c r="B128" t="s">
        <v>30</v>
      </c>
      <c r="C128" t="s">
        <v>393</v>
      </c>
      <c r="D128" t="s">
        <v>333</v>
      </c>
      <c r="E128" t="s">
        <v>334</v>
      </c>
      <c r="F128" t="s">
        <v>92</v>
      </c>
      <c r="I128" s="6">
        <v>3</v>
      </c>
      <c r="J128" t="str">
        <f t="shared" si="9"/>
        <v>CLM</v>
      </c>
      <c r="K128" t="str">
        <f t="shared" si="10"/>
        <v>CLM3</v>
      </c>
      <c r="L128">
        <f t="shared" si="11"/>
        <v>3</v>
      </c>
      <c r="P128" s="2" t="s">
        <v>48</v>
      </c>
      <c r="Q128" s="2"/>
      <c r="R128" s="2"/>
      <c r="S128" s="2"/>
      <c r="T128" s="2"/>
    </row>
    <row r="129" spans="1:20" x14ac:dyDescent="0.4">
      <c r="A129">
        <v>150</v>
      </c>
      <c r="B129" t="s">
        <v>30</v>
      </c>
      <c r="C129" t="s">
        <v>393</v>
      </c>
      <c r="D129" t="s">
        <v>335</v>
      </c>
      <c r="E129" t="s">
        <v>336</v>
      </c>
      <c r="F129" t="s">
        <v>100</v>
      </c>
      <c r="I129" s="6">
        <v>40</v>
      </c>
      <c r="J129" t="str">
        <f t="shared" si="9"/>
        <v>CLM</v>
      </c>
      <c r="K129" t="str">
        <f t="shared" si="10"/>
        <v>CLM40</v>
      </c>
      <c r="L129">
        <f t="shared" si="11"/>
        <v>3</v>
      </c>
      <c r="P129" s="10" t="s">
        <v>49</v>
      </c>
      <c r="Q129" s="2"/>
      <c r="R129" s="2"/>
      <c r="S129" s="2">
        <f>S115/150</f>
        <v>6.6666666666666671E-3</v>
      </c>
      <c r="T129" s="2">
        <f t="shared" ref="T129:T133" si="20">AVERAGE(Q129:S129)</f>
        <v>6.6666666666666671E-3</v>
      </c>
    </row>
    <row r="130" spans="1:20" x14ac:dyDescent="0.4">
      <c r="A130">
        <v>151</v>
      </c>
      <c r="B130" t="s">
        <v>30</v>
      </c>
      <c r="C130" t="s">
        <v>393</v>
      </c>
      <c r="D130" t="s">
        <v>411</v>
      </c>
      <c r="E130" t="s">
        <v>339</v>
      </c>
      <c r="F130" t="s">
        <v>92</v>
      </c>
      <c r="I130" s="6">
        <v>41</v>
      </c>
      <c r="J130" t="str">
        <f t="shared" ref="J130:J193" si="21">LEFT(B130,3)</f>
        <v>CLM</v>
      </c>
      <c r="K130" t="str">
        <f t="shared" ref="K130:K193" si="22">CONCATENATE(J130,I130)</f>
        <v>CLM41</v>
      </c>
      <c r="L130">
        <f t="shared" ref="L130:L193" si="23">COUNTIF($K$2:$K$1123, "gpn" &amp; I130&amp;""  )</f>
        <v>3</v>
      </c>
      <c r="P130" s="10" t="s">
        <v>46</v>
      </c>
      <c r="Q130" s="2">
        <f t="shared" ref="Q130:S131" si="24">Q116/450</f>
        <v>0</v>
      </c>
      <c r="R130" s="2">
        <f t="shared" si="24"/>
        <v>0</v>
      </c>
      <c r="S130" s="2">
        <f t="shared" si="24"/>
        <v>0</v>
      </c>
      <c r="T130" s="2">
        <f t="shared" si="20"/>
        <v>0</v>
      </c>
    </row>
    <row r="131" spans="1:20" x14ac:dyDescent="0.4">
      <c r="A131">
        <v>152</v>
      </c>
      <c r="B131" t="s">
        <v>30</v>
      </c>
      <c r="C131" t="s">
        <v>393</v>
      </c>
      <c r="D131" t="s">
        <v>340</v>
      </c>
      <c r="E131" t="s">
        <v>323</v>
      </c>
      <c r="F131" t="s">
        <v>100</v>
      </c>
      <c r="I131" s="6">
        <v>42</v>
      </c>
      <c r="J131" t="str">
        <f t="shared" si="21"/>
        <v>CLM</v>
      </c>
      <c r="K131" t="str">
        <f t="shared" si="22"/>
        <v>CLM42</v>
      </c>
      <c r="L131">
        <f t="shared" si="23"/>
        <v>3</v>
      </c>
      <c r="P131" s="10" t="s">
        <v>47</v>
      </c>
      <c r="Q131" s="2">
        <f t="shared" si="24"/>
        <v>0.10888888888888888</v>
      </c>
      <c r="R131" s="2">
        <f t="shared" si="24"/>
        <v>0.13111111111111112</v>
      </c>
      <c r="S131" s="2">
        <f t="shared" si="24"/>
        <v>0.12</v>
      </c>
      <c r="T131" s="2">
        <f t="shared" si="20"/>
        <v>0.12</v>
      </c>
    </row>
    <row r="132" spans="1:20" x14ac:dyDescent="0.4">
      <c r="A132">
        <v>153</v>
      </c>
      <c r="B132" t="s">
        <v>30</v>
      </c>
      <c r="C132" t="s">
        <v>393</v>
      </c>
      <c r="D132" t="s">
        <v>412</v>
      </c>
      <c r="E132" t="s">
        <v>342</v>
      </c>
      <c r="F132" t="s">
        <v>92</v>
      </c>
      <c r="I132" s="6">
        <v>43</v>
      </c>
      <c r="J132" t="str">
        <f t="shared" si="21"/>
        <v>CLM</v>
      </c>
      <c r="K132" t="str">
        <f t="shared" si="22"/>
        <v>CLM43</v>
      </c>
      <c r="L132">
        <f t="shared" si="23"/>
        <v>3</v>
      </c>
      <c r="P132" s="10" t="s">
        <v>51</v>
      </c>
      <c r="Q132" s="2"/>
      <c r="R132" s="2"/>
      <c r="S132" s="2">
        <f>S118/150</f>
        <v>8.666666666666667E-2</v>
      </c>
      <c r="T132" s="2">
        <f t="shared" si="20"/>
        <v>8.666666666666667E-2</v>
      </c>
    </row>
    <row r="133" spans="1:20" x14ac:dyDescent="0.4">
      <c r="A133">
        <v>154</v>
      </c>
      <c r="B133" t="s">
        <v>30</v>
      </c>
      <c r="C133" t="s">
        <v>393</v>
      </c>
      <c r="D133" t="s">
        <v>343</v>
      </c>
      <c r="E133" t="s">
        <v>344</v>
      </c>
      <c r="F133" t="s">
        <v>92</v>
      </c>
      <c r="I133" s="6">
        <v>44</v>
      </c>
      <c r="J133" t="str">
        <f t="shared" si="21"/>
        <v>CLM</v>
      </c>
      <c r="K133" t="str">
        <f t="shared" si="22"/>
        <v>CLM44</v>
      </c>
      <c r="L133">
        <f t="shared" si="23"/>
        <v>3</v>
      </c>
      <c r="P133" s="10" t="s">
        <v>52</v>
      </c>
      <c r="Q133" s="2">
        <f t="shared" ref="Q133:S133" si="25">Q119/450</f>
        <v>0</v>
      </c>
      <c r="R133" s="2">
        <f t="shared" si="25"/>
        <v>0</v>
      </c>
      <c r="S133" s="2">
        <f t="shared" si="25"/>
        <v>0.31333333333333335</v>
      </c>
      <c r="T133" s="2">
        <f t="shared" si="20"/>
        <v>0.10444444444444445</v>
      </c>
    </row>
    <row r="134" spans="1:20" x14ac:dyDescent="0.4">
      <c r="A134">
        <v>155</v>
      </c>
      <c r="B134" t="s">
        <v>30</v>
      </c>
      <c r="C134" t="s">
        <v>393</v>
      </c>
      <c r="D134" t="s">
        <v>413</v>
      </c>
      <c r="E134" t="s">
        <v>348</v>
      </c>
      <c r="F134" t="s">
        <v>100</v>
      </c>
      <c r="I134" s="6">
        <v>45</v>
      </c>
      <c r="J134" t="str">
        <f t="shared" si="21"/>
        <v>CLM</v>
      </c>
      <c r="K134" t="str">
        <f t="shared" si="22"/>
        <v>CLM45</v>
      </c>
      <c r="L134">
        <f t="shared" si="23"/>
        <v>3</v>
      </c>
      <c r="P134" s="6"/>
      <c r="Q134" s="6"/>
      <c r="R134" s="6"/>
      <c r="S134" s="6"/>
      <c r="T134" s="24"/>
    </row>
    <row r="135" spans="1:20" x14ac:dyDescent="0.4">
      <c r="A135">
        <v>156</v>
      </c>
      <c r="B135" t="s">
        <v>30</v>
      </c>
      <c r="C135" t="s">
        <v>393</v>
      </c>
      <c r="D135" t="s">
        <v>352</v>
      </c>
      <c r="E135" t="s">
        <v>332</v>
      </c>
      <c r="F135" t="s">
        <v>92</v>
      </c>
      <c r="I135" s="6">
        <v>46</v>
      </c>
      <c r="J135" t="str">
        <f t="shared" si="21"/>
        <v>CLM</v>
      </c>
      <c r="K135" t="str">
        <f t="shared" si="22"/>
        <v>CLM46</v>
      </c>
      <c r="L135">
        <f t="shared" si="23"/>
        <v>3</v>
      </c>
      <c r="P135" s="6"/>
      <c r="Q135" s="6"/>
      <c r="R135" s="6"/>
      <c r="S135" s="6"/>
      <c r="T135" s="24"/>
    </row>
    <row r="136" spans="1:20" x14ac:dyDescent="0.4">
      <c r="A136">
        <v>157</v>
      </c>
      <c r="B136" t="s">
        <v>30</v>
      </c>
      <c r="C136" t="s">
        <v>393</v>
      </c>
      <c r="D136" t="s">
        <v>356</v>
      </c>
      <c r="E136" t="s">
        <v>317</v>
      </c>
      <c r="F136" t="s">
        <v>100</v>
      </c>
      <c r="I136" s="6">
        <v>47</v>
      </c>
      <c r="J136" t="str">
        <f t="shared" si="21"/>
        <v>CLM</v>
      </c>
      <c r="K136" t="str">
        <f t="shared" si="22"/>
        <v>CLM47</v>
      </c>
      <c r="L136">
        <f t="shared" si="23"/>
        <v>3</v>
      </c>
    </row>
    <row r="137" spans="1:20" x14ac:dyDescent="0.4">
      <c r="A137">
        <v>158</v>
      </c>
      <c r="B137" t="s">
        <v>30</v>
      </c>
      <c r="C137" t="s">
        <v>393</v>
      </c>
      <c r="D137" t="s">
        <v>414</v>
      </c>
      <c r="E137" t="s">
        <v>361</v>
      </c>
      <c r="F137" t="s">
        <v>92</v>
      </c>
      <c r="I137" s="6">
        <v>48</v>
      </c>
      <c r="J137" t="str">
        <f t="shared" si="21"/>
        <v>CLM</v>
      </c>
      <c r="K137" t="str">
        <f t="shared" si="22"/>
        <v>CLM48</v>
      </c>
      <c r="L137">
        <f t="shared" si="23"/>
        <v>3</v>
      </c>
    </row>
    <row r="138" spans="1:20" x14ac:dyDescent="0.4">
      <c r="A138">
        <v>159</v>
      </c>
      <c r="B138" t="s">
        <v>30</v>
      </c>
      <c r="C138" t="s">
        <v>393</v>
      </c>
      <c r="D138" t="s">
        <v>415</v>
      </c>
      <c r="E138" t="s">
        <v>332</v>
      </c>
      <c r="F138" t="s">
        <v>92</v>
      </c>
      <c r="I138" s="6">
        <v>49</v>
      </c>
      <c r="J138" t="str">
        <f t="shared" si="21"/>
        <v>CLM</v>
      </c>
      <c r="K138" t="str">
        <f t="shared" si="22"/>
        <v>CLM49</v>
      </c>
      <c r="L138">
        <f t="shared" si="23"/>
        <v>3</v>
      </c>
    </row>
    <row r="139" spans="1:20" x14ac:dyDescent="0.4">
      <c r="A139">
        <v>160</v>
      </c>
      <c r="B139" t="s">
        <v>30</v>
      </c>
      <c r="C139" t="s">
        <v>393</v>
      </c>
      <c r="D139" t="s">
        <v>416</v>
      </c>
      <c r="E139" t="s">
        <v>417</v>
      </c>
      <c r="F139" t="s">
        <v>132</v>
      </c>
      <c r="I139" s="6">
        <v>4</v>
      </c>
      <c r="J139" t="str">
        <f t="shared" si="21"/>
        <v>CLM</v>
      </c>
      <c r="K139" t="str">
        <f t="shared" si="22"/>
        <v>CLM4</v>
      </c>
      <c r="L139">
        <f t="shared" si="23"/>
        <v>3</v>
      </c>
    </row>
    <row r="140" spans="1:20" x14ac:dyDescent="0.4">
      <c r="A140">
        <v>161</v>
      </c>
      <c r="B140" t="s">
        <v>30</v>
      </c>
      <c r="C140" t="s">
        <v>393</v>
      </c>
      <c r="D140" t="s">
        <v>418</v>
      </c>
      <c r="E140" t="s">
        <v>419</v>
      </c>
      <c r="F140" t="s">
        <v>100</v>
      </c>
      <c r="I140" s="6">
        <v>50</v>
      </c>
      <c r="J140" t="str">
        <f t="shared" si="21"/>
        <v>CLM</v>
      </c>
      <c r="K140" t="str">
        <f t="shared" si="22"/>
        <v>CLM50</v>
      </c>
      <c r="L140">
        <f t="shared" si="23"/>
        <v>2</v>
      </c>
    </row>
    <row r="141" spans="1:20" x14ac:dyDescent="0.4">
      <c r="A141">
        <v>162</v>
      </c>
      <c r="B141" t="s">
        <v>30</v>
      </c>
      <c r="C141" t="s">
        <v>393</v>
      </c>
      <c r="D141" t="s">
        <v>379</v>
      </c>
      <c r="E141" t="s">
        <v>380</v>
      </c>
      <c r="F141" t="s">
        <v>92</v>
      </c>
      <c r="I141" s="6">
        <v>5</v>
      </c>
      <c r="J141" t="str">
        <f t="shared" si="21"/>
        <v>CLM</v>
      </c>
      <c r="K141" t="str">
        <f t="shared" si="22"/>
        <v>CLM5</v>
      </c>
      <c r="L141">
        <f t="shared" si="23"/>
        <v>2</v>
      </c>
    </row>
    <row r="142" spans="1:20" x14ac:dyDescent="0.4">
      <c r="A142">
        <v>163</v>
      </c>
      <c r="B142" t="s">
        <v>30</v>
      </c>
      <c r="C142" t="s">
        <v>393</v>
      </c>
      <c r="D142" t="s">
        <v>382</v>
      </c>
      <c r="E142" t="s">
        <v>420</v>
      </c>
      <c r="F142" t="s">
        <v>100</v>
      </c>
      <c r="I142" s="6">
        <v>6</v>
      </c>
      <c r="J142" t="str">
        <f t="shared" si="21"/>
        <v>CLM</v>
      </c>
      <c r="K142" t="str">
        <f t="shared" si="22"/>
        <v>CLM6</v>
      </c>
      <c r="L142">
        <f t="shared" si="23"/>
        <v>3</v>
      </c>
    </row>
    <row r="143" spans="1:20" x14ac:dyDescent="0.4">
      <c r="A143">
        <v>164</v>
      </c>
      <c r="B143" t="s">
        <v>30</v>
      </c>
      <c r="C143" t="s">
        <v>393</v>
      </c>
      <c r="D143" t="s">
        <v>387</v>
      </c>
      <c r="E143" t="s">
        <v>421</v>
      </c>
      <c r="F143" t="s">
        <v>92</v>
      </c>
      <c r="I143" s="6">
        <v>7</v>
      </c>
      <c r="J143" t="str">
        <f t="shared" si="21"/>
        <v>CLM</v>
      </c>
      <c r="K143" t="str">
        <f t="shared" si="22"/>
        <v>CLM7</v>
      </c>
      <c r="L143">
        <f t="shared" si="23"/>
        <v>3</v>
      </c>
    </row>
    <row r="144" spans="1:20" x14ac:dyDescent="0.4">
      <c r="A144">
        <v>165</v>
      </c>
      <c r="B144" t="s">
        <v>30</v>
      </c>
      <c r="C144" t="s">
        <v>393</v>
      </c>
      <c r="D144" t="s">
        <v>422</v>
      </c>
      <c r="E144" t="s">
        <v>423</v>
      </c>
      <c r="F144" t="s">
        <v>92</v>
      </c>
      <c r="I144" s="6">
        <v>8</v>
      </c>
      <c r="J144" t="str">
        <f t="shared" si="21"/>
        <v>CLM</v>
      </c>
      <c r="K144" t="str">
        <f t="shared" si="22"/>
        <v>CLM8</v>
      </c>
      <c r="L144">
        <f t="shared" si="23"/>
        <v>3</v>
      </c>
    </row>
    <row r="145" spans="1:12" x14ac:dyDescent="0.4">
      <c r="A145">
        <v>166</v>
      </c>
      <c r="B145" t="s">
        <v>30</v>
      </c>
      <c r="C145" t="s">
        <v>393</v>
      </c>
      <c r="D145" t="s">
        <v>391</v>
      </c>
      <c r="E145" t="s">
        <v>392</v>
      </c>
      <c r="F145" t="s">
        <v>92</v>
      </c>
      <c r="I145" s="6">
        <v>9</v>
      </c>
      <c r="J145" t="str">
        <f t="shared" si="21"/>
        <v>CLM</v>
      </c>
      <c r="K145" t="str">
        <f t="shared" si="22"/>
        <v>CLM9</v>
      </c>
      <c r="L145">
        <f t="shared" si="23"/>
        <v>2</v>
      </c>
    </row>
    <row r="146" spans="1:12" x14ac:dyDescent="0.4">
      <c r="A146">
        <v>167</v>
      </c>
      <c r="B146" t="s">
        <v>31</v>
      </c>
      <c r="C146" t="s">
        <v>424</v>
      </c>
      <c r="D146" t="s">
        <v>216</v>
      </c>
      <c r="E146" t="s">
        <v>217</v>
      </c>
      <c r="F146" t="s">
        <v>100</v>
      </c>
      <c r="I146" s="6">
        <v>10</v>
      </c>
      <c r="J146" t="str">
        <f t="shared" si="21"/>
        <v>CLM</v>
      </c>
      <c r="K146" t="str">
        <f t="shared" si="22"/>
        <v>CLM10</v>
      </c>
      <c r="L146">
        <f t="shared" si="23"/>
        <v>3</v>
      </c>
    </row>
    <row r="147" spans="1:12" x14ac:dyDescent="0.4">
      <c r="A147">
        <v>168</v>
      </c>
      <c r="B147" t="s">
        <v>31</v>
      </c>
      <c r="C147" t="s">
        <v>424</v>
      </c>
      <c r="D147" t="s">
        <v>395</v>
      </c>
      <c r="E147" t="s">
        <v>220</v>
      </c>
      <c r="F147" t="s">
        <v>92</v>
      </c>
      <c r="I147" s="6">
        <v>11</v>
      </c>
      <c r="J147" t="str">
        <f t="shared" si="21"/>
        <v>CLM</v>
      </c>
      <c r="K147" t="str">
        <f t="shared" si="22"/>
        <v>CLM11</v>
      </c>
      <c r="L147">
        <f t="shared" si="23"/>
        <v>3</v>
      </c>
    </row>
    <row r="148" spans="1:12" x14ac:dyDescent="0.4">
      <c r="A148">
        <v>169</v>
      </c>
      <c r="B148" t="s">
        <v>31</v>
      </c>
      <c r="C148" t="s">
        <v>424</v>
      </c>
      <c r="D148" t="s">
        <v>425</v>
      </c>
      <c r="E148" t="s">
        <v>223</v>
      </c>
      <c r="F148" t="s">
        <v>100</v>
      </c>
      <c r="I148" s="6">
        <v>12</v>
      </c>
      <c r="J148" t="str">
        <f t="shared" si="21"/>
        <v>CLM</v>
      </c>
      <c r="K148" t="str">
        <f t="shared" si="22"/>
        <v>CLM12</v>
      </c>
      <c r="L148">
        <f t="shared" si="23"/>
        <v>3</v>
      </c>
    </row>
    <row r="149" spans="1:12" x14ac:dyDescent="0.4">
      <c r="A149">
        <v>170</v>
      </c>
      <c r="B149" t="s">
        <v>31</v>
      </c>
      <c r="C149" t="s">
        <v>424</v>
      </c>
      <c r="D149" t="s">
        <v>225</v>
      </c>
      <c r="E149" t="s">
        <v>226</v>
      </c>
      <c r="F149" t="s">
        <v>92</v>
      </c>
      <c r="I149" s="6">
        <v>13</v>
      </c>
      <c r="J149" t="str">
        <f t="shared" si="21"/>
        <v>CLM</v>
      </c>
      <c r="K149" t="str">
        <f t="shared" si="22"/>
        <v>CLM13</v>
      </c>
      <c r="L149">
        <f t="shared" si="23"/>
        <v>3</v>
      </c>
    </row>
    <row r="150" spans="1:12" x14ac:dyDescent="0.4">
      <c r="A150">
        <v>171</v>
      </c>
      <c r="B150" t="s">
        <v>31</v>
      </c>
      <c r="C150" t="s">
        <v>424</v>
      </c>
      <c r="D150" t="s">
        <v>228</v>
      </c>
      <c r="E150" t="s">
        <v>397</v>
      </c>
      <c r="F150" t="s">
        <v>92</v>
      </c>
      <c r="I150" s="6">
        <v>14</v>
      </c>
      <c r="J150" t="str">
        <f t="shared" si="21"/>
        <v>CLM</v>
      </c>
      <c r="K150" t="str">
        <f t="shared" si="22"/>
        <v>CLM14</v>
      </c>
      <c r="L150">
        <f t="shared" si="23"/>
        <v>3</v>
      </c>
    </row>
    <row r="151" spans="1:12" x14ac:dyDescent="0.4">
      <c r="A151">
        <v>172</v>
      </c>
      <c r="B151" t="s">
        <v>31</v>
      </c>
      <c r="C151" t="s">
        <v>424</v>
      </c>
      <c r="D151" t="s">
        <v>398</v>
      </c>
      <c r="E151" t="s">
        <v>426</v>
      </c>
      <c r="F151" t="s">
        <v>100</v>
      </c>
      <c r="I151" s="6">
        <v>15</v>
      </c>
      <c r="J151" t="str">
        <f t="shared" si="21"/>
        <v>CLM</v>
      </c>
      <c r="K151" t="str">
        <f t="shared" si="22"/>
        <v>CLM15</v>
      </c>
      <c r="L151">
        <f t="shared" si="23"/>
        <v>3</v>
      </c>
    </row>
    <row r="152" spans="1:12" x14ac:dyDescent="0.4">
      <c r="A152">
        <v>173</v>
      </c>
      <c r="B152" t="s">
        <v>31</v>
      </c>
      <c r="C152" t="s">
        <v>424</v>
      </c>
      <c r="D152" t="s">
        <v>237</v>
      </c>
      <c r="E152" t="s">
        <v>238</v>
      </c>
      <c r="F152" t="s">
        <v>92</v>
      </c>
      <c r="I152" s="6">
        <v>16</v>
      </c>
      <c r="J152" t="str">
        <f t="shared" si="21"/>
        <v>CLM</v>
      </c>
      <c r="K152" t="str">
        <f t="shared" si="22"/>
        <v>CLM16</v>
      </c>
      <c r="L152">
        <f t="shared" si="23"/>
        <v>3</v>
      </c>
    </row>
    <row r="153" spans="1:12" x14ac:dyDescent="0.4">
      <c r="A153">
        <v>174</v>
      </c>
      <c r="B153" t="s">
        <v>31</v>
      </c>
      <c r="C153" t="s">
        <v>424</v>
      </c>
      <c r="D153" t="s">
        <v>399</v>
      </c>
      <c r="E153" t="s">
        <v>400</v>
      </c>
      <c r="F153" t="s">
        <v>92</v>
      </c>
      <c r="I153" s="6">
        <v>17</v>
      </c>
      <c r="J153" t="str">
        <f t="shared" si="21"/>
        <v>CLM</v>
      </c>
      <c r="K153" t="str">
        <f t="shared" si="22"/>
        <v>CLM17</v>
      </c>
      <c r="L153">
        <f t="shared" si="23"/>
        <v>3</v>
      </c>
    </row>
    <row r="154" spans="1:12" x14ac:dyDescent="0.4">
      <c r="A154">
        <v>175</v>
      </c>
      <c r="B154" t="s">
        <v>31</v>
      </c>
      <c r="C154" t="s">
        <v>424</v>
      </c>
      <c r="D154" t="s">
        <v>253</v>
      </c>
      <c r="E154" t="s">
        <v>254</v>
      </c>
      <c r="F154" t="s">
        <v>92</v>
      </c>
      <c r="I154" s="6">
        <v>18</v>
      </c>
      <c r="J154" t="str">
        <f t="shared" si="21"/>
        <v>CLM</v>
      </c>
      <c r="K154" t="str">
        <f t="shared" si="22"/>
        <v>CLM18</v>
      </c>
      <c r="L154">
        <f t="shared" si="23"/>
        <v>3</v>
      </c>
    </row>
    <row r="155" spans="1:12" x14ac:dyDescent="0.4">
      <c r="A155">
        <v>176</v>
      </c>
      <c r="B155" t="s">
        <v>31</v>
      </c>
      <c r="C155" t="s">
        <v>424</v>
      </c>
      <c r="D155" t="s">
        <v>256</v>
      </c>
      <c r="E155" t="s">
        <v>257</v>
      </c>
      <c r="F155" t="s">
        <v>92</v>
      </c>
      <c r="I155" s="6">
        <v>19</v>
      </c>
      <c r="J155" t="str">
        <f t="shared" si="21"/>
        <v>CLM</v>
      </c>
      <c r="K155" t="str">
        <f t="shared" si="22"/>
        <v>CLM19</v>
      </c>
      <c r="L155">
        <f t="shared" si="23"/>
        <v>3</v>
      </c>
    </row>
    <row r="156" spans="1:12" x14ac:dyDescent="0.4">
      <c r="A156">
        <v>177</v>
      </c>
      <c r="B156" t="s">
        <v>31</v>
      </c>
      <c r="C156" t="s">
        <v>424</v>
      </c>
      <c r="D156" t="s">
        <v>401</v>
      </c>
      <c r="E156" t="s">
        <v>260</v>
      </c>
      <c r="F156" t="s">
        <v>100</v>
      </c>
      <c r="I156" s="6">
        <v>1</v>
      </c>
      <c r="J156" t="str">
        <f t="shared" si="21"/>
        <v>CLM</v>
      </c>
      <c r="K156" t="str">
        <f t="shared" si="22"/>
        <v>CLM1</v>
      </c>
      <c r="L156">
        <f t="shared" si="23"/>
        <v>3</v>
      </c>
    </row>
    <row r="157" spans="1:12" x14ac:dyDescent="0.4">
      <c r="A157">
        <v>178</v>
      </c>
      <c r="B157" t="s">
        <v>31</v>
      </c>
      <c r="C157" t="s">
        <v>424</v>
      </c>
      <c r="D157" t="s">
        <v>263</v>
      </c>
      <c r="E157" t="s">
        <v>264</v>
      </c>
      <c r="F157" t="s">
        <v>92</v>
      </c>
      <c r="I157" s="6">
        <v>20</v>
      </c>
      <c r="J157" t="str">
        <f t="shared" si="21"/>
        <v>CLM</v>
      </c>
      <c r="K157" t="str">
        <f t="shared" si="22"/>
        <v>CLM20</v>
      </c>
      <c r="L157">
        <f t="shared" si="23"/>
        <v>3</v>
      </c>
    </row>
    <row r="158" spans="1:12" x14ac:dyDescent="0.4">
      <c r="A158">
        <v>179</v>
      </c>
      <c r="B158" t="s">
        <v>31</v>
      </c>
      <c r="C158" t="s">
        <v>424</v>
      </c>
      <c r="D158" t="s">
        <v>268</v>
      </c>
      <c r="E158" t="s">
        <v>269</v>
      </c>
      <c r="F158" t="s">
        <v>92</v>
      </c>
      <c r="I158" s="6">
        <v>21</v>
      </c>
      <c r="J158" t="str">
        <f t="shared" si="21"/>
        <v>CLM</v>
      </c>
      <c r="K158" t="str">
        <f t="shared" si="22"/>
        <v>CLM21</v>
      </c>
      <c r="L158">
        <f t="shared" si="23"/>
        <v>3</v>
      </c>
    </row>
    <row r="159" spans="1:12" x14ac:dyDescent="0.4">
      <c r="A159">
        <v>180</v>
      </c>
      <c r="B159" t="s">
        <v>31</v>
      </c>
      <c r="C159" t="s">
        <v>424</v>
      </c>
      <c r="D159" t="s">
        <v>271</v>
      </c>
      <c r="E159" t="s">
        <v>272</v>
      </c>
      <c r="F159" t="s">
        <v>92</v>
      </c>
      <c r="I159" s="6">
        <v>22</v>
      </c>
      <c r="J159" t="str">
        <f t="shared" si="21"/>
        <v>CLM</v>
      </c>
      <c r="K159" t="str">
        <f t="shared" si="22"/>
        <v>CLM22</v>
      </c>
      <c r="L159">
        <f t="shared" si="23"/>
        <v>3</v>
      </c>
    </row>
    <row r="160" spans="1:12" x14ac:dyDescent="0.4">
      <c r="A160">
        <v>181</v>
      </c>
      <c r="B160" t="s">
        <v>31</v>
      </c>
      <c r="C160" t="s">
        <v>424</v>
      </c>
      <c r="D160" t="s">
        <v>402</v>
      </c>
      <c r="E160" t="s">
        <v>275</v>
      </c>
      <c r="F160" t="s">
        <v>92</v>
      </c>
      <c r="I160" s="6">
        <v>23</v>
      </c>
      <c r="J160" t="str">
        <f t="shared" si="21"/>
        <v>CLM</v>
      </c>
      <c r="K160" t="str">
        <f t="shared" si="22"/>
        <v>CLM23</v>
      </c>
      <c r="L160">
        <f t="shared" si="23"/>
        <v>3</v>
      </c>
    </row>
    <row r="161" spans="1:12" x14ac:dyDescent="0.4">
      <c r="A161">
        <v>182</v>
      </c>
      <c r="B161" t="s">
        <v>31</v>
      </c>
      <c r="C161" t="s">
        <v>424</v>
      </c>
      <c r="D161" t="s">
        <v>404</v>
      </c>
      <c r="E161" t="s">
        <v>278</v>
      </c>
      <c r="F161" t="s">
        <v>92</v>
      </c>
      <c r="I161" s="6">
        <v>24</v>
      </c>
      <c r="J161" t="str">
        <f t="shared" si="21"/>
        <v>CLM</v>
      </c>
      <c r="K161" t="str">
        <f t="shared" si="22"/>
        <v>CLM24</v>
      </c>
      <c r="L161">
        <f t="shared" si="23"/>
        <v>3</v>
      </c>
    </row>
    <row r="162" spans="1:12" x14ac:dyDescent="0.4">
      <c r="A162">
        <v>183</v>
      </c>
      <c r="B162" t="s">
        <v>31</v>
      </c>
      <c r="C162" t="s">
        <v>424</v>
      </c>
      <c r="D162" t="s">
        <v>280</v>
      </c>
      <c r="E162" t="s">
        <v>281</v>
      </c>
      <c r="F162" t="s">
        <v>132</v>
      </c>
      <c r="I162" s="6">
        <v>25</v>
      </c>
      <c r="J162" t="str">
        <f t="shared" si="21"/>
        <v>CLM</v>
      </c>
      <c r="K162" t="str">
        <f t="shared" si="22"/>
        <v>CLM25</v>
      </c>
      <c r="L162">
        <f t="shared" si="23"/>
        <v>3</v>
      </c>
    </row>
    <row r="163" spans="1:12" x14ac:dyDescent="0.4">
      <c r="A163">
        <v>184</v>
      </c>
      <c r="B163" t="s">
        <v>31</v>
      </c>
      <c r="C163" t="s">
        <v>424</v>
      </c>
      <c r="D163" t="s">
        <v>283</v>
      </c>
      <c r="E163" t="s">
        <v>284</v>
      </c>
      <c r="F163" t="s">
        <v>100</v>
      </c>
      <c r="I163" s="6">
        <v>26</v>
      </c>
      <c r="J163" t="str">
        <f t="shared" si="21"/>
        <v>CLM</v>
      </c>
      <c r="K163" t="str">
        <f t="shared" si="22"/>
        <v>CLM26</v>
      </c>
      <c r="L163">
        <f t="shared" si="23"/>
        <v>3</v>
      </c>
    </row>
    <row r="164" spans="1:12" x14ac:dyDescent="0.4">
      <c r="A164">
        <v>185</v>
      </c>
      <c r="B164" t="s">
        <v>31</v>
      </c>
      <c r="C164" t="s">
        <v>424</v>
      </c>
      <c r="D164" t="s">
        <v>286</v>
      </c>
      <c r="E164" t="s">
        <v>287</v>
      </c>
      <c r="F164" t="s">
        <v>100</v>
      </c>
      <c r="I164" s="6">
        <v>27</v>
      </c>
      <c r="J164" t="str">
        <f t="shared" si="21"/>
        <v>CLM</v>
      </c>
      <c r="K164" t="str">
        <f t="shared" si="22"/>
        <v>CLM27</v>
      </c>
      <c r="L164">
        <f t="shared" si="23"/>
        <v>3</v>
      </c>
    </row>
    <row r="165" spans="1:12" x14ac:dyDescent="0.4">
      <c r="A165">
        <v>186</v>
      </c>
      <c r="B165" t="s">
        <v>31</v>
      </c>
      <c r="C165" t="s">
        <v>424</v>
      </c>
      <c r="D165" t="s">
        <v>291</v>
      </c>
      <c r="E165" t="s">
        <v>292</v>
      </c>
      <c r="F165" t="s">
        <v>92</v>
      </c>
      <c r="I165" s="6">
        <v>28</v>
      </c>
      <c r="J165" t="str">
        <f t="shared" si="21"/>
        <v>CLM</v>
      </c>
      <c r="K165" t="str">
        <f t="shared" si="22"/>
        <v>CLM28</v>
      </c>
      <c r="L165">
        <f t="shared" si="23"/>
        <v>3</v>
      </c>
    </row>
    <row r="166" spans="1:12" x14ac:dyDescent="0.4">
      <c r="A166">
        <v>187</v>
      </c>
      <c r="B166" t="s">
        <v>31</v>
      </c>
      <c r="C166" t="s">
        <v>424</v>
      </c>
      <c r="D166" t="s">
        <v>427</v>
      </c>
      <c r="E166" t="s">
        <v>428</v>
      </c>
      <c r="F166" t="s">
        <v>132</v>
      </c>
      <c r="I166" s="6">
        <v>29</v>
      </c>
      <c r="J166" t="str">
        <f t="shared" si="21"/>
        <v>CLM</v>
      </c>
      <c r="K166" t="str">
        <f t="shared" si="22"/>
        <v>CLM29</v>
      </c>
      <c r="L166">
        <f t="shared" si="23"/>
        <v>3</v>
      </c>
    </row>
    <row r="167" spans="1:12" x14ac:dyDescent="0.4">
      <c r="A167">
        <v>188</v>
      </c>
      <c r="B167" t="s">
        <v>31</v>
      </c>
      <c r="C167" t="s">
        <v>424</v>
      </c>
      <c r="D167" t="s">
        <v>298</v>
      </c>
      <c r="E167" t="s">
        <v>299</v>
      </c>
      <c r="F167" t="s">
        <v>132</v>
      </c>
      <c r="I167" s="6">
        <v>2</v>
      </c>
      <c r="J167" t="str">
        <f t="shared" si="21"/>
        <v>CLM</v>
      </c>
      <c r="K167" t="str">
        <f t="shared" si="22"/>
        <v>CLM2</v>
      </c>
      <c r="L167">
        <f t="shared" si="23"/>
        <v>3</v>
      </c>
    </row>
    <row r="168" spans="1:12" x14ac:dyDescent="0.4">
      <c r="A168">
        <v>189</v>
      </c>
      <c r="B168" t="s">
        <v>31</v>
      </c>
      <c r="C168" t="s">
        <v>424</v>
      </c>
      <c r="D168" t="s">
        <v>429</v>
      </c>
      <c r="E168" t="s">
        <v>303</v>
      </c>
      <c r="F168" t="s">
        <v>92</v>
      </c>
      <c r="I168" s="6">
        <v>30</v>
      </c>
      <c r="J168" t="str">
        <f t="shared" si="21"/>
        <v>CLM</v>
      </c>
      <c r="K168" t="str">
        <f t="shared" si="22"/>
        <v>CLM30</v>
      </c>
      <c r="L168">
        <f t="shared" si="23"/>
        <v>3</v>
      </c>
    </row>
    <row r="169" spans="1:12" x14ac:dyDescent="0.4">
      <c r="A169">
        <v>190</v>
      </c>
      <c r="B169" t="s">
        <v>31</v>
      </c>
      <c r="C169" t="s">
        <v>424</v>
      </c>
      <c r="D169" t="s">
        <v>306</v>
      </c>
      <c r="E169" t="s">
        <v>307</v>
      </c>
      <c r="F169" t="s">
        <v>92</v>
      </c>
      <c r="I169" s="6">
        <v>31</v>
      </c>
      <c r="J169" t="str">
        <f t="shared" si="21"/>
        <v>CLM</v>
      </c>
      <c r="K169" t="str">
        <f t="shared" si="22"/>
        <v>CLM31</v>
      </c>
      <c r="L169">
        <f t="shared" si="23"/>
        <v>3</v>
      </c>
    </row>
    <row r="170" spans="1:12" x14ac:dyDescent="0.4">
      <c r="A170">
        <v>191</v>
      </c>
      <c r="B170" t="s">
        <v>31</v>
      </c>
      <c r="C170" t="s">
        <v>424</v>
      </c>
      <c r="D170" t="s">
        <v>310</v>
      </c>
      <c r="E170" t="s">
        <v>311</v>
      </c>
      <c r="F170" t="s">
        <v>92</v>
      </c>
      <c r="I170" s="6">
        <v>32</v>
      </c>
      <c r="J170" t="str">
        <f t="shared" si="21"/>
        <v>CLM</v>
      </c>
      <c r="K170" t="str">
        <f t="shared" si="22"/>
        <v>CLM32</v>
      </c>
      <c r="L170">
        <f t="shared" si="23"/>
        <v>3</v>
      </c>
    </row>
    <row r="171" spans="1:12" x14ac:dyDescent="0.4">
      <c r="A171">
        <v>192</v>
      </c>
      <c r="B171" t="s">
        <v>31</v>
      </c>
      <c r="C171" t="s">
        <v>424</v>
      </c>
      <c r="D171" t="s">
        <v>313</v>
      </c>
      <c r="E171" t="s">
        <v>314</v>
      </c>
      <c r="F171" t="s">
        <v>92</v>
      </c>
      <c r="I171" s="6">
        <v>33</v>
      </c>
      <c r="J171" t="str">
        <f t="shared" si="21"/>
        <v>CLM</v>
      </c>
      <c r="K171" t="str">
        <f t="shared" si="22"/>
        <v>CLM33</v>
      </c>
      <c r="L171">
        <f t="shared" si="23"/>
        <v>3</v>
      </c>
    </row>
    <row r="172" spans="1:12" x14ac:dyDescent="0.4">
      <c r="A172">
        <v>193</v>
      </c>
      <c r="B172" t="s">
        <v>31</v>
      </c>
      <c r="C172" t="s">
        <v>424</v>
      </c>
      <c r="D172" t="s">
        <v>430</v>
      </c>
      <c r="E172" t="s">
        <v>317</v>
      </c>
      <c r="F172" t="s">
        <v>100</v>
      </c>
      <c r="I172" s="6">
        <v>34</v>
      </c>
      <c r="J172" t="str">
        <f t="shared" si="21"/>
        <v>CLM</v>
      </c>
      <c r="K172" t="str">
        <f t="shared" si="22"/>
        <v>CLM34</v>
      </c>
      <c r="L172">
        <f t="shared" si="23"/>
        <v>3</v>
      </c>
    </row>
    <row r="173" spans="1:12" x14ac:dyDescent="0.4">
      <c r="A173">
        <v>194</v>
      </c>
      <c r="B173" t="s">
        <v>31</v>
      </c>
      <c r="C173" t="s">
        <v>424</v>
      </c>
      <c r="D173" t="s">
        <v>319</v>
      </c>
      <c r="E173" t="s">
        <v>431</v>
      </c>
      <c r="F173" t="s">
        <v>92</v>
      </c>
      <c r="I173" s="6">
        <v>35</v>
      </c>
      <c r="J173" t="str">
        <f t="shared" si="21"/>
        <v>CLM</v>
      </c>
      <c r="K173" t="str">
        <f t="shared" si="22"/>
        <v>CLM35</v>
      </c>
      <c r="L173">
        <f t="shared" si="23"/>
        <v>3</v>
      </c>
    </row>
    <row r="174" spans="1:12" x14ac:dyDescent="0.4">
      <c r="A174">
        <v>195</v>
      </c>
      <c r="B174" t="s">
        <v>31</v>
      </c>
      <c r="C174" t="s">
        <v>424</v>
      </c>
      <c r="D174" t="s">
        <v>432</v>
      </c>
      <c r="E174" t="s">
        <v>323</v>
      </c>
      <c r="F174" t="s">
        <v>100</v>
      </c>
      <c r="I174" s="6">
        <v>36</v>
      </c>
      <c r="J174" t="str">
        <f t="shared" si="21"/>
        <v>CLM</v>
      </c>
      <c r="K174" t="str">
        <f t="shared" si="22"/>
        <v>CLM36</v>
      </c>
      <c r="L174">
        <f t="shared" si="23"/>
        <v>3</v>
      </c>
    </row>
    <row r="175" spans="1:12" x14ac:dyDescent="0.4">
      <c r="A175">
        <v>196</v>
      </c>
      <c r="B175" t="s">
        <v>31</v>
      </c>
      <c r="C175" t="s">
        <v>424</v>
      </c>
      <c r="D175" t="s">
        <v>325</v>
      </c>
      <c r="E175" t="s">
        <v>326</v>
      </c>
      <c r="F175" t="s">
        <v>100</v>
      </c>
      <c r="I175" s="6">
        <v>37</v>
      </c>
      <c r="J175" t="str">
        <f t="shared" si="21"/>
        <v>CLM</v>
      </c>
      <c r="K175" t="str">
        <f t="shared" si="22"/>
        <v>CLM37</v>
      </c>
      <c r="L175">
        <f t="shared" si="23"/>
        <v>3</v>
      </c>
    </row>
    <row r="176" spans="1:12" x14ac:dyDescent="0.4">
      <c r="A176">
        <v>197</v>
      </c>
      <c r="B176" t="s">
        <v>31</v>
      </c>
      <c r="C176" t="s">
        <v>424</v>
      </c>
      <c r="D176" t="s">
        <v>433</v>
      </c>
      <c r="E176" t="s">
        <v>329</v>
      </c>
      <c r="F176" t="s">
        <v>100</v>
      </c>
      <c r="I176" s="6">
        <v>38</v>
      </c>
      <c r="J176" t="str">
        <f t="shared" si="21"/>
        <v>CLM</v>
      </c>
      <c r="K176" t="str">
        <f t="shared" si="22"/>
        <v>CLM38</v>
      </c>
      <c r="L176">
        <f t="shared" si="23"/>
        <v>3</v>
      </c>
    </row>
    <row r="177" spans="1:12" x14ac:dyDescent="0.4">
      <c r="A177">
        <v>198</v>
      </c>
      <c r="B177" t="s">
        <v>31</v>
      </c>
      <c r="C177" t="s">
        <v>424</v>
      </c>
      <c r="D177" t="s">
        <v>331</v>
      </c>
      <c r="E177" t="s">
        <v>332</v>
      </c>
      <c r="F177" t="s">
        <v>92</v>
      </c>
      <c r="I177" s="6">
        <v>39</v>
      </c>
      <c r="J177" t="str">
        <f t="shared" si="21"/>
        <v>CLM</v>
      </c>
      <c r="K177" t="str">
        <f t="shared" si="22"/>
        <v>CLM39</v>
      </c>
      <c r="L177">
        <f t="shared" si="23"/>
        <v>3</v>
      </c>
    </row>
    <row r="178" spans="1:12" x14ac:dyDescent="0.4">
      <c r="A178">
        <v>199</v>
      </c>
      <c r="B178" t="s">
        <v>31</v>
      </c>
      <c r="C178" t="s">
        <v>424</v>
      </c>
      <c r="D178" t="s">
        <v>333</v>
      </c>
      <c r="E178" t="s">
        <v>334</v>
      </c>
      <c r="F178" t="s">
        <v>92</v>
      </c>
      <c r="I178" s="6">
        <v>3</v>
      </c>
      <c r="J178" t="str">
        <f t="shared" si="21"/>
        <v>CLM</v>
      </c>
      <c r="K178" t="str">
        <f t="shared" si="22"/>
        <v>CLM3</v>
      </c>
      <c r="L178">
        <f t="shared" si="23"/>
        <v>3</v>
      </c>
    </row>
    <row r="179" spans="1:12" x14ac:dyDescent="0.4">
      <c r="A179">
        <v>200</v>
      </c>
      <c r="B179" t="s">
        <v>31</v>
      </c>
      <c r="C179" t="s">
        <v>424</v>
      </c>
      <c r="D179" t="s">
        <v>335</v>
      </c>
      <c r="E179" t="s">
        <v>336</v>
      </c>
      <c r="F179" t="s">
        <v>100</v>
      </c>
      <c r="I179" s="6">
        <v>40</v>
      </c>
      <c r="J179" t="str">
        <f t="shared" si="21"/>
        <v>CLM</v>
      </c>
      <c r="K179" t="str">
        <f t="shared" si="22"/>
        <v>CLM40</v>
      </c>
      <c r="L179">
        <f t="shared" si="23"/>
        <v>3</v>
      </c>
    </row>
    <row r="180" spans="1:12" x14ac:dyDescent="0.4">
      <c r="A180">
        <v>201</v>
      </c>
      <c r="B180" t="s">
        <v>31</v>
      </c>
      <c r="C180" t="s">
        <v>424</v>
      </c>
      <c r="D180" t="s">
        <v>338</v>
      </c>
      <c r="E180" t="s">
        <v>339</v>
      </c>
      <c r="F180" t="s">
        <v>92</v>
      </c>
      <c r="I180" s="6">
        <v>41</v>
      </c>
      <c r="J180" t="str">
        <f t="shared" si="21"/>
        <v>CLM</v>
      </c>
      <c r="K180" t="str">
        <f t="shared" si="22"/>
        <v>CLM41</v>
      </c>
      <c r="L180">
        <f t="shared" si="23"/>
        <v>3</v>
      </c>
    </row>
    <row r="181" spans="1:12" x14ac:dyDescent="0.4">
      <c r="A181">
        <v>202</v>
      </c>
      <c r="B181" t="s">
        <v>31</v>
      </c>
      <c r="C181" t="s">
        <v>424</v>
      </c>
      <c r="D181" t="s">
        <v>340</v>
      </c>
      <c r="E181" t="s">
        <v>323</v>
      </c>
      <c r="F181" t="s">
        <v>100</v>
      </c>
      <c r="I181" s="6">
        <v>42</v>
      </c>
      <c r="J181" t="str">
        <f t="shared" si="21"/>
        <v>CLM</v>
      </c>
      <c r="K181" t="str">
        <f t="shared" si="22"/>
        <v>CLM42</v>
      </c>
      <c r="L181">
        <f t="shared" si="23"/>
        <v>3</v>
      </c>
    </row>
    <row r="182" spans="1:12" x14ac:dyDescent="0.4">
      <c r="A182">
        <v>203</v>
      </c>
      <c r="B182" t="s">
        <v>31</v>
      </c>
      <c r="C182" t="s">
        <v>424</v>
      </c>
      <c r="D182" t="s">
        <v>341</v>
      </c>
      <c r="E182" t="s">
        <v>342</v>
      </c>
      <c r="F182" t="s">
        <v>92</v>
      </c>
      <c r="I182" s="6">
        <v>43</v>
      </c>
      <c r="J182" t="str">
        <f t="shared" si="21"/>
        <v>CLM</v>
      </c>
      <c r="K182" t="str">
        <f t="shared" si="22"/>
        <v>CLM43</v>
      </c>
      <c r="L182">
        <f t="shared" si="23"/>
        <v>3</v>
      </c>
    </row>
    <row r="183" spans="1:12" x14ac:dyDescent="0.4">
      <c r="A183">
        <v>204</v>
      </c>
      <c r="B183" t="s">
        <v>31</v>
      </c>
      <c r="C183" t="s">
        <v>424</v>
      </c>
      <c r="D183" t="s">
        <v>343</v>
      </c>
      <c r="E183" t="s">
        <v>344</v>
      </c>
      <c r="F183" t="s">
        <v>92</v>
      </c>
      <c r="I183" s="6">
        <v>44</v>
      </c>
      <c r="J183" t="str">
        <f t="shared" si="21"/>
        <v>CLM</v>
      </c>
      <c r="K183" t="str">
        <f t="shared" si="22"/>
        <v>CLM44</v>
      </c>
      <c r="L183">
        <f t="shared" si="23"/>
        <v>3</v>
      </c>
    </row>
    <row r="184" spans="1:12" x14ac:dyDescent="0.4">
      <c r="A184">
        <v>205</v>
      </c>
      <c r="B184" t="s">
        <v>31</v>
      </c>
      <c r="C184" t="s">
        <v>424</v>
      </c>
      <c r="D184" t="s">
        <v>434</v>
      </c>
      <c r="E184" t="s">
        <v>348</v>
      </c>
      <c r="F184" t="s">
        <v>100</v>
      </c>
      <c r="I184" s="6">
        <v>45</v>
      </c>
      <c r="J184" t="str">
        <f t="shared" si="21"/>
        <v>CLM</v>
      </c>
      <c r="K184" t="str">
        <f t="shared" si="22"/>
        <v>CLM45</v>
      </c>
      <c r="L184">
        <f t="shared" si="23"/>
        <v>3</v>
      </c>
    </row>
    <row r="185" spans="1:12" x14ac:dyDescent="0.4">
      <c r="A185">
        <v>206</v>
      </c>
      <c r="B185" t="s">
        <v>31</v>
      </c>
      <c r="C185" t="s">
        <v>424</v>
      </c>
      <c r="D185" t="s">
        <v>435</v>
      </c>
      <c r="E185" t="s">
        <v>332</v>
      </c>
      <c r="F185" t="s">
        <v>92</v>
      </c>
      <c r="I185" s="6">
        <v>46</v>
      </c>
      <c r="J185" t="str">
        <f t="shared" si="21"/>
        <v>CLM</v>
      </c>
      <c r="K185" t="str">
        <f t="shared" si="22"/>
        <v>CLM46</v>
      </c>
      <c r="L185">
        <f t="shared" si="23"/>
        <v>3</v>
      </c>
    </row>
    <row r="186" spans="1:12" x14ac:dyDescent="0.4">
      <c r="A186">
        <v>207</v>
      </c>
      <c r="B186" t="s">
        <v>31</v>
      </c>
      <c r="C186" t="s">
        <v>424</v>
      </c>
      <c r="D186" t="s">
        <v>356</v>
      </c>
      <c r="E186" t="s">
        <v>317</v>
      </c>
      <c r="F186" t="s">
        <v>100</v>
      </c>
      <c r="I186" s="6">
        <v>47</v>
      </c>
      <c r="J186" t="str">
        <f t="shared" si="21"/>
        <v>CLM</v>
      </c>
      <c r="K186" t="str">
        <f t="shared" si="22"/>
        <v>CLM47</v>
      </c>
      <c r="L186">
        <f t="shared" si="23"/>
        <v>3</v>
      </c>
    </row>
    <row r="187" spans="1:12" x14ac:dyDescent="0.4">
      <c r="A187">
        <v>208</v>
      </c>
      <c r="B187" t="s">
        <v>31</v>
      </c>
      <c r="C187" t="s">
        <v>424</v>
      </c>
      <c r="D187" t="s">
        <v>436</v>
      </c>
      <c r="E187" t="s">
        <v>437</v>
      </c>
      <c r="F187" t="s">
        <v>92</v>
      </c>
      <c r="I187" s="6">
        <v>48</v>
      </c>
      <c r="J187" t="str">
        <f t="shared" si="21"/>
        <v>CLM</v>
      </c>
      <c r="K187" t="str">
        <f t="shared" si="22"/>
        <v>CLM48</v>
      </c>
      <c r="L187">
        <f t="shared" si="23"/>
        <v>3</v>
      </c>
    </row>
    <row r="188" spans="1:12" x14ac:dyDescent="0.4">
      <c r="A188">
        <v>209</v>
      </c>
      <c r="B188" t="s">
        <v>31</v>
      </c>
      <c r="C188" t="s">
        <v>424</v>
      </c>
      <c r="D188" t="s">
        <v>365</v>
      </c>
      <c r="E188" t="s">
        <v>332</v>
      </c>
      <c r="F188" t="s">
        <v>92</v>
      </c>
      <c r="I188" s="6">
        <v>49</v>
      </c>
      <c r="J188" t="str">
        <f t="shared" si="21"/>
        <v>CLM</v>
      </c>
      <c r="K188" t="str">
        <f t="shared" si="22"/>
        <v>CLM49</v>
      </c>
      <c r="L188">
        <f t="shared" si="23"/>
        <v>3</v>
      </c>
    </row>
    <row r="189" spans="1:12" x14ac:dyDescent="0.4">
      <c r="A189">
        <v>210</v>
      </c>
      <c r="B189" t="s">
        <v>31</v>
      </c>
      <c r="C189" t="s">
        <v>424</v>
      </c>
      <c r="D189" t="s">
        <v>416</v>
      </c>
      <c r="E189" t="s">
        <v>417</v>
      </c>
      <c r="F189" t="s">
        <v>132</v>
      </c>
      <c r="I189" s="6">
        <v>4</v>
      </c>
      <c r="J189" t="str">
        <f t="shared" si="21"/>
        <v>CLM</v>
      </c>
      <c r="K189" t="str">
        <f t="shared" si="22"/>
        <v>CLM4</v>
      </c>
      <c r="L189">
        <f t="shared" si="23"/>
        <v>3</v>
      </c>
    </row>
    <row r="190" spans="1:12" x14ac:dyDescent="0.4">
      <c r="A190">
        <v>211</v>
      </c>
      <c r="B190" t="s">
        <v>31</v>
      </c>
      <c r="C190" t="s">
        <v>424</v>
      </c>
      <c r="D190" t="s">
        <v>438</v>
      </c>
      <c r="E190" t="s">
        <v>419</v>
      </c>
      <c r="F190" t="s">
        <v>100</v>
      </c>
      <c r="I190" s="6">
        <v>50</v>
      </c>
      <c r="J190" t="str">
        <f t="shared" si="21"/>
        <v>CLM</v>
      </c>
      <c r="K190" t="str">
        <f t="shared" si="22"/>
        <v>CLM50</v>
      </c>
      <c r="L190">
        <f t="shared" si="23"/>
        <v>2</v>
      </c>
    </row>
    <row r="191" spans="1:12" x14ac:dyDescent="0.4">
      <c r="A191">
        <v>212</v>
      </c>
      <c r="B191" t="s">
        <v>31</v>
      </c>
      <c r="C191" t="s">
        <v>424</v>
      </c>
      <c r="D191" t="s">
        <v>439</v>
      </c>
      <c r="E191" t="s">
        <v>440</v>
      </c>
      <c r="F191" t="s">
        <v>92</v>
      </c>
      <c r="I191" s="6">
        <v>5</v>
      </c>
      <c r="J191" t="str">
        <f t="shared" si="21"/>
        <v>CLM</v>
      </c>
      <c r="K191" t="str">
        <f t="shared" si="22"/>
        <v>CLM5</v>
      </c>
      <c r="L191">
        <f t="shared" si="23"/>
        <v>2</v>
      </c>
    </row>
    <row r="192" spans="1:12" x14ac:dyDescent="0.4">
      <c r="A192">
        <v>213</v>
      </c>
      <c r="B192" t="s">
        <v>31</v>
      </c>
      <c r="C192" t="s">
        <v>424</v>
      </c>
      <c r="D192" t="s">
        <v>382</v>
      </c>
      <c r="E192" t="s">
        <v>420</v>
      </c>
      <c r="F192" t="s">
        <v>100</v>
      </c>
      <c r="I192" s="6">
        <v>6</v>
      </c>
      <c r="J192" t="str">
        <f t="shared" si="21"/>
        <v>CLM</v>
      </c>
      <c r="K192" t="str">
        <f t="shared" si="22"/>
        <v>CLM6</v>
      </c>
      <c r="L192">
        <f t="shared" si="23"/>
        <v>3</v>
      </c>
    </row>
    <row r="193" spans="1:12" x14ac:dyDescent="0.4">
      <c r="A193">
        <v>214</v>
      </c>
      <c r="B193" t="s">
        <v>31</v>
      </c>
      <c r="C193" t="s">
        <v>424</v>
      </c>
      <c r="D193" t="s">
        <v>387</v>
      </c>
      <c r="E193" t="s">
        <v>421</v>
      </c>
      <c r="F193" t="s">
        <v>92</v>
      </c>
      <c r="I193" s="6">
        <v>7</v>
      </c>
      <c r="J193" t="str">
        <f t="shared" si="21"/>
        <v>CLM</v>
      </c>
      <c r="K193" t="str">
        <f t="shared" si="22"/>
        <v>CLM7</v>
      </c>
      <c r="L193">
        <f t="shared" si="23"/>
        <v>3</v>
      </c>
    </row>
    <row r="194" spans="1:12" x14ac:dyDescent="0.4">
      <c r="A194">
        <v>215</v>
      </c>
      <c r="B194" t="s">
        <v>31</v>
      </c>
      <c r="C194" t="s">
        <v>424</v>
      </c>
      <c r="D194" t="s">
        <v>389</v>
      </c>
      <c r="E194" t="s">
        <v>441</v>
      </c>
      <c r="F194" t="s">
        <v>100</v>
      </c>
      <c r="I194" s="6">
        <v>8</v>
      </c>
      <c r="J194" t="str">
        <f t="shared" ref="J194:J257" si="26">LEFT(B194,3)</f>
        <v>CLM</v>
      </c>
      <c r="K194" t="str">
        <f t="shared" ref="K194:K257" si="27">CONCATENATE(J194,I194)</f>
        <v>CLM8</v>
      </c>
      <c r="L194">
        <f t="shared" ref="L194:L257" si="28">COUNTIF($K$2:$K$1123, "gpn" &amp; I194&amp;""  )</f>
        <v>3</v>
      </c>
    </row>
    <row r="195" spans="1:12" x14ac:dyDescent="0.4">
      <c r="A195">
        <v>216</v>
      </c>
      <c r="B195" t="s">
        <v>31</v>
      </c>
      <c r="C195" t="s">
        <v>424</v>
      </c>
      <c r="D195" t="s">
        <v>391</v>
      </c>
      <c r="E195" t="s">
        <v>392</v>
      </c>
      <c r="F195" t="s">
        <v>92</v>
      </c>
      <c r="I195" s="6">
        <v>9</v>
      </c>
      <c r="J195" t="str">
        <f t="shared" si="26"/>
        <v>CLM</v>
      </c>
      <c r="K195" t="str">
        <f t="shared" si="27"/>
        <v>CLM9</v>
      </c>
      <c r="L195">
        <f t="shared" si="28"/>
        <v>2</v>
      </c>
    </row>
    <row r="196" spans="1:12" x14ac:dyDescent="0.4">
      <c r="A196">
        <v>217</v>
      </c>
      <c r="B196" t="s">
        <v>72</v>
      </c>
      <c r="C196" t="s">
        <v>442</v>
      </c>
      <c r="D196" t="s">
        <v>443</v>
      </c>
      <c r="E196" t="s">
        <v>444</v>
      </c>
      <c r="F196" t="s">
        <v>92</v>
      </c>
      <c r="I196" s="6">
        <v>10</v>
      </c>
      <c r="J196" t="str">
        <f t="shared" si="26"/>
        <v>CLM</v>
      </c>
      <c r="K196" t="str">
        <f t="shared" si="27"/>
        <v>CLM10</v>
      </c>
      <c r="L196">
        <f t="shared" si="28"/>
        <v>3</v>
      </c>
    </row>
    <row r="197" spans="1:12" x14ac:dyDescent="0.4">
      <c r="A197">
        <v>218</v>
      </c>
      <c r="B197" t="s">
        <v>72</v>
      </c>
      <c r="C197" t="s">
        <v>442</v>
      </c>
      <c r="D197" t="s">
        <v>445</v>
      </c>
      <c r="E197" t="s">
        <v>446</v>
      </c>
      <c r="F197" t="s">
        <v>100</v>
      </c>
      <c r="I197" s="6">
        <v>11</v>
      </c>
      <c r="J197" t="str">
        <f t="shared" si="26"/>
        <v>CLM</v>
      </c>
      <c r="K197" t="str">
        <f t="shared" si="27"/>
        <v>CLM11</v>
      </c>
      <c r="L197">
        <f t="shared" si="28"/>
        <v>3</v>
      </c>
    </row>
    <row r="198" spans="1:12" x14ac:dyDescent="0.4">
      <c r="A198">
        <v>219</v>
      </c>
      <c r="B198" t="s">
        <v>72</v>
      </c>
      <c r="C198" t="s">
        <v>442</v>
      </c>
      <c r="D198" t="s">
        <v>447</v>
      </c>
      <c r="E198" t="s">
        <v>448</v>
      </c>
      <c r="F198" t="s">
        <v>92</v>
      </c>
      <c r="I198" s="6">
        <v>12</v>
      </c>
      <c r="J198" t="str">
        <f t="shared" si="26"/>
        <v>CLM</v>
      </c>
      <c r="K198" t="str">
        <f t="shared" si="27"/>
        <v>CLM12</v>
      </c>
      <c r="L198">
        <f t="shared" si="28"/>
        <v>3</v>
      </c>
    </row>
    <row r="199" spans="1:12" x14ac:dyDescent="0.4">
      <c r="A199">
        <v>220</v>
      </c>
      <c r="B199" t="s">
        <v>72</v>
      </c>
      <c r="C199" t="s">
        <v>442</v>
      </c>
      <c r="D199" t="s">
        <v>449</v>
      </c>
      <c r="E199" t="s">
        <v>450</v>
      </c>
      <c r="F199" t="s">
        <v>92</v>
      </c>
      <c r="I199" s="6">
        <v>13</v>
      </c>
      <c r="J199" t="str">
        <f t="shared" si="26"/>
        <v>CLM</v>
      </c>
      <c r="K199" t="str">
        <f t="shared" si="27"/>
        <v>CLM13</v>
      </c>
      <c r="L199">
        <f t="shared" si="28"/>
        <v>3</v>
      </c>
    </row>
    <row r="200" spans="1:12" x14ac:dyDescent="0.4">
      <c r="A200">
        <v>221</v>
      </c>
      <c r="B200" t="s">
        <v>72</v>
      </c>
      <c r="C200" t="s">
        <v>442</v>
      </c>
      <c r="D200" t="s">
        <v>451</v>
      </c>
      <c r="E200" t="s">
        <v>452</v>
      </c>
      <c r="F200" t="s">
        <v>92</v>
      </c>
      <c r="I200" s="6">
        <v>14</v>
      </c>
      <c r="J200" t="str">
        <f t="shared" si="26"/>
        <v>CLM</v>
      </c>
      <c r="K200" t="str">
        <f t="shared" si="27"/>
        <v>CLM14</v>
      </c>
      <c r="L200">
        <f t="shared" si="28"/>
        <v>3</v>
      </c>
    </row>
    <row r="201" spans="1:12" x14ac:dyDescent="0.4">
      <c r="A201">
        <v>222</v>
      </c>
      <c r="B201" t="s">
        <v>72</v>
      </c>
      <c r="C201" t="s">
        <v>442</v>
      </c>
      <c r="D201" t="s">
        <v>453</v>
      </c>
      <c r="E201" t="s">
        <v>454</v>
      </c>
      <c r="F201" t="s">
        <v>92</v>
      </c>
      <c r="I201" s="6">
        <v>15</v>
      </c>
      <c r="J201" t="str">
        <f t="shared" si="26"/>
        <v>CLM</v>
      </c>
      <c r="K201" t="str">
        <f t="shared" si="27"/>
        <v>CLM15</v>
      </c>
      <c r="L201">
        <f t="shared" si="28"/>
        <v>3</v>
      </c>
    </row>
    <row r="202" spans="1:12" x14ac:dyDescent="0.4">
      <c r="A202">
        <v>223</v>
      </c>
      <c r="B202" t="s">
        <v>72</v>
      </c>
      <c r="C202" t="s">
        <v>442</v>
      </c>
      <c r="D202" t="s">
        <v>455</v>
      </c>
      <c r="E202" t="s">
        <v>456</v>
      </c>
      <c r="F202" t="s">
        <v>92</v>
      </c>
      <c r="I202" s="6">
        <v>16</v>
      </c>
      <c r="J202" t="str">
        <f t="shared" si="26"/>
        <v>CLM</v>
      </c>
      <c r="K202" t="str">
        <f t="shared" si="27"/>
        <v>CLM16</v>
      </c>
      <c r="L202">
        <f t="shared" si="28"/>
        <v>3</v>
      </c>
    </row>
    <row r="203" spans="1:12" x14ac:dyDescent="0.4">
      <c r="A203">
        <v>224</v>
      </c>
      <c r="B203" t="s">
        <v>72</v>
      </c>
      <c r="C203" t="s">
        <v>442</v>
      </c>
      <c r="D203" t="s">
        <v>457</v>
      </c>
      <c r="E203" t="s">
        <v>458</v>
      </c>
      <c r="F203" t="s">
        <v>92</v>
      </c>
      <c r="I203" s="6">
        <v>17</v>
      </c>
      <c r="J203" t="str">
        <f t="shared" si="26"/>
        <v>CLM</v>
      </c>
      <c r="K203" t="str">
        <f t="shared" si="27"/>
        <v>CLM17</v>
      </c>
      <c r="L203">
        <f t="shared" si="28"/>
        <v>3</v>
      </c>
    </row>
    <row r="204" spans="1:12" x14ac:dyDescent="0.4">
      <c r="A204">
        <v>225</v>
      </c>
      <c r="B204" t="s">
        <v>72</v>
      </c>
      <c r="C204" t="s">
        <v>442</v>
      </c>
      <c r="D204" t="s">
        <v>459</v>
      </c>
      <c r="E204" t="s">
        <v>460</v>
      </c>
      <c r="F204" t="s">
        <v>100</v>
      </c>
      <c r="I204" s="6">
        <v>18</v>
      </c>
      <c r="J204" t="str">
        <f t="shared" si="26"/>
        <v>CLM</v>
      </c>
      <c r="K204" t="str">
        <f t="shared" si="27"/>
        <v>CLM18</v>
      </c>
      <c r="L204">
        <f t="shared" si="28"/>
        <v>3</v>
      </c>
    </row>
    <row r="205" spans="1:12" x14ac:dyDescent="0.4">
      <c r="A205">
        <v>226</v>
      </c>
      <c r="B205" t="s">
        <v>72</v>
      </c>
      <c r="C205" t="s">
        <v>442</v>
      </c>
      <c r="D205" t="s">
        <v>461</v>
      </c>
      <c r="E205" t="s">
        <v>462</v>
      </c>
      <c r="F205" t="s">
        <v>92</v>
      </c>
      <c r="I205" s="6">
        <v>19</v>
      </c>
      <c r="J205" t="str">
        <f t="shared" si="26"/>
        <v>CLM</v>
      </c>
      <c r="K205" t="str">
        <f t="shared" si="27"/>
        <v>CLM19</v>
      </c>
      <c r="L205">
        <f t="shared" si="28"/>
        <v>3</v>
      </c>
    </row>
    <row r="206" spans="1:12" x14ac:dyDescent="0.4">
      <c r="A206">
        <v>227</v>
      </c>
      <c r="B206" t="s">
        <v>72</v>
      </c>
      <c r="C206" t="s">
        <v>442</v>
      </c>
      <c r="D206" t="s">
        <v>463</v>
      </c>
      <c r="E206" t="s">
        <v>464</v>
      </c>
      <c r="F206" t="s">
        <v>92</v>
      </c>
      <c r="I206" s="6">
        <v>1</v>
      </c>
      <c r="J206" t="str">
        <f t="shared" si="26"/>
        <v>CLM</v>
      </c>
      <c r="K206" t="str">
        <f t="shared" si="27"/>
        <v>CLM1</v>
      </c>
      <c r="L206">
        <f t="shared" si="28"/>
        <v>3</v>
      </c>
    </row>
    <row r="207" spans="1:12" x14ac:dyDescent="0.4">
      <c r="A207">
        <v>228</v>
      </c>
      <c r="B207" t="s">
        <v>72</v>
      </c>
      <c r="C207" t="s">
        <v>442</v>
      </c>
      <c r="D207" t="s">
        <v>465</v>
      </c>
      <c r="E207" t="s">
        <v>264</v>
      </c>
      <c r="F207" t="s">
        <v>92</v>
      </c>
      <c r="I207" s="6">
        <v>20</v>
      </c>
      <c r="J207" t="str">
        <f t="shared" si="26"/>
        <v>CLM</v>
      </c>
      <c r="K207" t="str">
        <f t="shared" si="27"/>
        <v>CLM20</v>
      </c>
      <c r="L207">
        <f t="shared" si="28"/>
        <v>3</v>
      </c>
    </row>
    <row r="208" spans="1:12" x14ac:dyDescent="0.4">
      <c r="A208">
        <v>229</v>
      </c>
      <c r="B208" t="s">
        <v>72</v>
      </c>
      <c r="C208" t="s">
        <v>442</v>
      </c>
      <c r="D208" t="s">
        <v>466</v>
      </c>
      <c r="E208" t="s">
        <v>284</v>
      </c>
      <c r="F208" t="s">
        <v>100</v>
      </c>
      <c r="I208" s="6">
        <v>21</v>
      </c>
      <c r="J208" t="str">
        <f t="shared" si="26"/>
        <v>CLM</v>
      </c>
      <c r="K208" t="str">
        <f t="shared" si="27"/>
        <v>CLM21</v>
      </c>
      <c r="L208">
        <f t="shared" si="28"/>
        <v>3</v>
      </c>
    </row>
    <row r="209" spans="1:12" x14ac:dyDescent="0.4">
      <c r="A209">
        <v>230</v>
      </c>
      <c r="B209" t="s">
        <v>72</v>
      </c>
      <c r="C209" t="s">
        <v>442</v>
      </c>
      <c r="D209" t="s">
        <v>467</v>
      </c>
      <c r="E209" t="s">
        <v>468</v>
      </c>
      <c r="F209" t="s">
        <v>100</v>
      </c>
      <c r="I209" s="6">
        <v>22</v>
      </c>
      <c r="J209" t="str">
        <f t="shared" si="26"/>
        <v>CLM</v>
      </c>
      <c r="K209" t="str">
        <f t="shared" si="27"/>
        <v>CLM22</v>
      </c>
      <c r="L209">
        <f t="shared" si="28"/>
        <v>3</v>
      </c>
    </row>
    <row r="210" spans="1:12" x14ac:dyDescent="0.4">
      <c r="A210">
        <v>231</v>
      </c>
      <c r="B210" t="s">
        <v>72</v>
      </c>
      <c r="C210" t="s">
        <v>442</v>
      </c>
      <c r="D210" t="s">
        <v>469</v>
      </c>
      <c r="E210" t="s">
        <v>470</v>
      </c>
      <c r="F210" t="s">
        <v>132</v>
      </c>
      <c r="I210" s="6">
        <v>23</v>
      </c>
      <c r="J210" t="str">
        <f t="shared" si="26"/>
        <v>CLM</v>
      </c>
      <c r="K210" t="str">
        <f t="shared" si="27"/>
        <v>CLM23</v>
      </c>
      <c r="L210">
        <f t="shared" si="28"/>
        <v>3</v>
      </c>
    </row>
    <row r="211" spans="1:12" x14ac:dyDescent="0.4">
      <c r="A211">
        <v>232</v>
      </c>
      <c r="B211" t="s">
        <v>72</v>
      </c>
      <c r="C211" t="s">
        <v>442</v>
      </c>
      <c r="D211" t="s">
        <v>471</v>
      </c>
      <c r="E211" t="s">
        <v>278</v>
      </c>
      <c r="F211" t="s">
        <v>92</v>
      </c>
      <c r="I211" s="6">
        <v>24</v>
      </c>
      <c r="J211" t="str">
        <f t="shared" si="26"/>
        <v>CLM</v>
      </c>
      <c r="K211" t="str">
        <f t="shared" si="27"/>
        <v>CLM24</v>
      </c>
      <c r="L211">
        <f t="shared" si="28"/>
        <v>3</v>
      </c>
    </row>
    <row r="212" spans="1:12" x14ac:dyDescent="0.4">
      <c r="A212">
        <v>233</v>
      </c>
      <c r="B212" t="s">
        <v>72</v>
      </c>
      <c r="C212" t="s">
        <v>442</v>
      </c>
      <c r="D212" t="s">
        <v>472</v>
      </c>
      <c r="E212" t="s">
        <v>473</v>
      </c>
      <c r="F212" t="s">
        <v>92</v>
      </c>
      <c r="I212" s="6">
        <v>25</v>
      </c>
      <c r="J212" t="str">
        <f t="shared" si="26"/>
        <v>CLM</v>
      </c>
      <c r="K212" t="str">
        <f t="shared" si="27"/>
        <v>CLM25</v>
      </c>
      <c r="L212">
        <f t="shared" si="28"/>
        <v>3</v>
      </c>
    </row>
    <row r="213" spans="1:12" x14ac:dyDescent="0.4">
      <c r="A213">
        <v>234</v>
      </c>
      <c r="B213" t="s">
        <v>72</v>
      </c>
      <c r="C213" t="s">
        <v>442</v>
      </c>
      <c r="D213" t="s">
        <v>474</v>
      </c>
      <c r="E213" t="s">
        <v>475</v>
      </c>
      <c r="F213" t="s">
        <v>92</v>
      </c>
      <c r="I213" s="6">
        <v>26</v>
      </c>
      <c r="J213" t="str">
        <f t="shared" si="26"/>
        <v>CLM</v>
      </c>
      <c r="K213" t="str">
        <f t="shared" si="27"/>
        <v>CLM26</v>
      </c>
      <c r="L213">
        <f t="shared" si="28"/>
        <v>3</v>
      </c>
    </row>
    <row r="214" spans="1:12" x14ac:dyDescent="0.4">
      <c r="A214">
        <v>235</v>
      </c>
      <c r="B214" t="s">
        <v>72</v>
      </c>
      <c r="C214" t="s">
        <v>442</v>
      </c>
      <c r="D214" t="s">
        <v>476</v>
      </c>
      <c r="E214" t="s">
        <v>477</v>
      </c>
      <c r="F214" t="s">
        <v>92</v>
      </c>
      <c r="I214" s="6">
        <v>27</v>
      </c>
      <c r="J214" t="str">
        <f t="shared" si="26"/>
        <v>CLM</v>
      </c>
      <c r="K214" t="str">
        <f t="shared" si="27"/>
        <v>CLM27</v>
      </c>
      <c r="L214">
        <f t="shared" si="28"/>
        <v>3</v>
      </c>
    </row>
    <row r="215" spans="1:12" x14ac:dyDescent="0.4">
      <c r="A215">
        <v>236</v>
      </c>
      <c r="B215" t="s">
        <v>72</v>
      </c>
      <c r="C215" t="s">
        <v>442</v>
      </c>
      <c r="D215" t="s">
        <v>478</v>
      </c>
      <c r="E215" t="s">
        <v>479</v>
      </c>
      <c r="F215" t="s">
        <v>132</v>
      </c>
      <c r="I215" s="6">
        <v>28</v>
      </c>
      <c r="J215" t="str">
        <f t="shared" si="26"/>
        <v>CLM</v>
      </c>
      <c r="K215" t="str">
        <f t="shared" si="27"/>
        <v>CLM28</v>
      </c>
      <c r="L215">
        <f t="shared" si="28"/>
        <v>3</v>
      </c>
    </row>
    <row r="216" spans="1:12" x14ac:dyDescent="0.4">
      <c r="A216">
        <v>237</v>
      </c>
      <c r="B216" t="s">
        <v>72</v>
      </c>
      <c r="C216" t="s">
        <v>442</v>
      </c>
      <c r="D216" t="s">
        <v>480</v>
      </c>
      <c r="E216" t="s">
        <v>334</v>
      </c>
      <c r="F216" t="s">
        <v>92</v>
      </c>
      <c r="I216" s="6">
        <v>29</v>
      </c>
      <c r="J216" t="str">
        <f t="shared" si="26"/>
        <v>CLM</v>
      </c>
      <c r="K216" t="str">
        <f t="shared" si="27"/>
        <v>CLM29</v>
      </c>
      <c r="L216">
        <f t="shared" si="28"/>
        <v>3</v>
      </c>
    </row>
    <row r="217" spans="1:12" x14ac:dyDescent="0.4">
      <c r="A217">
        <v>238</v>
      </c>
      <c r="B217" t="s">
        <v>72</v>
      </c>
      <c r="C217" t="s">
        <v>442</v>
      </c>
      <c r="D217" t="s">
        <v>481</v>
      </c>
      <c r="E217" t="s">
        <v>482</v>
      </c>
      <c r="F217" t="s">
        <v>92</v>
      </c>
      <c r="I217" s="6">
        <v>2</v>
      </c>
      <c r="J217" t="str">
        <f t="shared" si="26"/>
        <v>CLM</v>
      </c>
      <c r="K217" t="str">
        <f t="shared" si="27"/>
        <v>CLM2</v>
      </c>
      <c r="L217">
        <f t="shared" si="28"/>
        <v>3</v>
      </c>
    </row>
    <row r="218" spans="1:12" x14ac:dyDescent="0.4">
      <c r="A218">
        <v>239</v>
      </c>
      <c r="B218" t="s">
        <v>72</v>
      </c>
      <c r="C218" t="s">
        <v>442</v>
      </c>
      <c r="D218" t="s">
        <v>483</v>
      </c>
      <c r="E218" t="s">
        <v>303</v>
      </c>
      <c r="F218" t="s">
        <v>92</v>
      </c>
      <c r="I218" s="6">
        <v>30</v>
      </c>
      <c r="J218" t="str">
        <f t="shared" si="26"/>
        <v>CLM</v>
      </c>
      <c r="K218" t="str">
        <f t="shared" si="27"/>
        <v>CLM30</v>
      </c>
      <c r="L218">
        <f t="shared" si="28"/>
        <v>3</v>
      </c>
    </row>
    <row r="219" spans="1:12" x14ac:dyDescent="0.4">
      <c r="A219">
        <v>240</v>
      </c>
      <c r="B219" t="s">
        <v>72</v>
      </c>
      <c r="C219" t="s">
        <v>442</v>
      </c>
      <c r="D219" t="s">
        <v>484</v>
      </c>
      <c r="E219" t="s">
        <v>485</v>
      </c>
      <c r="F219" t="s">
        <v>92</v>
      </c>
      <c r="I219" s="6">
        <v>31</v>
      </c>
      <c r="J219" t="str">
        <f t="shared" si="26"/>
        <v>CLM</v>
      </c>
      <c r="K219" t="str">
        <f t="shared" si="27"/>
        <v>CLM31</v>
      </c>
      <c r="L219">
        <f t="shared" si="28"/>
        <v>3</v>
      </c>
    </row>
    <row r="220" spans="1:12" x14ac:dyDescent="0.4">
      <c r="A220">
        <v>241</v>
      </c>
      <c r="B220" t="s">
        <v>72</v>
      </c>
      <c r="C220" t="s">
        <v>442</v>
      </c>
      <c r="D220" t="s">
        <v>486</v>
      </c>
      <c r="E220" t="s">
        <v>487</v>
      </c>
      <c r="F220" t="s">
        <v>92</v>
      </c>
      <c r="I220" s="6">
        <v>32</v>
      </c>
      <c r="J220" t="str">
        <f t="shared" si="26"/>
        <v>CLM</v>
      </c>
      <c r="K220" t="str">
        <f t="shared" si="27"/>
        <v>CLM32</v>
      </c>
      <c r="L220">
        <f t="shared" si="28"/>
        <v>3</v>
      </c>
    </row>
    <row r="221" spans="1:12" x14ac:dyDescent="0.4">
      <c r="A221">
        <v>242</v>
      </c>
      <c r="B221" t="s">
        <v>72</v>
      </c>
      <c r="C221" t="s">
        <v>442</v>
      </c>
      <c r="D221" t="s">
        <v>488</v>
      </c>
      <c r="E221" t="s">
        <v>489</v>
      </c>
      <c r="F221" t="s">
        <v>92</v>
      </c>
      <c r="I221" s="6">
        <v>33</v>
      </c>
      <c r="J221" t="str">
        <f t="shared" si="26"/>
        <v>CLM</v>
      </c>
      <c r="K221" t="str">
        <f t="shared" si="27"/>
        <v>CLM33</v>
      </c>
      <c r="L221">
        <f t="shared" si="28"/>
        <v>3</v>
      </c>
    </row>
    <row r="222" spans="1:12" x14ac:dyDescent="0.4">
      <c r="A222">
        <v>243</v>
      </c>
      <c r="B222" t="s">
        <v>72</v>
      </c>
      <c r="C222" t="s">
        <v>442</v>
      </c>
      <c r="D222" t="s">
        <v>490</v>
      </c>
      <c r="E222" t="s">
        <v>491</v>
      </c>
      <c r="F222" t="s">
        <v>92</v>
      </c>
      <c r="I222" s="6">
        <v>34</v>
      </c>
      <c r="J222" t="str">
        <f t="shared" si="26"/>
        <v>CLM</v>
      </c>
      <c r="K222" t="str">
        <f t="shared" si="27"/>
        <v>CLM34</v>
      </c>
      <c r="L222">
        <f t="shared" si="28"/>
        <v>3</v>
      </c>
    </row>
    <row r="223" spans="1:12" x14ac:dyDescent="0.4">
      <c r="A223">
        <v>244</v>
      </c>
      <c r="B223" t="s">
        <v>72</v>
      </c>
      <c r="C223" t="s">
        <v>442</v>
      </c>
      <c r="D223" t="s">
        <v>492</v>
      </c>
      <c r="E223" t="s">
        <v>320</v>
      </c>
      <c r="F223" t="s">
        <v>92</v>
      </c>
      <c r="I223" s="6">
        <v>35</v>
      </c>
      <c r="J223" t="str">
        <f t="shared" si="26"/>
        <v>CLM</v>
      </c>
      <c r="K223" t="str">
        <f t="shared" si="27"/>
        <v>CLM35</v>
      </c>
      <c r="L223">
        <f t="shared" si="28"/>
        <v>3</v>
      </c>
    </row>
    <row r="224" spans="1:12" x14ac:dyDescent="0.4">
      <c r="A224">
        <v>245</v>
      </c>
      <c r="B224" t="s">
        <v>72</v>
      </c>
      <c r="C224" t="s">
        <v>442</v>
      </c>
      <c r="D224" t="s">
        <v>493</v>
      </c>
      <c r="E224" t="s">
        <v>323</v>
      </c>
      <c r="F224" t="s">
        <v>100</v>
      </c>
      <c r="I224" s="6">
        <v>36</v>
      </c>
      <c r="J224" t="str">
        <f t="shared" si="26"/>
        <v>CLM</v>
      </c>
      <c r="K224" t="str">
        <f t="shared" si="27"/>
        <v>CLM36</v>
      </c>
      <c r="L224">
        <f t="shared" si="28"/>
        <v>3</v>
      </c>
    </row>
    <row r="225" spans="1:12" x14ac:dyDescent="0.4">
      <c r="A225">
        <v>246</v>
      </c>
      <c r="B225" t="s">
        <v>72</v>
      </c>
      <c r="C225" t="s">
        <v>442</v>
      </c>
      <c r="D225" t="s">
        <v>494</v>
      </c>
      <c r="E225" t="s">
        <v>441</v>
      </c>
      <c r="F225" t="s">
        <v>100</v>
      </c>
      <c r="I225" s="6">
        <v>37</v>
      </c>
      <c r="J225" t="str">
        <f t="shared" si="26"/>
        <v>CLM</v>
      </c>
      <c r="K225" t="str">
        <f t="shared" si="27"/>
        <v>CLM37</v>
      </c>
      <c r="L225">
        <f t="shared" si="28"/>
        <v>3</v>
      </c>
    </row>
    <row r="226" spans="1:12" x14ac:dyDescent="0.4">
      <c r="A226">
        <v>247</v>
      </c>
      <c r="B226" t="s">
        <v>72</v>
      </c>
      <c r="C226" t="s">
        <v>442</v>
      </c>
      <c r="D226" t="s">
        <v>495</v>
      </c>
      <c r="E226" t="s">
        <v>329</v>
      </c>
      <c r="F226" t="s">
        <v>100</v>
      </c>
      <c r="I226" s="6">
        <v>38</v>
      </c>
      <c r="J226" t="str">
        <f t="shared" si="26"/>
        <v>CLM</v>
      </c>
      <c r="K226" t="str">
        <f t="shared" si="27"/>
        <v>CLM38</v>
      </c>
      <c r="L226">
        <f t="shared" si="28"/>
        <v>3</v>
      </c>
    </row>
    <row r="227" spans="1:12" x14ac:dyDescent="0.4">
      <c r="A227">
        <v>248</v>
      </c>
      <c r="B227" t="s">
        <v>72</v>
      </c>
      <c r="C227" t="s">
        <v>442</v>
      </c>
      <c r="D227" t="s">
        <v>496</v>
      </c>
      <c r="E227" t="s">
        <v>497</v>
      </c>
      <c r="F227" t="s">
        <v>92</v>
      </c>
      <c r="I227" s="6">
        <v>39</v>
      </c>
      <c r="J227" t="str">
        <f t="shared" si="26"/>
        <v>CLM</v>
      </c>
      <c r="K227" t="str">
        <f t="shared" si="27"/>
        <v>CLM39</v>
      </c>
      <c r="L227">
        <f t="shared" si="28"/>
        <v>3</v>
      </c>
    </row>
    <row r="228" spans="1:12" x14ac:dyDescent="0.4">
      <c r="A228">
        <v>249</v>
      </c>
      <c r="B228" t="s">
        <v>72</v>
      </c>
      <c r="C228" t="s">
        <v>442</v>
      </c>
      <c r="D228" t="s">
        <v>498</v>
      </c>
      <c r="E228" t="s">
        <v>232</v>
      </c>
      <c r="F228" t="s">
        <v>92</v>
      </c>
      <c r="I228" s="6">
        <v>3</v>
      </c>
      <c r="J228" t="str">
        <f t="shared" si="26"/>
        <v>CLM</v>
      </c>
      <c r="K228" t="str">
        <f t="shared" si="27"/>
        <v>CLM3</v>
      </c>
      <c r="L228">
        <f t="shared" si="28"/>
        <v>3</v>
      </c>
    </row>
    <row r="229" spans="1:12" x14ac:dyDescent="0.4">
      <c r="A229">
        <v>250</v>
      </c>
      <c r="B229" t="s">
        <v>72</v>
      </c>
      <c r="C229" t="s">
        <v>442</v>
      </c>
      <c r="D229" t="s">
        <v>499</v>
      </c>
      <c r="E229" t="s">
        <v>500</v>
      </c>
      <c r="F229" t="s">
        <v>132</v>
      </c>
      <c r="I229" s="6">
        <v>40</v>
      </c>
      <c r="J229" t="str">
        <f t="shared" si="26"/>
        <v>CLM</v>
      </c>
      <c r="K229" t="str">
        <f t="shared" si="27"/>
        <v>CLM40</v>
      </c>
      <c r="L229">
        <f t="shared" si="28"/>
        <v>3</v>
      </c>
    </row>
    <row r="230" spans="1:12" x14ac:dyDescent="0.4">
      <c r="A230">
        <v>251</v>
      </c>
      <c r="B230" t="s">
        <v>72</v>
      </c>
      <c r="C230" t="s">
        <v>442</v>
      </c>
      <c r="D230" t="s">
        <v>501</v>
      </c>
      <c r="E230" t="s">
        <v>502</v>
      </c>
      <c r="F230" t="s">
        <v>92</v>
      </c>
      <c r="I230" s="6">
        <v>41</v>
      </c>
      <c r="J230" t="str">
        <f t="shared" si="26"/>
        <v>CLM</v>
      </c>
      <c r="K230" t="str">
        <f t="shared" si="27"/>
        <v>CLM41</v>
      </c>
      <c r="L230">
        <f t="shared" si="28"/>
        <v>3</v>
      </c>
    </row>
    <row r="231" spans="1:12" x14ac:dyDescent="0.4">
      <c r="A231">
        <v>252</v>
      </c>
      <c r="B231" t="s">
        <v>72</v>
      </c>
      <c r="C231" t="s">
        <v>442</v>
      </c>
      <c r="D231" t="s">
        <v>503</v>
      </c>
      <c r="E231" t="s">
        <v>323</v>
      </c>
      <c r="F231" t="s">
        <v>100</v>
      </c>
      <c r="I231" s="6">
        <v>42</v>
      </c>
      <c r="J231" t="str">
        <f t="shared" si="26"/>
        <v>CLM</v>
      </c>
      <c r="K231" t="str">
        <f t="shared" si="27"/>
        <v>CLM42</v>
      </c>
      <c r="L231">
        <f t="shared" si="28"/>
        <v>3</v>
      </c>
    </row>
    <row r="232" spans="1:12" x14ac:dyDescent="0.4">
      <c r="A232">
        <v>253</v>
      </c>
      <c r="B232" t="s">
        <v>72</v>
      </c>
      <c r="C232" t="s">
        <v>442</v>
      </c>
      <c r="D232" t="s">
        <v>504</v>
      </c>
      <c r="E232" t="s">
        <v>342</v>
      </c>
      <c r="F232" t="s">
        <v>92</v>
      </c>
      <c r="I232" s="6">
        <v>43</v>
      </c>
      <c r="J232" t="str">
        <f t="shared" si="26"/>
        <v>CLM</v>
      </c>
      <c r="K232" t="str">
        <f t="shared" si="27"/>
        <v>CLM43</v>
      </c>
      <c r="L232">
        <f t="shared" si="28"/>
        <v>3</v>
      </c>
    </row>
    <row r="233" spans="1:12" x14ac:dyDescent="0.4">
      <c r="A233">
        <v>254</v>
      </c>
      <c r="B233" t="s">
        <v>72</v>
      </c>
      <c r="C233" t="s">
        <v>442</v>
      </c>
      <c r="D233" t="s">
        <v>505</v>
      </c>
      <c r="E233" t="s">
        <v>506</v>
      </c>
      <c r="F233" t="s">
        <v>100</v>
      </c>
      <c r="I233" s="6">
        <v>44</v>
      </c>
      <c r="J233" t="str">
        <f t="shared" si="26"/>
        <v>CLM</v>
      </c>
      <c r="K233" t="str">
        <f t="shared" si="27"/>
        <v>CLM44</v>
      </c>
      <c r="L233">
        <f t="shared" si="28"/>
        <v>3</v>
      </c>
    </row>
    <row r="234" spans="1:12" x14ac:dyDescent="0.4">
      <c r="A234">
        <v>255</v>
      </c>
      <c r="B234" t="s">
        <v>72</v>
      </c>
      <c r="C234" t="s">
        <v>442</v>
      </c>
      <c r="D234" t="s">
        <v>507</v>
      </c>
      <c r="E234" t="s">
        <v>508</v>
      </c>
      <c r="F234" t="s">
        <v>100</v>
      </c>
      <c r="I234" s="6">
        <v>45</v>
      </c>
      <c r="J234" t="str">
        <f t="shared" si="26"/>
        <v>CLM</v>
      </c>
      <c r="K234" t="str">
        <f t="shared" si="27"/>
        <v>CLM45</v>
      </c>
      <c r="L234">
        <f t="shared" si="28"/>
        <v>3</v>
      </c>
    </row>
    <row r="235" spans="1:12" x14ac:dyDescent="0.4">
      <c r="A235">
        <v>256</v>
      </c>
      <c r="B235" t="s">
        <v>72</v>
      </c>
      <c r="C235" t="s">
        <v>442</v>
      </c>
      <c r="D235" t="s">
        <v>509</v>
      </c>
      <c r="E235" t="s">
        <v>510</v>
      </c>
      <c r="F235" t="s">
        <v>100</v>
      </c>
      <c r="I235" s="6">
        <v>46</v>
      </c>
      <c r="J235" t="str">
        <f t="shared" si="26"/>
        <v>CLM</v>
      </c>
      <c r="K235" t="str">
        <f t="shared" si="27"/>
        <v>CLM46</v>
      </c>
      <c r="L235">
        <f t="shared" si="28"/>
        <v>3</v>
      </c>
    </row>
    <row r="236" spans="1:12" x14ac:dyDescent="0.4">
      <c r="A236">
        <v>257</v>
      </c>
      <c r="B236" t="s">
        <v>72</v>
      </c>
      <c r="C236" t="s">
        <v>442</v>
      </c>
      <c r="D236" t="s">
        <v>511</v>
      </c>
      <c r="E236" t="s">
        <v>512</v>
      </c>
      <c r="F236" t="s">
        <v>100</v>
      </c>
      <c r="I236" s="6">
        <v>47</v>
      </c>
      <c r="J236" t="str">
        <f t="shared" si="26"/>
        <v>CLM</v>
      </c>
      <c r="K236" t="str">
        <f t="shared" si="27"/>
        <v>CLM47</v>
      </c>
      <c r="L236">
        <f t="shared" si="28"/>
        <v>3</v>
      </c>
    </row>
    <row r="237" spans="1:12" x14ac:dyDescent="0.4">
      <c r="A237">
        <v>258</v>
      </c>
      <c r="B237" t="s">
        <v>72</v>
      </c>
      <c r="C237" t="s">
        <v>442</v>
      </c>
      <c r="D237" t="s">
        <v>513</v>
      </c>
      <c r="E237" t="s">
        <v>417</v>
      </c>
      <c r="F237" t="s">
        <v>132</v>
      </c>
      <c r="I237" s="6">
        <v>48</v>
      </c>
      <c r="J237" t="str">
        <f t="shared" si="26"/>
        <v>CLM</v>
      </c>
      <c r="K237" t="str">
        <f t="shared" si="27"/>
        <v>CLM48</v>
      </c>
      <c r="L237">
        <f t="shared" si="28"/>
        <v>3</v>
      </c>
    </row>
    <row r="238" spans="1:12" x14ac:dyDescent="0.4">
      <c r="A238">
        <v>259</v>
      </c>
      <c r="B238" t="s">
        <v>72</v>
      </c>
      <c r="C238" t="s">
        <v>442</v>
      </c>
      <c r="D238" t="s">
        <v>514</v>
      </c>
      <c r="E238" t="s">
        <v>515</v>
      </c>
      <c r="F238" t="s">
        <v>92</v>
      </c>
      <c r="I238" s="6">
        <v>49</v>
      </c>
      <c r="J238" t="str">
        <f t="shared" si="26"/>
        <v>CLM</v>
      </c>
      <c r="K238" t="str">
        <f t="shared" si="27"/>
        <v>CLM49</v>
      </c>
      <c r="L238">
        <f t="shared" si="28"/>
        <v>3</v>
      </c>
    </row>
    <row r="239" spans="1:12" x14ac:dyDescent="0.4">
      <c r="A239">
        <v>260</v>
      </c>
      <c r="B239" t="s">
        <v>72</v>
      </c>
      <c r="C239" t="s">
        <v>442</v>
      </c>
      <c r="D239" t="s">
        <v>516</v>
      </c>
      <c r="E239" t="s">
        <v>417</v>
      </c>
      <c r="F239" t="s">
        <v>132</v>
      </c>
      <c r="I239" s="6">
        <v>4</v>
      </c>
      <c r="J239" t="str">
        <f t="shared" si="26"/>
        <v>CLM</v>
      </c>
      <c r="K239" t="str">
        <f t="shared" si="27"/>
        <v>CLM4</v>
      </c>
      <c r="L239">
        <f t="shared" si="28"/>
        <v>3</v>
      </c>
    </row>
    <row r="240" spans="1:12" x14ac:dyDescent="0.4">
      <c r="A240">
        <v>261</v>
      </c>
      <c r="B240" t="s">
        <v>72</v>
      </c>
      <c r="C240" t="s">
        <v>442</v>
      </c>
      <c r="D240" t="s">
        <v>517</v>
      </c>
      <c r="E240" t="s">
        <v>518</v>
      </c>
      <c r="F240" t="s">
        <v>132</v>
      </c>
      <c r="I240" s="6">
        <v>50</v>
      </c>
      <c r="J240" t="str">
        <f t="shared" si="26"/>
        <v>CLM</v>
      </c>
      <c r="K240" t="str">
        <f t="shared" si="27"/>
        <v>CLM50</v>
      </c>
      <c r="L240">
        <f t="shared" si="28"/>
        <v>2</v>
      </c>
    </row>
    <row r="241" spans="1:12" x14ac:dyDescent="0.4">
      <c r="A241">
        <v>262</v>
      </c>
      <c r="B241" t="s">
        <v>72</v>
      </c>
      <c r="C241" t="s">
        <v>442</v>
      </c>
      <c r="D241" t="s">
        <v>519</v>
      </c>
      <c r="E241" t="s">
        <v>520</v>
      </c>
      <c r="F241" t="s">
        <v>132</v>
      </c>
      <c r="I241" s="6">
        <v>5</v>
      </c>
      <c r="J241" t="str">
        <f t="shared" si="26"/>
        <v>CLM</v>
      </c>
      <c r="K241" t="str">
        <f t="shared" si="27"/>
        <v>CLM5</v>
      </c>
      <c r="L241">
        <f t="shared" si="28"/>
        <v>2</v>
      </c>
    </row>
    <row r="242" spans="1:12" x14ac:dyDescent="0.4">
      <c r="A242">
        <v>263</v>
      </c>
      <c r="B242" t="s">
        <v>72</v>
      </c>
      <c r="C242" t="s">
        <v>442</v>
      </c>
      <c r="D242" t="s">
        <v>521</v>
      </c>
      <c r="E242" t="s">
        <v>522</v>
      </c>
      <c r="F242" t="s">
        <v>132</v>
      </c>
      <c r="I242" s="6">
        <v>6</v>
      </c>
      <c r="J242" t="str">
        <f t="shared" si="26"/>
        <v>CLM</v>
      </c>
      <c r="K242" t="str">
        <f t="shared" si="27"/>
        <v>CLM6</v>
      </c>
      <c r="L242">
        <f t="shared" si="28"/>
        <v>3</v>
      </c>
    </row>
    <row r="243" spans="1:12" x14ac:dyDescent="0.4">
      <c r="A243">
        <v>264</v>
      </c>
      <c r="B243" t="s">
        <v>72</v>
      </c>
      <c r="C243" t="s">
        <v>442</v>
      </c>
      <c r="D243" t="s">
        <v>523</v>
      </c>
      <c r="E243" t="s">
        <v>524</v>
      </c>
      <c r="F243" t="s">
        <v>132</v>
      </c>
      <c r="I243" s="6">
        <v>7</v>
      </c>
      <c r="J243" t="str">
        <f t="shared" si="26"/>
        <v>CLM</v>
      </c>
      <c r="K243" t="str">
        <f t="shared" si="27"/>
        <v>CLM7</v>
      </c>
      <c r="L243">
        <f t="shared" si="28"/>
        <v>3</v>
      </c>
    </row>
    <row r="244" spans="1:12" x14ac:dyDescent="0.4">
      <c r="A244">
        <v>265</v>
      </c>
      <c r="B244" t="s">
        <v>72</v>
      </c>
      <c r="C244" t="s">
        <v>442</v>
      </c>
      <c r="D244" t="s">
        <v>525</v>
      </c>
      <c r="E244" t="s">
        <v>526</v>
      </c>
      <c r="F244" t="s">
        <v>92</v>
      </c>
      <c r="I244" s="6">
        <v>8</v>
      </c>
      <c r="J244" t="str">
        <f t="shared" si="26"/>
        <v>CLM</v>
      </c>
      <c r="K244" t="str">
        <f t="shared" si="27"/>
        <v>CLM8</v>
      </c>
      <c r="L244">
        <f t="shared" si="28"/>
        <v>3</v>
      </c>
    </row>
    <row r="245" spans="1:12" x14ac:dyDescent="0.4">
      <c r="A245">
        <v>266</v>
      </c>
      <c r="B245" t="s">
        <v>72</v>
      </c>
      <c r="C245" t="s">
        <v>442</v>
      </c>
      <c r="D245" t="s">
        <v>527</v>
      </c>
      <c r="E245" t="s">
        <v>528</v>
      </c>
      <c r="F245" t="s">
        <v>92</v>
      </c>
      <c r="I245" s="6">
        <v>9</v>
      </c>
      <c r="J245" t="str">
        <f t="shared" si="26"/>
        <v>CLM</v>
      </c>
      <c r="K245" t="str">
        <f t="shared" si="27"/>
        <v>CLM9</v>
      </c>
      <c r="L245">
        <f t="shared" si="28"/>
        <v>2</v>
      </c>
    </row>
    <row r="246" spans="1:12" x14ac:dyDescent="0.4">
      <c r="A246">
        <v>267</v>
      </c>
      <c r="B246" t="s">
        <v>73</v>
      </c>
      <c r="C246" t="s">
        <v>529</v>
      </c>
      <c r="D246" t="s">
        <v>530</v>
      </c>
      <c r="E246" t="s">
        <v>531</v>
      </c>
      <c r="F246" t="s">
        <v>132</v>
      </c>
      <c r="I246" s="6">
        <v>10</v>
      </c>
      <c r="J246" t="str">
        <f t="shared" si="26"/>
        <v>CLM</v>
      </c>
      <c r="K246" t="str">
        <f t="shared" si="27"/>
        <v>CLM10</v>
      </c>
      <c r="L246">
        <f t="shared" si="28"/>
        <v>3</v>
      </c>
    </row>
    <row r="247" spans="1:12" x14ac:dyDescent="0.4">
      <c r="A247">
        <v>268</v>
      </c>
      <c r="B247" t="s">
        <v>73</v>
      </c>
      <c r="C247" t="s">
        <v>529</v>
      </c>
      <c r="D247" t="s">
        <v>532</v>
      </c>
      <c r="E247" t="s">
        <v>533</v>
      </c>
      <c r="F247" t="s">
        <v>100</v>
      </c>
      <c r="I247" s="6">
        <v>11</v>
      </c>
      <c r="J247" t="str">
        <f t="shared" si="26"/>
        <v>CLM</v>
      </c>
      <c r="K247" t="str">
        <f t="shared" si="27"/>
        <v>CLM11</v>
      </c>
      <c r="L247">
        <f t="shared" si="28"/>
        <v>3</v>
      </c>
    </row>
    <row r="248" spans="1:12" x14ac:dyDescent="0.4">
      <c r="A248">
        <v>269</v>
      </c>
      <c r="B248" t="s">
        <v>73</v>
      </c>
      <c r="C248" t="s">
        <v>529</v>
      </c>
      <c r="D248" t="s">
        <v>534</v>
      </c>
      <c r="E248" t="s">
        <v>535</v>
      </c>
      <c r="F248" t="s">
        <v>92</v>
      </c>
      <c r="I248" s="6">
        <v>12</v>
      </c>
      <c r="J248" t="str">
        <f t="shared" si="26"/>
        <v>CLM</v>
      </c>
      <c r="K248" t="str">
        <f t="shared" si="27"/>
        <v>CLM12</v>
      </c>
      <c r="L248">
        <f t="shared" si="28"/>
        <v>3</v>
      </c>
    </row>
    <row r="249" spans="1:12" x14ac:dyDescent="0.4">
      <c r="A249">
        <v>270</v>
      </c>
      <c r="B249" t="s">
        <v>73</v>
      </c>
      <c r="C249" t="s">
        <v>529</v>
      </c>
      <c r="D249" t="s">
        <v>536</v>
      </c>
      <c r="E249" t="s">
        <v>537</v>
      </c>
      <c r="F249" t="s">
        <v>132</v>
      </c>
      <c r="I249" s="6">
        <v>13</v>
      </c>
      <c r="J249" t="str">
        <f t="shared" si="26"/>
        <v>CLM</v>
      </c>
      <c r="K249" t="str">
        <f t="shared" si="27"/>
        <v>CLM13</v>
      </c>
      <c r="L249">
        <f t="shared" si="28"/>
        <v>3</v>
      </c>
    </row>
    <row r="250" spans="1:12" x14ac:dyDescent="0.4">
      <c r="A250">
        <v>271</v>
      </c>
      <c r="B250" t="s">
        <v>73</v>
      </c>
      <c r="C250" t="s">
        <v>529</v>
      </c>
      <c r="D250" t="s">
        <v>538</v>
      </c>
      <c r="E250" t="s">
        <v>448</v>
      </c>
      <c r="F250" t="s">
        <v>92</v>
      </c>
      <c r="I250" s="6">
        <v>14</v>
      </c>
      <c r="J250" t="str">
        <f t="shared" si="26"/>
        <v>CLM</v>
      </c>
      <c r="K250" t="str">
        <f t="shared" si="27"/>
        <v>CLM14</v>
      </c>
      <c r="L250">
        <f t="shared" si="28"/>
        <v>3</v>
      </c>
    </row>
    <row r="251" spans="1:12" x14ac:dyDescent="0.4">
      <c r="A251">
        <v>272</v>
      </c>
      <c r="B251" t="s">
        <v>73</v>
      </c>
      <c r="C251" t="s">
        <v>529</v>
      </c>
      <c r="D251" t="s">
        <v>539</v>
      </c>
      <c r="E251" t="s">
        <v>540</v>
      </c>
      <c r="F251" t="s">
        <v>132</v>
      </c>
      <c r="I251" s="6">
        <v>15</v>
      </c>
      <c r="J251" t="str">
        <f t="shared" si="26"/>
        <v>CLM</v>
      </c>
      <c r="K251" t="str">
        <f t="shared" si="27"/>
        <v>CLM15</v>
      </c>
      <c r="L251">
        <f t="shared" si="28"/>
        <v>3</v>
      </c>
    </row>
    <row r="252" spans="1:12" x14ac:dyDescent="0.4">
      <c r="A252">
        <v>273</v>
      </c>
      <c r="B252" t="s">
        <v>73</v>
      </c>
      <c r="C252" t="s">
        <v>529</v>
      </c>
      <c r="D252" t="s">
        <v>541</v>
      </c>
      <c r="E252" t="s">
        <v>542</v>
      </c>
      <c r="F252" t="s">
        <v>92</v>
      </c>
      <c r="I252" s="6">
        <v>16</v>
      </c>
      <c r="J252" t="str">
        <f t="shared" si="26"/>
        <v>CLM</v>
      </c>
      <c r="K252" t="str">
        <f t="shared" si="27"/>
        <v>CLM16</v>
      </c>
      <c r="L252">
        <f t="shared" si="28"/>
        <v>3</v>
      </c>
    </row>
    <row r="253" spans="1:12" x14ac:dyDescent="0.4">
      <c r="A253">
        <v>274</v>
      </c>
      <c r="B253" t="s">
        <v>73</v>
      </c>
      <c r="C253" t="s">
        <v>529</v>
      </c>
      <c r="D253" t="s">
        <v>543</v>
      </c>
      <c r="E253" t="s">
        <v>244</v>
      </c>
      <c r="F253" t="s">
        <v>92</v>
      </c>
      <c r="I253" s="6">
        <v>17</v>
      </c>
      <c r="J253" t="str">
        <f t="shared" si="26"/>
        <v>CLM</v>
      </c>
      <c r="K253" t="str">
        <f t="shared" si="27"/>
        <v>CLM17</v>
      </c>
      <c r="L253">
        <f t="shared" si="28"/>
        <v>3</v>
      </c>
    </row>
    <row r="254" spans="1:12" x14ac:dyDescent="0.4">
      <c r="A254">
        <v>275</v>
      </c>
      <c r="B254" t="s">
        <v>73</v>
      </c>
      <c r="C254" t="s">
        <v>529</v>
      </c>
      <c r="D254" t="s">
        <v>544</v>
      </c>
      <c r="E254" t="s">
        <v>545</v>
      </c>
      <c r="F254" t="s">
        <v>100</v>
      </c>
      <c r="I254" s="6">
        <v>18</v>
      </c>
      <c r="J254" t="str">
        <f t="shared" si="26"/>
        <v>CLM</v>
      </c>
      <c r="K254" t="str">
        <f t="shared" si="27"/>
        <v>CLM18</v>
      </c>
      <c r="L254">
        <f t="shared" si="28"/>
        <v>3</v>
      </c>
    </row>
    <row r="255" spans="1:12" x14ac:dyDescent="0.4">
      <c r="A255">
        <v>276</v>
      </c>
      <c r="B255" t="s">
        <v>73</v>
      </c>
      <c r="C255" t="s">
        <v>529</v>
      </c>
      <c r="D255" t="s">
        <v>546</v>
      </c>
      <c r="E255" t="s">
        <v>547</v>
      </c>
      <c r="F255" t="s">
        <v>132</v>
      </c>
      <c r="I255" s="6">
        <v>19</v>
      </c>
      <c r="J255" t="str">
        <f t="shared" si="26"/>
        <v>CLM</v>
      </c>
      <c r="K255" t="str">
        <f t="shared" si="27"/>
        <v>CLM19</v>
      </c>
      <c r="L255">
        <f t="shared" si="28"/>
        <v>3</v>
      </c>
    </row>
    <row r="256" spans="1:12" x14ac:dyDescent="0.4">
      <c r="A256">
        <v>277</v>
      </c>
      <c r="B256" t="s">
        <v>73</v>
      </c>
      <c r="C256" t="s">
        <v>529</v>
      </c>
      <c r="D256" t="s">
        <v>548</v>
      </c>
      <c r="E256" t="s">
        <v>260</v>
      </c>
      <c r="F256" t="s">
        <v>100</v>
      </c>
      <c r="I256" s="6">
        <v>1</v>
      </c>
      <c r="J256" t="str">
        <f t="shared" si="26"/>
        <v>CLM</v>
      </c>
      <c r="K256" t="str">
        <f t="shared" si="27"/>
        <v>CLM1</v>
      </c>
      <c r="L256">
        <f t="shared" si="28"/>
        <v>3</v>
      </c>
    </row>
    <row r="257" spans="1:12" x14ac:dyDescent="0.4">
      <c r="A257">
        <v>278</v>
      </c>
      <c r="B257" t="s">
        <v>73</v>
      </c>
      <c r="C257" t="s">
        <v>529</v>
      </c>
      <c r="D257" t="s">
        <v>549</v>
      </c>
      <c r="E257" t="s">
        <v>550</v>
      </c>
      <c r="F257" t="s">
        <v>92</v>
      </c>
      <c r="I257" s="6">
        <v>20</v>
      </c>
      <c r="J257" t="str">
        <f t="shared" si="26"/>
        <v>CLM</v>
      </c>
      <c r="K257" t="str">
        <f t="shared" si="27"/>
        <v>CLM20</v>
      </c>
      <c r="L257">
        <f t="shared" si="28"/>
        <v>3</v>
      </c>
    </row>
    <row r="258" spans="1:12" x14ac:dyDescent="0.4">
      <c r="A258">
        <v>279</v>
      </c>
      <c r="B258" t="s">
        <v>73</v>
      </c>
      <c r="C258" t="s">
        <v>529</v>
      </c>
      <c r="D258" t="s">
        <v>551</v>
      </c>
      <c r="E258" t="s">
        <v>552</v>
      </c>
      <c r="F258" t="s">
        <v>100</v>
      </c>
      <c r="I258" s="6">
        <v>21</v>
      </c>
      <c r="J258" t="str">
        <f t="shared" ref="J258:J321" si="29">LEFT(B258,3)</f>
        <v>CLM</v>
      </c>
      <c r="K258" t="str">
        <f t="shared" ref="K258:K321" si="30">CONCATENATE(J258,I258)</f>
        <v>CLM21</v>
      </c>
      <c r="L258">
        <f t="shared" ref="L258:L321" si="31">COUNTIF($K$2:$K$1123, "gpn" &amp; I258&amp;""  )</f>
        <v>3</v>
      </c>
    </row>
    <row r="259" spans="1:12" x14ac:dyDescent="0.4">
      <c r="A259">
        <v>280</v>
      </c>
      <c r="B259" t="s">
        <v>73</v>
      </c>
      <c r="C259" t="s">
        <v>529</v>
      </c>
      <c r="D259" t="s">
        <v>553</v>
      </c>
      <c r="E259" t="s">
        <v>554</v>
      </c>
      <c r="F259" t="s">
        <v>92</v>
      </c>
      <c r="I259" s="6">
        <v>22</v>
      </c>
      <c r="J259" t="str">
        <f t="shared" si="29"/>
        <v>CLM</v>
      </c>
      <c r="K259" t="str">
        <f t="shared" si="30"/>
        <v>CLM22</v>
      </c>
      <c r="L259">
        <f t="shared" si="31"/>
        <v>3</v>
      </c>
    </row>
    <row r="260" spans="1:12" x14ac:dyDescent="0.4">
      <c r="A260">
        <v>281</v>
      </c>
      <c r="B260" t="s">
        <v>73</v>
      </c>
      <c r="C260" t="s">
        <v>529</v>
      </c>
      <c r="D260" t="s">
        <v>555</v>
      </c>
      <c r="E260" t="s">
        <v>556</v>
      </c>
      <c r="F260" t="s">
        <v>92</v>
      </c>
      <c r="I260" s="6">
        <v>23</v>
      </c>
      <c r="J260" t="str">
        <f t="shared" si="29"/>
        <v>CLM</v>
      </c>
      <c r="K260" t="str">
        <f t="shared" si="30"/>
        <v>CLM23</v>
      </c>
      <c r="L260">
        <f t="shared" si="31"/>
        <v>3</v>
      </c>
    </row>
    <row r="261" spans="1:12" x14ac:dyDescent="0.4">
      <c r="A261">
        <v>282</v>
      </c>
      <c r="B261" t="s">
        <v>73</v>
      </c>
      <c r="C261" t="s">
        <v>529</v>
      </c>
      <c r="D261" t="s">
        <v>557</v>
      </c>
      <c r="E261" t="s">
        <v>278</v>
      </c>
      <c r="F261" t="s">
        <v>92</v>
      </c>
      <c r="I261" s="6">
        <v>24</v>
      </c>
      <c r="J261" t="str">
        <f t="shared" si="29"/>
        <v>CLM</v>
      </c>
      <c r="K261" t="str">
        <f t="shared" si="30"/>
        <v>CLM24</v>
      </c>
      <c r="L261">
        <f t="shared" si="31"/>
        <v>3</v>
      </c>
    </row>
    <row r="262" spans="1:12" x14ac:dyDescent="0.4">
      <c r="A262">
        <v>283</v>
      </c>
      <c r="B262" t="s">
        <v>73</v>
      </c>
      <c r="C262" t="s">
        <v>529</v>
      </c>
      <c r="D262" t="s">
        <v>558</v>
      </c>
      <c r="E262" t="s">
        <v>559</v>
      </c>
      <c r="F262" t="s">
        <v>132</v>
      </c>
      <c r="I262" s="6">
        <v>25</v>
      </c>
      <c r="J262" t="str">
        <f t="shared" si="29"/>
        <v>CLM</v>
      </c>
      <c r="K262" t="str">
        <f t="shared" si="30"/>
        <v>CLM25</v>
      </c>
      <c r="L262">
        <f t="shared" si="31"/>
        <v>3</v>
      </c>
    </row>
    <row r="263" spans="1:12" x14ac:dyDescent="0.4">
      <c r="A263">
        <v>284</v>
      </c>
      <c r="B263" t="s">
        <v>73</v>
      </c>
      <c r="C263" t="s">
        <v>529</v>
      </c>
      <c r="D263" t="s">
        <v>560</v>
      </c>
      <c r="E263" t="s">
        <v>561</v>
      </c>
      <c r="F263" t="s">
        <v>92</v>
      </c>
      <c r="I263" s="6">
        <v>26</v>
      </c>
      <c r="J263" t="str">
        <f t="shared" si="29"/>
        <v>CLM</v>
      </c>
      <c r="K263" t="str">
        <f t="shared" si="30"/>
        <v>CLM26</v>
      </c>
      <c r="L263">
        <f t="shared" si="31"/>
        <v>3</v>
      </c>
    </row>
    <row r="264" spans="1:12" x14ac:dyDescent="0.4">
      <c r="A264">
        <v>285</v>
      </c>
      <c r="B264" t="s">
        <v>73</v>
      </c>
      <c r="C264" t="s">
        <v>529</v>
      </c>
      <c r="D264" t="s">
        <v>562</v>
      </c>
      <c r="E264" t="s">
        <v>563</v>
      </c>
      <c r="F264" t="s">
        <v>132</v>
      </c>
      <c r="I264" s="6">
        <v>27</v>
      </c>
      <c r="J264" t="str">
        <f t="shared" si="29"/>
        <v>CLM</v>
      </c>
      <c r="K264" t="str">
        <f t="shared" si="30"/>
        <v>CLM27</v>
      </c>
      <c r="L264">
        <f t="shared" si="31"/>
        <v>3</v>
      </c>
    </row>
    <row r="265" spans="1:12" x14ac:dyDescent="0.4">
      <c r="A265">
        <v>286</v>
      </c>
      <c r="B265" t="s">
        <v>73</v>
      </c>
      <c r="C265" t="s">
        <v>529</v>
      </c>
      <c r="D265" t="s">
        <v>564</v>
      </c>
      <c r="E265" t="s">
        <v>565</v>
      </c>
      <c r="F265" t="s">
        <v>92</v>
      </c>
      <c r="I265" s="6">
        <v>28</v>
      </c>
      <c r="J265" t="str">
        <f t="shared" si="29"/>
        <v>CLM</v>
      </c>
      <c r="K265" t="str">
        <f t="shared" si="30"/>
        <v>CLM28</v>
      </c>
      <c r="L265">
        <f t="shared" si="31"/>
        <v>3</v>
      </c>
    </row>
    <row r="266" spans="1:12" x14ac:dyDescent="0.4">
      <c r="A266">
        <v>287</v>
      </c>
      <c r="B266" t="s">
        <v>73</v>
      </c>
      <c r="C266" t="s">
        <v>529</v>
      </c>
      <c r="D266" t="s">
        <v>566</v>
      </c>
      <c r="E266" t="s">
        <v>567</v>
      </c>
      <c r="F266" t="s">
        <v>132</v>
      </c>
      <c r="I266" s="6">
        <v>29</v>
      </c>
      <c r="J266" t="str">
        <f t="shared" si="29"/>
        <v>CLM</v>
      </c>
      <c r="K266" t="str">
        <f t="shared" si="30"/>
        <v>CLM29</v>
      </c>
      <c r="L266">
        <f t="shared" si="31"/>
        <v>3</v>
      </c>
    </row>
    <row r="267" spans="1:12" x14ac:dyDescent="0.4">
      <c r="A267">
        <v>288</v>
      </c>
      <c r="B267" t="s">
        <v>73</v>
      </c>
      <c r="C267" t="s">
        <v>529</v>
      </c>
      <c r="D267" t="s">
        <v>568</v>
      </c>
      <c r="E267" t="s">
        <v>569</v>
      </c>
      <c r="F267" t="s">
        <v>92</v>
      </c>
      <c r="I267" s="6">
        <v>2</v>
      </c>
      <c r="J267" t="str">
        <f t="shared" si="29"/>
        <v>CLM</v>
      </c>
      <c r="K267" t="str">
        <f t="shared" si="30"/>
        <v>CLM2</v>
      </c>
      <c r="L267">
        <f t="shared" si="31"/>
        <v>3</v>
      </c>
    </row>
    <row r="268" spans="1:12" x14ac:dyDescent="0.4">
      <c r="A268">
        <v>289</v>
      </c>
      <c r="B268" t="s">
        <v>73</v>
      </c>
      <c r="C268" t="s">
        <v>529</v>
      </c>
      <c r="D268" t="s">
        <v>570</v>
      </c>
      <c r="E268" t="s">
        <v>571</v>
      </c>
      <c r="F268" t="s">
        <v>100</v>
      </c>
      <c r="I268" s="6">
        <v>30</v>
      </c>
      <c r="J268" t="str">
        <f t="shared" si="29"/>
        <v>CLM</v>
      </c>
      <c r="K268" t="str">
        <f t="shared" si="30"/>
        <v>CLM30</v>
      </c>
      <c r="L268">
        <f t="shared" si="31"/>
        <v>3</v>
      </c>
    </row>
    <row r="269" spans="1:12" x14ac:dyDescent="0.4">
      <c r="A269">
        <v>290</v>
      </c>
      <c r="B269" t="s">
        <v>73</v>
      </c>
      <c r="C269" t="s">
        <v>529</v>
      </c>
      <c r="D269" t="s">
        <v>572</v>
      </c>
      <c r="E269" t="s">
        <v>307</v>
      </c>
      <c r="F269" t="s">
        <v>92</v>
      </c>
      <c r="I269" s="6">
        <v>31</v>
      </c>
      <c r="J269" t="str">
        <f t="shared" si="29"/>
        <v>CLM</v>
      </c>
      <c r="K269" t="str">
        <f t="shared" si="30"/>
        <v>CLM31</v>
      </c>
      <c r="L269">
        <f t="shared" si="31"/>
        <v>3</v>
      </c>
    </row>
    <row r="270" spans="1:12" x14ac:dyDescent="0.4">
      <c r="A270">
        <v>291</v>
      </c>
      <c r="B270" t="s">
        <v>73</v>
      </c>
      <c r="C270" t="s">
        <v>529</v>
      </c>
      <c r="D270" t="s">
        <v>573</v>
      </c>
      <c r="E270" t="s">
        <v>574</v>
      </c>
      <c r="F270" t="s">
        <v>100</v>
      </c>
      <c r="I270" s="6">
        <v>32</v>
      </c>
      <c r="J270" t="str">
        <f t="shared" si="29"/>
        <v>CLM</v>
      </c>
      <c r="K270" t="str">
        <f t="shared" si="30"/>
        <v>CLM32</v>
      </c>
      <c r="L270">
        <f t="shared" si="31"/>
        <v>3</v>
      </c>
    </row>
    <row r="271" spans="1:12" x14ac:dyDescent="0.4">
      <c r="A271">
        <v>292</v>
      </c>
      <c r="B271" t="s">
        <v>73</v>
      </c>
      <c r="C271" t="s">
        <v>529</v>
      </c>
      <c r="D271" t="s">
        <v>575</v>
      </c>
      <c r="E271" t="s">
        <v>576</v>
      </c>
      <c r="F271" t="s">
        <v>92</v>
      </c>
      <c r="I271" s="6">
        <v>33</v>
      </c>
      <c r="J271" t="str">
        <f t="shared" si="29"/>
        <v>CLM</v>
      </c>
      <c r="K271" t="str">
        <f t="shared" si="30"/>
        <v>CLM33</v>
      </c>
      <c r="L271">
        <f t="shared" si="31"/>
        <v>3</v>
      </c>
    </row>
    <row r="272" spans="1:12" x14ac:dyDescent="0.4">
      <c r="A272">
        <v>293</v>
      </c>
      <c r="B272" t="s">
        <v>73</v>
      </c>
      <c r="C272" t="s">
        <v>529</v>
      </c>
      <c r="D272" t="s">
        <v>577</v>
      </c>
      <c r="E272" t="s">
        <v>578</v>
      </c>
      <c r="F272" t="s">
        <v>92</v>
      </c>
      <c r="I272" s="6">
        <v>34</v>
      </c>
      <c r="J272" t="str">
        <f t="shared" si="29"/>
        <v>CLM</v>
      </c>
      <c r="K272" t="str">
        <f t="shared" si="30"/>
        <v>CLM34</v>
      </c>
      <c r="L272">
        <f t="shared" si="31"/>
        <v>3</v>
      </c>
    </row>
    <row r="273" spans="1:12" x14ac:dyDescent="0.4">
      <c r="A273">
        <v>294</v>
      </c>
      <c r="B273" t="s">
        <v>73</v>
      </c>
      <c r="C273" t="s">
        <v>529</v>
      </c>
      <c r="D273" t="s">
        <v>579</v>
      </c>
      <c r="E273" t="s">
        <v>431</v>
      </c>
      <c r="F273" t="s">
        <v>92</v>
      </c>
      <c r="I273" s="6">
        <v>35</v>
      </c>
      <c r="J273" t="str">
        <f t="shared" si="29"/>
        <v>CLM</v>
      </c>
      <c r="K273" t="str">
        <f t="shared" si="30"/>
        <v>CLM35</v>
      </c>
      <c r="L273">
        <f t="shared" si="31"/>
        <v>3</v>
      </c>
    </row>
    <row r="274" spans="1:12" x14ac:dyDescent="0.4">
      <c r="A274">
        <v>295</v>
      </c>
      <c r="B274" t="s">
        <v>73</v>
      </c>
      <c r="C274" t="s">
        <v>529</v>
      </c>
      <c r="D274" t="s">
        <v>580</v>
      </c>
      <c r="E274" t="s">
        <v>323</v>
      </c>
      <c r="F274" t="s">
        <v>100</v>
      </c>
      <c r="I274" s="6">
        <v>36</v>
      </c>
      <c r="J274" t="str">
        <f t="shared" si="29"/>
        <v>CLM</v>
      </c>
      <c r="K274" t="str">
        <f t="shared" si="30"/>
        <v>CLM36</v>
      </c>
      <c r="L274">
        <f t="shared" si="31"/>
        <v>3</v>
      </c>
    </row>
    <row r="275" spans="1:12" x14ac:dyDescent="0.4">
      <c r="A275">
        <v>296</v>
      </c>
      <c r="B275" t="s">
        <v>73</v>
      </c>
      <c r="C275" t="s">
        <v>529</v>
      </c>
      <c r="D275" t="s">
        <v>581</v>
      </c>
      <c r="E275" t="s">
        <v>326</v>
      </c>
      <c r="F275" t="s">
        <v>100</v>
      </c>
      <c r="I275" s="6">
        <v>37</v>
      </c>
      <c r="J275" t="str">
        <f t="shared" si="29"/>
        <v>CLM</v>
      </c>
      <c r="K275" t="str">
        <f t="shared" si="30"/>
        <v>CLM37</v>
      </c>
      <c r="L275">
        <f t="shared" si="31"/>
        <v>3</v>
      </c>
    </row>
    <row r="276" spans="1:12" x14ac:dyDescent="0.4">
      <c r="A276">
        <v>297</v>
      </c>
      <c r="B276" t="s">
        <v>73</v>
      </c>
      <c r="C276" t="s">
        <v>529</v>
      </c>
      <c r="D276" t="s">
        <v>582</v>
      </c>
      <c r="E276" t="s">
        <v>329</v>
      </c>
      <c r="F276" t="s">
        <v>100</v>
      </c>
      <c r="I276" s="6">
        <v>38</v>
      </c>
      <c r="J276" t="str">
        <f t="shared" si="29"/>
        <v>CLM</v>
      </c>
      <c r="K276" t="str">
        <f t="shared" si="30"/>
        <v>CLM38</v>
      </c>
      <c r="L276">
        <f t="shared" si="31"/>
        <v>3</v>
      </c>
    </row>
    <row r="277" spans="1:12" x14ac:dyDescent="0.4">
      <c r="A277">
        <v>298</v>
      </c>
      <c r="B277" t="s">
        <v>73</v>
      </c>
      <c r="C277" t="s">
        <v>529</v>
      </c>
      <c r="D277" t="s">
        <v>583</v>
      </c>
      <c r="E277" t="s">
        <v>332</v>
      </c>
      <c r="F277" t="s">
        <v>92</v>
      </c>
      <c r="I277" s="6">
        <v>39</v>
      </c>
      <c r="J277" t="str">
        <f t="shared" si="29"/>
        <v>CLM</v>
      </c>
      <c r="K277" t="str">
        <f t="shared" si="30"/>
        <v>CLM39</v>
      </c>
      <c r="L277">
        <f t="shared" si="31"/>
        <v>3</v>
      </c>
    </row>
    <row r="278" spans="1:12" x14ac:dyDescent="0.4">
      <c r="A278">
        <v>299</v>
      </c>
      <c r="B278" t="s">
        <v>73</v>
      </c>
      <c r="C278" t="s">
        <v>529</v>
      </c>
      <c r="D278" t="s">
        <v>584</v>
      </c>
      <c r="E278" t="s">
        <v>585</v>
      </c>
      <c r="F278" t="s">
        <v>92</v>
      </c>
      <c r="I278" s="6">
        <v>3</v>
      </c>
      <c r="J278" t="str">
        <f t="shared" si="29"/>
        <v>CLM</v>
      </c>
      <c r="K278" t="str">
        <f t="shared" si="30"/>
        <v>CLM3</v>
      </c>
      <c r="L278">
        <f t="shared" si="31"/>
        <v>3</v>
      </c>
    </row>
    <row r="279" spans="1:12" x14ac:dyDescent="0.4">
      <c r="A279">
        <v>300</v>
      </c>
      <c r="B279" t="s">
        <v>73</v>
      </c>
      <c r="C279" t="s">
        <v>529</v>
      </c>
      <c r="D279" t="s">
        <v>586</v>
      </c>
      <c r="E279" t="s">
        <v>587</v>
      </c>
      <c r="F279" t="s">
        <v>100</v>
      </c>
      <c r="I279" s="6">
        <v>40</v>
      </c>
      <c r="J279" t="str">
        <f t="shared" si="29"/>
        <v>CLM</v>
      </c>
      <c r="K279" t="str">
        <f t="shared" si="30"/>
        <v>CLM40</v>
      </c>
      <c r="L279">
        <f t="shared" si="31"/>
        <v>3</v>
      </c>
    </row>
    <row r="280" spans="1:12" x14ac:dyDescent="0.4">
      <c r="A280">
        <v>301</v>
      </c>
      <c r="B280" t="s">
        <v>73</v>
      </c>
      <c r="C280" t="s">
        <v>529</v>
      </c>
      <c r="D280" t="s">
        <v>588</v>
      </c>
      <c r="E280" t="s">
        <v>589</v>
      </c>
      <c r="F280" t="s">
        <v>92</v>
      </c>
      <c r="I280" s="6">
        <v>41</v>
      </c>
      <c r="J280" t="str">
        <f t="shared" si="29"/>
        <v>CLM</v>
      </c>
      <c r="K280" t="str">
        <f t="shared" si="30"/>
        <v>CLM41</v>
      </c>
      <c r="L280">
        <f t="shared" si="31"/>
        <v>3</v>
      </c>
    </row>
    <row r="281" spans="1:12" x14ac:dyDescent="0.4">
      <c r="A281">
        <v>302</v>
      </c>
      <c r="B281" t="s">
        <v>73</v>
      </c>
      <c r="C281" t="s">
        <v>529</v>
      </c>
      <c r="D281" t="s">
        <v>590</v>
      </c>
      <c r="E281" t="s">
        <v>323</v>
      </c>
      <c r="F281" t="s">
        <v>100</v>
      </c>
      <c r="I281" s="6">
        <v>42</v>
      </c>
      <c r="J281" t="str">
        <f t="shared" si="29"/>
        <v>CLM</v>
      </c>
      <c r="K281" t="str">
        <f t="shared" si="30"/>
        <v>CLM42</v>
      </c>
      <c r="L281">
        <f t="shared" si="31"/>
        <v>3</v>
      </c>
    </row>
    <row r="282" spans="1:12" x14ac:dyDescent="0.4">
      <c r="A282">
        <v>303</v>
      </c>
      <c r="B282" t="s">
        <v>73</v>
      </c>
      <c r="C282" t="s">
        <v>529</v>
      </c>
      <c r="D282" t="s">
        <v>591</v>
      </c>
      <c r="E282" t="s">
        <v>342</v>
      </c>
      <c r="F282" t="s">
        <v>92</v>
      </c>
      <c r="I282" s="6">
        <v>43</v>
      </c>
      <c r="J282" t="str">
        <f t="shared" si="29"/>
        <v>CLM</v>
      </c>
      <c r="K282" t="str">
        <f t="shared" si="30"/>
        <v>CLM43</v>
      </c>
      <c r="L282">
        <f t="shared" si="31"/>
        <v>3</v>
      </c>
    </row>
    <row r="283" spans="1:12" x14ac:dyDescent="0.4">
      <c r="A283">
        <v>304</v>
      </c>
      <c r="B283" t="s">
        <v>73</v>
      </c>
      <c r="C283" t="s">
        <v>529</v>
      </c>
      <c r="D283" t="s">
        <v>592</v>
      </c>
      <c r="E283" t="s">
        <v>593</v>
      </c>
      <c r="F283" t="s">
        <v>92</v>
      </c>
      <c r="I283" s="6">
        <v>44</v>
      </c>
      <c r="J283" t="str">
        <f t="shared" si="29"/>
        <v>CLM</v>
      </c>
      <c r="K283" t="str">
        <f t="shared" si="30"/>
        <v>CLM44</v>
      </c>
      <c r="L283">
        <f t="shared" si="31"/>
        <v>3</v>
      </c>
    </row>
    <row r="284" spans="1:12" x14ac:dyDescent="0.4">
      <c r="A284">
        <v>305</v>
      </c>
      <c r="B284" t="s">
        <v>73</v>
      </c>
      <c r="C284" t="s">
        <v>529</v>
      </c>
      <c r="D284" t="s">
        <v>594</v>
      </c>
      <c r="E284" t="s">
        <v>595</v>
      </c>
      <c r="F284" t="s">
        <v>132</v>
      </c>
      <c r="I284" s="6">
        <v>45</v>
      </c>
      <c r="J284" t="str">
        <f t="shared" si="29"/>
        <v>CLM</v>
      </c>
      <c r="K284" t="str">
        <f t="shared" si="30"/>
        <v>CLM45</v>
      </c>
      <c r="L284">
        <f t="shared" si="31"/>
        <v>3</v>
      </c>
    </row>
    <row r="285" spans="1:12" x14ac:dyDescent="0.4">
      <c r="A285">
        <v>306</v>
      </c>
      <c r="B285" t="s">
        <v>73</v>
      </c>
      <c r="C285" t="s">
        <v>529</v>
      </c>
      <c r="D285" t="s">
        <v>596</v>
      </c>
      <c r="E285" t="s">
        <v>597</v>
      </c>
      <c r="F285" t="s">
        <v>92</v>
      </c>
      <c r="I285" s="6">
        <v>46</v>
      </c>
      <c r="J285" t="str">
        <f t="shared" si="29"/>
        <v>CLM</v>
      </c>
      <c r="K285" t="str">
        <f t="shared" si="30"/>
        <v>CLM46</v>
      </c>
      <c r="L285">
        <f t="shared" si="31"/>
        <v>3</v>
      </c>
    </row>
    <row r="286" spans="1:12" x14ac:dyDescent="0.4">
      <c r="A286">
        <v>307</v>
      </c>
      <c r="B286" t="s">
        <v>73</v>
      </c>
      <c r="C286" t="s">
        <v>529</v>
      </c>
      <c r="D286" t="s">
        <v>598</v>
      </c>
      <c r="E286" t="s">
        <v>220</v>
      </c>
      <c r="F286" t="s">
        <v>92</v>
      </c>
      <c r="I286" s="6">
        <v>47</v>
      </c>
      <c r="J286" t="str">
        <f t="shared" si="29"/>
        <v>CLM</v>
      </c>
      <c r="K286" t="str">
        <f t="shared" si="30"/>
        <v>CLM47</v>
      </c>
      <c r="L286">
        <f t="shared" si="31"/>
        <v>3</v>
      </c>
    </row>
    <row r="287" spans="1:12" x14ac:dyDescent="0.4">
      <c r="A287">
        <v>308</v>
      </c>
      <c r="B287" t="s">
        <v>73</v>
      </c>
      <c r="C287" t="s">
        <v>529</v>
      </c>
      <c r="D287" t="s">
        <v>599</v>
      </c>
      <c r="E287" t="s">
        <v>600</v>
      </c>
      <c r="F287" t="s">
        <v>92</v>
      </c>
      <c r="I287" s="6">
        <v>48</v>
      </c>
      <c r="J287" t="str">
        <f t="shared" si="29"/>
        <v>CLM</v>
      </c>
      <c r="K287" t="str">
        <f t="shared" si="30"/>
        <v>CLM48</v>
      </c>
      <c r="L287">
        <f t="shared" si="31"/>
        <v>3</v>
      </c>
    </row>
    <row r="288" spans="1:12" x14ac:dyDescent="0.4">
      <c r="A288">
        <v>309</v>
      </c>
      <c r="B288" t="s">
        <v>73</v>
      </c>
      <c r="C288" t="s">
        <v>529</v>
      </c>
      <c r="D288" t="s">
        <v>601</v>
      </c>
      <c r="E288" t="s">
        <v>602</v>
      </c>
      <c r="F288" t="s">
        <v>92</v>
      </c>
      <c r="I288" s="6">
        <v>49</v>
      </c>
      <c r="J288" t="str">
        <f t="shared" si="29"/>
        <v>CLM</v>
      </c>
      <c r="K288" t="str">
        <f t="shared" si="30"/>
        <v>CLM49</v>
      </c>
      <c r="L288">
        <f t="shared" si="31"/>
        <v>3</v>
      </c>
    </row>
    <row r="289" spans="1:12" x14ac:dyDescent="0.4">
      <c r="A289">
        <v>310</v>
      </c>
      <c r="B289" t="s">
        <v>73</v>
      </c>
      <c r="C289" t="s">
        <v>529</v>
      </c>
      <c r="D289" t="s">
        <v>603</v>
      </c>
      <c r="E289" t="s">
        <v>604</v>
      </c>
      <c r="F289" t="s">
        <v>132</v>
      </c>
      <c r="I289" s="6">
        <v>4</v>
      </c>
      <c r="J289" t="str">
        <f t="shared" si="29"/>
        <v>CLM</v>
      </c>
      <c r="K289" t="str">
        <f t="shared" si="30"/>
        <v>CLM4</v>
      </c>
      <c r="L289">
        <f t="shared" si="31"/>
        <v>3</v>
      </c>
    </row>
    <row r="290" spans="1:12" x14ac:dyDescent="0.4">
      <c r="A290">
        <v>311</v>
      </c>
      <c r="B290" t="s">
        <v>73</v>
      </c>
      <c r="C290" t="s">
        <v>529</v>
      </c>
      <c r="D290" t="s">
        <v>605</v>
      </c>
      <c r="E290" t="s">
        <v>606</v>
      </c>
      <c r="F290" t="s">
        <v>100</v>
      </c>
      <c r="I290" s="6">
        <v>50</v>
      </c>
      <c r="J290" t="str">
        <f t="shared" si="29"/>
        <v>CLM</v>
      </c>
      <c r="K290" t="str">
        <f t="shared" si="30"/>
        <v>CLM50</v>
      </c>
      <c r="L290">
        <f t="shared" si="31"/>
        <v>2</v>
      </c>
    </row>
    <row r="291" spans="1:12" x14ac:dyDescent="0.4">
      <c r="A291">
        <v>312</v>
      </c>
      <c r="B291" t="s">
        <v>73</v>
      </c>
      <c r="C291" t="s">
        <v>529</v>
      </c>
      <c r="D291" t="s">
        <v>607</v>
      </c>
      <c r="E291" t="s">
        <v>608</v>
      </c>
      <c r="F291" t="s">
        <v>132</v>
      </c>
      <c r="I291" s="6">
        <v>5</v>
      </c>
      <c r="J291" t="str">
        <f t="shared" si="29"/>
        <v>CLM</v>
      </c>
      <c r="K291" t="str">
        <f t="shared" si="30"/>
        <v>CLM5</v>
      </c>
      <c r="L291">
        <f t="shared" si="31"/>
        <v>2</v>
      </c>
    </row>
    <row r="292" spans="1:12" x14ac:dyDescent="0.4">
      <c r="A292">
        <v>313</v>
      </c>
      <c r="B292" t="s">
        <v>73</v>
      </c>
      <c r="C292" t="s">
        <v>529</v>
      </c>
      <c r="D292" t="s">
        <v>609</v>
      </c>
      <c r="E292" t="s">
        <v>420</v>
      </c>
      <c r="F292" t="s">
        <v>100</v>
      </c>
      <c r="I292" s="6">
        <v>6</v>
      </c>
      <c r="J292" t="str">
        <f t="shared" si="29"/>
        <v>CLM</v>
      </c>
      <c r="K292" t="str">
        <f t="shared" si="30"/>
        <v>CLM6</v>
      </c>
      <c r="L292">
        <f t="shared" si="31"/>
        <v>3</v>
      </c>
    </row>
    <row r="293" spans="1:12" x14ac:dyDescent="0.4">
      <c r="A293">
        <v>314</v>
      </c>
      <c r="B293" t="s">
        <v>73</v>
      </c>
      <c r="C293" t="s">
        <v>529</v>
      </c>
      <c r="D293" t="s">
        <v>610</v>
      </c>
      <c r="E293" t="s">
        <v>421</v>
      </c>
      <c r="F293" t="s">
        <v>92</v>
      </c>
      <c r="I293" s="6">
        <v>7</v>
      </c>
      <c r="J293" t="str">
        <f t="shared" si="29"/>
        <v>CLM</v>
      </c>
      <c r="K293" t="str">
        <f t="shared" si="30"/>
        <v>CLM7</v>
      </c>
      <c r="L293">
        <f t="shared" si="31"/>
        <v>3</v>
      </c>
    </row>
    <row r="294" spans="1:12" x14ac:dyDescent="0.4">
      <c r="A294">
        <v>315</v>
      </c>
      <c r="B294" t="s">
        <v>73</v>
      </c>
      <c r="C294" t="s">
        <v>529</v>
      </c>
      <c r="D294" t="s">
        <v>611</v>
      </c>
      <c r="E294" t="s">
        <v>612</v>
      </c>
      <c r="F294" t="s">
        <v>92</v>
      </c>
      <c r="I294" s="6">
        <v>8</v>
      </c>
      <c r="J294" t="str">
        <f t="shared" si="29"/>
        <v>CLM</v>
      </c>
      <c r="K294" t="str">
        <f t="shared" si="30"/>
        <v>CLM8</v>
      </c>
      <c r="L294">
        <f t="shared" si="31"/>
        <v>3</v>
      </c>
    </row>
    <row r="295" spans="1:12" x14ac:dyDescent="0.4">
      <c r="A295">
        <v>316</v>
      </c>
      <c r="B295" t="s">
        <v>73</v>
      </c>
      <c r="C295" t="s">
        <v>529</v>
      </c>
      <c r="D295" t="s">
        <v>613</v>
      </c>
      <c r="E295" t="s">
        <v>614</v>
      </c>
      <c r="F295" t="s">
        <v>92</v>
      </c>
      <c r="I295" s="6">
        <v>9</v>
      </c>
      <c r="J295" t="str">
        <f t="shared" si="29"/>
        <v>CLM</v>
      </c>
      <c r="K295" t="str">
        <f t="shared" si="30"/>
        <v>CLM9</v>
      </c>
      <c r="L295">
        <f t="shared" si="31"/>
        <v>2</v>
      </c>
    </row>
    <row r="296" spans="1:12" x14ac:dyDescent="0.4">
      <c r="A296">
        <v>317</v>
      </c>
      <c r="B296" t="s">
        <v>74</v>
      </c>
      <c r="C296" t="s">
        <v>615</v>
      </c>
      <c r="D296" t="s">
        <v>616</v>
      </c>
      <c r="E296" t="s">
        <v>617</v>
      </c>
      <c r="F296" t="s">
        <v>92</v>
      </c>
      <c r="I296" s="6">
        <v>10</v>
      </c>
      <c r="J296" t="str">
        <f t="shared" si="29"/>
        <v>CLM</v>
      </c>
      <c r="K296" t="str">
        <f t="shared" si="30"/>
        <v>CLM10</v>
      </c>
      <c r="L296">
        <f t="shared" si="31"/>
        <v>3</v>
      </c>
    </row>
    <row r="297" spans="1:12" x14ac:dyDescent="0.4">
      <c r="A297">
        <v>318</v>
      </c>
      <c r="B297" t="s">
        <v>74</v>
      </c>
      <c r="C297" t="s">
        <v>615</v>
      </c>
      <c r="D297" t="s">
        <v>618</v>
      </c>
      <c r="E297" t="s">
        <v>619</v>
      </c>
      <c r="F297" t="s">
        <v>92</v>
      </c>
      <c r="I297" s="6">
        <v>11</v>
      </c>
      <c r="J297" t="str">
        <f t="shared" si="29"/>
        <v>CLM</v>
      </c>
      <c r="K297" t="str">
        <f t="shared" si="30"/>
        <v>CLM11</v>
      </c>
      <c r="L297">
        <f t="shared" si="31"/>
        <v>3</v>
      </c>
    </row>
    <row r="298" spans="1:12" x14ac:dyDescent="0.4">
      <c r="A298">
        <v>319</v>
      </c>
      <c r="B298" t="s">
        <v>74</v>
      </c>
      <c r="C298" t="s">
        <v>615</v>
      </c>
      <c r="D298" t="s">
        <v>620</v>
      </c>
      <c r="E298" t="s">
        <v>621</v>
      </c>
      <c r="F298" t="s">
        <v>92</v>
      </c>
      <c r="I298" s="6">
        <v>12</v>
      </c>
      <c r="J298" t="str">
        <f t="shared" si="29"/>
        <v>CLM</v>
      </c>
      <c r="K298" t="str">
        <f t="shared" si="30"/>
        <v>CLM12</v>
      </c>
      <c r="L298">
        <f t="shared" si="31"/>
        <v>3</v>
      </c>
    </row>
    <row r="299" spans="1:12" x14ac:dyDescent="0.4">
      <c r="A299">
        <v>320</v>
      </c>
      <c r="B299" t="s">
        <v>74</v>
      </c>
      <c r="C299" t="s">
        <v>615</v>
      </c>
      <c r="D299" t="s">
        <v>622</v>
      </c>
      <c r="E299" t="s">
        <v>623</v>
      </c>
      <c r="F299" t="s">
        <v>132</v>
      </c>
      <c r="I299" s="6">
        <v>13</v>
      </c>
      <c r="J299" t="str">
        <f t="shared" si="29"/>
        <v>CLM</v>
      </c>
      <c r="K299" t="str">
        <f t="shared" si="30"/>
        <v>CLM13</v>
      </c>
      <c r="L299">
        <f t="shared" si="31"/>
        <v>3</v>
      </c>
    </row>
    <row r="300" spans="1:12" x14ac:dyDescent="0.4">
      <c r="A300">
        <v>321</v>
      </c>
      <c r="B300" t="s">
        <v>74</v>
      </c>
      <c r="C300" t="s">
        <v>615</v>
      </c>
      <c r="D300" t="s">
        <v>624</v>
      </c>
      <c r="E300" t="s">
        <v>625</v>
      </c>
      <c r="F300" t="s">
        <v>92</v>
      </c>
      <c r="I300" s="6">
        <v>14</v>
      </c>
      <c r="J300" t="str">
        <f t="shared" si="29"/>
        <v>CLM</v>
      </c>
      <c r="K300" t="str">
        <f t="shared" si="30"/>
        <v>CLM14</v>
      </c>
      <c r="L300">
        <f t="shared" si="31"/>
        <v>3</v>
      </c>
    </row>
    <row r="301" spans="1:12" x14ac:dyDescent="0.4">
      <c r="A301">
        <v>322</v>
      </c>
      <c r="B301" t="s">
        <v>74</v>
      </c>
      <c r="C301" t="s">
        <v>615</v>
      </c>
      <c r="D301" t="s">
        <v>626</v>
      </c>
      <c r="E301" t="s">
        <v>627</v>
      </c>
      <c r="F301" t="s">
        <v>92</v>
      </c>
      <c r="I301" s="6">
        <v>15</v>
      </c>
      <c r="J301" t="str">
        <f t="shared" si="29"/>
        <v>CLM</v>
      </c>
      <c r="K301" t="str">
        <f t="shared" si="30"/>
        <v>CLM15</v>
      </c>
      <c r="L301">
        <f t="shared" si="31"/>
        <v>3</v>
      </c>
    </row>
    <row r="302" spans="1:12" x14ac:dyDescent="0.4">
      <c r="A302">
        <v>323</v>
      </c>
      <c r="B302" t="s">
        <v>74</v>
      </c>
      <c r="C302" t="s">
        <v>615</v>
      </c>
      <c r="D302" t="s">
        <v>628</v>
      </c>
      <c r="E302" t="s">
        <v>238</v>
      </c>
      <c r="F302" t="s">
        <v>92</v>
      </c>
      <c r="I302" s="6">
        <v>16</v>
      </c>
      <c r="J302" t="str">
        <f t="shared" si="29"/>
        <v>CLM</v>
      </c>
      <c r="K302" t="str">
        <f t="shared" si="30"/>
        <v>CLM16</v>
      </c>
      <c r="L302">
        <f t="shared" si="31"/>
        <v>3</v>
      </c>
    </row>
    <row r="303" spans="1:12" x14ac:dyDescent="0.4">
      <c r="A303">
        <v>324</v>
      </c>
      <c r="B303" t="s">
        <v>74</v>
      </c>
      <c r="C303" t="s">
        <v>615</v>
      </c>
      <c r="D303" t="s">
        <v>629</v>
      </c>
      <c r="E303" t="s">
        <v>630</v>
      </c>
      <c r="F303" t="s">
        <v>100</v>
      </c>
      <c r="I303" s="6">
        <v>17</v>
      </c>
      <c r="J303" t="str">
        <f t="shared" si="29"/>
        <v>CLM</v>
      </c>
      <c r="K303" t="str">
        <f t="shared" si="30"/>
        <v>CLM17</v>
      </c>
      <c r="L303">
        <f t="shared" si="31"/>
        <v>3</v>
      </c>
    </row>
    <row r="304" spans="1:12" x14ac:dyDescent="0.4">
      <c r="A304">
        <v>325</v>
      </c>
      <c r="B304" t="s">
        <v>74</v>
      </c>
      <c r="C304" t="s">
        <v>615</v>
      </c>
      <c r="D304" t="s">
        <v>631</v>
      </c>
      <c r="E304" t="s">
        <v>632</v>
      </c>
      <c r="F304" t="s">
        <v>92</v>
      </c>
      <c r="I304" s="6">
        <v>18</v>
      </c>
      <c r="J304" t="str">
        <f t="shared" si="29"/>
        <v>CLM</v>
      </c>
      <c r="K304" t="str">
        <f t="shared" si="30"/>
        <v>CLM18</v>
      </c>
      <c r="L304">
        <f t="shared" si="31"/>
        <v>3</v>
      </c>
    </row>
    <row r="305" spans="1:12" x14ac:dyDescent="0.4">
      <c r="A305">
        <v>326</v>
      </c>
      <c r="B305" t="s">
        <v>74</v>
      </c>
      <c r="C305" t="s">
        <v>615</v>
      </c>
      <c r="D305" t="s">
        <v>633</v>
      </c>
      <c r="E305" t="s">
        <v>634</v>
      </c>
      <c r="F305" t="s">
        <v>132</v>
      </c>
      <c r="I305" s="6">
        <v>19</v>
      </c>
      <c r="J305" t="str">
        <f t="shared" si="29"/>
        <v>CLM</v>
      </c>
      <c r="K305" t="str">
        <f t="shared" si="30"/>
        <v>CLM19</v>
      </c>
      <c r="L305">
        <f t="shared" si="31"/>
        <v>3</v>
      </c>
    </row>
    <row r="306" spans="1:12" x14ac:dyDescent="0.4">
      <c r="A306">
        <v>327</v>
      </c>
      <c r="B306" t="s">
        <v>74</v>
      </c>
      <c r="C306" t="s">
        <v>615</v>
      </c>
      <c r="D306" t="s">
        <v>635</v>
      </c>
      <c r="E306" t="s">
        <v>464</v>
      </c>
      <c r="F306" t="s">
        <v>92</v>
      </c>
      <c r="I306" s="6">
        <v>1</v>
      </c>
      <c r="J306" t="str">
        <f t="shared" si="29"/>
        <v>CLM</v>
      </c>
      <c r="K306" t="str">
        <f t="shared" si="30"/>
        <v>CLM1</v>
      </c>
      <c r="L306">
        <f t="shared" si="31"/>
        <v>3</v>
      </c>
    </row>
    <row r="307" spans="1:12" x14ac:dyDescent="0.4">
      <c r="A307">
        <v>328</v>
      </c>
      <c r="B307" t="s">
        <v>74</v>
      </c>
      <c r="C307" t="s">
        <v>615</v>
      </c>
      <c r="D307" t="s">
        <v>636</v>
      </c>
      <c r="E307" t="s">
        <v>637</v>
      </c>
      <c r="F307" t="s">
        <v>92</v>
      </c>
      <c r="I307" s="6">
        <v>20</v>
      </c>
      <c r="J307" t="str">
        <f t="shared" si="29"/>
        <v>CLM</v>
      </c>
      <c r="K307" t="str">
        <f t="shared" si="30"/>
        <v>CLM20</v>
      </c>
      <c r="L307">
        <f t="shared" si="31"/>
        <v>3</v>
      </c>
    </row>
    <row r="308" spans="1:12" x14ac:dyDescent="0.4">
      <c r="A308">
        <v>329</v>
      </c>
      <c r="B308" t="s">
        <v>74</v>
      </c>
      <c r="C308" t="s">
        <v>615</v>
      </c>
      <c r="D308" t="s">
        <v>638</v>
      </c>
      <c r="E308" t="s">
        <v>464</v>
      </c>
      <c r="F308" t="s">
        <v>92</v>
      </c>
      <c r="I308" s="6">
        <v>21</v>
      </c>
      <c r="J308" t="str">
        <f t="shared" si="29"/>
        <v>CLM</v>
      </c>
      <c r="K308" t="str">
        <f t="shared" si="30"/>
        <v>CLM21</v>
      </c>
      <c r="L308">
        <f t="shared" si="31"/>
        <v>3</v>
      </c>
    </row>
    <row r="309" spans="1:12" x14ac:dyDescent="0.4">
      <c r="A309">
        <v>330</v>
      </c>
      <c r="B309" t="s">
        <v>74</v>
      </c>
      <c r="C309" t="s">
        <v>615</v>
      </c>
      <c r="D309" t="s">
        <v>639</v>
      </c>
      <c r="E309" t="s">
        <v>554</v>
      </c>
      <c r="F309" t="s">
        <v>92</v>
      </c>
      <c r="I309" s="6">
        <v>22</v>
      </c>
      <c r="J309" t="str">
        <f t="shared" si="29"/>
        <v>CLM</v>
      </c>
      <c r="K309" t="str">
        <f t="shared" si="30"/>
        <v>CLM22</v>
      </c>
      <c r="L309">
        <f t="shared" si="31"/>
        <v>3</v>
      </c>
    </row>
    <row r="310" spans="1:12" x14ac:dyDescent="0.4">
      <c r="A310">
        <v>331</v>
      </c>
      <c r="B310" t="s">
        <v>74</v>
      </c>
      <c r="C310" t="s">
        <v>615</v>
      </c>
      <c r="D310" t="s">
        <v>640</v>
      </c>
      <c r="E310" t="s">
        <v>641</v>
      </c>
      <c r="F310" t="s">
        <v>132</v>
      </c>
      <c r="I310" s="6">
        <v>23</v>
      </c>
      <c r="J310" t="str">
        <f t="shared" si="29"/>
        <v>CLM</v>
      </c>
      <c r="K310" t="str">
        <f t="shared" si="30"/>
        <v>CLM23</v>
      </c>
      <c r="L310">
        <f t="shared" si="31"/>
        <v>3</v>
      </c>
    </row>
    <row r="311" spans="1:12" x14ac:dyDescent="0.4">
      <c r="A311">
        <v>332</v>
      </c>
      <c r="B311" t="s">
        <v>74</v>
      </c>
      <c r="C311" t="s">
        <v>615</v>
      </c>
      <c r="D311" t="s">
        <v>642</v>
      </c>
      <c r="E311" t="s">
        <v>643</v>
      </c>
      <c r="F311" t="s">
        <v>92</v>
      </c>
      <c r="I311" s="6">
        <v>24</v>
      </c>
      <c r="J311" t="str">
        <f t="shared" si="29"/>
        <v>CLM</v>
      </c>
      <c r="K311" t="str">
        <f t="shared" si="30"/>
        <v>CLM24</v>
      </c>
      <c r="L311">
        <f t="shared" si="31"/>
        <v>3</v>
      </c>
    </row>
    <row r="312" spans="1:12" x14ac:dyDescent="0.4">
      <c r="A312">
        <v>333</v>
      </c>
      <c r="B312" t="s">
        <v>74</v>
      </c>
      <c r="C312" t="s">
        <v>615</v>
      </c>
      <c r="D312" t="s">
        <v>644</v>
      </c>
      <c r="E312" t="s">
        <v>645</v>
      </c>
      <c r="F312" t="s">
        <v>132</v>
      </c>
      <c r="I312" s="6">
        <v>25</v>
      </c>
      <c r="J312" t="str">
        <f t="shared" si="29"/>
        <v>CLM</v>
      </c>
      <c r="K312" t="str">
        <f t="shared" si="30"/>
        <v>CLM25</v>
      </c>
      <c r="L312">
        <f t="shared" si="31"/>
        <v>3</v>
      </c>
    </row>
    <row r="313" spans="1:12" x14ac:dyDescent="0.4">
      <c r="A313">
        <v>334</v>
      </c>
      <c r="B313" t="s">
        <v>74</v>
      </c>
      <c r="C313" t="s">
        <v>615</v>
      </c>
      <c r="D313" t="s">
        <v>646</v>
      </c>
      <c r="E313" t="s">
        <v>647</v>
      </c>
      <c r="F313" t="s">
        <v>100</v>
      </c>
      <c r="I313" s="6">
        <v>26</v>
      </c>
      <c r="J313" t="str">
        <f t="shared" si="29"/>
        <v>CLM</v>
      </c>
      <c r="K313" t="str">
        <f t="shared" si="30"/>
        <v>CLM26</v>
      </c>
      <c r="L313">
        <f t="shared" si="31"/>
        <v>3</v>
      </c>
    </row>
    <row r="314" spans="1:12" x14ac:dyDescent="0.4">
      <c r="A314">
        <v>335</v>
      </c>
      <c r="B314" t="s">
        <v>74</v>
      </c>
      <c r="C314" t="s">
        <v>615</v>
      </c>
      <c r="D314" t="s">
        <v>648</v>
      </c>
      <c r="E314" t="s">
        <v>649</v>
      </c>
      <c r="F314" t="s">
        <v>92</v>
      </c>
      <c r="I314" s="6">
        <v>27</v>
      </c>
      <c r="J314" t="str">
        <f t="shared" si="29"/>
        <v>CLM</v>
      </c>
      <c r="K314" t="str">
        <f t="shared" si="30"/>
        <v>CLM27</v>
      </c>
      <c r="L314">
        <f t="shared" si="31"/>
        <v>3</v>
      </c>
    </row>
    <row r="315" spans="1:12" x14ac:dyDescent="0.4">
      <c r="A315">
        <v>336</v>
      </c>
      <c r="B315" t="s">
        <v>74</v>
      </c>
      <c r="C315" t="s">
        <v>615</v>
      </c>
      <c r="D315" t="s">
        <v>650</v>
      </c>
      <c r="E315" t="s">
        <v>637</v>
      </c>
      <c r="F315" t="s">
        <v>92</v>
      </c>
      <c r="I315" s="6">
        <v>28</v>
      </c>
      <c r="J315" t="str">
        <f t="shared" si="29"/>
        <v>CLM</v>
      </c>
      <c r="K315" t="str">
        <f t="shared" si="30"/>
        <v>CLM28</v>
      </c>
      <c r="L315">
        <f t="shared" si="31"/>
        <v>3</v>
      </c>
    </row>
    <row r="316" spans="1:12" x14ac:dyDescent="0.4">
      <c r="A316">
        <v>337</v>
      </c>
      <c r="B316" t="s">
        <v>74</v>
      </c>
      <c r="C316" t="s">
        <v>615</v>
      </c>
      <c r="D316" t="s">
        <v>651</v>
      </c>
      <c r="E316" t="s">
        <v>652</v>
      </c>
      <c r="F316" t="s">
        <v>132</v>
      </c>
      <c r="I316" s="6">
        <v>29</v>
      </c>
      <c r="J316" t="str">
        <f t="shared" si="29"/>
        <v>CLM</v>
      </c>
      <c r="K316" t="str">
        <f t="shared" si="30"/>
        <v>CLM29</v>
      </c>
      <c r="L316">
        <f t="shared" si="31"/>
        <v>3</v>
      </c>
    </row>
    <row r="317" spans="1:12" x14ac:dyDescent="0.4">
      <c r="A317">
        <v>338</v>
      </c>
      <c r="B317" t="s">
        <v>74</v>
      </c>
      <c r="C317" t="s">
        <v>615</v>
      </c>
      <c r="D317" t="s">
        <v>653</v>
      </c>
      <c r="E317" t="s">
        <v>654</v>
      </c>
      <c r="F317" t="s">
        <v>100</v>
      </c>
      <c r="I317" s="6">
        <v>2</v>
      </c>
      <c r="J317" t="str">
        <f t="shared" si="29"/>
        <v>CLM</v>
      </c>
      <c r="K317" t="str">
        <f t="shared" si="30"/>
        <v>CLM2</v>
      </c>
      <c r="L317">
        <f t="shared" si="31"/>
        <v>3</v>
      </c>
    </row>
    <row r="318" spans="1:12" x14ac:dyDescent="0.4">
      <c r="A318">
        <v>339</v>
      </c>
      <c r="B318" t="s">
        <v>74</v>
      </c>
      <c r="C318" t="s">
        <v>615</v>
      </c>
      <c r="D318" t="s">
        <v>655</v>
      </c>
      <c r="E318" t="s">
        <v>303</v>
      </c>
      <c r="F318" t="s">
        <v>92</v>
      </c>
      <c r="I318" s="6">
        <v>30</v>
      </c>
      <c r="J318" t="str">
        <f t="shared" si="29"/>
        <v>CLM</v>
      </c>
      <c r="K318" t="str">
        <f t="shared" si="30"/>
        <v>CLM30</v>
      </c>
      <c r="L318">
        <f t="shared" si="31"/>
        <v>3</v>
      </c>
    </row>
    <row r="319" spans="1:12" x14ac:dyDescent="0.4">
      <c r="A319">
        <v>340</v>
      </c>
      <c r="B319" t="s">
        <v>74</v>
      </c>
      <c r="C319" t="s">
        <v>615</v>
      </c>
      <c r="D319" t="s">
        <v>656</v>
      </c>
      <c r="E319" t="s">
        <v>515</v>
      </c>
      <c r="F319" t="s">
        <v>92</v>
      </c>
      <c r="I319" s="6">
        <v>31</v>
      </c>
      <c r="J319" t="str">
        <f t="shared" si="29"/>
        <v>CLM</v>
      </c>
      <c r="K319" t="str">
        <f t="shared" si="30"/>
        <v>CLM31</v>
      </c>
      <c r="L319">
        <f t="shared" si="31"/>
        <v>3</v>
      </c>
    </row>
    <row r="320" spans="1:12" x14ac:dyDescent="0.4">
      <c r="A320">
        <v>341</v>
      </c>
      <c r="B320" t="s">
        <v>74</v>
      </c>
      <c r="C320" t="s">
        <v>615</v>
      </c>
      <c r="D320" t="s">
        <v>657</v>
      </c>
      <c r="E320" t="s">
        <v>589</v>
      </c>
      <c r="F320" t="s">
        <v>92</v>
      </c>
      <c r="I320" s="6">
        <v>32</v>
      </c>
      <c r="J320" t="str">
        <f t="shared" si="29"/>
        <v>CLM</v>
      </c>
      <c r="K320" t="str">
        <f t="shared" si="30"/>
        <v>CLM32</v>
      </c>
      <c r="L320">
        <f t="shared" si="31"/>
        <v>3</v>
      </c>
    </row>
    <row r="321" spans="1:12" x14ac:dyDescent="0.4">
      <c r="A321">
        <v>342</v>
      </c>
      <c r="B321" t="s">
        <v>74</v>
      </c>
      <c r="C321" t="s">
        <v>615</v>
      </c>
      <c r="D321" t="s">
        <v>658</v>
      </c>
      <c r="E321" t="s">
        <v>314</v>
      </c>
      <c r="F321" t="s">
        <v>92</v>
      </c>
      <c r="I321" s="6">
        <v>33</v>
      </c>
      <c r="J321" t="str">
        <f t="shared" si="29"/>
        <v>CLM</v>
      </c>
      <c r="K321" t="str">
        <f t="shared" si="30"/>
        <v>CLM33</v>
      </c>
      <c r="L321">
        <f t="shared" si="31"/>
        <v>3</v>
      </c>
    </row>
    <row r="322" spans="1:12" x14ac:dyDescent="0.4">
      <c r="A322">
        <v>343</v>
      </c>
      <c r="B322" t="s">
        <v>74</v>
      </c>
      <c r="C322" t="s">
        <v>615</v>
      </c>
      <c r="D322" t="s">
        <v>659</v>
      </c>
      <c r="E322" t="s">
        <v>660</v>
      </c>
      <c r="F322" t="s">
        <v>100</v>
      </c>
      <c r="I322" s="6">
        <v>34</v>
      </c>
      <c r="J322" t="str">
        <f t="shared" ref="J322:J385" si="32">LEFT(B322,3)</f>
        <v>CLM</v>
      </c>
      <c r="K322" t="str">
        <f t="shared" ref="K322:K385" si="33">CONCATENATE(J322,I322)</f>
        <v>CLM34</v>
      </c>
      <c r="L322">
        <f t="shared" ref="L322:L385" si="34">COUNTIF($K$2:$K$1123, "gpn" &amp; I322&amp;""  )</f>
        <v>3</v>
      </c>
    </row>
    <row r="323" spans="1:12" x14ac:dyDescent="0.4">
      <c r="A323">
        <v>344</v>
      </c>
      <c r="B323" t="s">
        <v>74</v>
      </c>
      <c r="C323" t="s">
        <v>615</v>
      </c>
      <c r="D323" t="s">
        <v>661</v>
      </c>
      <c r="E323" t="s">
        <v>662</v>
      </c>
      <c r="F323" t="s">
        <v>92</v>
      </c>
      <c r="I323" s="6">
        <v>35</v>
      </c>
      <c r="J323" t="str">
        <f t="shared" si="32"/>
        <v>CLM</v>
      </c>
      <c r="K323" t="str">
        <f t="shared" si="33"/>
        <v>CLM35</v>
      </c>
      <c r="L323">
        <f t="shared" si="34"/>
        <v>3</v>
      </c>
    </row>
    <row r="324" spans="1:12" x14ac:dyDescent="0.4">
      <c r="A324">
        <v>345</v>
      </c>
      <c r="B324" t="s">
        <v>74</v>
      </c>
      <c r="C324" t="s">
        <v>615</v>
      </c>
      <c r="D324" t="s">
        <v>663</v>
      </c>
      <c r="E324" t="s">
        <v>664</v>
      </c>
      <c r="F324" t="s">
        <v>100</v>
      </c>
      <c r="I324" s="6">
        <v>36</v>
      </c>
      <c r="J324" t="str">
        <f t="shared" si="32"/>
        <v>CLM</v>
      </c>
      <c r="K324" t="str">
        <f t="shared" si="33"/>
        <v>CLM36</v>
      </c>
      <c r="L324">
        <f t="shared" si="34"/>
        <v>3</v>
      </c>
    </row>
    <row r="325" spans="1:12" x14ac:dyDescent="0.4">
      <c r="A325">
        <v>346</v>
      </c>
      <c r="B325" t="s">
        <v>74</v>
      </c>
      <c r="C325" t="s">
        <v>615</v>
      </c>
      <c r="D325" t="s">
        <v>665</v>
      </c>
      <c r="E325" t="s">
        <v>666</v>
      </c>
      <c r="F325" t="s">
        <v>100</v>
      </c>
      <c r="I325" s="6">
        <v>37</v>
      </c>
      <c r="J325" t="str">
        <f t="shared" si="32"/>
        <v>CLM</v>
      </c>
      <c r="K325" t="str">
        <f t="shared" si="33"/>
        <v>CLM37</v>
      </c>
      <c r="L325">
        <f t="shared" si="34"/>
        <v>3</v>
      </c>
    </row>
    <row r="326" spans="1:12" x14ac:dyDescent="0.4">
      <c r="A326">
        <v>347</v>
      </c>
      <c r="B326" t="s">
        <v>74</v>
      </c>
      <c r="C326" t="s">
        <v>615</v>
      </c>
      <c r="D326" t="s">
        <v>667</v>
      </c>
      <c r="E326" t="s">
        <v>329</v>
      </c>
      <c r="F326" t="s">
        <v>100</v>
      </c>
      <c r="I326" s="6">
        <v>38</v>
      </c>
      <c r="J326" t="str">
        <f t="shared" si="32"/>
        <v>CLM</v>
      </c>
      <c r="K326" t="str">
        <f t="shared" si="33"/>
        <v>CLM38</v>
      </c>
      <c r="L326">
        <f t="shared" si="34"/>
        <v>3</v>
      </c>
    </row>
    <row r="327" spans="1:12" x14ac:dyDescent="0.4">
      <c r="A327">
        <v>348</v>
      </c>
      <c r="B327" t="s">
        <v>74</v>
      </c>
      <c r="C327" t="s">
        <v>615</v>
      </c>
      <c r="D327" t="s">
        <v>668</v>
      </c>
      <c r="E327" t="s">
        <v>669</v>
      </c>
      <c r="F327" t="s">
        <v>100</v>
      </c>
      <c r="I327" s="6">
        <v>39</v>
      </c>
      <c r="J327" t="str">
        <f t="shared" si="32"/>
        <v>CLM</v>
      </c>
      <c r="K327" t="str">
        <f t="shared" si="33"/>
        <v>CLM39</v>
      </c>
      <c r="L327">
        <f t="shared" si="34"/>
        <v>3</v>
      </c>
    </row>
    <row r="328" spans="1:12" x14ac:dyDescent="0.4">
      <c r="A328">
        <v>349</v>
      </c>
      <c r="B328" t="s">
        <v>74</v>
      </c>
      <c r="C328" t="s">
        <v>615</v>
      </c>
      <c r="D328" t="s">
        <v>670</v>
      </c>
      <c r="E328" t="s">
        <v>671</v>
      </c>
      <c r="F328" t="s">
        <v>92</v>
      </c>
      <c r="I328" s="6">
        <v>3</v>
      </c>
      <c r="J328" t="str">
        <f t="shared" si="32"/>
        <v>CLM</v>
      </c>
      <c r="K328" t="str">
        <f t="shared" si="33"/>
        <v>CLM3</v>
      </c>
      <c r="L328">
        <f t="shared" si="34"/>
        <v>3</v>
      </c>
    </row>
    <row r="329" spans="1:12" x14ac:dyDescent="0.4">
      <c r="A329">
        <v>350</v>
      </c>
      <c r="B329" t="s">
        <v>74</v>
      </c>
      <c r="C329" t="s">
        <v>615</v>
      </c>
      <c r="D329" t="s">
        <v>672</v>
      </c>
      <c r="E329" t="s">
        <v>587</v>
      </c>
      <c r="F329" t="s">
        <v>100</v>
      </c>
      <c r="I329" s="6">
        <v>40</v>
      </c>
      <c r="J329" t="str">
        <f t="shared" si="32"/>
        <v>CLM</v>
      </c>
      <c r="K329" t="str">
        <f t="shared" si="33"/>
        <v>CLM40</v>
      </c>
      <c r="L329">
        <f t="shared" si="34"/>
        <v>3</v>
      </c>
    </row>
    <row r="330" spans="1:12" x14ac:dyDescent="0.4">
      <c r="A330">
        <v>351</v>
      </c>
      <c r="B330" t="s">
        <v>74</v>
      </c>
      <c r="C330" t="s">
        <v>615</v>
      </c>
      <c r="D330" t="s">
        <v>673</v>
      </c>
      <c r="E330" t="s">
        <v>674</v>
      </c>
      <c r="F330" t="s">
        <v>92</v>
      </c>
      <c r="I330" s="6">
        <v>41</v>
      </c>
      <c r="J330" t="str">
        <f t="shared" si="32"/>
        <v>CLM</v>
      </c>
      <c r="K330" t="str">
        <f t="shared" si="33"/>
        <v>CLM41</v>
      </c>
      <c r="L330">
        <f t="shared" si="34"/>
        <v>3</v>
      </c>
    </row>
    <row r="331" spans="1:12" x14ac:dyDescent="0.4">
      <c r="A331">
        <v>352</v>
      </c>
      <c r="B331" t="s">
        <v>74</v>
      </c>
      <c r="C331" t="s">
        <v>615</v>
      </c>
      <c r="D331" t="s">
        <v>675</v>
      </c>
      <c r="E331" t="s">
        <v>676</v>
      </c>
      <c r="F331" t="s">
        <v>100</v>
      </c>
      <c r="I331" s="6">
        <v>42</v>
      </c>
      <c r="J331" t="str">
        <f t="shared" si="32"/>
        <v>CLM</v>
      </c>
      <c r="K331" t="str">
        <f t="shared" si="33"/>
        <v>CLM42</v>
      </c>
      <c r="L331">
        <f t="shared" si="34"/>
        <v>3</v>
      </c>
    </row>
    <row r="332" spans="1:12" x14ac:dyDescent="0.4">
      <c r="A332">
        <v>353</v>
      </c>
      <c r="B332" t="s">
        <v>74</v>
      </c>
      <c r="C332" t="s">
        <v>615</v>
      </c>
      <c r="D332" t="s">
        <v>677</v>
      </c>
      <c r="E332" t="s">
        <v>423</v>
      </c>
      <c r="F332" t="s">
        <v>92</v>
      </c>
      <c r="I332" s="6">
        <v>43</v>
      </c>
      <c r="J332" t="str">
        <f t="shared" si="32"/>
        <v>CLM</v>
      </c>
      <c r="K332" t="str">
        <f t="shared" si="33"/>
        <v>CLM43</v>
      </c>
      <c r="L332">
        <f t="shared" si="34"/>
        <v>3</v>
      </c>
    </row>
    <row r="333" spans="1:12" x14ac:dyDescent="0.4">
      <c r="A333">
        <v>354</v>
      </c>
      <c r="B333" t="s">
        <v>74</v>
      </c>
      <c r="C333" t="s">
        <v>615</v>
      </c>
      <c r="D333" t="s">
        <v>678</v>
      </c>
      <c r="E333" t="s">
        <v>679</v>
      </c>
      <c r="F333" t="s">
        <v>92</v>
      </c>
      <c r="I333" s="6">
        <v>44</v>
      </c>
      <c r="J333" t="str">
        <f t="shared" si="32"/>
        <v>CLM</v>
      </c>
      <c r="K333" t="str">
        <f t="shared" si="33"/>
        <v>CLM44</v>
      </c>
      <c r="L333">
        <f t="shared" si="34"/>
        <v>3</v>
      </c>
    </row>
    <row r="334" spans="1:12" x14ac:dyDescent="0.4">
      <c r="A334">
        <v>355</v>
      </c>
      <c r="B334" t="s">
        <v>74</v>
      </c>
      <c r="C334" t="s">
        <v>615</v>
      </c>
      <c r="D334" t="s">
        <v>680</v>
      </c>
      <c r="E334" t="s">
        <v>681</v>
      </c>
      <c r="F334" t="s">
        <v>100</v>
      </c>
      <c r="I334" s="6">
        <v>45</v>
      </c>
      <c r="J334" t="str">
        <f t="shared" si="32"/>
        <v>CLM</v>
      </c>
      <c r="K334" t="str">
        <f t="shared" si="33"/>
        <v>CLM45</v>
      </c>
      <c r="L334">
        <f t="shared" si="34"/>
        <v>3</v>
      </c>
    </row>
    <row r="335" spans="1:12" x14ac:dyDescent="0.4">
      <c r="A335">
        <v>356</v>
      </c>
      <c r="B335" t="s">
        <v>74</v>
      </c>
      <c r="C335" t="s">
        <v>615</v>
      </c>
      <c r="D335" t="s">
        <v>682</v>
      </c>
      <c r="E335" t="s">
        <v>332</v>
      </c>
      <c r="F335" t="s">
        <v>92</v>
      </c>
      <c r="I335" s="6">
        <v>46</v>
      </c>
      <c r="J335" t="str">
        <f t="shared" si="32"/>
        <v>CLM</v>
      </c>
      <c r="K335" t="str">
        <f t="shared" si="33"/>
        <v>CLM46</v>
      </c>
      <c r="L335">
        <f t="shared" si="34"/>
        <v>3</v>
      </c>
    </row>
    <row r="336" spans="1:12" x14ac:dyDescent="0.4">
      <c r="A336">
        <v>357</v>
      </c>
      <c r="B336" t="s">
        <v>74</v>
      </c>
      <c r="C336" t="s">
        <v>615</v>
      </c>
      <c r="D336" t="s">
        <v>683</v>
      </c>
      <c r="E336" t="s">
        <v>684</v>
      </c>
      <c r="F336" t="s">
        <v>132</v>
      </c>
      <c r="I336" s="6">
        <v>47</v>
      </c>
      <c r="J336" t="str">
        <f t="shared" si="32"/>
        <v>CLM</v>
      </c>
      <c r="K336" t="str">
        <f t="shared" si="33"/>
        <v>CLM47</v>
      </c>
      <c r="L336">
        <f t="shared" si="34"/>
        <v>3</v>
      </c>
    </row>
    <row r="337" spans="1:12" x14ac:dyDescent="0.4">
      <c r="A337">
        <v>358</v>
      </c>
      <c r="B337" t="s">
        <v>74</v>
      </c>
      <c r="C337" t="s">
        <v>615</v>
      </c>
      <c r="D337" t="s">
        <v>685</v>
      </c>
      <c r="E337" t="s">
        <v>686</v>
      </c>
      <c r="F337" t="s">
        <v>92</v>
      </c>
      <c r="I337" s="6">
        <v>48</v>
      </c>
      <c r="J337" t="str">
        <f t="shared" si="32"/>
        <v>CLM</v>
      </c>
      <c r="K337" t="str">
        <f t="shared" si="33"/>
        <v>CLM48</v>
      </c>
      <c r="L337">
        <f t="shared" si="34"/>
        <v>3</v>
      </c>
    </row>
    <row r="338" spans="1:12" x14ac:dyDescent="0.4">
      <c r="A338">
        <v>359</v>
      </c>
      <c r="B338" t="s">
        <v>74</v>
      </c>
      <c r="C338" t="s">
        <v>615</v>
      </c>
      <c r="D338" t="s">
        <v>687</v>
      </c>
      <c r="E338" t="s">
        <v>688</v>
      </c>
      <c r="F338" t="s">
        <v>92</v>
      </c>
      <c r="I338" s="6">
        <v>49</v>
      </c>
      <c r="J338" t="str">
        <f t="shared" si="32"/>
        <v>CLM</v>
      </c>
      <c r="K338" t="str">
        <f t="shared" si="33"/>
        <v>CLM49</v>
      </c>
      <c r="L338">
        <f t="shared" si="34"/>
        <v>3</v>
      </c>
    </row>
    <row r="339" spans="1:12" x14ac:dyDescent="0.4">
      <c r="A339">
        <v>360</v>
      </c>
      <c r="B339" t="s">
        <v>74</v>
      </c>
      <c r="C339" t="s">
        <v>615</v>
      </c>
      <c r="D339" t="s">
        <v>689</v>
      </c>
      <c r="E339" t="s">
        <v>334</v>
      </c>
      <c r="F339" t="s">
        <v>92</v>
      </c>
      <c r="I339" s="6">
        <v>4</v>
      </c>
      <c r="J339" t="str">
        <f t="shared" si="32"/>
        <v>CLM</v>
      </c>
      <c r="K339" t="str">
        <f t="shared" si="33"/>
        <v>CLM4</v>
      </c>
      <c r="L339">
        <f t="shared" si="34"/>
        <v>3</v>
      </c>
    </row>
    <row r="340" spans="1:12" x14ac:dyDescent="0.4">
      <c r="A340">
        <v>361</v>
      </c>
      <c r="B340" t="s">
        <v>74</v>
      </c>
      <c r="C340" t="s">
        <v>615</v>
      </c>
      <c r="D340" t="s">
        <v>690</v>
      </c>
      <c r="E340" t="s">
        <v>691</v>
      </c>
      <c r="F340" t="s">
        <v>92</v>
      </c>
      <c r="I340" s="6">
        <v>50</v>
      </c>
      <c r="J340" t="str">
        <f t="shared" si="32"/>
        <v>CLM</v>
      </c>
      <c r="K340" t="str">
        <f t="shared" si="33"/>
        <v>CLM50</v>
      </c>
      <c r="L340">
        <f t="shared" si="34"/>
        <v>2</v>
      </c>
    </row>
    <row r="341" spans="1:12" x14ac:dyDescent="0.4">
      <c r="A341">
        <v>362</v>
      </c>
      <c r="B341" t="s">
        <v>74</v>
      </c>
      <c r="C341" t="s">
        <v>615</v>
      </c>
      <c r="D341" t="s">
        <v>692</v>
      </c>
      <c r="E341" t="s">
        <v>440</v>
      </c>
      <c r="F341" t="s">
        <v>92</v>
      </c>
      <c r="I341" s="6">
        <v>5</v>
      </c>
      <c r="J341" t="str">
        <f t="shared" si="32"/>
        <v>CLM</v>
      </c>
      <c r="K341" t="str">
        <f t="shared" si="33"/>
        <v>CLM5</v>
      </c>
      <c r="L341">
        <f t="shared" si="34"/>
        <v>2</v>
      </c>
    </row>
    <row r="342" spans="1:12" x14ac:dyDescent="0.4">
      <c r="A342">
        <v>363</v>
      </c>
      <c r="B342" t="s">
        <v>74</v>
      </c>
      <c r="C342" t="s">
        <v>615</v>
      </c>
      <c r="D342" t="s">
        <v>693</v>
      </c>
      <c r="E342" t="s">
        <v>694</v>
      </c>
      <c r="F342" t="s">
        <v>92</v>
      </c>
      <c r="I342" s="6">
        <v>6</v>
      </c>
      <c r="J342" t="str">
        <f t="shared" si="32"/>
        <v>CLM</v>
      </c>
      <c r="K342" t="str">
        <f t="shared" si="33"/>
        <v>CLM6</v>
      </c>
      <c r="L342">
        <f t="shared" si="34"/>
        <v>3</v>
      </c>
    </row>
    <row r="343" spans="1:12" x14ac:dyDescent="0.4">
      <c r="A343">
        <v>364</v>
      </c>
      <c r="B343" t="s">
        <v>74</v>
      </c>
      <c r="C343" t="s">
        <v>615</v>
      </c>
      <c r="D343" t="s">
        <v>695</v>
      </c>
      <c r="E343" t="s">
        <v>696</v>
      </c>
      <c r="F343" t="s">
        <v>132</v>
      </c>
      <c r="I343" s="6">
        <v>7</v>
      </c>
      <c r="J343" t="str">
        <f t="shared" si="32"/>
        <v>CLM</v>
      </c>
      <c r="K343" t="str">
        <f t="shared" si="33"/>
        <v>CLM7</v>
      </c>
      <c r="L343">
        <f t="shared" si="34"/>
        <v>3</v>
      </c>
    </row>
    <row r="344" spans="1:12" x14ac:dyDescent="0.4">
      <c r="A344">
        <v>365</v>
      </c>
      <c r="B344" t="s">
        <v>74</v>
      </c>
      <c r="C344" t="s">
        <v>615</v>
      </c>
      <c r="D344" t="s">
        <v>697</v>
      </c>
      <c r="E344" t="s">
        <v>441</v>
      </c>
      <c r="F344" t="s">
        <v>100</v>
      </c>
      <c r="I344" s="6">
        <v>8</v>
      </c>
      <c r="J344" t="str">
        <f t="shared" si="32"/>
        <v>CLM</v>
      </c>
      <c r="K344" t="str">
        <f t="shared" si="33"/>
        <v>CLM8</v>
      </c>
      <c r="L344">
        <f t="shared" si="34"/>
        <v>3</v>
      </c>
    </row>
    <row r="345" spans="1:12" x14ac:dyDescent="0.4">
      <c r="A345">
        <v>366</v>
      </c>
      <c r="B345" t="s">
        <v>74</v>
      </c>
      <c r="C345" t="s">
        <v>615</v>
      </c>
      <c r="D345" t="s">
        <v>698</v>
      </c>
      <c r="E345" t="s">
        <v>528</v>
      </c>
      <c r="F345" t="s">
        <v>92</v>
      </c>
      <c r="I345" s="6">
        <v>9</v>
      </c>
      <c r="J345" t="str">
        <f t="shared" si="32"/>
        <v>CLM</v>
      </c>
      <c r="K345" t="str">
        <f t="shared" si="33"/>
        <v>CLM9</v>
      </c>
      <c r="L345">
        <f t="shared" si="34"/>
        <v>2</v>
      </c>
    </row>
    <row r="346" spans="1:12" x14ac:dyDescent="0.4">
      <c r="A346">
        <v>367</v>
      </c>
      <c r="B346" t="s">
        <v>59</v>
      </c>
      <c r="C346" t="s">
        <v>699</v>
      </c>
      <c r="D346" t="s">
        <v>700</v>
      </c>
      <c r="E346" t="s">
        <v>701</v>
      </c>
      <c r="F346" t="s">
        <v>92</v>
      </c>
      <c r="I346" s="6">
        <v>10</v>
      </c>
      <c r="J346" t="str">
        <f t="shared" si="32"/>
        <v>CLM</v>
      </c>
      <c r="K346" t="str">
        <f t="shared" si="33"/>
        <v>CLM10</v>
      </c>
      <c r="L346">
        <f t="shared" si="34"/>
        <v>3</v>
      </c>
    </row>
    <row r="347" spans="1:12" x14ac:dyDescent="0.4">
      <c r="A347">
        <v>368</v>
      </c>
      <c r="B347" t="s">
        <v>59</v>
      </c>
      <c r="C347" t="s">
        <v>699</v>
      </c>
      <c r="D347" t="s">
        <v>702</v>
      </c>
      <c r="E347" t="s">
        <v>446</v>
      </c>
      <c r="F347" t="s">
        <v>100</v>
      </c>
      <c r="I347" s="6">
        <v>11</v>
      </c>
      <c r="J347" t="str">
        <f t="shared" si="32"/>
        <v>CLM</v>
      </c>
      <c r="K347" t="str">
        <f t="shared" si="33"/>
        <v>CLM11</v>
      </c>
      <c r="L347">
        <f t="shared" si="34"/>
        <v>3</v>
      </c>
    </row>
    <row r="348" spans="1:12" x14ac:dyDescent="0.4">
      <c r="A348">
        <v>369</v>
      </c>
      <c r="B348" t="s">
        <v>59</v>
      </c>
      <c r="C348" t="s">
        <v>699</v>
      </c>
      <c r="D348" t="s">
        <v>703</v>
      </c>
      <c r="E348" t="s">
        <v>704</v>
      </c>
      <c r="F348" t="s">
        <v>132</v>
      </c>
      <c r="I348" s="6">
        <v>12</v>
      </c>
      <c r="J348" t="str">
        <f t="shared" si="32"/>
        <v>CLM</v>
      </c>
      <c r="K348" t="str">
        <f t="shared" si="33"/>
        <v>CLM12</v>
      </c>
      <c r="L348">
        <f t="shared" si="34"/>
        <v>3</v>
      </c>
    </row>
    <row r="349" spans="1:12" x14ac:dyDescent="0.4">
      <c r="A349">
        <v>370</v>
      </c>
      <c r="B349" t="s">
        <v>59</v>
      </c>
      <c r="C349" t="s">
        <v>699</v>
      </c>
      <c r="D349" t="s">
        <v>705</v>
      </c>
      <c r="E349" t="s">
        <v>226</v>
      </c>
      <c r="F349" t="s">
        <v>92</v>
      </c>
      <c r="I349" s="6">
        <v>13</v>
      </c>
      <c r="J349" t="str">
        <f t="shared" si="32"/>
        <v>CLM</v>
      </c>
      <c r="K349" t="str">
        <f t="shared" si="33"/>
        <v>CLM13</v>
      </c>
      <c r="L349">
        <f t="shared" si="34"/>
        <v>3</v>
      </c>
    </row>
    <row r="350" spans="1:12" x14ac:dyDescent="0.4">
      <c r="A350">
        <v>371</v>
      </c>
      <c r="B350" t="s">
        <v>59</v>
      </c>
      <c r="C350" t="s">
        <v>699</v>
      </c>
      <c r="D350" t="s">
        <v>706</v>
      </c>
      <c r="E350" t="s">
        <v>707</v>
      </c>
      <c r="F350" t="s">
        <v>92</v>
      </c>
      <c r="I350" s="6">
        <v>14</v>
      </c>
      <c r="J350" t="str">
        <f t="shared" si="32"/>
        <v>CLM</v>
      </c>
      <c r="K350" t="str">
        <f t="shared" si="33"/>
        <v>CLM14</v>
      </c>
      <c r="L350">
        <f t="shared" si="34"/>
        <v>3</v>
      </c>
    </row>
    <row r="351" spans="1:12" x14ac:dyDescent="0.4">
      <c r="A351">
        <v>372</v>
      </c>
      <c r="B351" t="s">
        <v>59</v>
      </c>
      <c r="C351" t="s">
        <v>699</v>
      </c>
      <c r="D351" t="s">
        <v>708</v>
      </c>
      <c r="E351" t="s">
        <v>709</v>
      </c>
      <c r="F351" t="s">
        <v>92</v>
      </c>
      <c r="I351" s="6">
        <v>15</v>
      </c>
      <c r="J351" t="str">
        <f t="shared" si="32"/>
        <v>CLM</v>
      </c>
      <c r="K351" t="str">
        <f t="shared" si="33"/>
        <v>CLM15</v>
      </c>
      <c r="L351">
        <f t="shared" si="34"/>
        <v>3</v>
      </c>
    </row>
    <row r="352" spans="1:12" x14ac:dyDescent="0.4">
      <c r="A352">
        <v>373</v>
      </c>
      <c r="B352" t="s">
        <v>59</v>
      </c>
      <c r="C352" t="s">
        <v>699</v>
      </c>
      <c r="D352" t="s">
        <v>710</v>
      </c>
      <c r="E352" t="s">
        <v>711</v>
      </c>
      <c r="F352" t="s">
        <v>100</v>
      </c>
      <c r="I352" s="6">
        <v>16</v>
      </c>
      <c r="J352" t="str">
        <f t="shared" si="32"/>
        <v>CLM</v>
      </c>
      <c r="K352" t="str">
        <f t="shared" si="33"/>
        <v>CLM16</v>
      </c>
      <c r="L352">
        <f t="shared" si="34"/>
        <v>3</v>
      </c>
    </row>
    <row r="353" spans="1:12" x14ac:dyDescent="0.4">
      <c r="A353">
        <v>374</v>
      </c>
      <c r="B353" t="s">
        <v>59</v>
      </c>
      <c r="C353" t="s">
        <v>699</v>
      </c>
      <c r="D353" t="s">
        <v>712</v>
      </c>
      <c r="E353" t="s">
        <v>713</v>
      </c>
      <c r="F353" t="s">
        <v>92</v>
      </c>
      <c r="I353" s="6">
        <v>17</v>
      </c>
      <c r="J353" t="str">
        <f t="shared" si="32"/>
        <v>CLM</v>
      </c>
      <c r="K353" t="str">
        <f t="shared" si="33"/>
        <v>CLM17</v>
      </c>
      <c r="L353">
        <f t="shared" si="34"/>
        <v>3</v>
      </c>
    </row>
    <row r="354" spans="1:12" x14ac:dyDescent="0.4">
      <c r="A354">
        <v>375</v>
      </c>
      <c r="B354" t="s">
        <v>59</v>
      </c>
      <c r="C354" t="s">
        <v>699</v>
      </c>
      <c r="D354" t="s">
        <v>714</v>
      </c>
      <c r="E354" t="s">
        <v>545</v>
      </c>
      <c r="F354" t="s">
        <v>100</v>
      </c>
      <c r="I354" s="6">
        <v>18</v>
      </c>
      <c r="J354" t="str">
        <f t="shared" si="32"/>
        <v>CLM</v>
      </c>
      <c r="K354" t="str">
        <f t="shared" si="33"/>
        <v>CLM18</v>
      </c>
      <c r="L354">
        <f t="shared" si="34"/>
        <v>3</v>
      </c>
    </row>
    <row r="355" spans="1:12" x14ac:dyDescent="0.4">
      <c r="A355">
        <v>376</v>
      </c>
      <c r="B355" t="s">
        <v>59</v>
      </c>
      <c r="C355" t="s">
        <v>699</v>
      </c>
      <c r="D355" t="s">
        <v>715</v>
      </c>
      <c r="E355" t="s">
        <v>716</v>
      </c>
      <c r="F355" t="s">
        <v>92</v>
      </c>
      <c r="I355" s="6">
        <v>19</v>
      </c>
      <c r="J355" t="str">
        <f t="shared" si="32"/>
        <v>CLM</v>
      </c>
      <c r="K355" t="str">
        <f t="shared" si="33"/>
        <v>CLM19</v>
      </c>
      <c r="L355">
        <f t="shared" si="34"/>
        <v>3</v>
      </c>
    </row>
    <row r="356" spans="1:12" x14ac:dyDescent="0.4">
      <c r="A356">
        <v>377</v>
      </c>
      <c r="B356" t="s">
        <v>59</v>
      </c>
      <c r="C356" t="s">
        <v>699</v>
      </c>
      <c r="D356" t="s">
        <v>717</v>
      </c>
      <c r="E356" t="s">
        <v>718</v>
      </c>
      <c r="F356" t="s">
        <v>92</v>
      </c>
      <c r="I356" s="6">
        <v>1</v>
      </c>
      <c r="J356" t="str">
        <f t="shared" si="32"/>
        <v>CLM</v>
      </c>
      <c r="K356" t="str">
        <f t="shared" si="33"/>
        <v>CLM1</v>
      </c>
      <c r="L356">
        <f t="shared" si="34"/>
        <v>3</v>
      </c>
    </row>
    <row r="357" spans="1:12" x14ac:dyDescent="0.4">
      <c r="A357">
        <v>378</v>
      </c>
      <c r="B357" t="s">
        <v>59</v>
      </c>
      <c r="C357" t="s">
        <v>699</v>
      </c>
      <c r="D357" t="s">
        <v>719</v>
      </c>
      <c r="E357" t="s">
        <v>550</v>
      </c>
      <c r="F357" t="s">
        <v>92</v>
      </c>
      <c r="I357" s="6">
        <v>20</v>
      </c>
      <c r="J357" t="str">
        <f t="shared" si="32"/>
        <v>CLM</v>
      </c>
      <c r="K357" t="str">
        <f t="shared" si="33"/>
        <v>CLM20</v>
      </c>
      <c r="L357">
        <f t="shared" si="34"/>
        <v>3</v>
      </c>
    </row>
    <row r="358" spans="1:12" x14ac:dyDescent="0.4">
      <c r="A358">
        <v>379</v>
      </c>
      <c r="B358" t="s">
        <v>59</v>
      </c>
      <c r="C358" t="s">
        <v>699</v>
      </c>
      <c r="D358" t="s">
        <v>720</v>
      </c>
      <c r="E358" t="s">
        <v>721</v>
      </c>
      <c r="F358" t="s">
        <v>100</v>
      </c>
      <c r="I358" s="6">
        <v>21</v>
      </c>
      <c r="J358" t="str">
        <f t="shared" si="32"/>
        <v>CLM</v>
      </c>
      <c r="K358" t="str">
        <f t="shared" si="33"/>
        <v>CLM21</v>
      </c>
      <c r="L358">
        <f t="shared" si="34"/>
        <v>3</v>
      </c>
    </row>
    <row r="359" spans="1:12" x14ac:dyDescent="0.4">
      <c r="A359">
        <v>380</v>
      </c>
      <c r="B359" t="s">
        <v>59</v>
      </c>
      <c r="C359" t="s">
        <v>699</v>
      </c>
      <c r="D359" t="s">
        <v>722</v>
      </c>
      <c r="E359" t="s">
        <v>723</v>
      </c>
      <c r="F359" t="s">
        <v>100</v>
      </c>
      <c r="I359" s="6">
        <v>22</v>
      </c>
      <c r="J359" t="str">
        <f t="shared" si="32"/>
        <v>CLM</v>
      </c>
      <c r="K359" t="str">
        <f t="shared" si="33"/>
        <v>CLM22</v>
      </c>
      <c r="L359">
        <f t="shared" si="34"/>
        <v>3</v>
      </c>
    </row>
    <row r="360" spans="1:12" x14ac:dyDescent="0.4">
      <c r="A360">
        <v>381</v>
      </c>
      <c r="B360" t="s">
        <v>59</v>
      </c>
      <c r="C360" t="s">
        <v>699</v>
      </c>
      <c r="D360" t="s">
        <v>724</v>
      </c>
      <c r="E360" t="s">
        <v>725</v>
      </c>
      <c r="F360" t="s">
        <v>92</v>
      </c>
      <c r="I360" s="6">
        <v>23</v>
      </c>
      <c r="J360" t="str">
        <f t="shared" si="32"/>
        <v>CLM</v>
      </c>
      <c r="K360" t="str">
        <f t="shared" si="33"/>
        <v>CLM23</v>
      </c>
      <c r="L360">
        <f t="shared" si="34"/>
        <v>3</v>
      </c>
    </row>
    <row r="361" spans="1:12" x14ac:dyDescent="0.4">
      <c r="A361">
        <v>382</v>
      </c>
      <c r="B361" t="s">
        <v>59</v>
      </c>
      <c r="C361" t="s">
        <v>699</v>
      </c>
      <c r="D361" t="s">
        <v>726</v>
      </c>
      <c r="E361" t="s">
        <v>528</v>
      </c>
      <c r="F361" t="s">
        <v>92</v>
      </c>
      <c r="I361" s="6">
        <v>24</v>
      </c>
      <c r="J361" t="str">
        <f t="shared" si="32"/>
        <v>CLM</v>
      </c>
      <c r="K361" t="str">
        <f t="shared" si="33"/>
        <v>CLM24</v>
      </c>
      <c r="L361">
        <f t="shared" si="34"/>
        <v>3</v>
      </c>
    </row>
    <row r="362" spans="1:12" x14ac:dyDescent="0.4">
      <c r="A362">
        <v>383</v>
      </c>
      <c r="B362" t="s">
        <v>59</v>
      </c>
      <c r="C362" t="s">
        <v>699</v>
      </c>
      <c r="D362" t="s">
        <v>727</v>
      </c>
      <c r="E362" t="s">
        <v>728</v>
      </c>
      <c r="F362" t="s">
        <v>132</v>
      </c>
      <c r="I362" s="6">
        <v>25</v>
      </c>
      <c r="J362" t="str">
        <f t="shared" si="32"/>
        <v>CLM</v>
      </c>
      <c r="K362" t="str">
        <f t="shared" si="33"/>
        <v>CLM25</v>
      </c>
      <c r="L362">
        <f t="shared" si="34"/>
        <v>3</v>
      </c>
    </row>
    <row r="363" spans="1:12" x14ac:dyDescent="0.4">
      <c r="A363">
        <v>384</v>
      </c>
      <c r="B363" t="s">
        <v>59</v>
      </c>
      <c r="C363" t="s">
        <v>699</v>
      </c>
      <c r="D363" t="s">
        <v>729</v>
      </c>
      <c r="E363" t="s">
        <v>730</v>
      </c>
      <c r="F363" t="s">
        <v>92</v>
      </c>
      <c r="I363" s="6">
        <v>26</v>
      </c>
      <c r="J363" t="str">
        <f t="shared" si="32"/>
        <v>CLM</v>
      </c>
      <c r="K363" t="str">
        <f t="shared" si="33"/>
        <v>CLM26</v>
      </c>
      <c r="L363">
        <f t="shared" si="34"/>
        <v>3</v>
      </c>
    </row>
    <row r="364" spans="1:12" x14ac:dyDescent="0.4">
      <c r="A364">
        <v>385</v>
      </c>
      <c r="B364" t="s">
        <v>59</v>
      </c>
      <c r="C364" t="s">
        <v>699</v>
      </c>
      <c r="D364" t="s">
        <v>731</v>
      </c>
      <c r="E364" t="s">
        <v>732</v>
      </c>
      <c r="F364" t="s">
        <v>132</v>
      </c>
      <c r="I364" s="6">
        <v>27</v>
      </c>
      <c r="J364" t="str">
        <f t="shared" si="32"/>
        <v>CLM</v>
      </c>
      <c r="K364" t="str">
        <f t="shared" si="33"/>
        <v>CLM27</v>
      </c>
      <c r="L364">
        <f t="shared" si="34"/>
        <v>3</v>
      </c>
    </row>
    <row r="365" spans="1:12" x14ac:dyDescent="0.4">
      <c r="A365">
        <v>386</v>
      </c>
      <c r="B365" t="s">
        <v>59</v>
      </c>
      <c r="C365" t="s">
        <v>699</v>
      </c>
      <c r="D365" t="s">
        <v>733</v>
      </c>
      <c r="E365" t="s">
        <v>734</v>
      </c>
      <c r="F365" t="s">
        <v>92</v>
      </c>
      <c r="I365" s="6">
        <v>28</v>
      </c>
      <c r="J365" t="str">
        <f t="shared" si="32"/>
        <v>CLM</v>
      </c>
      <c r="K365" t="str">
        <f t="shared" si="33"/>
        <v>CLM28</v>
      </c>
      <c r="L365">
        <f t="shared" si="34"/>
        <v>3</v>
      </c>
    </row>
    <row r="366" spans="1:12" x14ac:dyDescent="0.4">
      <c r="A366">
        <v>387</v>
      </c>
      <c r="B366" t="s">
        <v>59</v>
      </c>
      <c r="C366" t="s">
        <v>699</v>
      </c>
      <c r="D366" t="s">
        <v>735</v>
      </c>
      <c r="E366" t="s">
        <v>407</v>
      </c>
      <c r="F366" t="s">
        <v>132</v>
      </c>
      <c r="I366" s="6">
        <v>29</v>
      </c>
      <c r="J366" t="str">
        <f t="shared" si="32"/>
        <v>CLM</v>
      </c>
      <c r="K366" t="str">
        <f t="shared" si="33"/>
        <v>CLM29</v>
      </c>
      <c r="L366">
        <f t="shared" si="34"/>
        <v>3</v>
      </c>
    </row>
    <row r="367" spans="1:12" x14ac:dyDescent="0.4">
      <c r="A367">
        <v>388</v>
      </c>
      <c r="B367" t="s">
        <v>59</v>
      </c>
      <c r="C367" t="s">
        <v>699</v>
      </c>
      <c r="D367" t="s">
        <v>736</v>
      </c>
      <c r="E367" t="s">
        <v>482</v>
      </c>
      <c r="F367" t="s">
        <v>92</v>
      </c>
      <c r="I367" s="6">
        <v>2</v>
      </c>
      <c r="J367" t="str">
        <f t="shared" si="32"/>
        <v>CLM</v>
      </c>
      <c r="K367" t="str">
        <f t="shared" si="33"/>
        <v>CLM2</v>
      </c>
      <c r="L367">
        <f t="shared" si="34"/>
        <v>3</v>
      </c>
    </row>
    <row r="368" spans="1:12" x14ac:dyDescent="0.4">
      <c r="A368">
        <v>389</v>
      </c>
      <c r="B368" t="s">
        <v>59</v>
      </c>
      <c r="C368" t="s">
        <v>699</v>
      </c>
      <c r="D368" t="s">
        <v>737</v>
      </c>
      <c r="E368" t="s">
        <v>542</v>
      </c>
      <c r="F368" t="s">
        <v>92</v>
      </c>
      <c r="I368" s="6">
        <v>30</v>
      </c>
      <c r="J368" t="str">
        <f t="shared" si="32"/>
        <v>CLM</v>
      </c>
      <c r="K368" t="str">
        <f t="shared" si="33"/>
        <v>CLM30</v>
      </c>
      <c r="L368">
        <f t="shared" si="34"/>
        <v>3</v>
      </c>
    </row>
    <row r="369" spans="1:12" x14ac:dyDescent="0.4">
      <c r="A369">
        <v>390</v>
      </c>
      <c r="B369" t="s">
        <v>59</v>
      </c>
      <c r="C369" t="s">
        <v>699</v>
      </c>
      <c r="D369" t="s">
        <v>738</v>
      </c>
      <c r="E369" t="s">
        <v>625</v>
      </c>
      <c r="F369" t="s">
        <v>92</v>
      </c>
      <c r="I369" s="6">
        <v>31</v>
      </c>
      <c r="J369" t="str">
        <f t="shared" si="32"/>
        <v>CLM</v>
      </c>
      <c r="K369" t="str">
        <f t="shared" si="33"/>
        <v>CLM31</v>
      </c>
      <c r="L369">
        <f t="shared" si="34"/>
        <v>3</v>
      </c>
    </row>
    <row r="370" spans="1:12" x14ac:dyDescent="0.4">
      <c r="A370">
        <v>391</v>
      </c>
      <c r="B370" t="s">
        <v>59</v>
      </c>
      <c r="C370" t="s">
        <v>699</v>
      </c>
      <c r="D370" t="s">
        <v>739</v>
      </c>
      <c r="E370" t="s">
        <v>740</v>
      </c>
      <c r="F370" t="s">
        <v>100</v>
      </c>
      <c r="I370" s="6">
        <v>32</v>
      </c>
      <c r="J370" t="str">
        <f t="shared" si="32"/>
        <v>CLM</v>
      </c>
      <c r="K370" t="str">
        <f t="shared" si="33"/>
        <v>CLM32</v>
      </c>
      <c r="L370">
        <f t="shared" si="34"/>
        <v>3</v>
      </c>
    </row>
    <row r="371" spans="1:12" x14ac:dyDescent="0.4">
      <c r="A371">
        <v>392</v>
      </c>
      <c r="B371" t="s">
        <v>59</v>
      </c>
      <c r="C371" t="s">
        <v>699</v>
      </c>
      <c r="D371" t="s">
        <v>741</v>
      </c>
      <c r="E371" t="s">
        <v>314</v>
      </c>
      <c r="F371" t="s">
        <v>92</v>
      </c>
      <c r="I371" s="6">
        <v>33</v>
      </c>
      <c r="J371" t="str">
        <f t="shared" si="32"/>
        <v>CLM</v>
      </c>
      <c r="K371" t="str">
        <f t="shared" si="33"/>
        <v>CLM33</v>
      </c>
      <c r="L371">
        <f t="shared" si="34"/>
        <v>3</v>
      </c>
    </row>
    <row r="372" spans="1:12" x14ac:dyDescent="0.4">
      <c r="A372">
        <v>393</v>
      </c>
      <c r="B372" t="s">
        <v>59</v>
      </c>
      <c r="C372" t="s">
        <v>699</v>
      </c>
      <c r="D372" t="s">
        <v>742</v>
      </c>
      <c r="E372" t="s">
        <v>743</v>
      </c>
      <c r="F372" t="s">
        <v>92</v>
      </c>
      <c r="I372" s="6">
        <v>34</v>
      </c>
      <c r="J372" t="str">
        <f t="shared" si="32"/>
        <v>CLM</v>
      </c>
      <c r="K372" t="str">
        <f t="shared" si="33"/>
        <v>CLM34</v>
      </c>
      <c r="L372">
        <f t="shared" si="34"/>
        <v>3</v>
      </c>
    </row>
    <row r="373" spans="1:12" x14ac:dyDescent="0.4">
      <c r="A373">
        <v>394</v>
      </c>
      <c r="B373" t="s">
        <v>59</v>
      </c>
      <c r="C373" t="s">
        <v>699</v>
      </c>
      <c r="D373" t="s">
        <v>744</v>
      </c>
      <c r="E373" t="s">
        <v>745</v>
      </c>
      <c r="F373" t="s">
        <v>92</v>
      </c>
      <c r="I373" s="6">
        <v>35</v>
      </c>
      <c r="J373" t="str">
        <f t="shared" si="32"/>
        <v>CLM</v>
      </c>
      <c r="K373" t="str">
        <f t="shared" si="33"/>
        <v>CLM35</v>
      </c>
      <c r="L373">
        <f t="shared" si="34"/>
        <v>3</v>
      </c>
    </row>
    <row r="374" spans="1:12" x14ac:dyDescent="0.4">
      <c r="A374">
        <v>395</v>
      </c>
      <c r="B374" t="s">
        <v>59</v>
      </c>
      <c r="C374" t="s">
        <v>699</v>
      </c>
      <c r="D374" t="s">
        <v>746</v>
      </c>
      <c r="E374" t="s">
        <v>747</v>
      </c>
      <c r="F374" t="s">
        <v>92</v>
      </c>
      <c r="I374" s="6">
        <v>36</v>
      </c>
      <c r="J374" t="str">
        <f t="shared" si="32"/>
        <v>CLM</v>
      </c>
      <c r="K374" t="str">
        <f t="shared" si="33"/>
        <v>CLM36</v>
      </c>
      <c r="L374">
        <f t="shared" si="34"/>
        <v>3</v>
      </c>
    </row>
    <row r="375" spans="1:12" x14ac:dyDescent="0.4">
      <c r="A375">
        <v>396</v>
      </c>
      <c r="B375" t="s">
        <v>59</v>
      </c>
      <c r="C375" t="s">
        <v>699</v>
      </c>
      <c r="D375" t="s">
        <v>748</v>
      </c>
      <c r="E375" t="s">
        <v>749</v>
      </c>
      <c r="F375" t="s">
        <v>100</v>
      </c>
      <c r="I375" s="6">
        <v>37</v>
      </c>
      <c r="J375" t="str">
        <f t="shared" si="32"/>
        <v>CLM</v>
      </c>
      <c r="K375" t="str">
        <f t="shared" si="33"/>
        <v>CLM37</v>
      </c>
      <c r="L375">
        <f t="shared" si="34"/>
        <v>3</v>
      </c>
    </row>
    <row r="376" spans="1:12" x14ac:dyDescent="0.4">
      <c r="A376">
        <v>397</v>
      </c>
      <c r="B376" t="s">
        <v>59</v>
      </c>
      <c r="C376" t="s">
        <v>699</v>
      </c>
      <c r="D376" t="s">
        <v>750</v>
      </c>
      <c r="E376" t="s">
        <v>751</v>
      </c>
      <c r="F376" t="s">
        <v>100</v>
      </c>
      <c r="I376" s="6">
        <v>38</v>
      </c>
      <c r="J376" t="str">
        <f t="shared" si="32"/>
        <v>CLM</v>
      </c>
      <c r="K376" t="str">
        <f t="shared" si="33"/>
        <v>CLM38</v>
      </c>
      <c r="L376">
        <f t="shared" si="34"/>
        <v>3</v>
      </c>
    </row>
    <row r="377" spans="1:12" x14ac:dyDescent="0.4">
      <c r="A377">
        <v>398</v>
      </c>
      <c r="B377" t="s">
        <v>59</v>
      </c>
      <c r="C377" t="s">
        <v>699</v>
      </c>
      <c r="D377" t="s">
        <v>752</v>
      </c>
      <c r="E377" t="s">
        <v>753</v>
      </c>
      <c r="F377" t="s">
        <v>92</v>
      </c>
      <c r="I377" s="6">
        <v>39</v>
      </c>
      <c r="J377" t="str">
        <f t="shared" si="32"/>
        <v>CLM</v>
      </c>
      <c r="K377" t="str">
        <f t="shared" si="33"/>
        <v>CLM39</v>
      </c>
      <c r="L377">
        <f t="shared" si="34"/>
        <v>3</v>
      </c>
    </row>
    <row r="378" spans="1:12" x14ac:dyDescent="0.4">
      <c r="A378">
        <v>399</v>
      </c>
      <c r="B378" t="s">
        <v>59</v>
      </c>
      <c r="C378" t="s">
        <v>699</v>
      </c>
      <c r="D378" t="s">
        <v>754</v>
      </c>
      <c r="E378" t="s">
        <v>755</v>
      </c>
      <c r="F378" t="s">
        <v>92</v>
      </c>
      <c r="I378" s="6">
        <v>3</v>
      </c>
      <c r="J378" t="str">
        <f t="shared" si="32"/>
        <v>CLM</v>
      </c>
      <c r="K378" t="str">
        <f t="shared" si="33"/>
        <v>CLM3</v>
      </c>
      <c r="L378">
        <f t="shared" si="34"/>
        <v>3</v>
      </c>
    </row>
    <row r="379" spans="1:12" x14ac:dyDescent="0.4">
      <c r="A379">
        <v>400</v>
      </c>
      <c r="B379" t="s">
        <v>59</v>
      </c>
      <c r="C379" t="s">
        <v>699</v>
      </c>
      <c r="D379" t="s">
        <v>756</v>
      </c>
      <c r="E379" t="s">
        <v>654</v>
      </c>
      <c r="F379" t="s">
        <v>100</v>
      </c>
      <c r="I379" s="6">
        <v>40</v>
      </c>
      <c r="J379" t="str">
        <f t="shared" si="32"/>
        <v>CLM</v>
      </c>
      <c r="K379" t="str">
        <f t="shared" si="33"/>
        <v>CLM40</v>
      </c>
      <c r="L379">
        <f t="shared" si="34"/>
        <v>3</v>
      </c>
    </row>
    <row r="380" spans="1:12" x14ac:dyDescent="0.4">
      <c r="A380">
        <v>401</v>
      </c>
      <c r="B380" t="s">
        <v>59</v>
      </c>
      <c r="C380" t="s">
        <v>699</v>
      </c>
      <c r="D380" t="s">
        <v>757</v>
      </c>
      <c r="E380" t="s">
        <v>758</v>
      </c>
      <c r="F380" t="s">
        <v>92</v>
      </c>
      <c r="I380" s="6">
        <v>41</v>
      </c>
      <c r="J380" t="str">
        <f t="shared" si="32"/>
        <v>CLM</v>
      </c>
      <c r="K380" t="str">
        <f t="shared" si="33"/>
        <v>CLM41</v>
      </c>
      <c r="L380">
        <f t="shared" si="34"/>
        <v>3</v>
      </c>
    </row>
    <row r="381" spans="1:12" x14ac:dyDescent="0.4">
      <c r="A381">
        <v>402</v>
      </c>
      <c r="B381" t="s">
        <v>59</v>
      </c>
      <c r="C381" t="s">
        <v>699</v>
      </c>
      <c r="D381" t="s">
        <v>759</v>
      </c>
      <c r="E381" t="s">
        <v>323</v>
      </c>
      <c r="F381" t="s">
        <v>100</v>
      </c>
      <c r="I381" s="6">
        <v>42</v>
      </c>
      <c r="J381" t="str">
        <f t="shared" si="32"/>
        <v>CLM</v>
      </c>
      <c r="K381" t="str">
        <f t="shared" si="33"/>
        <v>CLM42</v>
      </c>
      <c r="L381">
        <f t="shared" si="34"/>
        <v>3</v>
      </c>
    </row>
    <row r="382" spans="1:12" x14ac:dyDescent="0.4">
      <c r="A382">
        <v>403</v>
      </c>
      <c r="B382" t="s">
        <v>59</v>
      </c>
      <c r="C382" t="s">
        <v>699</v>
      </c>
      <c r="D382" t="s">
        <v>760</v>
      </c>
      <c r="E382" t="s">
        <v>761</v>
      </c>
      <c r="F382" t="s">
        <v>92</v>
      </c>
      <c r="I382" s="6">
        <v>43</v>
      </c>
      <c r="J382" t="str">
        <f t="shared" si="32"/>
        <v>CLM</v>
      </c>
      <c r="K382" t="str">
        <f t="shared" si="33"/>
        <v>CLM43</v>
      </c>
      <c r="L382">
        <f t="shared" si="34"/>
        <v>3</v>
      </c>
    </row>
    <row r="383" spans="1:12" x14ac:dyDescent="0.4">
      <c r="A383">
        <v>404</v>
      </c>
      <c r="B383" t="s">
        <v>59</v>
      </c>
      <c r="C383" t="s">
        <v>699</v>
      </c>
      <c r="D383" t="s">
        <v>762</v>
      </c>
      <c r="E383" t="s">
        <v>763</v>
      </c>
      <c r="F383" t="s">
        <v>92</v>
      </c>
      <c r="I383" s="6">
        <v>44</v>
      </c>
      <c r="J383" t="str">
        <f t="shared" si="32"/>
        <v>CLM</v>
      </c>
      <c r="K383" t="str">
        <f t="shared" si="33"/>
        <v>CLM44</v>
      </c>
      <c r="L383">
        <f t="shared" si="34"/>
        <v>3</v>
      </c>
    </row>
    <row r="384" spans="1:12" x14ac:dyDescent="0.4">
      <c r="A384">
        <v>405</v>
      </c>
      <c r="B384" t="s">
        <v>59</v>
      </c>
      <c r="C384" t="s">
        <v>699</v>
      </c>
      <c r="D384" t="s">
        <v>764</v>
      </c>
      <c r="E384" t="s">
        <v>765</v>
      </c>
      <c r="F384" t="s">
        <v>100</v>
      </c>
      <c r="I384" s="6">
        <v>45</v>
      </c>
      <c r="J384" t="str">
        <f t="shared" si="32"/>
        <v>CLM</v>
      </c>
      <c r="K384" t="str">
        <f t="shared" si="33"/>
        <v>CLM45</v>
      </c>
      <c r="L384">
        <f t="shared" si="34"/>
        <v>3</v>
      </c>
    </row>
    <row r="385" spans="1:12" x14ac:dyDescent="0.4">
      <c r="A385">
        <v>406</v>
      </c>
      <c r="B385" t="s">
        <v>59</v>
      </c>
      <c r="C385" t="s">
        <v>699</v>
      </c>
      <c r="D385" t="s">
        <v>766</v>
      </c>
      <c r="E385" t="s">
        <v>767</v>
      </c>
      <c r="F385" t="s">
        <v>132</v>
      </c>
      <c r="I385" s="6">
        <v>46</v>
      </c>
      <c r="J385" t="str">
        <f t="shared" si="32"/>
        <v>CLM</v>
      </c>
      <c r="K385" t="str">
        <f t="shared" si="33"/>
        <v>CLM46</v>
      </c>
      <c r="L385">
        <f t="shared" si="34"/>
        <v>3</v>
      </c>
    </row>
    <row r="386" spans="1:12" x14ac:dyDescent="0.4">
      <c r="A386">
        <v>407</v>
      </c>
      <c r="B386" t="s">
        <v>59</v>
      </c>
      <c r="C386" t="s">
        <v>699</v>
      </c>
      <c r="D386" t="s">
        <v>768</v>
      </c>
      <c r="E386" t="s">
        <v>512</v>
      </c>
      <c r="F386" t="s">
        <v>100</v>
      </c>
      <c r="I386" s="6">
        <v>47</v>
      </c>
      <c r="J386" t="str">
        <f t="shared" ref="J386:J449" si="35">LEFT(B386,3)</f>
        <v>CLM</v>
      </c>
      <c r="K386" t="str">
        <f t="shared" ref="K386:K449" si="36">CONCATENATE(J386,I386)</f>
        <v>CLM47</v>
      </c>
      <c r="L386">
        <f t="shared" ref="L386:L449" si="37">COUNTIF($K$2:$K$1123, "gpn" &amp; I386&amp;""  )</f>
        <v>3</v>
      </c>
    </row>
    <row r="387" spans="1:12" x14ac:dyDescent="0.4">
      <c r="A387">
        <v>408</v>
      </c>
      <c r="B387" t="s">
        <v>59</v>
      </c>
      <c r="C387" t="s">
        <v>699</v>
      </c>
      <c r="D387" t="s">
        <v>769</v>
      </c>
      <c r="E387" t="s">
        <v>770</v>
      </c>
      <c r="F387" t="s">
        <v>92</v>
      </c>
      <c r="I387" s="6">
        <v>48</v>
      </c>
      <c r="J387" t="str">
        <f t="shared" si="35"/>
        <v>CLM</v>
      </c>
      <c r="K387" t="str">
        <f t="shared" si="36"/>
        <v>CLM48</v>
      </c>
      <c r="L387">
        <f t="shared" si="37"/>
        <v>3</v>
      </c>
    </row>
    <row r="388" spans="1:12" x14ac:dyDescent="0.4">
      <c r="A388">
        <v>409</v>
      </c>
      <c r="B388" t="s">
        <v>59</v>
      </c>
      <c r="C388" t="s">
        <v>699</v>
      </c>
      <c r="D388" t="s">
        <v>514</v>
      </c>
      <c r="E388" t="s">
        <v>515</v>
      </c>
      <c r="F388" t="s">
        <v>92</v>
      </c>
      <c r="I388" s="6">
        <v>49</v>
      </c>
      <c r="J388" t="str">
        <f t="shared" si="35"/>
        <v>CLM</v>
      </c>
      <c r="K388" t="str">
        <f t="shared" si="36"/>
        <v>CLM49</v>
      </c>
      <c r="L388">
        <f t="shared" si="37"/>
        <v>3</v>
      </c>
    </row>
    <row r="389" spans="1:12" x14ac:dyDescent="0.4">
      <c r="A389">
        <v>410</v>
      </c>
      <c r="B389" t="s">
        <v>59</v>
      </c>
      <c r="C389" t="s">
        <v>699</v>
      </c>
      <c r="D389" t="s">
        <v>771</v>
      </c>
      <c r="E389" t="s">
        <v>417</v>
      </c>
      <c r="F389" t="s">
        <v>132</v>
      </c>
      <c r="I389" s="6">
        <v>4</v>
      </c>
      <c r="J389" t="str">
        <f t="shared" si="35"/>
        <v>CLM</v>
      </c>
      <c r="K389" t="str">
        <f t="shared" si="36"/>
        <v>CLM4</v>
      </c>
      <c r="L389">
        <f t="shared" si="37"/>
        <v>3</v>
      </c>
    </row>
    <row r="390" spans="1:12" x14ac:dyDescent="0.4">
      <c r="A390">
        <v>411</v>
      </c>
      <c r="B390" t="s">
        <v>59</v>
      </c>
      <c r="C390" t="s">
        <v>699</v>
      </c>
      <c r="D390" t="s">
        <v>772</v>
      </c>
      <c r="E390" t="s">
        <v>773</v>
      </c>
      <c r="F390" t="s">
        <v>132</v>
      </c>
      <c r="I390" s="6">
        <v>50</v>
      </c>
      <c r="J390" t="str">
        <f t="shared" si="35"/>
        <v>CLM</v>
      </c>
      <c r="K390" t="str">
        <f t="shared" si="36"/>
        <v>CLM50</v>
      </c>
      <c r="L390">
        <f t="shared" si="37"/>
        <v>2</v>
      </c>
    </row>
    <row r="391" spans="1:12" x14ac:dyDescent="0.4">
      <c r="A391">
        <v>412</v>
      </c>
      <c r="B391" t="s">
        <v>59</v>
      </c>
      <c r="C391" t="s">
        <v>699</v>
      </c>
      <c r="D391" t="s">
        <v>774</v>
      </c>
      <c r="E391" t="s">
        <v>775</v>
      </c>
      <c r="F391" t="s">
        <v>132</v>
      </c>
      <c r="I391" s="6">
        <v>5</v>
      </c>
      <c r="J391" t="str">
        <f t="shared" si="35"/>
        <v>CLM</v>
      </c>
      <c r="K391" t="str">
        <f t="shared" si="36"/>
        <v>CLM5</v>
      </c>
      <c r="L391">
        <f t="shared" si="37"/>
        <v>2</v>
      </c>
    </row>
    <row r="392" spans="1:12" x14ac:dyDescent="0.4">
      <c r="A392">
        <v>413</v>
      </c>
      <c r="B392" t="s">
        <v>59</v>
      </c>
      <c r="C392" t="s">
        <v>699</v>
      </c>
      <c r="D392" t="s">
        <v>776</v>
      </c>
      <c r="E392" t="s">
        <v>777</v>
      </c>
      <c r="F392" t="s">
        <v>92</v>
      </c>
      <c r="I392" s="6">
        <v>6</v>
      </c>
      <c r="J392" t="str">
        <f t="shared" si="35"/>
        <v>CLM</v>
      </c>
      <c r="K392" t="str">
        <f t="shared" si="36"/>
        <v>CLM6</v>
      </c>
      <c r="L392">
        <f t="shared" si="37"/>
        <v>3</v>
      </c>
    </row>
    <row r="393" spans="1:12" x14ac:dyDescent="0.4">
      <c r="A393">
        <v>414</v>
      </c>
      <c r="B393" t="s">
        <v>59</v>
      </c>
      <c r="C393" t="s">
        <v>699</v>
      </c>
      <c r="D393" t="s">
        <v>778</v>
      </c>
      <c r="E393" t="s">
        <v>779</v>
      </c>
      <c r="F393" t="s">
        <v>132</v>
      </c>
      <c r="I393" s="6">
        <v>7</v>
      </c>
      <c r="J393" t="str">
        <f t="shared" si="35"/>
        <v>CLM</v>
      </c>
      <c r="K393" t="str">
        <f t="shared" si="36"/>
        <v>CLM7</v>
      </c>
      <c r="L393">
        <f t="shared" si="37"/>
        <v>3</v>
      </c>
    </row>
    <row r="394" spans="1:12" x14ac:dyDescent="0.4">
      <c r="A394">
        <v>415</v>
      </c>
      <c r="B394" t="s">
        <v>59</v>
      </c>
      <c r="C394" t="s">
        <v>699</v>
      </c>
      <c r="D394" t="s">
        <v>780</v>
      </c>
      <c r="E394" t="s">
        <v>781</v>
      </c>
      <c r="F394" t="s">
        <v>92</v>
      </c>
      <c r="I394" s="6">
        <v>8</v>
      </c>
      <c r="J394" t="str">
        <f t="shared" si="35"/>
        <v>CLM</v>
      </c>
      <c r="K394" t="str">
        <f t="shared" si="36"/>
        <v>CLM8</v>
      </c>
      <c r="L394">
        <f t="shared" si="37"/>
        <v>3</v>
      </c>
    </row>
    <row r="395" spans="1:12" x14ac:dyDescent="0.4">
      <c r="A395">
        <v>416</v>
      </c>
      <c r="B395" t="s">
        <v>59</v>
      </c>
      <c r="C395" t="s">
        <v>699</v>
      </c>
      <c r="D395" t="s">
        <v>782</v>
      </c>
      <c r="E395" t="s">
        <v>783</v>
      </c>
      <c r="F395" t="s">
        <v>100</v>
      </c>
      <c r="I395" s="6">
        <v>9</v>
      </c>
      <c r="J395" t="str">
        <f t="shared" si="35"/>
        <v>CLM</v>
      </c>
      <c r="K395" t="str">
        <f t="shared" si="36"/>
        <v>CLM9</v>
      </c>
      <c r="L395">
        <f t="shared" si="37"/>
        <v>2</v>
      </c>
    </row>
    <row r="396" spans="1:12" x14ac:dyDescent="0.4">
      <c r="A396">
        <v>417</v>
      </c>
      <c r="B396" t="s">
        <v>60</v>
      </c>
      <c r="C396" t="s">
        <v>784</v>
      </c>
      <c r="D396" t="s">
        <v>785</v>
      </c>
      <c r="E396" t="s">
        <v>786</v>
      </c>
      <c r="F396" t="s">
        <v>132</v>
      </c>
      <c r="I396" s="6">
        <v>10</v>
      </c>
      <c r="J396" t="str">
        <f t="shared" si="35"/>
        <v>CLM</v>
      </c>
      <c r="K396" t="str">
        <f t="shared" si="36"/>
        <v>CLM10</v>
      </c>
      <c r="L396">
        <f t="shared" si="37"/>
        <v>3</v>
      </c>
    </row>
    <row r="397" spans="1:12" x14ac:dyDescent="0.4">
      <c r="A397">
        <v>418</v>
      </c>
      <c r="B397" t="s">
        <v>60</v>
      </c>
      <c r="C397" t="s">
        <v>784</v>
      </c>
      <c r="D397" t="s">
        <v>787</v>
      </c>
      <c r="E397" t="s">
        <v>788</v>
      </c>
      <c r="F397" t="s">
        <v>100</v>
      </c>
      <c r="I397" s="6">
        <v>11</v>
      </c>
      <c r="J397" t="str">
        <f t="shared" si="35"/>
        <v>CLM</v>
      </c>
      <c r="K397" t="str">
        <f t="shared" si="36"/>
        <v>CLM11</v>
      </c>
      <c r="L397">
        <f t="shared" si="37"/>
        <v>3</v>
      </c>
    </row>
    <row r="398" spans="1:12" x14ac:dyDescent="0.4">
      <c r="A398">
        <v>419</v>
      </c>
      <c r="B398" t="s">
        <v>60</v>
      </c>
      <c r="C398" t="s">
        <v>784</v>
      </c>
      <c r="D398" t="s">
        <v>789</v>
      </c>
      <c r="E398" t="s">
        <v>790</v>
      </c>
      <c r="F398" t="s">
        <v>100</v>
      </c>
      <c r="I398" s="6">
        <v>12</v>
      </c>
      <c r="J398" t="str">
        <f t="shared" si="35"/>
        <v>CLM</v>
      </c>
      <c r="K398" t="str">
        <f t="shared" si="36"/>
        <v>CLM12</v>
      </c>
      <c r="L398">
        <f t="shared" si="37"/>
        <v>3</v>
      </c>
    </row>
    <row r="399" spans="1:12" x14ac:dyDescent="0.4">
      <c r="A399">
        <v>420</v>
      </c>
      <c r="B399" t="s">
        <v>60</v>
      </c>
      <c r="C399" t="s">
        <v>784</v>
      </c>
      <c r="D399" t="s">
        <v>791</v>
      </c>
      <c r="E399" t="s">
        <v>792</v>
      </c>
      <c r="F399" t="s">
        <v>92</v>
      </c>
      <c r="I399" s="6">
        <v>13</v>
      </c>
      <c r="J399" t="str">
        <f t="shared" si="35"/>
        <v>CLM</v>
      </c>
      <c r="K399" t="str">
        <f t="shared" si="36"/>
        <v>CLM13</v>
      </c>
      <c r="L399">
        <f t="shared" si="37"/>
        <v>3</v>
      </c>
    </row>
    <row r="400" spans="1:12" x14ac:dyDescent="0.4">
      <c r="A400">
        <v>421</v>
      </c>
      <c r="B400" t="s">
        <v>60</v>
      </c>
      <c r="C400" t="s">
        <v>784</v>
      </c>
      <c r="D400" t="s">
        <v>793</v>
      </c>
      <c r="E400" t="s">
        <v>794</v>
      </c>
      <c r="F400" t="s">
        <v>92</v>
      </c>
      <c r="I400" s="6">
        <v>14</v>
      </c>
      <c r="J400" t="str">
        <f t="shared" si="35"/>
        <v>CLM</v>
      </c>
      <c r="K400" t="str">
        <f t="shared" si="36"/>
        <v>CLM14</v>
      </c>
      <c r="L400">
        <f t="shared" si="37"/>
        <v>3</v>
      </c>
    </row>
    <row r="401" spans="1:12" x14ac:dyDescent="0.4">
      <c r="A401">
        <v>422</v>
      </c>
      <c r="B401" t="s">
        <v>60</v>
      </c>
      <c r="C401" t="s">
        <v>784</v>
      </c>
      <c r="D401" t="s">
        <v>795</v>
      </c>
      <c r="E401" t="s">
        <v>796</v>
      </c>
      <c r="F401" t="s">
        <v>100</v>
      </c>
      <c r="I401" s="6">
        <v>15</v>
      </c>
      <c r="J401" t="str">
        <f t="shared" si="35"/>
        <v>CLM</v>
      </c>
      <c r="K401" t="str">
        <f t="shared" si="36"/>
        <v>CLM15</v>
      </c>
      <c r="L401">
        <f t="shared" si="37"/>
        <v>3</v>
      </c>
    </row>
    <row r="402" spans="1:12" x14ac:dyDescent="0.4">
      <c r="A402">
        <v>423</v>
      </c>
      <c r="B402" t="s">
        <v>60</v>
      </c>
      <c r="C402" t="s">
        <v>784</v>
      </c>
      <c r="D402" t="s">
        <v>797</v>
      </c>
      <c r="E402" t="s">
        <v>798</v>
      </c>
      <c r="F402" t="s">
        <v>92</v>
      </c>
      <c r="I402" s="6">
        <v>16</v>
      </c>
      <c r="J402" t="str">
        <f t="shared" si="35"/>
        <v>CLM</v>
      </c>
      <c r="K402" t="str">
        <f t="shared" si="36"/>
        <v>CLM16</v>
      </c>
      <c r="L402">
        <f t="shared" si="37"/>
        <v>3</v>
      </c>
    </row>
    <row r="403" spans="1:12" x14ac:dyDescent="0.4">
      <c r="A403">
        <v>424</v>
      </c>
      <c r="B403" t="s">
        <v>60</v>
      </c>
      <c r="C403" t="s">
        <v>784</v>
      </c>
      <c r="D403" t="s">
        <v>799</v>
      </c>
      <c r="E403" t="s">
        <v>800</v>
      </c>
      <c r="F403" t="s">
        <v>92</v>
      </c>
      <c r="I403" s="6">
        <v>17</v>
      </c>
      <c r="J403" t="str">
        <f t="shared" si="35"/>
        <v>CLM</v>
      </c>
      <c r="K403" t="str">
        <f t="shared" si="36"/>
        <v>CLM17</v>
      </c>
      <c r="L403">
        <f t="shared" si="37"/>
        <v>3</v>
      </c>
    </row>
    <row r="404" spans="1:12" x14ac:dyDescent="0.4">
      <c r="A404">
        <v>425</v>
      </c>
      <c r="B404" t="s">
        <v>60</v>
      </c>
      <c r="C404" t="s">
        <v>784</v>
      </c>
      <c r="D404" t="s">
        <v>801</v>
      </c>
      <c r="E404" t="s">
        <v>323</v>
      </c>
      <c r="F404" t="s">
        <v>100</v>
      </c>
      <c r="I404" s="6">
        <v>18</v>
      </c>
      <c r="J404" t="str">
        <f t="shared" si="35"/>
        <v>CLM</v>
      </c>
      <c r="K404" t="str">
        <f t="shared" si="36"/>
        <v>CLM18</v>
      </c>
      <c r="L404">
        <f t="shared" si="37"/>
        <v>3</v>
      </c>
    </row>
    <row r="405" spans="1:12" x14ac:dyDescent="0.4">
      <c r="A405">
        <v>426</v>
      </c>
      <c r="B405" t="s">
        <v>60</v>
      </c>
      <c r="C405" t="s">
        <v>784</v>
      </c>
      <c r="D405" t="s">
        <v>802</v>
      </c>
      <c r="E405" t="s">
        <v>803</v>
      </c>
      <c r="F405" t="s">
        <v>92</v>
      </c>
      <c r="I405" s="6">
        <v>19</v>
      </c>
      <c r="J405" t="str">
        <f t="shared" si="35"/>
        <v>CLM</v>
      </c>
      <c r="K405" t="str">
        <f t="shared" si="36"/>
        <v>CLM19</v>
      </c>
      <c r="L405">
        <f t="shared" si="37"/>
        <v>3</v>
      </c>
    </row>
    <row r="406" spans="1:12" x14ac:dyDescent="0.4">
      <c r="A406">
        <v>427</v>
      </c>
      <c r="B406" t="s">
        <v>60</v>
      </c>
      <c r="C406" t="s">
        <v>784</v>
      </c>
      <c r="D406" t="s">
        <v>804</v>
      </c>
      <c r="E406" t="s">
        <v>805</v>
      </c>
      <c r="F406" t="s">
        <v>92</v>
      </c>
      <c r="I406" s="6">
        <v>1</v>
      </c>
      <c r="J406" t="str">
        <f t="shared" si="35"/>
        <v>CLM</v>
      </c>
      <c r="K406" t="str">
        <f t="shared" si="36"/>
        <v>CLM1</v>
      </c>
      <c r="L406">
        <f t="shared" si="37"/>
        <v>3</v>
      </c>
    </row>
    <row r="407" spans="1:12" x14ac:dyDescent="0.4">
      <c r="A407">
        <v>428</v>
      </c>
      <c r="B407" t="s">
        <v>60</v>
      </c>
      <c r="C407" t="s">
        <v>784</v>
      </c>
      <c r="D407" t="s">
        <v>806</v>
      </c>
      <c r="E407" t="s">
        <v>807</v>
      </c>
      <c r="F407" t="s">
        <v>92</v>
      </c>
      <c r="I407" s="6">
        <v>20</v>
      </c>
      <c r="J407" t="str">
        <f t="shared" si="35"/>
        <v>CLM</v>
      </c>
      <c r="K407" t="str">
        <f t="shared" si="36"/>
        <v>CLM20</v>
      </c>
      <c r="L407">
        <f t="shared" si="37"/>
        <v>3</v>
      </c>
    </row>
    <row r="408" spans="1:12" x14ac:dyDescent="0.4">
      <c r="A408">
        <v>429</v>
      </c>
      <c r="B408" t="s">
        <v>60</v>
      </c>
      <c r="C408" t="s">
        <v>784</v>
      </c>
      <c r="D408" t="s">
        <v>808</v>
      </c>
      <c r="E408" t="s">
        <v>809</v>
      </c>
      <c r="F408" t="s">
        <v>92</v>
      </c>
      <c r="I408" s="6">
        <v>21</v>
      </c>
      <c r="J408" t="str">
        <f t="shared" si="35"/>
        <v>CLM</v>
      </c>
      <c r="K408" t="str">
        <f t="shared" si="36"/>
        <v>CLM21</v>
      </c>
      <c r="L408">
        <f t="shared" si="37"/>
        <v>3</v>
      </c>
    </row>
    <row r="409" spans="1:12" x14ac:dyDescent="0.4">
      <c r="A409">
        <v>430</v>
      </c>
      <c r="B409" t="s">
        <v>60</v>
      </c>
      <c r="C409" t="s">
        <v>784</v>
      </c>
      <c r="D409" t="s">
        <v>810</v>
      </c>
      <c r="E409" t="s">
        <v>811</v>
      </c>
      <c r="F409" t="s">
        <v>92</v>
      </c>
      <c r="I409" s="6">
        <v>22</v>
      </c>
      <c r="J409" t="str">
        <f t="shared" si="35"/>
        <v>CLM</v>
      </c>
      <c r="K409" t="str">
        <f t="shared" si="36"/>
        <v>CLM22</v>
      </c>
      <c r="L409">
        <f t="shared" si="37"/>
        <v>3</v>
      </c>
    </row>
    <row r="410" spans="1:12" x14ac:dyDescent="0.4">
      <c r="A410">
        <v>431</v>
      </c>
      <c r="B410" t="s">
        <v>60</v>
      </c>
      <c r="C410" t="s">
        <v>784</v>
      </c>
      <c r="D410" t="s">
        <v>812</v>
      </c>
      <c r="E410" t="s">
        <v>813</v>
      </c>
      <c r="F410" t="s">
        <v>92</v>
      </c>
      <c r="I410" s="6">
        <v>23</v>
      </c>
      <c r="J410" t="str">
        <f t="shared" si="35"/>
        <v>CLM</v>
      </c>
      <c r="K410" t="str">
        <f t="shared" si="36"/>
        <v>CLM23</v>
      </c>
      <c r="L410">
        <f t="shared" si="37"/>
        <v>3</v>
      </c>
    </row>
    <row r="411" spans="1:12" x14ac:dyDescent="0.4">
      <c r="A411">
        <v>432</v>
      </c>
      <c r="B411" t="s">
        <v>60</v>
      </c>
      <c r="C411" t="s">
        <v>784</v>
      </c>
      <c r="D411" t="s">
        <v>814</v>
      </c>
      <c r="E411" t="s">
        <v>464</v>
      </c>
      <c r="F411" t="s">
        <v>92</v>
      </c>
      <c r="I411" s="6">
        <v>24</v>
      </c>
      <c r="J411" t="str">
        <f t="shared" si="35"/>
        <v>CLM</v>
      </c>
      <c r="K411" t="str">
        <f t="shared" si="36"/>
        <v>CLM24</v>
      </c>
      <c r="L411">
        <f t="shared" si="37"/>
        <v>3</v>
      </c>
    </row>
    <row r="412" spans="1:12" x14ac:dyDescent="0.4">
      <c r="A412">
        <v>433</v>
      </c>
      <c r="B412" t="s">
        <v>60</v>
      </c>
      <c r="C412" t="s">
        <v>784</v>
      </c>
      <c r="D412" t="s">
        <v>815</v>
      </c>
      <c r="E412" t="s">
        <v>816</v>
      </c>
      <c r="F412" t="s">
        <v>132</v>
      </c>
      <c r="I412" s="6">
        <v>25</v>
      </c>
      <c r="J412" t="str">
        <f t="shared" si="35"/>
        <v>CLM</v>
      </c>
      <c r="K412" t="str">
        <f t="shared" si="36"/>
        <v>CLM25</v>
      </c>
      <c r="L412">
        <f t="shared" si="37"/>
        <v>3</v>
      </c>
    </row>
    <row r="413" spans="1:12" x14ac:dyDescent="0.4">
      <c r="A413">
        <v>434</v>
      </c>
      <c r="B413" t="s">
        <v>60</v>
      </c>
      <c r="C413" t="s">
        <v>784</v>
      </c>
      <c r="D413" t="s">
        <v>817</v>
      </c>
      <c r="E413" t="s">
        <v>818</v>
      </c>
      <c r="F413" t="s">
        <v>92</v>
      </c>
      <c r="I413" s="6">
        <v>26</v>
      </c>
      <c r="J413" t="str">
        <f t="shared" si="35"/>
        <v>CLM</v>
      </c>
      <c r="K413" t="str">
        <f t="shared" si="36"/>
        <v>CLM26</v>
      </c>
      <c r="L413">
        <f t="shared" si="37"/>
        <v>3</v>
      </c>
    </row>
    <row r="414" spans="1:12" x14ac:dyDescent="0.4">
      <c r="A414">
        <v>435</v>
      </c>
      <c r="B414" t="s">
        <v>60</v>
      </c>
      <c r="C414" t="s">
        <v>784</v>
      </c>
      <c r="D414" t="s">
        <v>819</v>
      </c>
      <c r="E414" t="s">
        <v>820</v>
      </c>
      <c r="F414" t="s">
        <v>132</v>
      </c>
      <c r="I414" s="6">
        <v>27</v>
      </c>
      <c r="J414" t="str">
        <f t="shared" si="35"/>
        <v>CLM</v>
      </c>
      <c r="K414" t="str">
        <f t="shared" si="36"/>
        <v>CLM27</v>
      </c>
      <c r="L414">
        <f t="shared" si="37"/>
        <v>3</v>
      </c>
    </row>
    <row r="415" spans="1:12" x14ac:dyDescent="0.4">
      <c r="A415">
        <v>436</v>
      </c>
      <c r="B415" t="s">
        <v>60</v>
      </c>
      <c r="C415" t="s">
        <v>784</v>
      </c>
      <c r="D415" t="s">
        <v>821</v>
      </c>
      <c r="E415" t="s">
        <v>822</v>
      </c>
      <c r="F415" t="s">
        <v>132</v>
      </c>
      <c r="I415" s="6">
        <v>28</v>
      </c>
      <c r="J415" t="str">
        <f t="shared" si="35"/>
        <v>CLM</v>
      </c>
      <c r="K415" t="str">
        <f t="shared" si="36"/>
        <v>CLM28</v>
      </c>
      <c r="L415">
        <f t="shared" si="37"/>
        <v>3</v>
      </c>
    </row>
    <row r="416" spans="1:12" x14ac:dyDescent="0.4">
      <c r="A416">
        <v>437</v>
      </c>
      <c r="B416" t="s">
        <v>60</v>
      </c>
      <c r="C416" t="s">
        <v>784</v>
      </c>
      <c r="D416" t="s">
        <v>823</v>
      </c>
      <c r="E416" t="s">
        <v>428</v>
      </c>
      <c r="F416" t="s">
        <v>132</v>
      </c>
      <c r="I416" s="6">
        <v>29</v>
      </c>
      <c r="J416" t="str">
        <f t="shared" si="35"/>
        <v>CLM</v>
      </c>
      <c r="K416" t="str">
        <f t="shared" si="36"/>
        <v>CLM29</v>
      </c>
      <c r="L416">
        <f t="shared" si="37"/>
        <v>3</v>
      </c>
    </row>
    <row r="417" spans="1:12" x14ac:dyDescent="0.4">
      <c r="A417">
        <v>438</v>
      </c>
      <c r="B417" t="s">
        <v>60</v>
      </c>
      <c r="C417" t="s">
        <v>784</v>
      </c>
      <c r="D417" t="s">
        <v>824</v>
      </c>
      <c r="E417" t="s">
        <v>825</v>
      </c>
      <c r="F417" t="s">
        <v>92</v>
      </c>
      <c r="I417" s="6">
        <v>2</v>
      </c>
      <c r="J417" t="str">
        <f t="shared" si="35"/>
        <v>CLM</v>
      </c>
      <c r="K417" t="str">
        <f t="shared" si="36"/>
        <v>CLM2</v>
      </c>
      <c r="L417">
        <f t="shared" si="37"/>
        <v>3</v>
      </c>
    </row>
    <row r="418" spans="1:12" x14ac:dyDescent="0.4">
      <c r="A418">
        <v>439</v>
      </c>
      <c r="B418" t="s">
        <v>60</v>
      </c>
      <c r="C418" t="s">
        <v>784</v>
      </c>
      <c r="D418" t="s">
        <v>826</v>
      </c>
      <c r="E418" t="s">
        <v>284</v>
      </c>
      <c r="F418" t="s">
        <v>100</v>
      </c>
      <c r="I418" s="6">
        <v>30</v>
      </c>
      <c r="J418" t="str">
        <f t="shared" si="35"/>
        <v>CLM</v>
      </c>
      <c r="K418" t="str">
        <f t="shared" si="36"/>
        <v>CLM30</v>
      </c>
      <c r="L418">
        <f t="shared" si="37"/>
        <v>3</v>
      </c>
    </row>
    <row r="419" spans="1:12" x14ac:dyDescent="0.4">
      <c r="A419">
        <v>440</v>
      </c>
      <c r="B419" t="s">
        <v>60</v>
      </c>
      <c r="C419" t="s">
        <v>784</v>
      </c>
      <c r="D419" t="s">
        <v>827</v>
      </c>
      <c r="E419" t="s">
        <v>547</v>
      </c>
      <c r="F419" t="s">
        <v>132</v>
      </c>
      <c r="I419" s="6">
        <v>31</v>
      </c>
      <c r="J419" t="str">
        <f t="shared" si="35"/>
        <v>CLM</v>
      </c>
      <c r="K419" t="str">
        <f t="shared" si="36"/>
        <v>CLM31</v>
      </c>
      <c r="L419">
        <f t="shared" si="37"/>
        <v>3</v>
      </c>
    </row>
    <row r="420" spans="1:12" x14ac:dyDescent="0.4">
      <c r="A420">
        <v>441</v>
      </c>
      <c r="B420" t="s">
        <v>60</v>
      </c>
      <c r="C420" t="s">
        <v>784</v>
      </c>
      <c r="D420" t="s">
        <v>828</v>
      </c>
      <c r="E420" t="s">
        <v>829</v>
      </c>
      <c r="F420" t="s">
        <v>132</v>
      </c>
      <c r="I420" s="6">
        <v>32</v>
      </c>
      <c r="J420" t="str">
        <f t="shared" si="35"/>
        <v>CLM</v>
      </c>
      <c r="K420" t="str">
        <f t="shared" si="36"/>
        <v>CLM32</v>
      </c>
      <c r="L420">
        <f t="shared" si="37"/>
        <v>3</v>
      </c>
    </row>
    <row r="421" spans="1:12" x14ac:dyDescent="0.4">
      <c r="A421">
        <v>442</v>
      </c>
      <c r="B421" t="s">
        <v>60</v>
      </c>
      <c r="C421" t="s">
        <v>784</v>
      </c>
      <c r="D421" t="s">
        <v>830</v>
      </c>
      <c r="E421" t="s">
        <v>641</v>
      </c>
      <c r="F421" t="s">
        <v>132</v>
      </c>
      <c r="I421" s="6">
        <v>33</v>
      </c>
      <c r="J421" t="str">
        <f t="shared" si="35"/>
        <v>CLM</v>
      </c>
      <c r="K421" t="str">
        <f t="shared" si="36"/>
        <v>CLM33</v>
      </c>
      <c r="L421">
        <f t="shared" si="37"/>
        <v>3</v>
      </c>
    </row>
    <row r="422" spans="1:12" x14ac:dyDescent="0.4">
      <c r="A422">
        <v>443</v>
      </c>
      <c r="B422" t="s">
        <v>60</v>
      </c>
      <c r="C422" t="s">
        <v>784</v>
      </c>
      <c r="D422" t="s">
        <v>831</v>
      </c>
      <c r="E422" t="s">
        <v>317</v>
      </c>
      <c r="F422" t="s">
        <v>100</v>
      </c>
      <c r="I422" s="6">
        <v>34</v>
      </c>
      <c r="J422" t="str">
        <f t="shared" si="35"/>
        <v>CLM</v>
      </c>
      <c r="K422" t="str">
        <f t="shared" si="36"/>
        <v>CLM34</v>
      </c>
      <c r="L422">
        <f t="shared" si="37"/>
        <v>3</v>
      </c>
    </row>
    <row r="423" spans="1:12" x14ac:dyDescent="0.4">
      <c r="A423">
        <v>444</v>
      </c>
      <c r="B423" t="s">
        <v>60</v>
      </c>
      <c r="C423" t="s">
        <v>784</v>
      </c>
      <c r="D423" t="s">
        <v>832</v>
      </c>
      <c r="E423" t="s">
        <v>833</v>
      </c>
      <c r="F423" t="s">
        <v>100</v>
      </c>
      <c r="I423" s="6">
        <v>35</v>
      </c>
      <c r="J423" t="str">
        <f t="shared" si="35"/>
        <v>CLM</v>
      </c>
      <c r="K423" t="str">
        <f t="shared" si="36"/>
        <v>CLM35</v>
      </c>
      <c r="L423">
        <f t="shared" si="37"/>
        <v>3</v>
      </c>
    </row>
    <row r="424" spans="1:12" x14ac:dyDescent="0.4">
      <c r="A424">
        <v>445</v>
      </c>
      <c r="B424" t="s">
        <v>60</v>
      </c>
      <c r="C424" t="s">
        <v>784</v>
      </c>
      <c r="D424" t="s">
        <v>834</v>
      </c>
      <c r="E424" t="s">
        <v>835</v>
      </c>
      <c r="F424" t="s">
        <v>92</v>
      </c>
      <c r="I424" s="6">
        <v>36</v>
      </c>
      <c r="J424" t="str">
        <f t="shared" si="35"/>
        <v>CLM</v>
      </c>
      <c r="K424" t="str">
        <f t="shared" si="36"/>
        <v>CLM36</v>
      </c>
      <c r="L424">
        <f t="shared" si="37"/>
        <v>3</v>
      </c>
    </row>
    <row r="425" spans="1:12" x14ac:dyDescent="0.4">
      <c r="A425">
        <v>446</v>
      </c>
      <c r="B425" t="s">
        <v>60</v>
      </c>
      <c r="C425" t="s">
        <v>784</v>
      </c>
      <c r="D425" t="s">
        <v>836</v>
      </c>
      <c r="E425" t="s">
        <v>284</v>
      </c>
      <c r="F425" t="s">
        <v>100</v>
      </c>
      <c r="I425" s="6">
        <v>37</v>
      </c>
      <c r="J425" t="str">
        <f t="shared" si="35"/>
        <v>CLM</v>
      </c>
      <c r="K425" t="str">
        <f t="shared" si="36"/>
        <v>CLM37</v>
      </c>
      <c r="L425">
        <f t="shared" si="37"/>
        <v>3</v>
      </c>
    </row>
    <row r="426" spans="1:12" x14ac:dyDescent="0.4">
      <c r="A426">
        <v>447</v>
      </c>
      <c r="B426" t="s">
        <v>60</v>
      </c>
      <c r="C426" t="s">
        <v>784</v>
      </c>
      <c r="D426" t="s">
        <v>837</v>
      </c>
      <c r="E426" t="s">
        <v>838</v>
      </c>
      <c r="F426" t="s">
        <v>100</v>
      </c>
      <c r="I426" s="6">
        <v>38</v>
      </c>
      <c r="J426" t="str">
        <f t="shared" si="35"/>
        <v>CLM</v>
      </c>
      <c r="K426" t="str">
        <f t="shared" si="36"/>
        <v>CLM38</v>
      </c>
      <c r="L426">
        <f t="shared" si="37"/>
        <v>3</v>
      </c>
    </row>
    <row r="427" spans="1:12" x14ac:dyDescent="0.4">
      <c r="A427">
        <v>448</v>
      </c>
      <c r="B427" t="s">
        <v>60</v>
      </c>
      <c r="C427" t="s">
        <v>784</v>
      </c>
      <c r="D427" t="s">
        <v>839</v>
      </c>
      <c r="E427" t="s">
        <v>840</v>
      </c>
      <c r="F427" t="s">
        <v>92</v>
      </c>
      <c r="I427" s="6">
        <v>39</v>
      </c>
      <c r="J427" t="str">
        <f t="shared" si="35"/>
        <v>CLM</v>
      </c>
      <c r="K427" t="str">
        <f t="shared" si="36"/>
        <v>CLM39</v>
      </c>
      <c r="L427">
        <f t="shared" si="37"/>
        <v>3</v>
      </c>
    </row>
    <row r="428" spans="1:12" x14ac:dyDescent="0.4">
      <c r="A428">
        <v>449</v>
      </c>
      <c r="B428" t="s">
        <v>60</v>
      </c>
      <c r="C428" t="s">
        <v>784</v>
      </c>
      <c r="D428" t="s">
        <v>841</v>
      </c>
      <c r="E428" t="s">
        <v>842</v>
      </c>
      <c r="F428" t="s">
        <v>92</v>
      </c>
      <c r="I428" s="6">
        <v>3</v>
      </c>
      <c r="J428" t="str">
        <f t="shared" si="35"/>
        <v>CLM</v>
      </c>
      <c r="K428" t="str">
        <f t="shared" si="36"/>
        <v>CLM3</v>
      </c>
      <c r="L428">
        <f t="shared" si="37"/>
        <v>3</v>
      </c>
    </row>
    <row r="429" spans="1:12" x14ac:dyDescent="0.4">
      <c r="A429">
        <v>450</v>
      </c>
      <c r="B429" t="s">
        <v>60</v>
      </c>
      <c r="C429" t="s">
        <v>784</v>
      </c>
      <c r="D429" t="s">
        <v>843</v>
      </c>
      <c r="E429" t="s">
        <v>844</v>
      </c>
      <c r="F429" t="s">
        <v>100</v>
      </c>
      <c r="I429" s="6">
        <v>40</v>
      </c>
      <c r="J429" t="str">
        <f t="shared" si="35"/>
        <v>CLM</v>
      </c>
      <c r="K429" t="str">
        <f t="shared" si="36"/>
        <v>CLM40</v>
      </c>
      <c r="L429">
        <f t="shared" si="37"/>
        <v>3</v>
      </c>
    </row>
    <row r="430" spans="1:12" x14ac:dyDescent="0.4">
      <c r="A430">
        <v>451</v>
      </c>
      <c r="B430" t="s">
        <v>60</v>
      </c>
      <c r="C430" t="s">
        <v>784</v>
      </c>
      <c r="D430" t="s">
        <v>845</v>
      </c>
      <c r="E430" t="s">
        <v>846</v>
      </c>
      <c r="F430" t="s">
        <v>100</v>
      </c>
      <c r="I430" s="6">
        <v>41</v>
      </c>
      <c r="J430" t="str">
        <f t="shared" si="35"/>
        <v>CLM</v>
      </c>
      <c r="K430" t="str">
        <f t="shared" si="36"/>
        <v>CLM41</v>
      </c>
      <c r="L430">
        <f t="shared" si="37"/>
        <v>3</v>
      </c>
    </row>
    <row r="431" spans="1:12" x14ac:dyDescent="0.4">
      <c r="A431">
        <v>452</v>
      </c>
      <c r="B431" t="s">
        <v>60</v>
      </c>
      <c r="C431" t="s">
        <v>784</v>
      </c>
      <c r="D431" t="s">
        <v>847</v>
      </c>
      <c r="E431" t="s">
        <v>323</v>
      </c>
      <c r="F431" t="s">
        <v>100</v>
      </c>
      <c r="I431" s="6">
        <v>42</v>
      </c>
      <c r="J431" t="str">
        <f t="shared" si="35"/>
        <v>CLM</v>
      </c>
      <c r="K431" t="str">
        <f t="shared" si="36"/>
        <v>CLM42</v>
      </c>
      <c r="L431">
        <f t="shared" si="37"/>
        <v>3</v>
      </c>
    </row>
    <row r="432" spans="1:12" x14ac:dyDescent="0.4">
      <c r="A432">
        <v>453</v>
      </c>
      <c r="B432" t="s">
        <v>60</v>
      </c>
      <c r="C432" t="s">
        <v>784</v>
      </c>
      <c r="D432" t="s">
        <v>848</v>
      </c>
      <c r="E432" t="s">
        <v>342</v>
      </c>
      <c r="F432" t="s">
        <v>92</v>
      </c>
      <c r="I432" s="6">
        <v>43</v>
      </c>
      <c r="J432" t="str">
        <f t="shared" si="35"/>
        <v>CLM</v>
      </c>
      <c r="K432" t="str">
        <f t="shared" si="36"/>
        <v>CLM43</v>
      </c>
      <c r="L432">
        <f t="shared" si="37"/>
        <v>3</v>
      </c>
    </row>
    <row r="433" spans="1:12" x14ac:dyDescent="0.4">
      <c r="A433">
        <v>454</v>
      </c>
      <c r="B433" t="s">
        <v>60</v>
      </c>
      <c r="C433" t="s">
        <v>784</v>
      </c>
      <c r="D433" t="s">
        <v>849</v>
      </c>
      <c r="E433" t="s">
        <v>850</v>
      </c>
      <c r="F433" t="s">
        <v>92</v>
      </c>
      <c r="I433" s="6">
        <v>44</v>
      </c>
      <c r="J433" t="str">
        <f t="shared" si="35"/>
        <v>CLM</v>
      </c>
      <c r="K433" t="str">
        <f t="shared" si="36"/>
        <v>CLM44</v>
      </c>
      <c r="L433">
        <f t="shared" si="37"/>
        <v>3</v>
      </c>
    </row>
    <row r="434" spans="1:12" x14ac:dyDescent="0.4">
      <c r="A434">
        <v>455</v>
      </c>
      <c r="B434" t="s">
        <v>60</v>
      </c>
      <c r="C434" t="s">
        <v>784</v>
      </c>
      <c r="D434" t="s">
        <v>851</v>
      </c>
      <c r="E434" t="s">
        <v>852</v>
      </c>
      <c r="F434" t="s">
        <v>92</v>
      </c>
      <c r="I434" s="6">
        <v>45</v>
      </c>
      <c r="J434" t="str">
        <f t="shared" si="35"/>
        <v>CLM</v>
      </c>
      <c r="K434" t="str">
        <f t="shared" si="36"/>
        <v>CLM45</v>
      </c>
      <c r="L434">
        <f t="shared" si="37"/>
        <v>3</v>
      </c>
    </row>
    <row r="435" spans="1:12" x14ac:dyDescent="0.4">
      <c r="A435">
        <v>456</v>
      </c>
      <c r="B435" t="s">
        <v>60</v>
      </c>
      <c r="C435" t="s">
        <v>784</v>
      </c>
      <c r="D435" t="s">
        <v>853</v>
      </c>
      <c r="E435" t="s">
        <v>854</v>
      </c>
      <c r="F435" t="s">
        <v>100</v>
      </c>
      <c r="I435" s="6">
        <v>46</v>
      </c>
      <c r="J435" t="str">
        <f t="shared" si="35"/>
        <v>CLM</v>
      </c>
      <c r="K435" t="str">
        <f t="shared" si="36"/>
        <v>CLM46</v>
      </c>
      <c r="L435">
        <f t="shared" si="37"/>
        <v>3</v>
      </c>
    </row>
    <row r="436" spans="1:12" x14ac:dyDescent="0.4">
      <c r="A436">
        <v>457</v>
      </c>
      <c r="B436" t="s">
        <v>60</v>
      </c>
      <c r="C436" t="s">
        <v>784</v>
      </c>
      <c r="D436" t="s">
        <v>855</v>
      </c>
      <c r="E436" t="s">
        <v>856</v>
      </c>
      <c r="F436" t="s">
        <v>92</v>
      </c>
      <c r="I436" s="6">
        <v>47</v>
      </c>
      <c r="J436" t="str">
        <f t="shared" si="35"/>
        <v>CLM</v>
      </c>
      <c r="K436" t="str">
        <f t="shared" si="36"/>
        <v>CLM47</v>
      </c>
      <c r="L436">
        <f t="shared" si="37"/>
        <v>3</v>
      </c>
    </row>
    <row r="437" spans="1:12" x14ac:dyDescent="0.4">
      <c r="A437">
        <v>458</v>
      </c>
      <c r="B437" t="s">
        <v>60</v>
      </c>
      <c r="C437" t="s">
        <v>784</v>
      </c>
      <c r="D437" t="s">
        <v>857</v>
      </c>
      <c r="E437" t="s">
        <v>858</v>
      </c>
      <c r="F437" t="s">
        <v>92</v>
      </c>
      <c r="I437" s="6">
        <v>48</v>
      </c>
      <c r="J437" t="str">
        <f t="shared" si="35"/>
        <v>CLM</v>
      </c>
      <c r="K437" t="str">
        <f t="shared" si="36"/>
        <v>CLM48</v>
      </c>
      <c r="L437">
        <f t="shared" si="37"/>
        <v>3</v>
      </c>
    </row>
    <row r="438" spans="1:12" x14ac:dyDescent="0.4">
      <c r="A438">
        <v>459</v>
      </c>
      <c r="B438" t="s">
        <v>60</v>
      </c>
      <c r="C438" t="s">
        <v>784</v>
      </c>
      <c r="D438" t="s">
        <v>859</v>
      </c>
      <c r="E438" t="s">
        <v>860</v>
      </c>
      <c r="F438" t="s">
        <v>92</v>
      </c>
      <c r="I438" s="6">
        <v>49</v>
      </c>
      <c r="J438" t="str">
        <f t="shared" si="35"/>
        <v>CLM</v>
      </c>
      <c r="K438" t="str">
        <f t="shared" si="36"/>
        <v>CLM49</v>
      </c>
      <c r="L438">
        <f t="shared" si="37"/>
        <v>3</v>
      </c>
    </row>
    <row r="439" spans="1:12" x14ac:dyDescent="0.4">
      <c r="A439">
        <v>460</v>
      </c>
      <c r="B439" t="s">
        <v>60</v>
      </c>
      <c r="C439" t="s">
        <v>784</v>
      </c>
      <c r="D439" t="s">
        <v>861</v>
      </c>
      <c r="E439" t="s">
        <v>630</v>
      </c>
      <c r="F439" t="s">
        <v>100</v>
      </c>
      <c r="I439" s="6">
        <v>4</v>
      </c>
      <c r="J439" t="str">
        <f t="shared" si="35"/>
        <v>CLM</v>
      </c>
      <c r="K439" t="str">
        <f t="shared" si="36"/>
        <v>CLM4</v>
      </c>
      <c r="L439">
        <f t="shared" si="37"/>
        <v>3</v>
      </c>
    </row>
    <row r="440" spans="1:12" x14ac:dyDescent="0.4">
      <c r="A440">
        <v>461</v>
      </c>
      <c r="B440" t="s">
        <v>60</v>
      </c>
      <c r="C440" t="s">
        <v>784</v>
      </c>
      <c r="D440" t="s">
        <v>862</v>
      </c>
      <c r="E440" t="s">
        <v>863</v>
      </c>
      <c r="F440" t="s">
        <v>132</v>
      </c>
      <c r="I440" s="6">
        <v>50</v>
      </c>
      <c r="J440" t="str">
        <f t="shared" si="35"/>
        <v>CLM</v>
      </c>
      <c r="K440" t="str">
        <f t="shared" si="36"/>
        <v>CLM50</v>
      </c>
      <c r="L440">
        <f t="shared" si="37"/>
        <v>2</v>
      </c>
    </row>
    <row r="441" spans="1:12" x14ac:dyDescent="0.4">
      <c r="A441">
        <v>462</v>
      </c>
      <c r="B441" t="s">
        <v>60</v>
      </c>
      <c r="C441" t="s">
        <v>784</v>
      </c>
      <c r="D441" t="s">
        <v>864</v>
      </c>
      <c r="E441" t="s">
        <v>865</v>
      </c>
      <c r="F441" t="s">
        <v>132</v>
      </c>
      <c r="I441" s="6">
        <v>5</v>
      </c>
      <c r="J441" t="str">
        <f t="shared" si="35"/>
        <v>CLM</v>
      </c>
      <c r="K441" t="str">
        <f t="shared" si="36"/>
        <v>CLM5</v>
      </c>
      <c r="L441">
        <f t="shared" si="37"/>
        <v>2</v>
      </c>
    </row>
    <row r="442" spans="1:12" x14ac:dyDescent="0.4">
      <c r="A442">
        <v>463</v>
      </c>
      <c r="B442" t="s">
        <v>60</v>
      </c>
      <c r="C442" t="s">
        <v>784</v>
      </c>
      <c r="D442" t="s">
        <v>866</v>
      </c>
      <c r="E442" t="s">
        <v>867</v>
      </c>
      <c r="F442" t="s">
        <v>92</v>
      </c>
      <c r="I442" s="6">
        <v>6</v>
      </c>
      <c r="J442" t="str">
        <f t="shared" si="35"/>
        <v>CLM</v>
      </c>
      <c r="K442" t="str">
        <f t="shared" si="36"/>
        <v>CLM6</v>
      </c>
      <c r="L442">
        <f t="shared" si="37"/>
        <v>3</v>
      </c>
    </row>
    <row r="443" spans="1:12" x14ac:dyDescent="0.4">
      <c r="A443">
        <v>464</v>
      </c>
      <c r="B443" t="s">
        <v>60</v>
      </c>
      <c r="C443" t="s">
        <v>784</v>
      </c>
      <c r="D443" t="s">
        <v>868</v>
      </c>
      <c r="E443" t="s">
        <v>869</v>
      </c>
      <c r="F443" t="s">
        <v>100</v>
      </c>
      <c r="I443" s="6">
        <v>7</v>
      </c>
      <c r="J443" t="str">
        <f t="shared" si="35"/>
        <v>CLM</v>
      </c>
      <c r="K443" t="str">
        <f t="shared" si="36"/>
        <v>CLM7</v>
      </c>
      <c r="L443">
        <f t="shared" si="37"/>
        <v>3</v>
      </c>
    </row>
    <row r="444" spans="1:12" x14ac:dyDescent="0.4">
      <c r="A444">
        <v>465</v>
      </c>
      <c r="B444" t="s">
        <v>60</v>
      </c>
      <c r="C444" t="s">
        <v>784</v>
      </c>
      <c r="D444" t="s">
        <v>870</v>
      </c>
      <c r="E444" t="s">
        <v>871</v>
      </c>
      <c r="F444" t="s">
        <v>92</v>
      </c>
      <c r="I444" s="6">
        <v>8</v>
      </c>
      <c r="J444" t="str">
        <f t="shared" si="35"/>
        <v>CLM</v>
      </c>
      <c r="K444" t="str">
        <f t="shared" si="36"/>
        <v>CLM8</v>
      </c>
      <c r="L444">
        <f t="shared" si="37"/>
        <v>3</v>
      </c>
    </row>
    <row r="445" spans="1:12" x14ac:dyDescent="0.4">
      <c r="A445">
        <v>466</v>
      </c>
      <c r="B445" t="s">
        <v>60</v>
      </c>
      <c r="C445" t="s">
        <v>784</v>
      </c>
      <c r="D445" t="s">
        <v>872</v>
      </c>
      <c r="E445" t="s">
        <v>392</v>
      </c>
      <c r="F445" t="s">
        <v>92</v>
      </c>
      <c r="I445" s="6">
        <v>9</v>
      </c>
      <c r="J445" t="str">
        <f t="shared" si="35"/>
        <v>CLM</v>
      </c>
      <c r="K445" t="str">
        <f t="shared" si="36"/>
        <v>CLM9</v>
      </c>
      <c r="L445">
        <f t="shared" si="37"/>
        <v>2</v>
      </c>
    </row>
    <row r="446" spans="1:12" x14ac:dyDescent="0.4">
      <c r="A446">
        <v>467</v>
      </c>
      <c r="B446" t="s">
        <v>61</v>
      </c>
      <c r="C446" t="s">
        <v>873</v>
      </c>
      <c r="D446" t="s">
        <v>874</v>
      </c>
      <c r="E446" t="s">
        <v>875</v>
      </c>
      <c r="F446" t="s">
        <v>92</v>
      </c>
      <c r="I446" s="6">
        <v>10</v>
      </c>
      <c r="J446" t="str">
        <f t="shared" si="35"/>
        <v>CLM</v>
      </c>
      <c r="K446" t="str">
        <f t="shared" si="36"/>
        <v>CLM10</v>
      </c>
      <c r="L446">
        <f t="shared" si="37"/>
        <v>3</v>
      </c>
    </row>
    <row r="447" spans="1:12" x14ac:dyDescent="0.4">
      <c r="A447">
        <v>468</v>
      </c>
      <c r="B447" t="s">
        <v>61</v>
      </c>
      <c r="C447" t="s">
        <v>873</v>
      </c>
      <c r="D447" t="s">
        <v>876</v>
      </c>
      <c r="E447" t="s">
        <v>877</v>
      </c>
      <c r="F447" t="s">
        <v>92</v>
      </c>
      <c r="I447" s="6">
        <v>11</v>
      </c>
      <c r="J447" t="str">
        <f t="shared" si="35"/>
        <v>CLM</v>
      </c>
      <c r="K447" t="str">
        <f t="shared" si="36"/>
        <v>CLM11</v>
      </c>
      <c r="L447">
        <f t="shared" si="37"/>
        <v>3</v>
      </c>
    </row>
    <row r="448" spans="1:12" x14ac:dyDescent="0.4">
      <c r="A448">
        <v>469</v>
      </c>
      <c r="B448" t="s">
        <v>61</v>
      </c>
      <c r="C448" t="s">
        <v>873</v>
      </c>
      <c r="D448" t="s">
        <v>878</v>
      </c>
      <c r="E448" t="s">
        <v>879</v>
      </c>
      <c r="F448" t="s">
        <v>92</v>
      </c>
      <c r="I448" s="6">
        <v>12</v>
      </c>
      <c r="J448" t="str">
        <f t="shared" si="35"/>
        <v>CLM</v>
      </c>
      <c r="K448" t="str">
        <f t="shared" si="36"/>
        <v>CLM12</v>
      </c>
      <c r="L448">
        <f t="shared" si="37"/>
        <v>3</v>
      </c>
    </row>
    <row r="449" spans="1:12" x14ac:dyDescent="0.4">
      <c r="A449">
        <v>470</v>
      </c>
      <c r="B449" t="s">
        <v>61</v>
      </c>
      <c r="C449" t="s">
        <v>873</v>
      </c>
      <c r="D449" t="s">
        <v>880</v>
      </c>
      <c r="E449" t="s">
        <v>881</v>
      </c>
      <c r="F449" t="s">
        <v>92</v>
      </c>
      <c r="I449" s="6">
        <v>13</v>
      </c>
      <c r="J449" t="str">
        <f t="shared" si="35"/>
        <v>CLM</v>
      </c>
      <c r="K449" t="str">
        <f t="shared" si="36"/>
        <v>CLM13</v>
      </c>
      <c r="L449">
        <f t="shared" si="37"/>
        <v>3</v>
      </c>
    </row>
    <row r="450" spans="1:12" x14ac:dyDescent="0.4">
      <c r="A450">
        <v>471</v>
      </c>
      <c r="B450" t="s">
        <v>61</v>
      </c>
      <c r="C450" t="s">
        <v>873</v>
      </c>
      <c r="D450" t="s">
        <v>882</v>
      </c>
      <c r="E450" t="s">
        <v>470</v>
      </c>
      <c r="F450" t="s">
        <v>132</v>
      </c>
      <c r="I450" s="6">
        <v>14</v>
      </c>
      <c r="J450" t="str">
        <f t="shared" ref="J450:J513" si="38">LEFT(B450,3)</f>
        <v>CLM</v>
      </c>
      <c r="K450" t="str">
        <f t="shared" ref="K450:K513" si="39">CONCATENATE(J450,I450)</f>
        <v>CLM14</v>
      </c>
      <c r="L450">
        <f t="shared" ref="L450:L513" si="40">COUNTIF($K$2:$K$1123, "gpn" &amp; I450&amp;""  )</f>
        <v>3</v>
      </c>
    </row>
    <row r="451" spans="1:12" x14ac:dyDescent="0.4">
      <c r="A451">
        <v>472</v>
      </c>
      <c r="B451" t="s">
        <v>61</v>
      </c>
      <c r="C451" t="s">
        <v>873</v>
      </c>
      <c r="D451" t="s">
        <v>883</v>
      </c>
      <c r="E451" t="s">
        <v>884</v>
      </c>
      <c r="F451" t="s">
        <v>92</v>
      </c>
      <c r="I451" s="6">
        <v>15</v>
      </c>
      <c r="J451" t="str">
        <f t="shared" si="38"/>
        <v>CLM</v>
      </c>
      <c r="K451" t="str">
        <f t="shared" si="39"/>
        <v>CLM15</v>
      </c>
      <c r="L451">
        <f t="shared" si="40"/>
        <v>3</v>
      </c>
    </row>
    <row r="452" spans="1:12" x14ac:dyDescent="0.4">
      <c r="A452">
        <v>473</v>
      </c>
      <c r="B452" t="s">
        <v>61</v>
      </c>
      <c r="C452" t="s">
        <v>873</v>
      </c>
      <c r="D452" t="s">
        <v>885</v>
      </c>
      <c r="E452" t="s">
        <v>886</v>
      </c>
      <c r="F452" t="s">
        <v>92</v>
      </c>
      <c r="I452" s="6">
        <v>16</v>
      </c>
      <c r="J452" t="str">
        <f t="shared" si="38"/>
        <v>CLM</v>
      </c>
      <c r="K452" t="str">
        <f t="shared" si="39"/>
        <v>CLM16</v>
      </c>
      <c r="L452">
        <f t="shared" si="40"/>
        <v>3</v>
      </c>
    </row>
    <row r="453" spans="1:12" x14ac:dyDescent="0.4">
      <c r="A453">
        <v>474</v>
      </c>
      <c r="B453" t="s">
        <v>61</v>
      </c>
      <c r="C453" t="s">
        <v>873</v>
      </c>
      <c r="D453" t="s">
        <v>887</v>
      </c>
      <c r="E453" t="s">
        <v>888</v>
      </c>
      <c r="F453" t="s">
        <v>132</v>
      </c>
      <c r="I453" s="6">
        <v>17</v>
      </c>
      <c r="J453" t="str">
        <f t="shared" si="38"/>
        <v>CLM</v>
      </c>
      <c r="K453" t="str">
        <f t="shared" si="39"/>
        <v>CLM17</v>
      </c>
      <c r="L453">
        <f t="shared" si="40"/>
        <v>3</v>
      </c>
    </row>
    <row r="454" spans="1:12" x14ac:dyDescent="0.4">
      <c r="A454">
        <v>475</v>
      </c>
      <c r="B454" t="s">
        <v>61</v>
      </c>
      <c r="C454" t="s">
        <v>873</v>
      </c>
      <c r="D454" t="s">
        <v>889</v>
      </c>
      <c r="E454" t="s">
        <v>254</v>
      </c>
      <c r="F454" t="s">
        <v>92</v>
      </c>
      <c r="I454" s="6">
        <v>18</v>
      </c>
      <c r="J454" t="str">
        <f t="shared" si="38"/>
        <v>CLM</v>
      </c>
      <c r="K454" t="str">
        <f t="shared" si="39"/>
        <v>CLM18</v>
      </c>
      <c r="L454">
        <f t="shared" si="40"/>
        <v>3</v>
      </c>
    </row>
    <row r="455" spans="1:12" x14ac:dyDescent="0.4">
      <c r="A455">
        <v>476</v>
      </c>
      <c r="B455" t="s">
        <v>61</v>
      </c>
      <c r="C455" t="s">
        <v>873</v>
      </c>
      <c r="D455" t="s">
        <v>890</v>
      </c>
      <c r="E455" t="s">
        <v>891</v>
      </c>
      <c r="F455" t="s">
        <v>92</v>
      </c>
      <c r="I455" s="6">
        <v>19</v>
      </c>
      <c r="J455" t="str">
        <f t="shared" si="38"/>
        <v>CLM</v>
      </c>
      <c r="K455" t="str">
        <f t="shared" si="39"/>
        <v>CLM19</v>
      </c>
      <c r="L455">
        <f t="shared" si="40"/>
        <v>3</v>
      </c>
    </row>
    <row r="456" spans="1:12" x14ac:dyDescent="0.4">
      <c r="A456">
        <v>477</v>
      </c>
      <c r="B456" t="s">
        <v>61</v>
      </c>
      <c r="C456" t="s">
        <v>873</v>
      </c>
      <c r="D456" t="s">
        <v>892</v>
      </c>
      <c r="E456" t="s">
        <v>464</v>
      </c>
      <c r="F456" t="s">
        <v>92</v>
      </c>
      <c r="I456" s="6">
        <v>1</v>
      </c>
      <c r="J456" t="str">
        <f t="shared" si="38"/>
        <v>CLM</v>
      </c>
      <c r="K456" t="str">
        <f t="shared" si="39"/>
        <v>CLM1</v>
      </c>
      <c r="L456">
        <f t="shared" si="40"/>
        <v>3</v>
      </c>
    </row>
    <row r="457" spans="1:12" x14ac:dyDescent="0.4">
      <c r="A457">
        <v>478</v>
      </c>
      <c r="B457" t="s">
        <v>61</v>
      </c>
      <c r="C457" t="s">
        <v>873</v>
      </c>
      <c r="D457" t="s">
        <v>893</v>
      </c>
      <c r="E457" t="s">
        <v>894</v>
      </c>
      <c r="F457" t="s">
        <v>895</v>
      </c>
      <c r="I457" s="6">
        <v>20</v>
      </c>
      <c r="J457" t="str">
        <f t="shared" si="38"/>
        <v>CLM</v>
      </c>
      <c r="K457" t="str">
        <f t="shared" si="39"/>
        <v>CLM20</v>
      </c>
      <c r="L457">
        <f t="shared" si="40"/>
        <v>3</v>
      </c>
    </row>
    <row r="458" spans="1:12" x14ac:dyDescent="0.4">
      <c r="A458">
        <v>479</v>
      </c>
      <c r="B458" t="s">
        <v>61</v>
      </c>
      <c r="C458" t="s">
        <v>873</v>
      </c>
      <c r="D458" t="s">
        <v>896</v>
      </c>
      <c r="E458" t="s">
        <v>269</v>
      </c>
      <c r="F458" t="s">
        <v>92</v>
      </c>
      <c r="I458" s="6">
        <v>21</v>
      </c>
      <c r="J458" t="str">
        <f t="shared" si="38"/>
        <v>CLM</v>
      </c>
      <c r="K458" t="str">
        <f t="shared" si="39"/>
        <v>CLM21</v>
      </c>
      <c r="L458">
        <f t="shared" si="40"/>
        <v>3</v>
      </c>
    </row>
    <row r="459" spans="1:12" x14ac:dyDescent="0.4">
      <c r="A459">
        <v>480</v>
      </c>
      <c r="B459" t="s">
        <v>61</v>
      </c>
      <c r="C459" t="s">
        <v>873</v>
      </c>
      <c r="D459" t="s">
        <v>897</v>
      </c>
      <c r="E459" t="s">
        <v>898</v>
      </c>
      <c r="F459" t="s">
        <v>100</v>
      </c>
      <c r="I459" s="6">
        <v>22</v>
      </c>
      <c r="J459" t="str">
        <f t="shared" si="38"/>
        <v>CLM</v>
      </c>
      <c r="K459" t="str">
        <f t="shared" si="39"/>
        <v>CLM22</v>
      </c>
      <c r="L459">
        <f t="shared" si="40"/>
        <v>3</v>
      </c>
    </row>
    <row r="460" spans="1:12" x14ac:dyDescent="0.4">
      <c r="A460">
        <v>481</v>
      </c>
      <c r="B460" t="s">
        <v>61</v>
      </c>
      <c r="C460" t="s">
        <v>873</v>
      </c>
      <c r="D460" t="s">
        <v>899</v>
      </c>
      <c r="E460" t="s">
        <v>900</v>
      </c>
      <c r="F460" t="s">
        <v>132</v>
      </c>
      <c r="I460" s="6">
        <v>23</v>
      </c>
      <c r="J460" t="str">
        <f t="shared" si="38"/>
        <v>CLM</v>
      </c>
      <c r="K460" t="str">
        <f t="shared" si="39"/>
        <v>CLM23</v>
      </c>
      <c r="L460">
        <f t="shared" si="40"/>
        <v>3</v>
      </c>
    </row>
    <row r="461" spans="1:12" x14ac:dyDescent="0.4">
      <c r="A461">
        <v>482</v>
      </c>
      <c r="B461" t="s">
        <v>61</v>
      </c>
      <c r="C461" t="s">
        <v>873</v>
      </c>
      <c r="D461" t="s">
        <v>901</v>
      </c>
      <c r="E461" t="s">
        <v>902</v>
      </c>
      <c r="F461" t="s">
        <v>132</v>
      </c>
      <c r="I461" s="6">
        <v>24</v>
      </c>
      <c r="J461" t="str">
        <f t="shared" si="38"/>
        <v>CLM</v>
      </c>
      <c r="K461" t="str">
        <f t="shared" si="39"/>
        <v>CLM24</v>
      </c>
      <c r="L461">
        <f t="shared" si="40"/>
        <v>3</v>
      </c>
    </row>
    <row r="462" spans="1:12" x14ac:dyDescent="0.4">
      <c r="A462">
        <v>483</v>
      </c>
      <c r="B462" t="s">
        <v>61</v>
      </c>
      <c r="C462" t="s">
        <v>873</v>
      </c>
      <c r="D462" t="s">
        <v>903</v>
      </c>
      <c r="E462" t="s">
        <v>904</v>
      </c>
      <c r="F462" t="s">
        <v>92</v>
      </c>
      <c r="I462" s="6">
        <v>25</v>
      </c>
      <c r="J462" t="str">
        <f t="shared" si="38"/>
        <v>CLM</v>
      </c>
      <c r="K462" t="str">
        <f t="shared" si="39"/>
        <v>CLM25</v>
      </c>
      <c r="L462">
        <f t="shared" si="40"/>
        <v>3</v>
      </c>
    </row>
    <row r="463" spans="1:12" x14ac:dyDescent="0.4">
      <c r="A463">
        <v>484</v>
      </c>
      <c r="B463" t="s">
        <v>61</v>
      </c>
      <c r="C463" t="s">
        <v>873</v>
      </c>
      <c r="D463" t="s">
        <v>905</v>
      </c>
      <c r="E463" t="s">
        <v>441</v>
      </c>
      <c r="F463" t="s">
        <v>100</v>
      </c>
      <c r="I463" s="6">
        <v>26</v>
      </c>
      <c r="J463" t="str">
        <f t="shared" si="38"/>
        <v>CLM</v>
      </c>
      <c r="K463" t="str">
        <f t="shared" si="39"/>
        <v>CLM26</v>
      </c>
      <c r="L463">
        <f t="shared" si="40"/>
        <v>3</v>
      </c>
    </row>
    <row r="464" spans="1:12" x14ac:dyDescent="0.4">
      <c r="A464">
        <v>485</v>
      </c>
      <c r="B464" t="s">
        <v>61</v>
      </c>
      <c r="C464" t="s">
        <v>873</v>
      </c>
      <c r="D464" t="s">
        <v>906</v>
      </c>
      <c r="E464" t="s">
        <v>907</v>
      </c>
      <c r="F464" t="s">
        <v>92</v>
      </c>
      <c r="I464" s="6">
        <v>27</v>
      </c>
      <c r="J464" t="str">
        <f t="shared" si="38"/>
        <v>CLM</v>
      </c>
      <c r="K464" t="str">
        <f t="shared" si="39"/>
        <v>CLM27</v>
      </c>
      <c r="L464">
        <f t="shared" si="40"/>
        <v>3</v>
      </c>
    </row>
    <row r="465" spans="1:12" x14ac:dyDescent="0.4">
      <c r="A465">
        <v>486</v>
      </c>
      <c r="B465" t="s">
        <v>61</v>
      </c>
      <c r="C465" t="s">
        <v>873</v>
      </c>
      <c r="D465" t="s">
        <v>908</v>
      </c>
      <c r="E465" t="s">
        <v>909</v>
      </c>
      <c r="F465" t="s">
        <v>132</v>
      </c>
      <c r="I465" s="6">
        <v>28</v>
      </c>
      <c r="J465" t="str">
        <f t="shared" si="38"/>
        <v>CLM</v>
      </c>
      <c r="K465" t="str">
        <f t="shared" si="39"/>
        <v>CLM28</v>
      </c>
      <c r="L465">
        <f t="shared" si="40"/>
        <v>3</v>
      </c>
    </row>
    <row r="466" spans="1:12" x14ac:dyDescent="0.4">
      <c r="A466">
        <v>487</v>
      </c>
      <c r="B466" t="s">
        <v>61</v>
      </c>
      <c r="C466" t="s">
        <v>873</v>
      </c>
      <c r="D466" t="s">
        <v>910</v>
      </c>
      <c r="E466" t="s">
        <v>407</v>
      </c>
      <c r="F466" t="s">
        <v>132</v>
      </c>
      <c r="I466" s="6">
        <v>29</v>
      </c>
      <c r="J466" t="str">
        <f t="shared" si="38"/>
        <v>CLM</v>
      </c>
      <c r="K466" t="str">
        <f t="shared" si="39"/>
        <v>CLM29</v>
      </c>
      <c r="L466">
        <f t="shared" si="40"/>
        <v>3</v>
      </c>
    </row>
    <row r="467" spans="1:12" x14ac:dyDescent="0.4">
      <c r="A467">
        <v>488</v>
      </c>
      <c r="B467" t="s">
        <v>61</v>
      </c>
      <c r="C467" t="s">
        <v>873</v>
      </c>
      <c r="D467" t="s">
        <v>911</v>
      </c>
      <c r="E467" t="s">
        <v>912</v>
      </c>
      <c r="F467" t="s">
        <v>92</v>
      </c>
      <c r="I467" s="6">
        <v>2</v>
      </c>
      <c r="J467" t="str">
        <f t="shared" si="38"/>
        <v>CLM</v>
      </c>
      <c r="K467" t="str">
        <f t="shared" si="39"/>
        <v>CLM2</v>
      </c>
      <c r="L467">
        <f t="shared" si="40"/>
        <v>3</v>
      </c>
    </row>
    <row r="468" spans="1:12" x14ac:dyDescent="0.4">
      <c r="A468">
        <v>489</v>
      </c>
      <c r="B468" t="s">
        <v>61</v>
      </c>
      <c r="C468" t="s">
        <v>873</v>
      </c>
      <c r="D468" t="s">
        <v>913</v>
      </c>
      <c r="E468" t="s">
        <v>914</v>
      </c>
      <c r="F468" t="s">
        <v>92</v>
      </c>
      <c r="I468" s="6">
        <v>30</v>
      </c>
      <c r="J468" t="str">
        <f t="shared" si="38"/>
        <v>CLM</v>
      </c>
      <c r="K468" t="str">
        <f t="shared" si="39"/>
        <v>CLM30</v>
      </c>
      <c r="L468">
        <f t="shared" si="40"/>
        <v>3</v>
      </c>
    </row>
    <row r="469" spans="1:12" x14ac:dyDescent="0.4">
      <c r="A469">
        <v>490</v>
      </c>
      <c r="B469" t="s">
        <v>61</v>
      </c>
      <c r="C469" t="s">
        <v>873</v>
      </c>
      <c r="D469" t="s">
        <v>915</v>
      </c>
      <c r="E469" t="s">
        <v>716</v>
      </c>
      <c r="F469" t="s">
        <v>92</v>
      </c>
      <c r="I469" s="6">
        <v>31</v>
      </c>
      <c r="J469" t="str">
        <f t="shared" si="38"/>
        <v>CLM</v>
      </c>
      <c r="K469" t="str">
        <f t="shared" si="39"/>
        <v>CLM31</v>
      </c>
      <c r="L469">
        <f t="shared" si="40"/>
        <v>3</v>
      </c>
    </row>
    <row r="470" spans="1:12" x14ac:dyDescent="0.4">
      <c r="A470">
        <v>491</v>
      </c>
      <c r="B470" t="s">
        <v>61</v>
      </c>
      <c r="C470" t="s">
        <v>873</v>
      </c>
      <c r="D470" t="s">
        <v>916</v>
      </c>
      <c r="E470" t="s">
        <v>487</v>
      </c>
      <c r="F470" t="s">
        <v>92</v>
      </c>
      <c r="I470" s="6">
        <v>32</v>
      </c>
      <c r="J470" t="str">
        <f t="shared" si="38"/>
        <v>CLM</v>
      </c>
      <c r="K470" t="str">
        <f t="shared" si="39"/>
        <v>CLM32</v>
      </c>
      <c r="L470">
        <f t="shared" si="40"/>
        <v>3</v>
      </c>
    </row>
    <row r="471" spans="1:12" x14ac:dyDescent="0.4">
      <c r="A471">
        <v>492</v>
      </c>
      <c r="B471" t="s">
        <v>61</v>
      </c>
      <c r="C471" t="s">
        <v>873</v>
      </c>
      <c r="D471" t="s">
        <v>917</v>
      </c>
      <c r="E471" t="s">
        <v>918</v>
      </c>
      <c r="F471" t="s">
        <v>100</v>
      </c>
      <c r="I471" s="6">
        <v>33</v>
      </c>
      <c r="J471" t="str">
        <f t="shared" si="38"/>
        <v>CLM</v>
      </c>
      <c r="K471" t="str">
        <f t="shared" si="39"/>
        <v>CLM33</v>
      </c>
      <c r="L471">
        <f t="shared" si="40"/>
        <v>3</v>
      </c>
    </row>
    <row r="472" spans="1:12" x14ac:dyDescent="0.4">
      <c r="A472">
        <v>493</v>
      </c>
      <c r="B472" t="s">
        <v>61</v>
      </c>
      <c r="C472" t="s">
        <v>873</v>
      </c>
      <c r="D472" t="s">
        <v>919</v>
      </c>
      <c r="E472" t="s">
        <v>464</v>
      </c>
      <c r="F472" t="s">
        <v>92</v>
      </c>
      <c r="I472" s="6">
        <v>34</v>
      </c>
      <c r="J472" t="str">
        <f t="shared" si="38"/>
        <v>CLM</v>
      </c>
      <c r="K472" t="str">
        <f t="shared" si="39"/>
        <v>CLM34</v>
      </c>
      <c r="L472">
        <f t="shared" si="40"/>
        <v>3</v>
      </c>
    </row>
    <row r="473" spans="1:12" x14ac:dyDescent="0.4">
      <c r="A473">
        <v>494</v>
      </c>
      <c r="B473" t="s">
        <v>61</v>
      </c>
      <c r="C473" t="s">
        <v>873</v>
      </c>
      <c r="D473" t="s">
        <v>920</v>
      </c>
      <c r="E473" t="s">
        <v>921</v>
      </c>
      <c r="F473" t="s">
        <v>100</v>
      </c>
      <c r="I473" s="6">
        <v>35</v>
      </c>
      <c r="J473" t="str">
        <f t="shared" si="38"/>
        <v>CLM</v>
      </c>
      <c r="K473" t="str">
        <f t="shared" si="39"/>
        <v>CLM35</v>
      </c>
      <c r="L473">
        <f t="shared" si="40"/>
        <v>3</v>
      </c>
    </row>
    <row r="474" spans="1:12" x14ac:dyDescent="0.4">
      <c r="A474">
        <v>495</v>
      </c>
      <c r="B474" t="s">
        <v>61</v>
      </c>
      <c r="C474" t="s">
        <v>873</v>
      </c>
      <c r="D474" t="s">
        <v>922</v>
      </c>
      <c r="E474" t="s">
        <v>923</v>
      </c>
      <c r="F474" t="s">
        <v>100</v>
      </c>
      <c r="I474" s="6">
        <v>36</v>
      </c>
      <c r="J474" t="str">
        <f t="shared" si="38"/>
        <v>CLM</v>
      </c>
      <c r="K474" t="str">
        <f t="shared" si="39"/>
        <v>CLM36</v>
      </c>
      <c r="L474">
        <f t="shared" si="40"/>
        <v>3</v>
      </c>
    </row>
    <row r="475" spans="1:12" x14ac:dyDescent="0.4">
      <c r="A475">
        <v>496</v>
      </c>
      <c r="B475" t="s">
        <v>61</v>
      </c>
      <c r="C475" t="s">
        <v>873</v>
      </c>
      <c r="D475" t="s">
        <v>924</v>
      </c>
      <c r="E475" t="s">
        <v>489</v>
      </c>
      <c r="F475" t="s">
        <v>92</v>
      </c>
      <c r="I475" s="6">
        <v>37</v>
      </c>
      <c r="J475" t="str">
        <f t="shared" si="38"/>
        <v>CLM</v>
      </c>
      <c r="K475" t="str">
        <f t="shared" si="39"/>
        <v>CLM37</v>
      </c>
      <c r="L475">
        <f t="shared" si="40"/>
        <v>3</v>
      </c>
    </row>
    <row r="476" spans="1:12" x14ac:dyDescent="0.4">
      <c r="A476">
        <v>497</v>
      </c>
      <c r="B476" t="s">
        <v>61</v>
      </c>
      <c r="C476" t="s">
        <v>873</v>
      </c>
      <c r="D476" t="s">
        <v>925</v>
      </c>
      <c r="E476" t="s">
        <v>926</v>
      </c>
      <c r="F476" t="s">
        <v>132</v>
      </c>
      <c r="I476" s="6">
        <v>38</v>
      </c>
      <c r="J476" t="str">
        <f t="shared" si="38"/>
        <v>CLM</v>
      </c>
      <c r="K476" t="str">
        <f t="shared" si="39"/>
        <v>CLM38</v>
      </c>
      <c r="L476">
        <f t="shared" si="40"/>
        <v>3</v>
      </c>
    </row>
    <row r="477" spans="1:12" x14ac:dyDescent="0.4">
      <c r="A477">
        <v>498</v>
      </c>
      <c r="B477" t="s">
        <v>61</v>
      </c>
      <c r="C477" t="s">
        <v>873</v>
      </c>
      <c r="D477" t="s">
        <v>927</v>
      </c>
      <c r="E477" t="s">
        <v>928</v>
      </c>
      <c r="F477" t="s">
        <v>92</v>
      </c>
      <c r="I477" s="6">
        <v>39</v>
      </c>
      <c r="J477" t="str">
        <f t="shared" si="38"/>
        <v>CLM</v>
      </c>
      <c r="K477" t="str">
        <f t="shared" si="39"/>
        <v>CLM39</v>
      </c>
      <c r="L477">
        <f t="shared" si="40"/>
        <v>3</v>
      </c>
    </row>
    <row r="478" spans="1:12" x14ac:dyDescent="0.4">
      <c r="A478">
        <v>499</v>
      </c>
      <c r="B478" t="s">
        <v>61</v>
      </c>
      <c r="C478" t="s">
        <v>873</v>
      </c>
      <c r="D478" t="s">
        <v>929</v>
      </c>
      <c r="E478" t="s">
        <v>921</v>
      </c>
      <c r="F478" t="s">
        <v>100</v>
      </c>
      <c r="I478" s="6">
        <v>3</v>
      </c>
      <c r="J478" t="str">
        <f t="shared" si="38"/>
        <v>CLM</v>
      </c>
      <c r="K478" t="str">
        <f t="shared" si="39"/>
        <v>CLM3</v>
      </c>
      <c r="L478">
        <f t="shared" si="40"/>
        <v>3</v>
      </c>
    </row>
    <row r="479" spans="1:12" x14ac:dyDescent="0.4">
      <c r="A479">
        <v>500</v>
      </c>
      <c r="B479" t="s">
        <v>61</v>
      </c>
      <c r="C479" t="s">
        <v>873</v>
      </c>
      <c r="D479" t="s">
        <v>930</v>
      </c>
      <c r="E479" t="s">
        <v>931</v>
      </c>
      <c r="F479" t="s">
        <v>92</v>
      </c>
      <c r="I479" s="6">
        <v>40</v>
      </c>
      <c r="J479" t="str">
        <f t="shared" si="38"/>
        <v>CLM</v>
      </c>
      <c r="K479" t="str">
        <f t="shared" si="39"/>
        <v>CLM40</v>
      </c>
      <c r="L479">
        <f t="shared" si="40"/>
        <v>3</v>
      </c>
    </row>
    <row r="480" spans="1:12" x14ac:dyDescent="0.4">
      <c r="A480">
        <v>501</v>
      </c>
      <c r="B480" t="s">
        <v>61</v>
      </c>
      <c r="C480" t="s">
        <v>873</v>
      </c>
      <c r="D480" t="s">
        <v>932</v>
      </c>
      <c r="E480" t="s">
        <v>223</v>
      </c>
      <c r="F480" t="s">
        <v>100</v>
      </c>
      <c r="I480" s="6">
        <v>41</v>
      </c>
      <c r="J480" t="str">
        <f t="shared" si="38"/>
        <v>CLM</v>
      </c>
      <c r="K480" t="str">
        <f t="shared" si="39"/>
        <v>CLM41</v>
      </c>
      <c r="L480">
        <f t="shared" si="40"/>
        <v>3</v>
      </c>
    </row>
    <row r="481" spans="1:12" x14ac:dyDescent="0.4">
      <c r="A481">
        <v>502</v>
      </c>
      <c r="B481" t="s">
        <v>61</v>
      </c>
      <c r="C481" t="s">
        <v>873</v>
      </c>
      <c r="D481" t="s">
        <v>933</v>
      </c>
      <c r="E481" t="s">
        <v>676</v>
      </c>
      <c r="F481" t="s">
        <v>100</v>
      </c>
      <c r="I481" s="6">
        <v>42</v>
      </c>
      <c r="J481" t="str">
        <f t="shared" si="38"/>
        <v>CLM</v>
      </c>
      <c r="K481" t="str">
        <f t="shared" si="39"/>
        <v>CLM42</v>
      </c>
      <c r="L481">
        <f t="shared" si="40"/>
        <v>3</v>
      </c>
    </row>
    <row r="482" spans="1:12" x14ac:dyDescent="0.4">
      <c r="A482">
        <v>503</v>
      </c>
      <c r="B482" t="s">
        <v>61</v>
      </c>
      <c r="C482" t="s">
        <v>873</v>
      </c>
      <c r="D482" t="s">
        <v>934</v>
      </c>
      <c r="E482" t="s">
        <v>342</v>
      </c>
      <c r="F482" t="s">
        <v>92</v>
      </c>
      <c r="I482" s="6">
        <v>43</v>
      </c>
      <c r="J482" t="str">
        <f t="shared" si="38"/>
        <v>CLM</v>
      </c>
      <c r="K482" t="str">
        <f t="shared" si="39"/>
        <v>CLM43</v>
      </c>
      <c r="L482">
        <f t="shared" si="40"/>
        <v>3</v>
      </c>
    </row>
    <row r="483" spans="1:12" x14ac:dyDescent="0.4">
      <c r="A483">
        <v>504</v>
      </c>
      <c r="B483" t="s">
        <v>61</v>
      </c>
      <c r="C483" t="s">
        <v>873</v>
      </c>
      <c r="D483" t="s">
        <v>935</v>
      </c>
      <c r="E483" t="s">
        <v>936</v>
      </c>
      <c r="F483" t="s">
        <v>100</v>
      </c>
      <c r="I483" s="6">
        <v>44</v>
      </c>
      <c r="J483" t="str">
        <f t="shared" si="38"/>
        <v>CLM</v>
      </c>
      <c r="K483" t="str">
        <f t="shared" si="39"/>
        <v>CLM44</v>
      </c>
      <c r="L483">
        <f t="shared" si="40"/>
        <v>3</v>
      </c>
    </row>
    <row r="484" spans="1:12" x14ac:dyDescent="0.4">
      <c r="A484">
        <v>505</v>
      </c>
      <c r="B484" t="s">
        <v>61</v>
      </c>
      <c r="C484" t="s">
        <v>873</v>
      </c>
      <c r="D484" t="s">
        <v>937</v>
      </c>
      <c r="E484" t="s">
        <v>938</v>
      </c>
      <c r="F484" t="s">
        <v>100</v>
      </c>
      <c r="I484" s="6">
        <v>45</v>
      </c>
      <c r="J484" t="str">
        <f t="shared" si="38"/>
        <v>CLM</v>
      </c>
      <c r="K484" t="str">
        <f t="shared" si="39"/>
        <v>CLM45</v>
      </c>
      <c r="L484">
        <f t="shared" si="40"/>
        <v>3</v>
      </c>
    </row>
    <row r="485" spans="1:12" x14ac:dyDescent="0.4">
      <c r="A485">
        <v>506</v>
      </c>
      <c r="B485" t="s">
        <v>61</v>
      </c>
      <c r="C485" t="s">
        <v>873</v>
      </c>
      <c r="D485" t="s">
        <v>939</v>
      </c>
      <c r="E485" t="s">
        <v>940</v>
      </c>
      <c r="F485" t="s">
        <v>100</v>
      </c>
      <c r="I485" s="6">
        <v>46</v>
      </c>
      <c r="J485" t="str">
        <f t="shared" si="38"/>
        <v>CLM</v>
      </c>
      <c r="K485" t="str">
        <f t="shared" si="39"/>
        <v>CLM46</v>
      </c>
      <c r="L485">
        <f t="shared" si="40"/>
        <v>3</v>
      </c>
    </row>
    <row r="486" spans="1:12" x14ac:dyDescent="0.4">
      <c r="A486">
        <v>507</v>
      </c>
      <c r="B486" t="s">
        <v>61</v>
      </c>
      <c r="C486" t="s">
        <v>873</v>
      </c>
      <c r="D486" t="s">
        <v>941</v>
      </c>
      <c r="E486" t="s">
        <v>942</v>
      </c>
      <c r="F486" t="s">
        <v>92</v>
      </c>
      <c r="I486" s="6">
        <v>47</v>
      </c>
      <c r="J486" t="str">
        <f t="shared" si="38"/>
        <v>CLM</v>
      </c>
      <c r="K486" t="str">
        <f t="shared" si="39"/>
        <v>CLM47</v>
      </c>
      <c r="L486">
        <f t="shared" si="40"/>
        <v>3</v>
      </c>
    </row>
    <row r="487" spans="1:12" x14ac:dyDescent="0.4">
      <c r="A487">
        <v>508</v>
      </c>
      <c r="B487" t="s">
        <v>61</v>
      </c>
      <c r="C487" t="s">
        <v>873</v>
      </c>
      <c r="D487" t="s">
        <v>943</v>
      </c>
      <c r="E487" t="s">
        <v>858</v>
      </c>
      <c r="F487" t="s">
        <v>92</v>
      </c>
      <c r="I487" s="6">
        <v>48</v>
      </c>
      <c r="J487" t="str">
        <f t="shared" si="38"/>
        <v>CLM</v>
      </c>
      <c r="K487" t="str">
        <f t="shared" si="39"/>
        <v>CLM48</v>
      </c>
      <c r="L487">
        <f t="shared" si="40"/>
        <v>3</v>
      </c>
    </row>
    <row r="488" spans="1:12" x14ac:dyDescent="0.4">
      <c r="A488">
        <v>509</v>
      </c>
      <c r="B488" t="s">
        <v>61</v>
      </c>
      <c r="C488" t="s">
        <v>873</v>
      </c>
      <c r="D488" t="s">
        <v>944</v>
      </c>
      <c r="E488" t="s">
        <v>317</v>
      </c>
      <c r="F488" t="s">
        <v>100</v>
      </c>
      <c r="I488" s="6">
        <v>49</v>
      </c>
      <c r="J488" t="str">
        <f t="shared" si="38"/>
        <v>CLM</v>
      </c>
      <c r="K488" t="str">
        <f t="shared" si="39"/>
        <v>CLM49</v>
      </c>
      <c r="L488">
        <f t="shared" si="40"/>
        <v>3</v>
      </c>
    </row>
    <row r="489" spans="1:12" x14ac:dyDescent="0.4">
      <c r="A489">
        <v>510</v>
      </c>
      <c r="B489" t="s">
        <v>61</v>
      </c>
      <c r="C489" t="s">
        <v>873</v>
      </c>
      <c r="D489" t="s">
        <v>945</v>
      </c>
      <c r="E489" t="s">
        <v>946</v>
      </c>
      <c r="F489" t="s">
        <v>92</v>
      </c>
      <c r="I489" s="6">
        <v>4</v>
      </c>
      <c r="J489" t="str">
        <f t="shared" si="38"/>
        <v>CLM</v>
      </c>
      <c r="K489" t="str">
        <f t="shared" si="39"/>
        <v>CLM4</v>
      </c>
      <c r="L489">
        <f t="shared" si="40"/>
        <v>3</v>
      </c>
    </row>
    <row r="490" spans="1:12" x14ac:dyDescent="0.4">
      <c r="A490">
        <v>511</v>
      </c>
      <c r="B490" t="s">
        <v>61</v>
      </c>
      <c r="C490" t="s">
        <v>873</v>
      </c>
      <c r="D490" t="s">
        <v>947</v>
      </c>
      <c r="E490" t="s">
        <v>948</v>
      </c>
      <c r="F490" t="s">
        <v>92</v>
      </c>
      <c r="I490" s="6">
        <v>50</v>
      </c>
      <c r="J490" t="str">
        <f t="shared" si="38"/>
        <v>CLM</v>
      </c>
      <c r="K490" t="str">
        <f t="shared" si="39"/>
        <v>CLM50</v>
      </c>
      <c r="L490">
        <f t="shared" si="40"/>
        <v>2</v>
      </c>
    </row>
    <row r="491" spans="1:12" x14ac:dyDescent="0.4">
      <c r="A491">
        <v>512</v>
      </c>
      <c r="B491" t="s">
        <v>61</v>
      </c>
      <c r="C491" t="s">
        <v>873</v>
      </c>
      <c r="D491" t="s">
        <v>949</v>
      </c>
      <c r="E491" t="s">
        <v>950</v>
      </c>
      <c r="F491" t="s">
        <v>92</v>
      </c>
      <c r="I491" s="6">
        <v>5</v>
      </c>
      <c r="J491" t="str">
        <f t="shared" si="38"/>
        <v>CLM</v>
      </c>
      <c r="K491" t="str">
        <f t="shared" si="39"/>
        <v>CLM5</v>
      </c>
      <c r="L491">
        <f t="shared" si="40"/>
        <v>2</v>
      </c>
    </row>
    <row r="492" spans="1:12" x14ac:dyDescent="0.4">
      <c r="A492">
        <v>513</v>
      </c>
      <c r="B492" t="s">
        <v>61</v>
      </c>
      <c r="C492" t="s">
        <v>873</v>
      </c>
      <c r="D492" t="s">
        <v>951</v>
      </c>
      <c r="E492" t="s">
        <v>952</v>
      </c>
      <c r="F492" t="s">
        <v>92</v>
      </c>
      <c r="I492" s="6">
        <v>6</v>
      </c>
      <c r="J492" t="str">
        <f t="shared" si="38"/>
        <v>CLM</v>
      </c>
      <c r="K492" t="str">
        <f t="shared" si="39"/>
        <v>CLM6</v>
      </c>
      <c r="L492">
        <f t="shared" si="40"/>
        <v>3</v>
      </c>
    </row>
    <row r="493" spans="1:12" x14ac:dyDescent="0.4">
      <c r="A493">
        <v>514</v>
      </c>
      <c r="B493" t="s">
        <v>61</v>
      </c>
      <c r="C493" t="s">
        <v>873</v>
      </c>
      <c r="D493" t="s">
        <v>953</v>
      </c>
      <c r="E493" t="s">
        <v>954</v>
      </c>
      <c r="F493" t="s">
        <v>92</v>
      </c>
      <c r="I493" s="6">
        <v>7</v>
      </c>
      <c r="J493" t="str">
        <f t="shared" si="38"/>
        <v>CLM</v>
      </c>
      <c r="K493" t="str">
        <f t="shared" si="39"/>
        <v>CLM7</v>
      </c>
      <c r="L493">
        <f t="shared" si="40"/>
        <v>3</v>
      </c>
    </row>
    <row r="494" spans="1:12" x14ac:dyDescent="0.4">
      <c r="A494">
        <v>515</v>
      </c>
      <c r="B494" t="s">
        <v>61</v>
      </c>
      <c r="C494" t="s">
        <v>873</v>
      </c>
      <c r="D494" t="s">
        <v>955</v>
      </c>
      <c r="E494" t="s">
        <v>956</v>
      </c>
      <c r="F494" t="s">
        <v>132</v>
      </c>
      <c r="I494" s="6">
        <v>8</v>
      </c>
      <c r="J494" t="str">
        <f t="shared" si="38"/>
        <v>CLM</v>
      </c>
      <c r="K494" t="str">
        <f t="shared" si="39"/>
        <v>CLM8</v>
      </c>
      <c r="L494">
        <f t="shared" si="40"/>
        <v>3</v>
      </c>
    </row>
    <row r="495" spans="1:12" x14ac:dyDescent="0.4">
      <c r="A495">
        <v>516</v>
      </c>
      <c r="B495" t="s">
        <v>61</v>
      </c>
      <c r="C495" t="s">
        <v>873</v>
      </c>
      <c r="D495" t="s">
        <v>957</v>
      </c>
      <c r="E495" t="s">
        <v>392</v>
      </c>
      <c r="F495" t="s">
        <v>92</v>
      </c>
      <c r="I495" s="6">
        <v>9</v>
      </c>
      <c r="J495" t="str">
        <f t="shared" si="38"/>
        <v>CLM</v>
      </c>
      <c r="K495" t="str">
        <f t="shared" si="39"/>
        <v>CLM9</v>
      </c>
      <c r="L495">
        <f t="shared" si="40"/>
        <v>2</v>
      </c>
    </row>
    <row r="496" spans="1:12" x14ac:dyDescent="0.4">
      <c r="A496">
        <v>517</v>
      </c>
      <c r="B496" t="s">
        <v>32</v>
      </c>
      <c r="C496" t="s">
        <v>958</v>
      </c>
      <c r="D496" t="s">
        <v>959</v>
      </c>
      <c r="E496" t="s">
        <v>960</v>
      </c>
      <c r="F496" t="s">
        <v>100</v>
      </c>
      <c r="I496" s="6">
        <v>11</v>
      </c>
      <c r="J496" t="str">
        <f t="shared" si="38"/>
        <v>DPM</v>
      </c>
      <c r="K496" t="str">
        <f t="shared" si="39"/>
        <v>DPM11</v>
      </c>
      <c r="L496">
        <f t="shared" si="40"/>
        <v>3</v>
      </c>
    </row>
    <row r="497" spans="1:12" x14ac:dyDescent="0.4">
      <c r="A497">
        <v>518</v>
      </c>
      <c r="B497" t="s">
        <v>32</v>
      </c>
      <c r="C497" t="s">
        <v>958</v>
      </c>
      <c r="D497" t="s">
        <v>961</v>
      </c>
      <c r="E497" t="s">
        <v>962</v>
      </c>
      <c r="F497" t="s">
        <v>100</v>
      </c>
      <c r="I497" s="6">
        <v>12</v>
      </c>
      <c r="J497" t="str">
        <f t="shared" si="38"/>
        <v>DPM</v>
      </c>
      <c r="K497" t="str">
        <f t="shared" si="39"/>
        <v>DPM12</v>
      </c>
      <c r="L497">
        <f t="shared" si="40"/>
        <v>3</v>
      </c>
    </row>
    <row r="498" spans="1:12" x14ac:dyDescent="0.4">
      <c r="A498">
        <v>519</v>
      </c>
      <c r="B498" t="s">
        <v>32</v>
      </c>
      <c r="C498" t="s">
        <v>958</v>
      </c>
      <c r="D498" t="s">
        <v>963</v>
      </c>
      <c r="E498" t="s">
        <v>964</v>
      </c>
      <c r="F498" t="s">
        <v>92</v>
      </c>
      <c r="I498" s="6">
        <v>15</v>
      </c>
      <c r="J498" t="str">
        <f t="shared" si="38"/>
        <v>DPM</v>
      </c>
      <c r="K498" t="str">
        <f t="shared" si="39"/>
        <v>DPM15</v>
      </c>
      <c r="L498">
        <f t="shared" si="40"/>
        <v>3</v>
      </c>
    </row>
    <row r="499" spans="1:12" x14ac:dyDescent="0.4">
      <c r="A499">
        <v>520</v>
      </c>
      <c r="B499" t="s">
        <v>32</v>
      </c>
      <c r="C499" t="s">
        <v>958</v>
      </c>
      <c r="D499" t="s">
        <v>965</v>
      </c>
      <c r="E499" t="s">
        <v>966</v>
      </c>
      <c r="F499" t="s">
        <v>100</v>
      </c>
      <c r="I499" s="6">
        <v>16</v>
      </c>
      <c r="J499" t="str">
        <f t="shared" si="38"/>
        <v>DPM</v>
      </c>
      <c r="K499" t="str">
        <f t="shared" si="39"/>
        <v>DPM16</v>
      </c>
      <c r="L499">
        <f t="shared" si="40"/>
        <v>3</v>
      </c>
    </row>
    <row r="500" spans="1:12" x14ac:dyDescent="0.4">
      <c r="A500">
        <v>521</v>
      </c>
      <c r="B500" t="s">
        <v>32</v>
      </c>
      <c r="C500" t="s">
        <v>958</v>
      </c>
      <c r="D500" t="s">
        <v>967</v>
      </c>
      <c r="E500" t="s">
        <v>968</v>
      </c>
      <c r="F500" t="s">
        <v>100</v>
      </c>
      <c r="I500" s="6">
        <v>17</v>
      </c>
      <c r="J500" t="str">
        <f t="shared" si="38"/>
        <v>DPM</v>
      </c>
      <c r="K500" t="str">
        <f t="shared" si="39"/>
        <v>DPM17</v>
      </c>
      <c r="L500">
        <f t="shared" si="40"/>
        <v>3</v>
      </c>
    </row>
    <row r="501" spans="1:12" x14ac:dyDescent="0.4">
      <c r="A501">
        <v>522</v>
      </c>
      <c r="B501" t="s">
        <v>32</v>
      </c>
      <c r="C501" t="s">
        <v>958</v>
      </c>
      <c r="D501" t="s">
        <v>969</v>
      </c>
      <c r="E501" t="s">
        <v>970</v>
      </c>
      <c r="F501" t="s">
        <v>92</v>
      </c>
      <c r="I501" s="6">
        <v>19</v>
      </c>
      <c r="J501" t="str">
        <f t="shared" si="38"/>
        <v>DPM</v>
      </c>
      <c r="K501" t="str">
        <f t="shared" si="39"/>
        <v>DPM19</v>
      </c>
      <c r="L501">
        <f t="shared" si="40"/>
        <v>3</v>
      </c>
    </row>
    <row r="502" spans="1:12" x14ac:dyDescent="0.4">
      <c r="A502">
        <v>523</v>
      </c>
      <c r="B502" t="s">
        <v>32</v>
      </c>
      <c r="C502" t="s">
        <v>958</v>
      </c>
      <c r="D502" t="s">
        <v>971</v>
      </c>
      <c r="E502" t="s">
        <v>972</v>
      </c>
      <c r="F502" t="s">
        <v>92</v>
      </c>
      <c r="I502" s="6">
        <v>1</v>
      </c>
      <c r="J502" t="str">
        <f t="shared" si="38"/>
        <v>DPM</v>
      </c>
      <c r="K502" t="str">
        <f t="shared" si="39"/>
        <v>DPM1</v>
      </c>
      <c r="L502">
        <f t="shared" si="40"/>
        <v>3</v>
      </c>
    </row>
    <row r="503" spans="1:12" x14ac:dyDescent="0.4">
      <c r="A503">
        <v>524</v>
      </c>
      <c r="B503" t="s">
        <v>32</v>
      </c>
      <c r="C503" t="s">
        <v>958</v>
      </c>
      <c r="D503" t="s">
        <v>973</v>
      </c>
      <c r="E503" t="s">
        <v>974</v>
      </c>
      <c r="F503" t="s">
        <v>92</v>
      </c>
      <c r="I503" s="6">
        <v>20</v>
      </c>
      <c r="J503" t="str">
        <f t="shared" si="38"/>
        <v>DPM</v>
      </c>
      <c r="K503" t="str">
        <f t="shared" si="39"/>
        <v>DPM20</v>
      </c>
      <c r="L503">
        <f t="shared" si="40"/>
        <v>3</v>
      </c>
    </row>
    <row r="504" spans="1:12" x14ac:dyDescent="0.4">
      <c r="A504">
        <v>525</v>
      </c>
      <c r="B504" t="s">
        <v>32</v>
      </c>
      <c r="C504" t="s">
        <v>958</v>
      </c>
      <c r="D504" t="s">
        <v>975</v>
      </c>
      <c r="E504" t="s">
        <v>976</v>
      </c>
      <c r="F504" t="s">
        <v>92</v>
      </c>
      <c r="I504" s="6">
        <v>22</v>
      </c>
      <c r="J504" t="str">
        <f t="shared" si="38"/>
        <v>DPM</v>
      </c>
      <c r="K504" t="str">
        <f t="shared" si="39"/>
        <v>DPM22</v>
      </c>
      <c r="L504">
        <f t="shared" si="40"/>
        <v>3</v>
      </c>
    </row>
    <row r="505" spans="1:12" x14ac:dyDescent="0.4">
      <c r="A505">
        <v>526</v>
      </c>
      <c r="B505" t="s">
        <v>32</v>
      </c>
      <c r="C505" t="s">
        <v>958</v>
      </c>
      <c r="D505" t="s">
        <v>977</v>
      </c>
      <c r="E505" t="s">
        <v>978</v>
      </c>
      <c r="F505" t="s">
        <v>100</v>
      </c>
      <c r="I505" s="6">
        <v>23</v>
      </c>
      <c r="J505" t="str">
        <f t="shared" si="38"/>
        <v>DPM</v>
      </c>
      <c r="K505" t="str">
        <f t="shared" si="39"/>
        <v>DPM23</v>
      </c>
      <c r="L505">
        <f t="shared" si="40"/>
        <v>3</v>
      </c>
    </row>
    <row r="506" spans="1:12" x14ac:dyDescent="0.4">
      <c r="A506">
        <v>527</v>
      </c>
      <c r="B506" t="s">
        <v>32</v>
      </c>
      <c r="C506" t="s">
        <v>958</v>
      </c>
      <c r="D506" t="s">
        <v>979</v>
      </c>
      <c r="E506" t="s">
        <v>980</v>
      </c>
      <c r="F506" t="s">
        <v>100</v>
      </c>
      <c r="I506" s="6">
        <v>24</v>
      </c>
      <c r="J506" t="str">
        <f t="shared" si="38"/>
        <v>DPM</v>
      </c>
      <c r="K506" t="str">
        <f t="shared" si="39"/>
        <v>DPM24</v>
      </c>
      <c r="L506">
        <f t="shared" si="40"/>
        <v>3</v>
      </c>
    </row>
    <row r="507" spans="1:12" x14ac:dyDescent="0.4">
      <c r="A507">
        <v>528</v>
      </c>
      <c r="B507" t="s">
        <v>32</v>
      </c>
      <c r="C507" t="s">
        <v>958</v>
      </c>
      <c r="D507" t="s">
        <v>981</v>
      </c>
      <c r="E507" t="s">
        <v>982</v>
      </c>
      <c r="F507" t="s">
        <v>100</v>
      </c>
      <c r="I507" s="6">
        <v>25</v>
      </c>
      <c r="J507" t="str">
        <f t="shared" si="38"/>
        <v>DPM</v>
      </c>
      <c r="K507" t="str">
        <f t="shared" si="39"/>
        <v>DPM25</v>
      </c>
      <c r="L507">
        <f t="shared" si="40"/>
        <v>3</v>
      </c>
    </row>
    <row r="508" spans="1:12" x14ac:dyDescent="0.4">
      <c r="A508">
        <v>529</v>
      </c>
      <c r="B508" t="s">
        <v>32</v>
      </c>
      <c r="C508" t="s">
        <v>958</v>
      </c>
      <c r="D508" t="s">
        <v>983</v>
      </c>
      <c r="E508" t="s">
        <v>984</v>
      </c>
      <c r="F508" t="s">
        <v>100</v>
      </c>
      <c r="I508" s="6">
        <v>27</v>
      </c>
      <c r="J508" t="str">
        <f t="shared" si="38"/>
        <v>DPM</v>
      </c>
      <c r="K508" t="str">
        <f t="shared" si="39"/>
        <v>DPM27</v>
      </c>
      <c r="L508">
        <f t="shared" si="40"/>
        <v>3</v>
      </c>
    </row>
    <row r="509" spans="1:12" x14ac:dyDescent="0.4">
      <c r="A509">
        <v>530</v>
      </c>
      <c r="B509" t="s">
        <v>32</v>
      </c>
      <c r="C509" t="s">
        <v>958</v>
      </c>
      <c r="D509" t="s">
        <v>985</v>
      </c>
      <c r="E509" t="s">
        <v>986</v>
      </c>
      <c r="F509" t="s">
        <v>132</v>
      </c>
      <c r="I509" s="6">
        <v>29</v>
      </c>
      <c r="J509" t="str">
        <f t="shared" si="38"/>
        <v>DPM</v>
      </c>
      <c r="K509" t="str">
        <f t="shared" si="39"/>
        <v>DPM29</v>
      </c>
      <c r="L509">
        <f t="shared" si="40"/>
        <v>3</v>
      </c>
    </row>
    <row r="510" spans="1:12" x14ac:dyDescent="0.4">
      <c r="A510">
        <v>531</v>
      </c>
      <c r="B510" t="s">
        <v>32</v>
      </c>
      <c r="C510" t="s">
        <v>958</v>
      </c>
      <c r="D510" t="s">
        <v>987</v>
      </c>
      <c r="E510" t="s">
        <v>988</v>
      </c>
      <c r="F510" t="s">
        <v>100</v>
      </c>
      <c r="I510" s="6">
        <v>2</v>
      </c>
      <c r="J510" t="str">
        <f t="shared" si="38"/>
        <v>DPM</v>
      </c>
      <c r="K510" t="str">
        <f t="shared" si="39"/>
        <v>DPM2</v>
      </c>
      <c r="L510">
        <f t="shared" si="40"/>
        <v>3</v>
      </c>
    </row>
    <row r="511" spans="1:12" x14ac:dyDescent="0.4">
      <c r="A511">
        <v>532</v>
      </c>
      <c r="B511" t="s">
        <v>32</v>
      </c>
      <c r="C511" t="s">
        <v>958</v>
      </c>
      <c r="D511" t="s">
        <v>989</v>
      </c>
      <c r="E511" t="s">
        <v>990</v>
      </c>
      <c r="F511" t="s">
        <v>100</v>
      </c>
      <c r="I511" s="6">
        <v>31</v>
      </c>
      <c r="J511" t="str">
        <f t="shared" si="38"/>
        <v>DPM</v>
      </c>
      <c r="K511" t="str">
        <f t="shared" si="39"/>
        <v>DPM31</v>
      </c>
      <c r="L511">
        <f t="shared" si="40"/>
        <v>3</v>
      </c>
    </row>
    <row r="512" spans="1:12" x14ac:dyDescent="0.4">
      <c r="A512">
        <v>533</v>
      </c>
      <c r="B512" t="s">
        <v>32</v>
      </c>
      <c r="C512" t="s">
        <v>958</v>
      </c>
      <c r="D512" t="s">
        <v>991</v>
      </c>
      <c r="E512" t="s">
        <v>992</v>
      </c>
      <c r="F512" t="s">
        <v>100</v>
      </c>
      <c r="I512" s="6">
        <v>32</v>
      </c>
      <c r="J512" t="str">
        <f t="shared" si="38"/>
        <v>DPM</v>
      </c>
      <c r="K512" t="str">
        <f t="shared" si="39"/>
        <v>DPM32</v>
      </c>
      <c r="L512">
        <f t="shared" si="40"/>
        <v>3</v>
      </c>
    </row>
    <row r="513" spans="1:12" x14ac:dyDescent="0.4">
      <c r="A513">
        <v>534</v>
      </c>
      <c r="B513" t="s">
        <v>32</v>
      </c>
      <c r="C513" t="s">
        <v>958</v>
      </c>
      <c r="D513" t="s">
        <v>993</v>
      </c>
      <c r="E513" t="s">
        <v>994</v>
      </c>
      <c r="F513" t="s">
        <v>92</v>
      </c>
      <c r="I513" s="6">
        <v>34</v>
      </c>
      <c r="J513" t="str">
        <f t="shared" si="38"/>
        <v>DPM</v>
      </c>
      <c r="K513" t="str">
        <f t="shared" si="39"/>
        <v>DPM34</v>
      </c>
      <c r="L513">
        <f t="shared" si="40"/>
        <v>3</v>
      </c>
    </row>
    <row r="514" spans="1:12" x14ac:dyDescent="0.4">
      <c r="A514">
        <v>535</v>
      </c>
      <c r="B514" t="s">
        <v>32</v>
      </c>
      <c r="C514" t="s">
        <v>958</v>
      </c>
      <c r="D514" t="s">
        <v>995</v>
      </c>
      <c r="E514" t="s">
        <v>996</v>
      </c>
      <c r="F514" t="s">
        <v>100</v>
      </c>
      <c r="I514" s="6">
        <v>35</v>
      </c>
      <c r="J514" t="str">
        <f t="shared" ref="J514:J577" si="41">LEFT(B514,3)</f>
        <v>DPM</v>
      </c>
      <c r="K514" t="str">
        <f t="shared" ref="K514:K577" si="42">CONCATENATE(J514,I514)</f>
        <v>DPM35</v>
      </c>
      <c r="L514">
        <f t="shared" ref="L514:L577" si="43">COUNTIF($K$2:$K$1123, "gpn" &amp; I514&amp;""  )</f>
        <v>3</v>
      </c>
    </row>
    <row r="515" spans="1:12" x14ac:dyDescent="0.4">
      <c r="A515">
        <v>536</v>
      </c>
      <c r="B515" t="s">
        <v>32</v>
      </c>
      <c r="C515" t="s">
        <v>958</v>
      </c>
      <c r="D515" t="s">
        <v>997</v>
      </c>
      <c r="E515" t="s">
        <v>998</v>
      </c>
      <c r="F515" t="s">
        <v>100</v>
      </c>
      <c r="I515" s="6">
        <v>36</v>
      </c>
      <c r="J515" t="str">
        <f t="shared" si="41"/>
        <v>DPM</v>
      </c>
      <c r="K515" t="str">
        <f t="shared" si="42"/>
        <v>DPM36</v>
      </c>
      <c r="L515">
        <f t="shared" si="43"/>
        <v>3</v>
      </c>
    </row>
    <row r="516" spans="1:12" x14ac:dyDescent="0.4">
      <c r="A516">
        <v>537</v>
      </c>
      <c r="B516" t="s">
        <v>32</v>
      </c>
      <c r="C516" t="s">
        <v>958</v>
      </c>
      <c r="D516" t="s">
        <v>999</v>
      </c>
      <c r="E516" t="s">
        <v>1000</v>
      </c>
      <c r="F516" t="s">
        <v>92</v>
      </c>
      <c r="I516" s="6">
        <v>40</v>
      </c>
      <c r="J516" t="str">
        <f t="shared" si="41"/>
        <v>DPM</v>
      </c>
      <c r="K516" t="str">
        <f t="shared" si="42"/>
        <v>DPM40</v>
      </c>
      <c r="L516">
        <f t="shared" si="43"/>
        <v>3</v>
      </c>
    </row>
    <row r="517" spans="1:12" x14ac:dyDescent="0.4">
      <c r="A517">
        <v>538</v>
      </c>
      <c r="B517" t="s">
        <v>32</v>
      </c>
      <c r="C517" t="s">
        <v>958</v>
      </c>
      <c r="D517" t="s">
        <v>1001</v>
      </c>
      <c r="E517" t="s">
        <v>1002</v>
      </c>
      <c r="F517" t="s">
        <v>100</v>
      </c>
      <c r="I517" s="6">
        <v>41</v>
      </c>
      <c r="J517" t="str">
        <f t="shared" si="41"/>
        <v>DPM</v>
      </c>
      <c r="K517" t="str">
        <f t="shared" si="42"/>
        <v>DPM41</v>
      </c>
      <c r="L517">
        <f t="shared" si="43"/>
        <v>3</v>
      </c>
    </row>
    <row r="518" spans="1:12" x14ac:dyDescent="0.4">
      <c r="A518">
        <v>539</v>
      </c>
      <c r="B518" t="s">
        <v>32</v>
      </c>
      <c r="C518" t="s">
        <v>958</v>
      </c>
      <c r="D518" t="s">
        <v>1003</v>
      </c>
      <c r="E518" t="s">
        <v>1004</v>
      </c>
      <c r="F518" t="s">
        <v>92</v>
      </c>
      <c r="I518" s="6">
        <v>42</v>
      </c>
      <c r="J518" t="str">
        <f t="shared" si="41"/>
        <v>DPM</v>
      </c>
      <c r="K518" t="str">
        <f t="shared" si="42"/>
        <v>DPM42</v>
      </c>
      <c r="L518">
        <f t="shared" si="43"/>
        <v>3</v>
      </c>
    </row>
    <row r="519" spans="1:12" x14ac:dyDescent="0.4">
      <c r="A519">
        <v>540</v>
      </c>
      <c r="B519" t="s">
        <v>32</v>
      </c>
      <c r="C519" t="s">
        <v>958</v>
      </c>
      <c r="D519" t="s">
        <v>1005</v>
      </c>
      <c r="E519" t="s">
        <v>1006</v>
      </c>
      <c r="F519" t="s">
        <v>132</v>
      </c>
      <c r="I519" s="6">
        <v>43</v>
      </c>
      <c r="J519" t="str">
        <f t="shared" si="41"/>
        <v>DPM</v>
      </c>
      <c r="K519" t="str">
        <f t="shared" si="42"/>
        <v>DPM43</v>
      </c>
      <c r="L519">
        <f t="shared" si="43"/>
        <v>3</v>
      </c>
    </row>
    <row r="520" spans="1:12" x14ac:dyDescent="0.4">
      <c r="A520">
        <v>541</v>
      </c>
      <c r="B520" t="s">
        <v>32</v>
      </c>
      <c r="C520" t="s">
        <v>958</v>
      </c>
      <c r="D520" t="s">
        <v>1007</v>
      </c>
      <c r="E520" t="s">
        <v>1000</v>
      </c>
      <c r="F520" t="s">
        <v>92</v>
      </c>
      <c r="I520" s="6">
        <v>44</v>
      </c>
      <c r="J520" t="str">
        <f t="shared" si="41"/>
        <v>DPM</v>
      </c>
      <c r="K520" t="str">
        <f t="shared" si="42"/>
        <v>DPM44</v>
      </c>
      <c r="L520">
        <f t="shared" si="43"/>
        <v>3</v>
      </c>
    </row>
    <row r="521" spans="1:12" x14ac:dyDescent="0.4">
      <c r="A521">
        <v>542</v>
      </c>
      <c r="B521" t="s">
        <v>32</v>
      </c>
      <c r="C521" t="s">
        <v>958</v>
      </c>
      <c r="D521" t="s">
        <v>1008</v>
      </c>
      <c r="E521" t="s">
        <v>1009</v>
      </c>
      <c r="F521" t="s">
        <v>132</v>
      </c>
      <c r="I521" s="6">
        <v>45</v>
      </c>
      <c r="J521" t="str">
        <f t="shared" si="41"/>
        <v>DPM</v>
      </c>
      <c r="K521" t="str">
        <f t="shared" si="42"/>
        <v>DPM45</v>
      </c>
      <c r="L521">
        <f t="shared" si="43"/>
        <v>3</v>
      </c>
    </row>
    <row r="522" spans="1:12" x14ac:dyDescent="0.4">
      <c r="A522">
        <v>543</v>
      </c>
      <c r="B522" t="s">
        <v>32</v>
      </c>
      <c r="C522" t="s">
        <v>958</v>
      </c>
      <c r="D522" t="s">
        <v>1010</v>
      </c>
      <c r="E522" t="s">
        <v>1011</v>
      </c>
      <c r="F522" t="s">
        <v>100</v>
      </c>
      <c r="I522" s="6">
        <v>46</v>
      </c>
      <c r="J522" t="str">
        <f t="shared" si="41"/>
        <v>DPM</v>
      </c>
      <c r="K522" t="str">
        <f t="shared" si="42"/>
        <v>DPM46</v>
      </c>
      <c r="L522">
        <f t="shared" si="43"/>
        <v>3</v>
      </c>
    </row>
    <row r="523" spans="1:12" x14ac:dyDescent="0.4">
      <c r="A523">
        <v>544</v>
      </c>
      <c r="B523" t="s">
        <v>32</v>
      </c>
      <c r="C523" t="s">
        <v>958</v>
      </c>
      <c r="D523" t="s">
        <v>1012</v>
      </c>
      <c r="E523" t="s">
        <v>1013</v>
      </c>
      <c r="F523" t="s">
        <v>92</v>
      </c>
      <c r="I523" s="6">
        <v>48</v>
      </c>
      <c r="J523" t="str">
        <f t="shared" si="41"/>
        <v>DPM</v>
      </c>
      <c r="K523" t="str">
        <f t="shared" si="42"/>
        <v>DPM48</v>
      </c>
      <c r="L523">
        <f t="shared" si="43"/>
        <v>3</v>
      </c>
    </row>
    <row r="524" spans="1:12" x14ac:dyDescent="0.4">
      <c r="A524">
        <v>545</v>
      </c>
      <c r="B524" t="s">
        <v>32</v>
      </c>
      <c r="C524" t="s">
        <v>958</v>
      </c>
      <c r="D524" t="s">
        <v>1014</v>
      </c>
      <c r="E524" t="s">
        <v>952</v>
      </c>
      <c r="F524" t="s">
        <v>92</v>
      </c>
      <c r="I524" s="6">
        <v>49</v>
      </c>
      <c r="J524" t="str">
        <f t="shared" si="41"/>
        <v>DPM</v>
      </c>
      <c r="K524" t="str">
        <f t="shared" si="42"/>
        <v>DPM49</v>
      </c>
      <c r="L524">
        <f t="shared" si="43"/>
        <v>3</v>
      </c>
    </row>
    <row r="525" spans="1:12" x14ac:dyDescent="0.4">
      <c r="A525">
        <v>546</v>
      </c>
      <c r="B525" t="s">
        <v>32</v>
      </c>
      <c r="C525" t="s">
        <v>958</v>
      </c>
      <c r="D525" t="s">
        <v>1015</v>
      </c>
      <c r="E525" t="s">
        <v>1016</v>
      </c>
      <c r="F525" t="s">
        <v>92</v>
      </c>
      <c r="I525" s="6">
        <v>4</v>
      </c>
      <c r="J525" t="str">
        <f t="shared" si="41"/>
        <v>DPM</v>
      </c>
      <c r="K525" t="str">
        <f t="shared" si="42"/>
        <v>DPM4</v>
      </c>
      <c r="L525">
        <f t="shared" si="43"/>
        <v>3</v>
      </c>
    </row>
    <row r="526" spans="1:12" x14ac:dyDescent="0.4">
      <c r="A526">
        <v>547</v>
      </c>
      <c r="B526" t="s">
        <v>32</v>
      </c>
      <c r="C526" t="s">
        <v>958</v>
      </c>
      <c r="D526" t="s">
        <v>1017</v>
      </c>
      <c r="E526" t="s">
        <v>1018</v>
      </c>
      <c r="F526" t="s">
        <v>100</v>
      </c>
      <c r="I526" s="6">
        <v>50</v>
      </c>
      <c r="J526" t="str">
        <f t="shared" si="41"/>
        <v>DPM</v>
      </c>
      <c r="K526" t="str">
        <f t="shared" si="42"/>
        <v>DPM50</v>
      </c>
      <c r="L526">
        <f t="shared" si="43"/>
        <v>2</v>
      </c>
    </row>
    <row r="527" spans="1:12" x14ac:dyDescent="0.4">
      <c r="A527">
        <v>548</v>
      </c>
      <c r="B527" t="s">
        <v>32</v>
      </c>
      <c r="C527" t="s">
        <v>958</v>
      </c>
      <c r="D527" t="s">
        <v>1019</v>
      </c>
      <c r="E527" t="s">
        <v>1020</v>
      </c>
      <c r="F527" t="s">
        <v>100</v>
      </c>
      <c r="I527" s="6">
        <v>5</v>
      </c>
      <c r="J527" t="str">
        <f t="shared" si="41"/>
        <v>DPM</v>
      </c>
      <c r="K527" t="str">
        <f t="shared" si="42"/>
        <v>DPM5</v>
      </c>
      <c r="L527">
        <f t="shared" si="43"/>
        <v>2</v>
      </c>
    </row>
    <row r="528" spans="1:12" x14ac:dyDescent="0.4">
      <c r="A528">
        <v>549</v>
      </c>
      <c r="B528" t="s">
        <v>32</v>
      </c>
      <c r="C528" t="s">
        <v>958</v>
      </c>
      <c r="D528" t="s">
        <v>1021</v>
      </c>
      <c r="E528" t="s">
        <v>1022</v>
      </c>
      <c r="F528" t="s">
        <v>100</v>
      </c>
      <c r="I528" s="6">
        <v>6</v>
      </c>
      <c r="J528" t="str">
        <f t="shared" si="41"/>
        <v>DPM</v>
      </c>
      <c r="K528" t="str">
        <f t="shared" si="42"/>
        <v>DPM6</v>
      </c>
      <c r="L528">
        <f t="shared" si="43"/>
        <v>3</v>
      </c>
    </row>
    <row r="529" spans="1:12" x14ac:dyDescent="0.4">
      <c r="A529">
        <v>550</v>
      </c>
      <c r="B529" t="s">
        <v>33</v>
      </c>
      <c r="C529" t="s">
        <v>1023</v>
      </c>
      <c r="D529" t="s">
        <v>1024</v>
      </c>
      <c r="E529" t="s">
        <v>1025</v>
      </c>
      <c r="F529" t="s">
        <v>100</v>
      </c>
      <c r="I529" s="6">
        <v>10</v>
      </c>
      <c r="J529" t="str">
        <f t="shared" si="41"/>
        <v>DPM</v>
      </c>
      <c r="K529" t="str">
        <f t="shared" si="42"/>
        <v>DPM10</v>
      </c>
      <c r="L529">
        <f t="shared" si="43"/>
        <v>3</v>
      </c>
    </row>
    <row r="530" spans="1:12" x14ac:dyDescent="0.4">
      <c r="A530">
        <v>551</v>
      </c>
      <c r="B530" t="s">
        <v>33</v>
      </c>
      <c r="C530" t="s">
        <v>1023</v>
      </c>
      <c r="D530" t="s">
        <v>1026</v>
      </c>
      <c r="E530" t="s">
        <v>992</v>
      </c>
      <c r="F530" t="s">
        <v>100</v>
      </c>
      <c r="I530" s="6">
        <v>12</v>
      </c>
      <c r="J530" t="str">
        <f t="shared" si="41"/>
        <v>DPM</v>
      </c>
      <c r="K530" t="str">
        <f t="shared" si="42"/>
        <v>DPM12</v>
      </c>
      <c r="L530">
        <f t="shared" si="43"/>
        <v>3</v>
      </c>
    </row>
    <row r="531" spans="1:12" x14ac:dyDescent="0.4">
      <c r="A531">
        <v>552</v>
      </c>
      <c r="B531" t="s">
        <v>33</v>
      </c>
      <c r="C531" t="s">
        <v>1023</v>
      </c>
      <c r="D531" t="s">
        <v>1027</v>
      </c>
      <c r="E531" t="s">
        <v>1028</v>
      </c>
      <c r="F531" t="s">
        <v>100</v>
      </c>
      <c r="I531" s="6">
        <v>14</v>
      </c>
      <c r="J531" t="str">
        <f t="shared" si="41"/>
        <v>DPM</v>
      </c>
      <c r="K531" t="str">
        <f t="shared" si="42"/>
        <v>DPM14</v>
      </c>
      <c r="L531">
        <f t="shared" si="43"/>
        <v>3</v>
      </c>
    </row>
    <row r="532" spans="1:12" x14ac:dyDescent="0.4">
      <c r="A532">
        <v>553</v>
      </c>
      <c r="B532" t="s">
        <v>33</v>
      </c>
      <c r="C532" t="s">
        <v>1023</v>
      </c>
      <c r="D532" t="s">
        <v>1029</v>
      </c>
      <c r="E532" t="s">
        <v>1030</v>
      </c>
      <c r="F532" t="s">
        <v>92</v>
      </c>
      <c r="I532" s="6">
        <v>15</v>
      </c>
      <c r="J532" t="str">
        <f t="shared" si="41"/>
        <v>DPM</v>
      </c>
      <c r="K532" t="str">
        <f t="shared" si="42"/>
        <v>DPM15</v>
      </c>
      <c r="L532">
        <f t="shared" si="43"/>
        <v>3</v>
      </c>
    </row>
    <row r="533" spans="1:12" x14ac:dyDescent="0.4">
      <c r="A533">
        <v>554</v>
      </c>
      <c r="B533" t="s">
        <v>33</v>
      </c>
      <c r="C533" t="s">
        <v>1023</v>
      </c>
      <c r="D533" t="s">
        <v>1031</v>
      </c>
      <c r="E533" t="s">
        <v>966</v>
      </c>
      <c r="F533" t="s">
        <v>100</v>
      </c>
      <c r="I533" s="6">
        <v>16</v>
      </c>
      <c r="J533" t="str">
        <f t="shared" si="41"/>
        <v>DPM</v>
      </c>
      <c r="K533" t="str">
        <f t="shared" si="42"/>
        <v>DPM16</v>
      </c>
      <c r="L533">
        <f t="shared" si="43"/>
        <v>3</v>
      </c>
    </row>
    <row r="534" spans="1:12" x14ac:dyDescent="0.4">
      <c r="A534">
        <v>555</v>
      </c>
      <c r="B534" t="s">
        <v>33</v>
      </c>
      <c r="C534" t="s">
        <v>1023</v>
      </c>
      <c r="D534" t="s">
        <v>1032</v>
      </c>
      <c r="E534" t="s">
        <v>303</v>
      </c>
      <c r="F534" t="s">
        <v>92</v>
      </c>
      <c r="I534" s="6">
        <v>17</v>
      </c>
      <c r="J534" t="str">
        <f t="shared" si="41"/>
        <v>DPM</v>
      </c>
      <c r="K534" t="str">
        <f t="shared" si="42"/>
        <v>DPM17</v>
      </c>
      <c r="L534">
        <f t="shared" si="43"/>
        <v>3</v>
      </c>
    </row>
    <row r="535" spans="1:12" x14ac:dyDescent="0.4">
      <c r="A535">
        <v>556</v>
      </c>
      <c r="B535" t="s">
        <v>33</v>
      </c>
      <c r="C535" t="s">
        <v>1023</v>
      </c>
      <c r="D535" t="s">
        <v>1033</v>
      </c>
      <c r="E535" t="s">
        <v>1034</v>
      </c>
      <c r="F535" t="s">
        <v>100</v>
      </c>
      <c r="I535" s="6">
        <v>19</v>
      </c>
      <c r="J535" t="str">
        <f t="shared" si="41"/>
        <v>DPM</v>
      </c>
      <c r="K535" t="str">
        <f t="shared" si="42"/>
        <v>DPM19</v>
      </c>
      <c r="L535">
        <f t="shared" si="43"/>
        <v>3</v>
      </c>
    </row>
    <row r="536" spans="1:12" x14ac:dyDescent="0.4">
      <c r="A536">
        <v>557</v>
      </c>
      <c r="B536" t="s">
        <v>33</v>
      </c>
      <c r="C536" t="s">
        <v>1023</v>
      </c>
      <c r="D536" t="s">
        <v>1035</v>
      </c>
      <c r="E536" t="s">
        <v>1036</v>
      </c>
      <c r="F536" t="s">
        <v>100</v>
      </c>
      <c r="I536" s="6">
        <v>1</v>
      </c>
      <c r="J536" t="str">
        <f t="shared" si="41"/>
        <v>DPM</v>
      </c>
      <c r="K536" t="str">
        <f t="shared" si="42"/>
        <v>DPM1</v>
      </c>
      <c r="L536">
        <f t="shared" si="43"/>
        <v>3</v>
      </c>
    </row>
    <row r="537" spans="1:12" x14ac:dyDescent="0.4">
      <c r="A537">
        <v>558</v>
      </c>
      <c r="B537" t="s">
        <v>33</v>
      </c>
      <c r="C537" t="s">
        <v>1023</v>
      </c>
      <c r="D537" t="s">
        <v>1037</v>
      </c>
      <c r="E537" t="s">
        <v>1038</v>
      </c>
      <c r="F537" t="s">
        <v>100</v>
      </c>
      <c r="I537" s="6">
        <v>21</v>
      </c>
      <c r="J537" t="str">
        <f t="shared" si="41"/>
        <v>DPM</v>
      </c>
      <c r="K537" t="str">
        <f t="shared" si="42"/>
        <v>DPM21</v>
      </c>
      <c r="L537">
        <f t="shared" si="43"/>
        <v>3</v>
      </c>
    </row>
    <row r="538" spans="1:12" x14ac:dyDescent="0.4">
      <c r="A538">
        <v>559</v>
      </c>
      <c r="B538" t="s">
        <v>33</v>
      </c>
      <c r="C538" t="s">
        <v>1023</v>
      </c>
      <c r="D538" t="s">
        <v>1039</v>
      </c>
      <c r="E538" t="s">
        <v>1040</v>
      </c>
      <c r="F538" t="s">
        <v>132</v>
      </c>
      <c r="I538" s="6">
        <v>24</v>
      </c>
      <c r="J538" t="str">
        <f t="shared" si="41"/>
        <v>DPM</v>
      </c>
      <c r="K538" t="str">
        <f t="shared" si="42"/>
        <v>DPM24</v>
      </c>
      <c r="L538">
        <f t="shared" si="43"/>
        <v>3</v>
      </c>
    </row>
    <row r="539" spans="1:12" x14ac:dyDescent="0.4">
      <c r="A539">
        <v>560</v>
      </c>
      <c r="B539" t="s">
        <v>33</v>
      </c>
      <c r="C539" t="s">
        <v>1023</v>
      </c>
      <c r="D539" t="s">
        <v>1041</v>
      </c>
      <c r="E539" t="s">
        <v>1042</v>
      </c>
      <c r="F539" t="s">
        <v>92</v>
      </c>
      <c r="I539" s="6">
        <v>25</v>
      </c>
      <c r="J539" t="str">
        <f t="shared" si="41"/>
        <v>DPM</v>
      </c>
      <c r="K539" t="str">
        <f t="shared" si="42"/>
        <v>DPM25</v>
      </c>
      <c r="L539">
        <f t="shared" si="43"/>
        <v>3</v>
      </c>
    </row>
    <row r="540" spans="1:12" x14ac:dyDescent="0.4">
      <c r="A540">
        <v>561</v>
      </c>
      <c r="B540" t="s">
        <v>33</v>
      </c>
      <c r="C540" t="s">
        <v>1023</v>
      </c>
      <c r="D540" t="s">
        <v>1043</v>
      </c>
      <c r="E540" t="s">
        <v>1044</v>
      </c>
      <c r="F540" t="s">
        <v>92</v>
      </c>
      <c r="I540" s="6">
        <v>26</v>
      </c>
      <c r="J540" t="str">
        <f t="shared" si="41"/>
        <v>DPM</v>
      </c>
      <c r="K540" t="str">
        <f t="shared" si="42"/>
        <v>DPM26</v>
      </c>
      <c r="L540">
        <f t="shared" si="43"/>
        <v>3</v>
      </c>
    </row>
    <row r="541" spans="1:12" x14ac:dyDescent="0.4">
      <c r="A541">
        <v>562</v>
      </c>
      <c r="B541" t="s">
        <v>33</v>
      </c>
      <c r="C541" t="s">
        <v>1023</v>
      </c>
      <c r="D541" t="s">
        <v>1045</v>
      </c>
      <c r="E541" t="s">
        <v>1046</v>
      </c>
      <c r="F541" t="s">
        <v>100</v>
      </c>
      <c r="I541" s="6">
        <v>27</v>
      </c>
      <c r="J541" t="str">
        <f t="shared" si="41"/>
        <v>DPM</v>
      </c>
      <c r="K541" t="str">
        <f t="shared" si="42"/>
        <v>DPM27</v>
      </c>
      <c r="L541">
        <f t="shared" si="43"/>
        <v>3</v>
      </c>
    </row>
    <row r="542" spans="1:12" x14ac:dyDescent="0.4">
      <c r="A542">
        <v>563</v>
      </c>
      <c r="B542" t="s">
        <v>33</v>
      </c>
      <c r="C542" t="s">
        <v>1023</v>
      </c>
      <c r="D542" t="s">
        <v>1047</v>
      </c>
      <c r="E542" t="s">
        <v>986</v>
      </c>
      <c r="F542" t="s">
        <v>132</v>
      </c>
      <c r="I542" s="6">
        <v>29</v>
      </c>
      <c r="J542" t="str">
        <f t="shared" si="41"/>
        <v>DPM</v>
      </c>
      <c r="K542" t="str">
        <f t="shared" si="42"/>
        <v>DPM29</v>
      </c>
      <c r="L542">
        <f t="shared" si="43"/>
        <v>3</v>
      </c>
    </row>
    <row r="543" spans="1:12" x14ac:dyDescent="0.4">
      <c r="A543">
        <v>564</v>
      </c>
      <c r="B543" t="s">
        <v>33</v>
      </c>
      <c r="C543" t="s">
        <v>1023</v>
      </c>
      <c r="D543" t="s">
        <v>1048</v>
      </c>
      <c r="E543" t="s">
        <v>1049</v>
      </c>
      <c r="F543" t="s">
        <v>100</v>
      </c>
      <c r="I543" s="6">
        <v>2</v>
      </c>
      <c r="J543" t="str">
        <f t="shared" si="41"/>
        <v>DPM</v>
      </c>
      <c r="K543" t="str">
        <f t="shared" si="42"/>
        <v>DPM2</v>
      </c>
      <c r="L543">
        <f t="shared" si="43"/>
        <v>3</v>
      </c>
    </row>
    <row r="544" spans="1:12" x14ac:dyDescent="0.4">
      <c r="A544">
        <v>565</v>
      </c>
      <c r="B544" t="s">
        <v>33</v>
      </c>
      <c r="C544" t="s">
        <v>1023</v>
      </c>
      <c r="D544" t="s">
        <v>1050</v>
      </c>
      <c r="E544" t="s">
        <v>1051</v>
      </c>
      <c r="F544" t="s">
        <v>100</v>
      </c>
      <c r="I544" s="6">
        <v>31</v>
      </c>
      <c r="J544" t="str">
        <f t="shared" si="41"/>
        <v>DPM</v>
      </c>
      <c r="K544" t="str">
        <f t="shared" si="42"/>
        <v>DPM31</v>
      </c>
      <c r="L544">
        <f t="shared" si="43"/>
        <v>3</v>
      </c>
    </row>
    <row r="545" spans="1:12" x14ac:dyDescent="0.4">
      <c r="A545">
        <v>566</v>
      </c>
      <c r="B545" t="s">
        <v>33</v>
      </c>
      <c r="C545" t="s">
        <v>1023</v>
      </c>
      <c r="D545" t="s">
        <v>1052</v>
      </c>
      <c r="E545" t="s">
        <v>1053</v>
      </c>
      <c r="F545" t="s">
        <v>92</v>
      </c>
      <c r="I545" s="6">
        <v>32</v>
      </c>
      <c r="J545" t="str">
        <f t="shared" si="41"/>
        <v>DPM</v>
      </c>
      <c r="K545" t="str">
        <f t="shared" si="42"/>
        <v>DPM32</v>
      </c>
      <c r="L545">
        <f t="shared" si="43"/>
        <v>3</v>
      </c>
    </row>
    <row r="546" spans="1:12" x14ac:dyDescent="0.4">
      <c r="A546">
        <v>567</v>
      </c>
      <c r="B546" t="s">
        <v>33</v>
      </c>
      <c r="C546" t="s">
        <v>1023</v>
      </c>
      <c r="D546" t="s">
        <v>1054</v>
      </c>
      <c r="E546" t="s">
        <v>1055</v>
      </c>
      <c r="F546" t="s">
        <v>92</v>
      </c>
      <c r="I546" s="6">
        <v>33</v>
      </c>
      <c r="J546" t="str">
        <f t="shared" si="41"/>
        <v>DPM</v>
      </c>
      <c r="K546" t="str">
        <f t="shared" si="42"/>
        <v>DPM33</v>
      </c>
      <c r="L546">
        <f t="shared" si="43"/>
        <v>3</v>
      </c>
    </row>
    <row r="547" spans="1:12" x14ac:dyDescent="0.4">
      <c r="A547">
        <v>568</v>
      </c>
      <c r="B547" t="s">
        <v>33</v>
      </c>
      <c r="C547" t="s">
        <v>1023</v>
      </c>
      <c r="D547" t="s">
        <v>1056</v>
      </c>
      <c r="E547" t="s">
        <v>1057</v>
      </c>
      <c r="F547" t="s">
        <v>92</v>
      </c>
      <c r="I547" s="6">
        <v>34</v>
      </c>
      <c r="J547" t="str">
        <f t="shared" si="41"/>
        <v>DPM</v>
      </c>
      <c r="K547" t="str">
        <f t="shared" si="42"/>
        <v>DPM34</v>
      </c>
      <c r="L547">
        <f t="shared" si="43"/>
        <v>3</v>
      </c>
    </row>
    <row r="548" spans="1:12" x14ac:dyDescent="0.4">
      <c r="A548">
        <v>569</v>
      </c>
      <c r="B548" t="s">
        <v>33</v>
      </c>
      <c r="C548" t="s">
        <v>1023</v>
      </c>
      <c r="D548" t="s">
        <v>1058</v>
      </c>
      <c r="E548" t="s">
        <v>1059</v>
      </c>
      <c r="F548" t="s">
        <v>92</v>
      </c>
      <c r="I548" s="6">
        <v>35</v>
      </c>
      <c r="J548" t="str">
        <f t="shared" si="41"/>
        <v>DPM</v>
      </c>
      <c r="K548" t="str">
        <f t="shared" si="42"/>
        <v>DPM35</v>
      </c>
      <c r="L548">
        <f t="shared" si="43"/>
        <v>3</v>
      </c>
    </row>
    <row r="549" spans="1:12" x14ac:dyDescent="0.4">
      <c r="A549">
        <v>570</v>
      </c>
      <c r="B549" t="s">
        <v>33</v>
      </c>
      <c r="C549" t="s">
        <v>1023</v>
      </c>
      <c r="D549" t="s">
        <v>1060</v>
      </c>
      <c r="E549" t="s">
        <v>1061</v>
      </c>
      <c r="F549" t="s">
        <v>100</v>
      </c>
      <c r="I549" s="6">
        <v>36</v>
      </c>
      <c r="J549" t="str">
        <f t="shared" si="41"/>
        <v>DPM</v>
      </c>
      <c r="K549" t="str">
        <f t="shared" si="42"/>
        <v>DPM36</v>
      </c>
      <c r="L549">
        <f t="shared" si="43"/>
        <v>3</v>
      </c>
    </row>
    <row r="550" spans="1:12" x14ac:dyDescent="0.4">
      <c r="A550">
        <v>571</v>
      </c>
      <c r="B550" t="s">
        <v>33</v>
      </c>
      <c r="C550" t="s">
        <v>1023</v>
      </c>
      <c r="D550" t="s">
        <v>1062</v>
      </c>
      <c r="E550" t="s">
        <v>1063</v>
      </c>
      <c r="F550" t="s">
        <v>100</v>
      </c>
      <c r="I550" s="6">
        <v>37</v>
      </c>
      <c r="J550" t="str">
        <f t="shared" si="41"/>
        <v>DPM</v>
      </c>
      <c r="K550" t="str">
        <f t="shared" si="42"/>
        <v>DPM37</v>
      </c>
      <c r="L550">
        <f t="shared" si="43"/>
        <v>3</v>
      </c>
    </row>
    <row r="551" spans="1:12" x14ac:dyDescent="0.4">
      <c r="A551">
        <v>572</v>
      </c>
      <c r="B551" t="s">
        <v>33</v>
      </c>
      <c r="C551" t="s">
        <v>1023</v>
      </c>
      <c r="D551" t="s">
        <v>1064</v>
      </c>
      <c r="E551" t="s">
        <v>1065</v>
      </c>
      <c r="F551" t="s">
        <v>92</v>
      </c>
      <c r="I551" s="6">
        <v>38</v>
      </c>
      <c r="J551" t="str">
        <f t="shared" si="41"/>
        <v>DPM</v>
      </c>
      <c r="K551" t="str">
        <f t="shared" si="42"/>
        <v>DPM38</v>
      </c>
      <c r="L551">
        <f t="shared" si="43"/>
        <v>3</v>
      </c>
    </row>
    <row r="552" spans="1:12" x14ac:dyDescent="0.4">
      <c r="A552">
        <v>573</v>
      </c>
      <c r="B552" t="s">
        <v>33</v>
      </c>
      <c r="C552" t="s">
        <v>1023</v>
      </c>
      <c r="D552" t="s">
        <v>1066</v>
      </c>
      <c r="E552" t="s">
        <v>1067</v>
      </c>
      <c r="F552" t="s">
        <v>100</v>
      </c>
      <c r="I552" s="6">
        <v>39</v>
      </c>
      <c r="J552" t="str">
        <f t="shared" si="41"/>
        <v>DPM</v>
      </c>
      <c r="K552" t="str">
        <f t="shared" si="42"/>
        <v>DPM39</v>
      </c>
      <c r="L552">
        <f t="shared" si="43"/>
        <v>3</v>
      </c>
    </row>
    <row r="553" spans="1:12" x14ac:dyDescent="0.4">
      <c r="A553">
        <v>574</v>
      </c>
      <c r="B553" t="s">
        <v>33</v>
      </c>
      <c r="C553" t="s">
        <v>1023</v>
      </c>
      <c r="D553" t="s">
        <v>1068</v>
      </c>
      <c r="E553" t="s">
        <v>1000</v>
      </c>
      <c r="F553" t="s">
        <v>92</v>
      </c>
      <c r="I553" s="6">
        <v>40</v>
      </c>
      <c r="J553" t="str">
        <f t="shared" si="41"/>
        <v>DPM</v>
      </c>
      <c r="K553" t="str">
        <f t="shared" si="42"/>
        <v>DPM40</v>
      </c>
      <c r="L553">
        <f t="shared" si="43"/>
        <v>3</v>
      </c>
    </row>
    <row r="554" spans="1:12" x14ac:dyDescent="0.4">
      <c r="A554">
        <v>575</v>
      </c>
      <c r="B554" t="s">
        <v>33</v>
      </c>
      <c r="C554" t="s">
        <v>1023</v>
      </c>
      <c r="D554" t="s">
        <v>1069</v>
      </c>
      <c r="E554" t="s">
        <v>1070</v>
      </c>
      <c r="F554" t="s">
        <v>92</v>
      </c>
      <c r="I554" s="6">
        <v>42</v>
      </c>
      <c r="J554" t="str">
        <f t="shared" si="41"/>
        <v>DPM</v>
      </c>
      <c r="K554" t="str">
        <f t="shared" si="42"/>
        <v>DPM42</v>
      </c>
      <c r="L554">
        <f t="shared" si="43"/>
        <v>3</v>
      </c>
    </row>
    <row r="555" spans="1:12" x14ac:dyDescent="0.4">
      <c r="A555">
        <v>576</v>
      </c>
      <c r="B555" t="s">
        <v>33</v>
      </c>
      <c r="C555" t="s">
        <v>1023</v>
      </c>
      <c r="D555" t="s">
        <v>1071</v>
      </c>
      <c r="E555" t="s">
        <v>1000</v>
      </c>
      <c r="F555" t="s">
        <v>92</v>
      </c>
      <c r="I555" s="6">
        <v>43</v>
      </c>
      <c r="J555" t="str">
        <f t="shared" si="41"/>
        <v>DPM</v>
      </c>
      <c r="K555" t="str">
        <f t="shared" si="42"/>
        <v>DPM43</v>
      </c>
      <c r="L555">
        <f t="shared" si="43"/>
        <v>3</v>
      </c>
    </row>
    <row r="556" spans="1:12" x14ac:dyDescent="0.4">
      <c r="A556">
        <v>577</v>
      </c>
      <c r="B556" t="s">
        <v>33</v>
      </c>
      <c r="C556" t="s">
        <v>1023</v>
      </c>
      <c r="D556" t="s">
        <v>1072</v>
      </c>
      <c r="E556" t="s">
        <v>669</v>
      </c>
      <c r="F556" t="s">
        <v>100</v>
      </c>
      <c r="I556" s="6">
        <v>44</v>
      </c>
      <c r="J556" t="str">
        <f t="shared" si="41"/>
        <v>DPM</v>
      </c>
      <c r="K556" t="str">
        <f t="shared" si="42"/>
        <v>DPM44</v>
      </c>
      <c r="L556">
        <f t="shared" si="43"/>
        <v>3</v>
      </c>
    </row>
    <row r="557" spans="1:12" x14ac:dyDescent="0.4">
      <c r="A557">
        <v>578</v>
      </c>
      <c r="B557" t="s">
        <v>33</v>
      </c>
      <c r="C557" t="s">
        <v>1023</v>
      </c>
      <c r="D557" t="s">
        <v>1073</v>
      </c>
      <c r="E557" t="s">
        <v>1009</v>
      </c>
      <c r="F557" t="s">
        <v>132</v>
      </c>
      <c r="I557" s="6">
        <v>45</v>
      </c>
      <c r="J557" t="str">
        <f t="shared" si="41"/>
        <v>DPM</v>
      </c>
      <c r="K557" t="str">
        <f t="shared" si="42"/>
        <v>DPM45</v>
      </c>
      <c r="L557">
        <f t="shared" si="43"/>
        <v>3</v>
      </c>
    </row>
    <row r="558" spans="1:12" x14ac:dyDescent="0.4">
      <c r="A558">
        <v>579</v>
      </c>
      <c r="B558" t="s">
        <v>33</v>
      </c>
      <c r="C558" t="s">
        <v>1023</v>
      </c>
      <c r="D558" t="s">
        <v>1074</v>
      </c>
      <c r="E558" t="s">
        <v>1011</v>
      </c>
      <c r="F558" t="s">
        <v>100</v>
      </c>
      <c r="I558" s="6">
        <v>46</v>
      </c>
      <c r="J558" t="str">
        <f t="shared" si="41"/>
        <v>DPM</v>
      </c>
      <c r="K558" t="str">
        <f t="shared" si="42"/>
        <v>DPM46</v>
      </c>
      <c r="L558">
        <f t="shared" si="43"/>
        <v>3</v>
      </c>
    </row>
    <row r="559" spans="1:12" x14ac:dyDescent="0.4">
      <c r="A559">
        <v>580</v>
      </c>
      <c r="B559" t="s">
        <v>33</v>
      </c>
      <c r="C559" t="s">
        <v>1023</v>
      </c>
      <c r="D559" t="s">
        <v>1075</v>
      </c>
      <c r="E559" t="s">
        <v>1076</v>
      </c>
      <c r="F559" t="s">
        <v>100</v>
      </c>
      <c r="I559" s="6">
        <v>47</v>
      </c>
      <c r="J559" t="str">
        <f t="shared" si="41"/>
        <v>DPM</v>
      </c>
      <c r="K559" t="str">
        <f t="shared" si="42"/>
        <v>DPM47</v>
      </c>
      <c r="L559">
        <f t="shared" si="43"/>
        <v>3</v>
      </c>
    </row>
    <row r="560" spans="1:12" x14ac:dyDescent="0.4">
      <c r="A560">
        <v>581</v>
      </c>
      <c r="B560" t="s">
        <v>33</v>
      </c>
      <c r="C560" t="s">
        <v>1023</v>
      </c>
      <c r="D560" t="s">
        <v>1077</v>
      </c>
      <c r="E560" t="s">
        <v>1078</v>
      </c>
      <c r="F560" t="s">
        <v>100</v>
      </c>
      <c r="I560" s="6">
        <v>48</v>
      </c>
      <c r="J560" t="str">
        <f t="shared" si="41"/>
        <v>DPM</v>
      </c>
      <c r="K560" t="str">
        <f t="shared" si="42"/>
        <v>DPM48</v>
      </c>
      <c r="L560">
        <f t="shared" si="43"/>
        <v>3</v>
      </c>
    </row>
    <row r="561" spans="1:12" x14ac:dyDescent="0.4">
      <c r="A561">
        <v>582</v>
      </c>
      <c r="B561" t="s">
        <v>33</v>
      </c>
      <c r="C561" t="s">
        <v>1023</v>
      </c>
      <c r="D561" t="s">
        <v>1079</v>
      </c>
      <c r="E561" t="s">
        <v>952</v>
      </c>
      <c r="F561" t="s">
        <v>92</v>
      </c>
      <c r="I561" s="6">
        <v>49</v>
      </c>
      <c r="J561" t="str">
        <f t="shared" si="41"/>
        <v>DPM</v>
      </c>
      <c r="K561" t="str">
        <f t="shared" si="42"/>
        <v>DPM49</v>
      </c>
      <c r="L561">
        <f t="shared" si="43"/>
        <v>3</v>
      </c>
    </row>
    <row r="562" spans="1:12" x14ac:dyDescent="0.4">
      <c r="A562">
        <v>583</v>
      </c>
      <c r="B562" t="s">
        <v>33</v>
      </c>
      <c r="C562" t="s">
        <v>1023</v>
      </c>
      <c r="D562" t="s">
        <v>1080</v>
      </c>
      <c r="E562" t="s">
        <v>1081</v>
      </c>
      <c r="F562" t="s">
        <v>100</v>
      </c>
      <c r="I562" s="6">
        <v>4</v>
      </c>
      <c r="J562" t="str">
        <f t="shared" si="41"/>
        <v>DPM</v>
      </c>
      <c r="K562" t="str">
        <f t="shared" si="42"/>
        <v>DPM4</v>
      </c>
      <c r="L562">
        <f t="shared" si="43"/>
        <v>3</v>
      </c>
    </row>
    <row r="563" spans="1:12" x14ac:dyDescent="0.4">
      <c r="A563">
        <v>584</v>
      </c>
      <c r="B563" t="s">
        <v>33</v>
      </c>
      <c r="C563" t="s">
        <v>1023</v>
      </c>
      <c r="D563" t="s">
        <v>1082</v>
      </c>
      <c r="E563" t="s">
        <v>1083</v>
      </c>
      <c r="F563" t="s">
        <v>100</v>
      </c>
      <c r="I563" s="6">
        <v>50</v>
      </c>
      <c r="J563" t="str">
        <f t="shared" si="41"/>
        <v>DPM</v>
      </c>
      <c r="K563" t="str">
        <f t="shared" si="42"/>
        <v>DPM50</v>
      </c>
      <c r="L563">
        <f t="shared" si="43"/>
        <v>2</v>
      </c>
    </row>
    <row r="564" spans="1:12" x14ac:dyDescent="0.4">
      <c r="A564">
        <v>585</v>
      </c>
      <c r="B564" t="s">
        <v>33</v>
      </c>
      <c r="C564" t="s">
        <v>1023</v>
      </c>
      <c r="D564" t="s">
        <v>1084</v>
      </c>
      <c r="E564" t="s">
        <v>1085</v>
      </c>
      <c r="F564" t="s">
        <v>92</v>
      </c>
      <c r="I564" s="6">
        <v>5</v>
      </c>
      <c r="J564" t="str">
        <f t="shared" si="41"/>
        <v>DPM</v>
      </c>
      <c r="K564" t="str">
        <f t="shared" si="42"/>
        <v>DPM5</v>
      </c>
      <c r="L564">
        <f t="shared" si="43"/>
        <v>2</v>
      </c>
    </row>
    <row r="565" spans="1:12" x14ac:dyDescent="0.4">
      <c r="A565">
        <v>586</v>
      </c>
      <c r="B565" t="s">
        <v>34</v>
      </c>
      <c r="C565" t="s">
        <v>1086</v>
      </c>
      <c r="D565" t="s">
        <v>1087</v>
      </c>
      <c r="E565" t="s">
        <v>1088</v>
      </c>
      <c r="F565" t="s">
        <v>92</v>
      </c>
      <c r="I565" s="6">
        <v>10</v>
      </c>
      <c r="J565" t="str">
        <f t="shared" si="41"/>
        <v>DPM</v>
      </c>
      <c r="K565" t="str">
        <f t="shared" si="42"/>
        <v>DPM10</v>
      </c>
      <c r="L565">
        <f t="shared" si="43"/>
        <v>3</v>
      </c>
    </row>
    <row r="566" spans="1:12" x14ac:dyDescent="0.4">
      <c r="A566">
        <v>587</v>
      </c>
      <c r="B566" t="s">
        <v>34</v>
      </c>
      <c r="C566" t="s">
        <v>1086</v>
      </c>
      <c r="D566" t="s">
        <v>1089</v>
      </c>
      <c r="E566" t="s">
        <v>1090</v>
      </c>
      <c r="F566" t="s">
        <v>92</v>
      </c>
      <c r="I566" s="6">
        <v>13</v>
      </c>
      <c r="J566" t="str">
        <f t="shared" si="41"/>
        <v>DPM</v>
      </c>
      <c r="K566" t="str">
        <f t="shared" si="42"/>
        <v>DPM13</v>
      </c>
      <c r="L566">
        <f t="shared" si="43"/>
        <v>3</v>
      </c>
    </row>
    <row r="567" spans="1:12" x14ac:dyDescent="0.4">
      <c r="A567">
        <v>588</v>
      </c>
      <c r="B567" t="s">
        <v>34</v>
      </c>
      <c r="C567" t="s">
        <v>1086</v>
      </c>
      <c r="D567" t="s">
        <v>1091</v>
      </c>
      <c r="E567" t="s">
        <v>1092</v>
      </c>
      <c r="F567" t="s">
        <v>100</v>
      </c>
      <c r="I567" s="6">
        <v>16</v>
      </c>
      <c r="J567" t="str">
        <f t="shared" si="41"/>
        <v>DPM</v>
      </c>
      <c r="K567" t="str">
        <f t="shared" si="42"/>
        <v>DPM16</v>
      </c>
      <c r="L567">
        <f t="shared" si="43"/>
        <v>3</v>
      </c>
    </row>
    <row r="568" spans="1:12" x14ac:dyDescent="0.4">
      <c r="A568">
        <v>589</v>
      </c>
      <c r="B568" t="s">
        <v>34</v>
      </c>
      <c r="C568" t="s">
        <v>1086</v>
      </c>
      <c r="D568" t="s">
        <v>1093</v>
      </c>
      <c r="E568" t="s">
        <v>1094</v>
      </c>
      <c r="F568" t="s">
        <v>100</v>
      </c>
      <c r="I568" s="6">
        <v>1</v>
      </c>
      <c r="J568" t="str">
        <f t="shared" si="41"/>
        <v>DPM</v>
      </c>
      <c r="K568" t="str">
        <f t="shared" si="42"/>
        <v>DPM1</v>
      </c>
      <c r="L568">
        <f t="shared" si="43"/>
        <v>3</v>
      </c>
    </row>
    <row r="569" spans="1:12" x14ac:dyDescent="0.4">
      <c r="A569">
        <v>590</v>
      </c>
      <c r="B569" t="s">
        <v>34</v>
      </c>
      <c r="C569" t="s">
        <v>1086</v>
      </c>
      <c r="D569" t="s">
        <v>1095</v>
      </c>
      <c r="E569" t="s">
        <v>1096</v>
      </c>
      <c r="F569" t="s">
        <v>92</v>
      </c>
      <c r="I569" s="6">
        <v>24</v>
      </c>
      <c r="J569" t="str">
        <f t="shared" si="41"/>
        <v>DPM</v>
      </c>
      <c r="K569" t="str">
        <f t="shared" si="42"/>
        <v>DPM24</v>
      </c>
      <c r="L569">
        <f t="shared" si="43"/>
        <v>3</v>
      </c>
    </row>
    <row r="570" spans="1:12" x14ac:dyDescent="0.4">
      <c r="A570">
        <v>591</v>
      </c>
      <c r="B570" t="s">
        <v>34</v>
      </c>
      <c r="C570" t="s">
        <v>1086</v>
      </c>
      <c r="D570" t="s">
        <v>1097</v>
      </c>
      <c r="E570" t="s">
        <v>1098</v>
      </c>
      <c r="F570" t="s">
        <v>132</v>
      </c>
      <c r="I570" s="6">
        <v>25</v>
      </c>
      <c r="J570" t="str">
        <f t="shared" si="41"/>
        <v>DPM</v>
      </c>
      <c r="K570" t="str">
        <f t="shared" si="42"/>
        <v>DPM25</v>
      </c>
      <c r="L570">
        <f t="shared" si="43"/>
        <v>3</v>
      </c>
    </row>
    <row r="571" spans="1:12" x14ac:dyDescent="0.4">
      <c r="A571">
        <v>592</v>
      </c>
      <c r="B571" t="s">
        <v>34</v>
      </c>
      <c r="C571" t="s">
        <v>1086</v>
      </c>
      <c r="D571" t="s">
        <v>1099</v>
      </c>
      <c r="E571" t="s">
        <v>1100</v>
      </c>
      <c r="F571" t="s">
        <v>92</v>
      </c>
      <c r="I571" s="6">
        <v>26</v>
      </c>
      <c r="J571" t="str">
        <f t="shared" si="41"/>
        <v>DPM</v>
      </c>
      <c r="K571" t="str">
        <f t="shared" si="42"/>
        <v>DPM26</v>
      </c>
      <c r="L571">
        <f t="shared" si="43"/>
        <v>3</v>
      </c>
    </row>
    <row r="572" spans="1:12" x14ac:dyDescent="0.4">
      <c r="A572">
        <v>593</v>
      </c>
      <c r="B572" t="s">
        <v>34</v>
      </c>
      <c r="C572" t="s">
        <v>1086</v>
      </c>
      <c r="D572" t="s">
        <v>1101</v>
      </c>
      <c r="E572" t="s">
        <v>1102</v>
      </c>
      <c r="F572" t="s">
        <v>100</v>
      </c>
      <c r="I572" s="6">
        <v>28</v>
      </c>
      <c r="J572" t="str">
        <f t="shared" si="41"/>
        <v>DPM</v>
      </c>
      <c r="K572" t="str">
        <f t="shared" si="42"/>
        <v>DPM28</v>
      </c>
      <c r="L572">
        <f t="shared" si="43"/>
        <v>3</v>
      </c>
    </row>
    <row r="573" spans="1:12" x14ac:dyDescent="0.4">
      <c r="A573">
        <v>594</v>
      </c>
      <c r="B573" t="s">
        <v>34</v>
      </c>
      <c r="C573" t="s">
        <v>1086</v>
      </c>
      <c r="D573" t="s">
        <v>1103</v>
      </c>
      <c r="E573" t="s">
        <v>1104</v>
      </c>
      <c r="F573" t="s">
        <v>92</v>
      </c>
      <c r="I573" s="6">
        <v>29</v>
      </c>
      <c r="J573" t="str">
        <f t="shared" si="41"/>
        <v>DPM</v>
      </c>
      <c r="K573" t="str">
        <f t="shared" si="42"/>
        <v>DPM29</v>
      </c>
      <c r="L573">
        <f t="shared" si="43"/>
        <v>3</v>
      </c>
    </row>
    <row r="574" spans="1:12" x14ac:dyDescent="0.4">
      <c r="A574">
        <v>595</v>
      </c>
      <c r="B574" t="s">
        <v>34</v>
      </c>
      <c r="C574" t="s">
        <v>1086</v>
      </c>
      <c r="D574" t="s">
        <v>1105</v>
      </c>
      <c r="E574" t="s">
        <v>1106</v>
      </c>
      <c r="F574" t="s">
        <v>100</v>
      </c>
      <c r="I574" s="6">
        <v>2</v>
      </c>
      <c r="J574" t="str">
        <f t="shared" si="41"/>
        <v>DPM</v>
      </c>
      <c r="K574" t="str">
        <f t="shared" si="42"/>
        <v>DPM2</v>
      </c>
      <c r="L574">
        <f t="shared" si="43"/>
        <v>3</v>
      </c>
    </row>
    <row r="575" spans="1:12" x14ac:dyDescent="0.4">
      <c r="A575">
        <v>596</v>
      </c>
      <c r="B575" t="s">
        <v>34</v>
      </c>
      <c r="C575" t="s">
        <v>1086</v>
      </c>
      <c r="D575" t="s">
        <v>1107</v>
      </c>
      <c r="E575" t="s">
        <v>990</v>
      </c>
      <c r="F575" t="s">
        <v>100</v>
      </c>
      <c r="I575" s="6">
        <v>31</v>
      </c>
      <c r="J575" t="str">
        <f t="shared" si="41"/>
        <v>DPM</v>
      </c>
      <c r="K575" t="str">
        <f t="shared" si="42"/>
        <v>DPM31</v>
      </c>
      <c r="L575">
        <f t="shared" si="43"/>
        <v>3</v>
      </c>
    </row>
    <row r="576" spans="1:12" x14ac:dyDescent="0.4">
      <c r="A576">
        <v>597</v>
      </c>
      <c r="B576" t="s">
        <v>34</v>
      </c>
      <c r="C576" t="s">
        <v>1086</v>
      </c>
      <c r="D576" t="s">
        <v>1108</v>
      </c>
      <c r="E576" t="s">
        <v>992</v>
      </c>
      <c r="F576" t="s">
        <v>100</v>
      </c>
      <c r="I576" s="6">
        <v>32</v>
      </c>
      <c r="J576" t="str">
        <f t="shared" si="41"/>
        <v>DPM</v>
      </c>
      <c r="K576" t="str">
        <f t="shared" si="42"/>
        <v>DPM32</v>
      </c>
      <c r="L576">
        <f t="shared" si="43"/>
        <v>3</v>
      </c>
    </row>
    <row r="577" spans="1:12" x14ac:dyDescent="0.4">
      <c r="A577">
        <v>598</v>
      </c>
      <c r="B577" t="s">
        <v>34</v>
      </c>
      <c r="C577" t="s">
        <v>1086</v>
      </c>
      <c r="D577" t="s">
        <v>1109</v>
      </c>
      <c r="E577" t="s">
        <v>1110</v>
      </c>
      <c r="F577" t="s">
        <v>92</v>
      </c>
      <c r="I577" s="6">
        <v>34</v>
      </c>
      <c r="J577" t="str">
        <f t="shared" si="41"/>
        <v>DPM</v>
      </c>
      <c r="K577" t="str">
        <f t="shared" si="42"/>
        <v>DPM34</v>
      </c>
      <c r="L577">
        <f t="shared" si="43"/>
        <v>3</v>
      </c>
    </row>
    <row r="578" spans="1:12" x14ac:dyDescent="0.4">
      <c r="A578">
        <v>599</v>
      </c>
      <c r="B578" t="s">
        <v>34</v>
      </c>
      <c r="C578" t="s">
        <v>1086</v>
      </c>
      <c r="D578" t="s">
        <v>1111</v>
      </c>
      <c r="E578" t="s">
        <v>1112</v>
      </c>
      <c r="F578" t="s">
        <v>100</v>
      </c>
      <c r="I578" s="6">
        <v>35</v>
      </c>
      <c r="J578" t="str">
        <f t="shared" ref="J578:J641" si="44">LEFT(B578,3)</f>
        <v>DPM</v>
      </c>
      <c r="K578" t="str">
        <f t="shared" ref="K578:K641" si="45">CONCATENATE(J578,I578)</f>
        <v>DPM35</v>
      </c>
      <c r="L578">
        <f t="shared" ref="L578:L641" si="46">COUNTIF($K$2:$K$1123, "gpn" &amp; I578&amp;""  )</f>
        <v>3</v>
      </c>
    </row>
    <row r="579" spans="1:12" x14ac:dyDescent="0.4">
      <c r="A579">
        <v>600</v>
      </c>
      <c r="B579" t="s">
        <v>34</v>
      </c>
      <c r="C579" t="s">
        <v>1086</v>
      </c>
      <c r="D579" t="s">
        <v>1113</v>
      </c>
      <c r="E579" t="s">
        <v>1114</v>
      </c>
      <c r="F579" t="s">
        <v>100</v>
      </c>
      <c r="I579" s="6">
        <v>36</v>
      </c>
      <c r="J579" t="str">
        <f t="shared" si="44"/>
        <v>DPM</v>
      </c>
      <c r="K579" t="str">
        <f t="shared" si="45"/>
        <v>DPM36</v>
      </c>
      <c r="L579">
        <f t="shared" si="46"/>
        <v>3</v>
      </c>
    </row>
    <row r="580" spans="1:12" x14ac:dyDescent="0.4">
      <c r="A580">
        <v>601</v>
      </c>
      <c r="B580" t="s">
        <v>34</v>
      </c>
      <c r="C580" t="s">
        <v>1086</v>
      </c>
      <c r="D580" t="s">
        <v>1115</v>
      </c>
      <c r="E580" t="s">
        <v>1116</v>
      </c>
      <c r="F580" t="s">
        <v>92</v>
      </c>
      <c r="I580" s="6">
        <v>37</v>
      </c>
      <c r="J580" t="str">
        <f t="shared" si="44"/>
        <v>DPM</v>
      </c>
      <c r="K580" t="str">
        <f t="shared" si="45"/>
        <v>DPM37</v>
      </c>
      <c r="L580">
        <f t="shared" si="46"/>
        <v>3</v>
      </c>
    </row>
    <row r="581" spans="1:12" x14ac:dyDescent="0.4">
      <c r="A581">
        <v>602</v>
      </c>
      <c r="B581" t="s">
        <v>34</v>
      </c>
      <c r="C581" t="s">
        <v>1086</v>
      </c>
      <c r="D581" t="s">
        <v>1117</v>
      </c>
      <c r="E581" t="s">
        <v>1118</v>
      </c>
      <c r="F581" t="s">
        <v>92</v>
      </c>
      <c r="I581" s="6">
        <v>38</v>
      </c>
      <c r="J581" t="str">
        <f t="shared" si="44"/>
        <v>DPM</v>
      </c>
      <c r="K581" t="str">
        <f t="shared" si="45"/>
        <v>DPM38</v>
      </c>
      <c r="L581">
        <f t="shared" si="46"/>
        <v>3</v>
      </c>
    </row>
    <row r="582" spans="1:12" x14ac:dyDescent="0.4">
      <c r="A582">
        <v>603</v>
      </c>
      <c r="B582" t="s">
        <v>34</v>
      </c>
      <c r="C582" t="s">
        <v>1086</v>
      </c>
      <c r="D582" t="s">
        <v>1119</v>
      </c>
      <c r="E582" t="s">
        <v>1120</v>
      </c>
      <c r="F582" t="s">
        <v>92</v>
      </c>
      <c r="I582" s="6">
        <v>39</v>
      </c>
      <c r="J582" t="str">
        <f t="shared" si="44"/>
        <v>DPM</v>
      </c>
      <c r="K582" t="str">
        <f t="shared" si="45"/>
        <v>DPM39</v>
      </c>
      <c r="L582">
        <f t="shared" si="46"/>
        <v>3</v>
      </c>
    </row>
    <row r="583" spans="1:12" x14ac:dyDescent="0.4">
      <c r="A583">
        <v>604</v>
      </c>
      <c r="B583" t="s">
        <v>34</v>
      </c>
      <c r="C583" t="s">
        <v>1086</v>
      </c>
      <c r="D583" t="s">
        <v>1121</v>
      </c>
      <c r="E583" t="s">
        <v>1028</v>
      </c>
      <c r="F583" t="s">
        <v>100</v>
      </c>
      <c r="I583" s="6">
        <v>40</v>
      </c>
      <c r="J583" t="str">
        <f t="shared" si="44"/>
        <v>DPM</v>
      </c>
      <c r="K583" t="str">
        <f t="shared" si="45"/>
        <v>DPM40</v>
      </c>
      <c r="L583">
        <f t="shared" si="46"/>
        <v>3</v>
      </c>
    </row>
    <row r="584" spans="1:12" x14ac:dyDescent="0.4">
      <c r="A584">
        <v>605</v>
      </c>
      <c r="B584" t="s">
        <v>34</v>
      </c>
      <c r="C584" t="s">
        <v>1086</v>
      </c>
      <c r="D584" t="s">
        <v>1122</v>
      </c>
      <c r="E584" t="s">
        <v>1123</v>
      </c>
      <c r="F584" t="s">
        <v>100</v>
      </c>
      <c r="I584" s="6">
        <v>41</v>
      </c>
      <c r="J584" t="str">
        <f t="shared" si="44"/>
        <v>DPM</v>
      </c>
      <c r="K584" t="str">
        <f t="shared" si="45"/>
        <v>DPM41</v>
      </c>
      <c r="L584">
        <f t="shared" si="46"/>
        <v>3</v>
      </c>
    </row>
    <row r="585" spans="1:12" x14ac:dyDescent="0.4">
      <c r="A585">
        <v>606</v>
      </c>
      <c r="B585" t="s">
        <v>34</v>
      </c>
      <c r="C585" t="s">
        <v>1086</v>
      </c>
      <c r="D585" t="s">
        <v>1124</v>
      </c>
      <c r="E585" t="s">
        <v>1125</v>
      </c>
      <c r="F585" t="s">
        <v>100</v>
      </c>
      <c r="I585" s="6">
        <v>42</v>
      </c>
      <c r="J585" t="str">
        <f t="shared" si="44"/>
        <v>DPM</v>
      </c>
      <c r="K585" t="str">
        <f t="shared" si="45"/>
        <v>DPM42</v>
      </c>
      <c r="L585">
        <f t="shared" si="46"/>
        <v>3</v>
      </c>
    </row>
    <row r="586" spans="1:12" x14ac:dyDescent="0.4">
      <c r="A586">
        <v>607</v>
      </c>
      <c r="B586" t="s">
        <v>34</v>
      </c>
      <c r="C586" t="s">
        <v>1086</v>
      </c>
      <c r="D586" t="s">
        <v>1126</v>
      </c>
      <c r="E586" t="s">
        <v>1127</v>
      </c>
      <c r="F586" t="s">
        <v>100</v>
      </c>
      <c r="I586" s="6">
        <v>43</v>
      </c>
      <c r="J586" t="str">
        <f t="shared" si="44"/>
        <v>DPM</v>
      </c>
      <c r="K586" t="str">
        <f t="shared" si="45"/>
        <v>DPM43</v>
      </c>
      <c r="L586">
        <f t="shared" si="46"/>
        <v>3</v>
      </c>
    </row>
    <row r="587" spans="1:12" x14ac:dyDescent="0.4">
      <c r="A587">
        <v>608</v>
      </c>
      <c r="B587" t="s">
        <v>34</v>
      </c>
      <c r="C587" t="s">
        <v>1086</v>
      </c>
      <c r="D587" t="s">
        <v>1128</v>
      </c>
      <c r="E587" t="s">
        <v>1129</v>
      </c>
      <c r="F587" t="s">
        <v>92</v>
      </c>
      <c r="I587" s="6">
        <v>45</v>
      </c>
      <c r="J587" t="str">
        <f t="shared" si="44"/>
        <v>DPM</v>
      </c>
      <c r="K587" t="str">
        <f t="shared" si="45"/>
        <v>DPM45</v>
      </c>
      <c r="L587">
        <f t="shared" si="46"/>
        <v>3</v>
      </c>
    </row>
    <row r="588" spans="1:12" x14ac:dyDescent="0.4">
      <c r="A588">
        <v>609</v>
      </c>
      <c r="B588" t="s">
        <v>34</v>
      </c>
      <c r="C588" t="s">
        <v>1086</v>
      </c>
      <c r="D588" t="s">
        <v>1130</v>
      </c>
      <c r="E588" t="s">
        <v>1011</v>
      </c>
      <c r="F588" t="s">
        <v>100</v>
      </c>
      <c r="I588" s="6">
        <v>46</v>
      </c>
      <c r="J588" t="str">
        <f t="shared" si="44"/>
        <v>DPM</v>
      </c>
      <c r="K588" t="str">
        <f t="shared" si="45"/>
        <v>DPM46</v>
      </c>
      <c r="L588">
        <f t="shared" si="46"/>
        <v>3</v>
      </c>
    </row>
    <row r="589" spans="1:12" x14ac:dyDescent="0.4">
      <c r="A589">
        <v>610</v>
      </c>
      <c r="B589" t="s">
        <v>34</v>
      </c>
      <c r="C589" t="s">
        <v>1086</v>
      </c>
      <c r="D589" t="s">
        <v>1131</v>
      </c>
      <c r="E589" t="s">
        <v>1132</v>
      </c>
      <c r="F589" t="s">
        <v>100</v>
      </c>
      <c r="I589" s="6">
        <v>47</v>
      </c>
      <c r="J589" t="str">
        <f t="shared" si="44"/>
        <v>DPM</v>
      </c>
      <c r="K589" t="str">
        <f t="shared" si="45"/>
        <v>DPM47</v>
      </c>
      <c r="L589">
        <f t="shared" si="46"/>
        <v>3</v>
      </c>
    </row>
    <row r="590" spans="1:12" x14ac:dyDescent="0.4">
      <c r="A590">
        <v>611</v>
      </c>
      <c r="B590" t="s">
        <v>34</v>
      </c>
      <c r="C590" t="s">
        <v>1086</v>
      </c>
      <c r="D590" t="s">
        <v>1133</v>
      </c>
      <c r="E590" t="s">
        <v>1134</v>
      </c>
      <c r="F590" t="s">
        <v>132</v>
      </c>
      <c r="I590" s="6">
        <v>48</v>
      </c>
      <c r="J590" t="str">
        <f t="shared" si="44"/>
        <v>DPM</v>
      </c>
      <c r="K590" t="str">
        <f t="shared" si="45"/>
        <v>DPM48</v>
      </c>
      <c r="L590">
        <f t="shared" si="46"/>
        <v>3</v>
      </c>
    </row>
    <row r="591" spans="1:12" x14ac:dyDescent="0.4">
      <c r="A591">
        <v>612</v>
      </c>
      <c r="B591" t="s">
        <v>34</v>
      </c>
      <c r="C591" t="s">
        <v>1086</v>
      </c>
      <c r="D591" t="s">
        <v>1135</v>
      </c>
      <c r="E591" t="s">
        <v>1136</v>
      </c>
      <c r="F591" t="s">
        <v>100</v>
      </c>
      <c r="I591" s="6">
        <v>49</v>
      </c>
      <c r="J591" t="str">
        <f t="shared" si="44"/>
        <v>DPM</v>
      </c>
      <c r="K591" t="str">
        <f t="shared" si="45"/>
        <v>DPM49</v>
      </c>
      <c r="L591">
        <f t="shared" si="46"/>
        <v>3</v>
      </c>
    </row>
    <row r="592" spans="1:12" x14ac:dyDescent="0.4">
      <c r="A592">
        <v>613</v>
      </c>
      <c r="B592" t="s">
        <v>34</v>
      </c>
      <c r="C592" t="s">
        <v>1086</v>
      </c>
      <c r="D592" t="s">
        <v>1137</v>
      </c>
      <c r="E592" t="s">
        <v>1028</v>
      </c>
      <c r="F592" t="s">
        <v>100</v>
      </c>
      <c r="I592" s="6">
        <v>4</v>
      </c>
      <c r="J592" t="str">
        <f t="shared" si="44"/>
        <v>DPM</v>
      </c>
      <c r="K592" t="str">
        <f t="shared" si="45"/>
        <v>DPM4</v>
      </c>
      <c r="L592">
        <f t="shared" si="46"/>
        <v>3</v>
      </c>
    </row>
    <row r="593" spans="1:12" x14ac:dyDescent="0.4">
      <c r="A593">
        <v>614</v>
      </c>
      <c r="B593" t="s">
        <v>34</v>
      </c>
      <c r="C593" t="s">
        <v>1086</v>
      </c>
      <c r="D593" t="s">
        <v>1138</v>
      </c>
      <c r="E593" t="s">
        <v>1139</v>
      </c>
      <c r="F593" t="s">
        <v>100</v>
      </c>
      <c r="I593" s="6">
        <v>5</v>
      </c>
      <c r="J593" t="str">
        <f t="shared" si="44"/>
        <v>DPM</v>
      </c>
      <c r="K593" t="str">
        <f t="shared" si="45"/>
        <v>DPM5</v>
      </c>
      <c r="L593">
        <f t="shared" si="46"/>
        <v>2</v>
      </c>
    </row>
    <row r="594" spans="1:12" x14ac:dyDescent="0.4">
      <c r="A594">
        <v>615</v>
      </c>
      <c r="B594" t="s">
        <v>75</v>
      </c>
      <c r="C594" t="s">
        <v>1140</v>
      </c>
      <c r="D594" t="s">
        <v>1141</v>
      </c>
      <c r="E594" t="s">
        <v>1142</v>
      </c>
      <c r="F594" t="s">
        <v>100</v>
      </c>
      <c r="I594" s="6">
        <v>12</v>
      </c>
      <c r="J594" t="str">
        <f t="shared" si="44"/>
        <v>DPM</v>
      </c>
      <c r="K594" t="str">
        <f t="shared" si="45"/>
        <v>DPM12</v>
      </c>
      <c r="L594">
        <f t="shared" si="46"/>
        <v>3</v>
      </c>
    </row>
    <row r="595" spans="1:12" x14ac:dyDescent="0.4">
      <c r="A595">
        <v>616</v>
      </c>
      <c r="B595" t="s">
        <v>75</v>
      </c>
      <c r="C595" t="s">
        <v>1140</v>
      </c>
      <c r="D595" t="s">
        <v>1143</v>
      </c>
      <c r="E595" t="s">
        <v>1144</v>
      </c>
      <c r="F595" t="s">
        <v>100</v>
      </c>
      <c r="I595" s="6">
        <v>13</v>
      </c>
      <c r="J595" t="str">
        <f t="shared" si="44"/>
        <v>DPM</v>
      </c>
      <c r="K595" t="str">
        <f t="shared" si="45"/>
        <v>DPM13</v>
      </c>
      <c r="L595">
        <f t="shared" si="46"/>
        <v>3</v>
      </c>
    </row>
    <row r="596" spans="1:12" x14ac:dyDescent="0.4">
      <c r="A596">
        <v>617</v>
      </c>
      <c r="B596" t="s">
        <v>75</v>
      </c>
      <c r="C596" t="s">
        <v>1140</v>
      </c>
      <c r="D596" t="s">
        <v>1145</v>
      </c>
      <c r="E596" t="s">
        <v>1146</v>
      </c>
      <c r="F596" t="s">
        <v>100</v>
      </c>
      <c r="I596" s="6">
        <v>14</v>
      </c>
      <c r="J596" t="str">
        <f t="shared" si="44"/>
        <v>DPM</v>
      </c>
      <c r="K596" t="str">
        <f t="shared" si="45"/>
        <v>DPM14</v>
      </c>
      <c r="L596">
        <f t="shared" si="46"/>
        <v>3</v>
      </c>
    </row>
    <row r="597" spans="1:12" x14ac:dyDescent="0.4">
      <c r="A597">
        <v>618</v>
      </c>
      <c r="B597" t="s">
        <v>75</v>
      </c>
      <c r="C597" t="s">
        <v>1140</v>
      </c>
      <c r="D597" t="s">
        <v>1147</v>
      </c>
      <c r="E597" t="s">
        <v>1148</v>
      </c>
      <c r="F597" t="s">
        <v>92</v>
      </c>
      <c r="I597" s="6">
        <v>15</v>
      </c>
      <c r="J597" t="str">
        <f t="shared" si="44"/>
        <v>DPM</v>
      </c>
      <c r="K597" t="str">
        <f t="shared" si="45"/>
        <v>DPM15</v>
      </c>
      <c r="L597">
        <f t="shared" si="46"/>
        <v>3</v>
      </c>
    </row>
    <row r="598" spans="1:12" x14ac:dyDescent="0.4">
      <c r="A598">
        <v>619</v>
      </c>
      <c r="B598" t="s">
        <v>75</v>
      </c>
      <c r="C598" t="s">
        <v>1140</v>
      </c>
      <c r="D598" t="s">
        <v>1149</v>
      </c>
      <c r="E598" t="s">
        <v>1150</v>
      </c>
      <c r="F598" t="s">
        <v>100</v>
      </c>
      <c r="I598" s="6">
        <v>16</v>
      </c>
      <c r="J598" t="str">
        <f t="shared" si="44"/>
        <v>DPM</v>
      </c>
      <c r="K598" t="str">
        <f t="shared" si="45"/>
        <v>DPM16</v>
      </c>
      <c r="L598">
        <f t="shared" si="46"/>
        <v>3</v>
      </c>
    </row>
    <row r="599" spans="1:12" x14ac:dyDescent="0.4">
      <c r="A599">
        <v>620</v>
      </c>
      <c r="B599" t="s">
        <v>75</v>
      </c>
      <c r="C599" t="s">
        <v>1140</v>
      </c>
      <c r="D599" t="s">
        <v>1151</v>
      </c>
      <c r="E599" t="s">
        <v>1102</v>
      </c>
      <c r="F599" t="s">
        <v>100</v>
      </c>
      <c r="I599" s="6">
        <v>19</v>
      </c>
      <c r="J599" t="str">
        <f t="shared" si="44"/>
        <v>DPM</v>
      </c>
      <c r="K599" t="str">
        <f t="shared" si="45"/>
        <v>DPM19</v>
      </c>
      <c r="L599">
        <f t="shared" si="46"/>
        <v>3</v>
      </c>
    </row>
    <row r="600" spans="1:12" x14ac:dyDescent="0.4">
      <c r="A600">
        <v>621</v>
      </c>
      <c r="B600" t="s">
        <v>75</v>
      </c>
      <c r="C600" t="s">
        <v>1140</v>
      </c>
      <c r="D600" t="s">
        <v>1152</v>
      </c>
      <c r="E600" t="s">
        <v>1146</v>
      </c>
      <c r="F600" t="s">
        <v>100</v>
      </c>
      <c r="I600" s="6">
        <v>1</v>
      </c>
      <c r="J600" t="str">
        <f t="shared" si="44"/>
        <v>DPM</v>
      </c>
      <c r="K600" t="str">
        <f t="shared" si="45"/>
        <v>DPM1</v>
      </c>
      <c r="L600">
        <f t="shared" si="46"/>
        <v>3</v>
      </c>
    </row>
    <row r="601" spans="1:12" x14ac:dyDescent="0.4">
      <c r="A601">
        <v>622</v>
      </c>
      <c r="B601" t="s">
        <v>75</v>
      </c>
      <c r="C601" t="s">
        <v>1140</v>
      </c>
      <c r="D601" t="s">
        <v>1153</v>
      </c>
      <c r="E601" t="s">
        <v>978</v>
      </c>
      <c r="F601" t="s">
        <v>100</v>
      </c>
      <c r="I601" s="6">
        <v>24</v>
      </c>
      <c r="J601" t="str">
        <f t="shared" si="44"/>
        <v>DPM</v>
      </c>
      <c r="K601" t="str">
        <f t="shared" si="45"/>
        <v>DPM24</v>
      </c>
      <c r="L601">
        <f t="shared" si="46"/>
        <v>3</v>
      </c>
    </row>
    <row r="602" spans="1:12" x14ac:dyDescent="0.4">
      <c r="A602">
        <v>623</v>
      </c>
      <c r="B602" t="s">
        <v>75</v>
      </c>
      <c r="C602" t="s">
        <v>1140</v>
      </c>
      <c r="D602" t="s">
        <v>1154</v>
      </c>
      <c r="E602" t="s">
        <v>982</v>
      </c>
      <c r="F602" t="s">
        <v>100</v>
      </c>
      <c r="I602" s="6">
        <v>25</v>
      </c>
      <c r="J602" t="str">
        <f t="shared" si="44"/>
        <v>DPM</v>
      </c>
      <c r="K602" t="str">
        <f t="shared" si="45"/>
        <v>DPM25</v>
      </c>
      <c r="L602">
        <f t="shared" si="46"/>
        <v>3</v>
      </c>
    </row>
    <row r="603" spans="1:12" x14ac:dyDescent="0.4">
      <c r="A603">
        <v>624</v>
      </c>
      <c r="B603" t="s">
        <v>75</v>
      </c>
      <c r="C603" t="s">
        <v>1140</v>
      </c>
      <c r="D603" t="s">
        <v>1155</v>
      </c>
      <c r="E603" t="s">
        <v>1156</v>
      </c>
      <c r="F603" t="s">
        <v>92</v>
      </c>
      <c r="I603" s="6">
        <v>26</v>
      </c>
      <c r="J603" t="str">
        <f t="shared" si="44"/>
        <v>DPM</v>
      </c>
      <c r="K603" t="str">
        <f t="shared" si="45"/>
        <v>DPM26</v>
      </c>
      <c r="L603">
        <f t="shared" si="46"/>
        <v>3</v>
      </c>
    </row>
    <row r="604" spans="1:12" x14ac:dyDescent="0.4">
      <c r="A604">
        <v>625</v>
      </c>
      <c r="B604" t="s">
        <v>75</v>
      </c>
      <c r="C604" t="s">
        <v>1140</v>
      </c>
      <c r="D604" t="s">
        <v>1157</v>
      </c>
      <c r="E604" t="s">
        <v>1158</v>
      </c>
      <c r="F604" t="s">
        <v>100</v>
      </c>
      <c r="I604" s="6">
        <v>27</v>
      </c>
      <c r="J604" t="str">
        <f t="shared" si="44"/>
        <v>DPM</v>
      </c>
      <c r="K604" t="str">
        <f t="shared" si="45"/>
        <v>DPM27</v>
      </c>
      <c r="L604">
        <f t="shared" si="46"/>
        <v>3</v>
      </c>
    </row>
    <row r="605" spans="1:12" x14ac:dyDescent="0.4">
      <c r="A605">
        <v>626</v>
      </c>
      <c r="B605" t="s">
        <v>75</v>
      </c>
      <c r="C605" t="s">
        <v>1140</v>
      </c>
      <c r="D605" t="s">
        <v>1159</v>
      </c>
      <c r="E605" t="s">
        <v>1160</v>
      </c>
      <c r="F605" t="s">
        <v>132</v>
      </c>
      <c r="I605" s="6">
        <v>28</v>
      </c>
      <c r="J605" t="str">
        <f t="shared" si="44"/>
        <v>DPM</v>
      </c>
      <c r="K605" t="str">
        <f t="shared" si="45"/>
        <v>DPM28</v>
      </c>
      <c r="L605">
        <f t="shared" si="46"/>
        <v>3</v>
      </c>
    </row>
    <row r="606" spans="1:12" x14ac:dyDescent="0.4">
      <c r="A606">
        <v>627</v>
      </c>
      <c r="B606" t="s">
        <v>75</v>
      </c>
      <c r="C606" t="s">
        <v>1140</v>
      </c>
      <c r="D606" t="s">
        <v>1161</v>
      </c>
      <c r="E606" t="s">
        <v>990</v>
      </c>
      <c r="F606" t="s">
        <v>100</v>
      </c>
      <c r="I606" s="6">
        <v>31</v>
      </c>
      <c r="J606" t="str">
        <f t="shared" si="44"/>
        <v>DPM</v>
      </c>
      <c r="K606" t="str">
        <f t="shared" si="45"/>
        <v>DPM31</v>
      </c>
      <c r="L606">
        <f t="shared" si="46"/>
        <v>3</v>
      </c>
    </row>
    <row r="607" spans="1:12" x14ac:dyDescent="0.4">
      <c r="A607">
        <v>628</v>
      </c>
      <c r="B607" t="s">
        <v>75</v>
      </c>
      <c r="C607" t="s">
        <v>1140</v>
      </c>
      <c r="D607" t="s">
        <v>1162</v>
      </c>
      <c r="E607" t="s">
        <v>1163</v>
      </c>
      <c r="F607" t="s">
        <v>92</v>
      </c>
      <c r="I607" s="6">
        <v>32</v>
      </c>
      <c r="J607" t="str">
        <f t="shared" si="44"/>
        <v>DPM</v>
      </c>
      <c r="K607" t="str">
        <f t="shared" si="45"/>
        <v>DPM32</v>
      </c>
      <c r="L607">
        <f t="shared" si="46"/>
        <v>3</v>
      </c>
    </row>
    <row r="608" spans="1:12" x14ac:dyDescent="0.4">
      <c r="A608">
        <v>629</v>
      </c>
      <c r="B608" t="s">
        <v>75</v>
      </c>
      <c r="C608" t="s">
        <v>1140</v>
      </c>
      <c r="D608" t="s">
        <v>1164</v>
      </c>
      <c r="E608" t="s">
        <v>996</v>
      </c>
      <c r="F608" t="s">
        <v>100</v>
      </c>
      <c r="I608" s="6">
        <v>35</v>
      </c>
      <c r="J608" t="str">
        <f t="shared" si="44"/>
        <v>DPM</v>
      </c>
      <c r="K608" t="str">
        <f t="shared" si="45"/>
        <v>DPM35</v>
      </c>
      <c r="L608">
        <f t="shared" si="46"/>
        <v>3</v>
      </c>
    </row>
    <row r="609" spans="1:12" x14ac:dyDescent="0.4">
      <c r="A609">
        <v>630</v>
      </c>
      <c r="B609" t="s">
        <v>75</v>
      </c>
      <c r="C609" t="s">
        <v>1140</v>
      </c>
      <c r="D609" t="s">
        <v>1165</v>
      </c>
      <c r="E609" t="s">
        <v>1166</v>
      </c>
      <c r="F609" t="s">
        <v>92</v>
      </c>
      <c r="I609" s="6">
        <v>36</v>
      </c>
      <c r="J609" t="str">
        <f t="shared" si="44"/>
        <v>DPM</v>
      </c>
      <c r="K609" t="str">
        <f t="shared" si="45"/>
        <v>DPM36</v>
      </c>
      <c r="L609">
        <f t="shared" si="46"/>
        <v>3</v>
      </c>
    </row>
    <row r="610" spans="1:12" x14ac:dyDescent="0.4">
      <c r="A610">
        <v>631</v>
      </c>
      <c r="B610" t="s">
        <v>75</v>
      </c>
      <c r="C610" t="s">
        <v>1140</v>
      </c>
      <c r="D610" t="s">
        <v>1167</v>
      </c>
      <c r="E610" t="s">
        <v>1168</v>
      </c>
      <c r="F610" t="s">
        <v>100</v>
      </c>
      <c r="I610" s="6">
        <v>37</v>
      </c>
      <c r="J610" t="str">
        <f t="shared" si="44"/>
        <v>DPM</v>
      </c>
      <c r="K610" t="str">
        <f t="shared" si="45"/>
        <v>DPM37</v>
      </c>
      <c r="L610">
        <f t="shared" si="46"/>
        <v>3</v>
      </c>
    </row>
    <row r="611" spans="1:12" x14ac:dyDescent="0.4">
      <c r="A611">
        <v>632</v>
      </c>
      <c r="B611" t="s">
        <v>75</v>
      </c>
      <c r="C611" t="s">
        <v>1140</v>
      </c>
      <c r="D611" t="s">
        <v>1169</v>
      </c>
      <c r="E611" t="s">
        <v>1065</v>
      </c>
      <c r="F611" t="s">
        <v>92</v>
      </c>
      <c r="I611" s="6">
        <v>38</v>
      </c>
      <c r="J611" t="str">
        <f t="shared" si="44"/>
        <v>DPM</v>
      </c>
      <c r="K611" t="str">
        <f t="shared" si="45"/>
        <v>DPM38</v>
      </c>
      <c r="L611">
        <f t="shared" si="46"/>
        <v>3</v>
      </c>
    </row>
    <row r="612" spans="1:12" x14ac:dyDescent="0.4">
      <c r="A612">
        <v>633</v>
      </c>
      <c r="B612" t="s">
        <v>75</v>
      </c>
      <c r="C612" t="s">
        <v>1140</v>
      </c>
      <c r="D612" t="s">
        <v>1170</v>
      </c>
      <c r="E612" t="s">
        <v>1171</v>
      </c>
      <c r="F612" t="s">
        <v>132</v>
      </c>
      <c r="I612" s="6">
        <v>39</v>
      </c>
      <c r="J612" t="str">
        <f t="shared" si="44"/>
        <v>DPM</v>
      </c>
      <c r="K612" t="str">
        <f t="shared" si="45"/>
        <v>DPM39</v>
      </c>
      <c r="L612">
        <f t="shared" si="46"/>
        <v>3</v>
      </c>
    </row>
    <row r="613" spans="1:12" x14ac:dyDescent="0.4">
      <c r="A613">
        <v>634</v>
      </c>
      <c r="B613" t="s">
        <v>75</v>
      </c>
      <c r="C613" t="s">
        <v>1140</v>
      </c>
      <c r="D613" t="s">
        <v>1172</v>
      </c>
      <c r="E613" t="s">
        <v>1000</v>
      </c>
      <c r="F613" t="s">
        <v>92</v>
      </c>
      <c r="I613" s="6">
        <v>40</v>
      </c>
      <c r="J613" t="str">
        <f t="shared" si="44"/>
        <v>DPM</v>
      </c>
      <c r="K613" t="str">
        <f t="shared" si="45"/>
        <v>DPM40</v>
      </c>
      <c r="L613">
        <f t="shared" si="46"/>
        <v>3</v>
      </c>
    </row>
    <row r="614" spans="1:12" x14ac:dyDescent="0.4">
      <c r="A614">
        <v>635</v>
      </c>
      <c r="B614" t="s">
        <v>75</v>
      </c>
      <c r="C614" t="s">
        <v>1140</v>
      </c>
      <c r="D614" t="s">
        <v>1173</v>
      </c>
      <c r="E614" t="s">
        <v>1174</v>
      </c>
      <c r="F614" t="s">
        <v>92</v>
      </c>
      <c r="I614" s="6">
        <v>41</v>
      </c>
      <c r="J614" t="str">
        <f t="shared" si="44"/>
        <v>DPM</v>
      </c>
      <c r="K614" t="str">
        <f t="shared" si="45"/>
        <v>DPM41</v>
      </c>
      <c r="L614">
        <f t="shared" si="46"/>
        <v>3</v>
      </c>
    </row>
    <row r="615" spans="1:12" x14ac:dyDescent="0.4">
      <c r="A615">
        <v>636</v>
      </c>
      <c r="B615" t="s">
        <v>75</v>
      </c>
      <c r="C615" t="s">
        <v>1140</v>
      </c>
      <c r="D615" t="s">
        <v>1175</v>
      </c>
      <c r="E615" t="s">
        <v>1176</v>
      </c>
      <c r="F615" t="s">
        <v>92</v>
      </c>
      <c r="I615" s="6">
        <v>42</v>
      </c>
      <c r="J615" t="str">
        <f t="shared" si="44"/>
        <v>DPM</v>
      </c>
      <c r="K615" t="str">
        <f t="shared" si="45"/>
        <v>DPM42</v>
      </c>
      <c r="L615">
        <f t="shared" si="46"/>
        <v>3</v>
      </c>
    </row>
    <row r="616" spans="1:12" x14ac:dyDescent="0.4">
      <c r="A616">
        <v>637</v>
      </c>
      <c r="B616" t="s">
        <v>75</v>
      </c>
      <c r="C616" t="s">
        <v>1140</v>
      </c>
      <c r="D616" t="s">
        <v>1177</v>
      </c>
      <c r="E616" t="s">
        <v>1178</v>
      </c>
      <c r="F616" t="s">
        <v>100</v>
      </c>
      <c r="I616" s="6">
        <v>43</v>
      </c>
      <c r="J616" t="str">
        <f t="shared" si="44"/>
        <v>DPM</v>
      </c>
      <c r="K616" t="str">
        <f t="shared" si="45"/>
        <v>DPM43</v>
      </c>
      <c r="L616">
        <f t="shared" si="46"/>
        <v>3</v>
      </c>
    </row>
    <row r="617" spans="1:12" x14ac:dyDescent="0.4">
      <c r="A617">
        <v>638</v>
      </c>
      <c r="B617" t="s">
        <v>75</v>
      </c>
      <c r="C617" t="s">
        <v>1140</v>
      </c>
      <c r="D617" t="s">
        <v>1179</v>
      </c>
      <c r="E617" t="s">
        <v>1180</v>
      </c>
      <c r="F617" t="s">
        <v>100</v>
      </c>
      <c r="I617" s="6">
        <v>44</v>
      </c>
      <c r="J617" t="str">
        <f t="shared" si="44"/>
        <v>DPM</v>
      </c>
      <c r="K617" t="str">
        <f t="shared" si="45"/>
        <v>DPM44</v>
      </c>
      <c r="L617">
        <f t="shared" si="46"/>
        <v>3</v>
      </c>
    </row>
    <row r="618" spans="1:12" x14ac:dyDescent="0.4">
      <c r="A618">
        <v>639</v>
      </c>
      <c r="B618" t="s">
        <v>75</v>
      </c>
      <c r="C618" t="s">
        <v>1140</v>
      </c>
      <c r="D618" t="s">
        <v>1181</v>
      </c>
      <c r="E618" t="s">
        <v>1182</v>
      </c>
      <c r="F618" t="s">
        <v>92</v>
      </c>
      <c r="I618" s="6">
        <v>45</v>
      </c>
      <c r="J618" t="str">
        <f t="shared" si="44"/>
        <v>DPM</v>
      </c>
      <c r="K618" t="str">
        <f t="shared" si="45"/>
        <v>DPM45</v>
      </c>
      <c r="L618">
        <f t="shared" si="46"/>
        <v>3</v>
      </c>
    </row>
    <row r="619" spans="1:12" x14ac:dyDescent="0.4">
      <c r="A619">
        <v>640</v>
      </c>
      <c r="B619" t="s">
        <v>75</v>
      </c>
      <c r="C619" t="s">
        <v>1140</v>
      </c>
      <c r="D619" t="s">
        <v>1183</v>
      </c>
      <c r="E619" t="s">
        <v>952</v>
      </c>
      <c r="F619" t="s">
        <v>92</v>
      </c>
      <c r="I619" s="6">
        <v>46</v>
      </c>
      <c r="J619" t="str">
        <f t="shared" si="44"/>
        <v>DPM</v>
      </c>
      <c r="K619" t="str">
        <f t="shared" si="45"/>
        <v>DPM46</v>
      </c>
      <c r="L619">
        <f t="shared" si="46"/>
        <v>3</v>
      </c>
    </row>
    <row r="620" spans="1:12" x14ac:dyDescent="0.4">
      <c r="A620">
        <v>641</v>
      </c>
      <c r="B620" t="s">
        <v>75</v>
      </c>
      <c r="C620" t="s">
        <v>1140</v>
      </c>
      <c r="D620" t="s">
        <v>1184</v>
      </c>
      <c r="E620" t="s">
        <v>1132</v>
      </c>
      <c r="F620" t="s">
        <v>100</v>
      </c>
      <c r="I620" s="6">
        <v>47</v>
      </c>
      <c r="J620" t="str">
        <f t="shared" si="44"/>
        <v>DPM</v>
      </c>
      <c r="K620" t="str">
        <f t="shared" si="45"/>
        <v>DPM47</v>
      </c>
      <c r="L620">
        <f t="shared" si="46"/>
        <v>3</v>
      </c>
    </row>
    <row r="621" spans="1:12" x14ac:dyDescent="0.4">
      <c r="A621">
        <v>642</v>
      </c>
      <c r="B621" t="s">
        <v>75</v>
      </c>
      <c r="C621" t="s">
        <v>1140</v>
      </c>
      <c r="D621" t="s">
        <v>1185</v>
      </c>
      <c r="E621" t="s">
        <v>1186</v>
      </c>
      <c r="F621" t="s">
        <v>132</v>
      </c>
      <c r="I621" s="6">
        <v>48</v>
      </c>
      <c r="J621" t="str">
        <f t="shared" si="44"/>
        <v>DPM</v>
      </c>
      <c r="K621" t="str">
        <f t="shared" si="45"/>
        <v>DPM48</v>
      </c>
      <c r="L621">
        <f t="shared" si="46"/>
        <v>3</v>
      </c>
    </row>
    <row r="622" spans="1:12" x14ac:dyDescent="0.4">
      <c r="A622">
        <v>643</v>
      </c>
      <c r="B622" t="s">
        <v>75</v>
      </c>
      <c r="C622" t="s">
        <v>1140</v>
      </c>
      <c r="D622" t="s">
        <v>1187</v>
      </c>
      <c r="E622" t="s">
        <v>1188</v>
      </c>
      <c r="F622" t="s">
        <v>132</v>
      </c>
      <c r="I622" s="6">
        <v>49</v>
      </c>
      <c r="J622" t="str">
        <f t="shared" si="44"/>
        <v>DPM</v>
      </c>
      <c r="K622" t="str">
        <f t="shared" si="45"/>
        <v>DPM49</v>
      </c>
      <c r="L622">
        <f t="shared" si="46"/>
        <v>3</v>
      </c>
    </row>
    <row r="623" spans="1:12" x14ac:dyDescent="0.4">
      <c r="A623">
        <v>644</v>
      </c>
      <c r="B623" t="s">
        <v>75</v>
      </c>
      <c r="C623" t="s">
        <v>1140</v>
      </c>
      <c r="D623" t="s">
        <v>1189</v>
      </c>
      <c r="E623" t="s">
        <v>1180</v>
      </c>
      <c r="F623" t="s">
        <v>100</v>
      </c>
      <c r="I623" s="6">
        <v>4</v>
      </c>
      <c r="J623" t="str">
        <f t="shared" si="44"/>
        <v>DPM</v>
      </c>
      <c r="K623" t="str">
        <f t="shared" si="45"/>
        <v>DPM4</v>
      </c>
      <c r="L623">
        <f t="shared" si="46"/>
        <v>3</v>
      </c>
    </row>
    <row r="624" spans="1:12" x14ac:dyDescent="0.4">
      <c r="A624">
        <v>645</v>
      </c>
      <c r="B624" t="s">
        <v>75</v>
      </c>
      <c r="C624" t="s">
        <v>1140</v>
      </c>
      <c r="D624" t="s">
        <v>1190</v>
      </c>
      <c r="E624" t="s">
        <v>1191</v>
      </c>
      <c r="F624" t="s">
        <v>92</v>
      </c>
      <c r="I624" s="6">
        <v>50</v>
      </c>
      <c r="J624" t="str">
        <f t="shared" si="44"/>
        <v>DPM</v>
      </c>
      <c r="K624" t="str">
        <f t="shared" si="45"/>
        <v>DPM50</v>
      </c>
      <c r="L624">
        <f t="shared" si="46"/>
        <v>2</v>
      </c>
    </row>
    <row r="625" spans="1:12" x14ac:dyDescent="0.4">
      <c r="A625">
        <v>646</v>
      </c>
      <c r="B625" t="s">
        <v>75</v>
      </c>
      <c r="C625" t="s">
        <v>1140</v>
      </c>
      <c r="D625" t="s">
        <v>1192</v>
      </c>
      <c r="E625" t="s">
        <v>1193</v>
      </c>
      <c r="F625" t="s">
        <v>92</v>
      </c>
      <c r="I625" s="6">
        <v>5</v>
      </c>
      <c r="J625" t="str">
        <f t="shared" si="44"/>
        <v>DPM</v>
      </c>
      <c r="K625" t="str">
        <f t="shared" si="45"/>
        <v>DPM5</v>
      </c>
      <c r="L625">
        <f t="shared" si="46"/>
        <v>2</v>
      </c>
    </row>
    <row r="626" spans="1:12" x14ac:dyDescent="0.4">
      <c r="A626">
        <v>647</v>
      </c>
      <c r="B626" t="s">
        <v>76</v>
      </c>
      <c r="C626" t="s">
        <v>1194</v>
      </c>
      <c r="D626" t="s">
        <v>1195</v>
      </c>
      <c r="E626" t="s">
        <v>1196</v>
      </c>
      <c r="F626" t="s">
        <v>92</v>
      </c>
      <c r="I626" s="6">
        <v>12</v>
      </c>
      <c r="J626" t="str">
        <f t="shared" si="44"/>
        <v>DPM</v>
      </c>
      <c r="K626" t="str">
        <f t="shared" si="45"/>
        <v>DPM12</v>
      </c>
      <c r="L626">
        <f t="shared" si="46"/>
        <v>3</v>
      </c>
    </row>
    <row r="627" spans="1:12" x14ac:dyDescent="0.4">
      <c r="A627">
        <v>648</v>
      </c>
      <c r="B627" t="s">
        <v>76</v>
      </c>
      <c r="C627" t="s">
        <v>1194</v>
      </c>
      <c r="D627" t="s">
        <v>1197</v>
      </c>
      <c r="E627" t="s">
        <v>1144</v>
      </c>
      <c r="F627" t="s">
        <v>100</v>
      </c>
      <c r="I627" s="6">
        <v>13</v>
      </c>
      <c r="J627" t="str">
        <f t="shared" si="44"/>
        <v>DPM</v>
      </c>
      <c r="K627" t="str">
        <f t="shared" si="45"/>
        <v>DPM13</v>
      </c>
      <c r="L627">
        <f t="shared" si="46"/>
        <v>3</v>
      </c>
    </row>
    <row r="628" spans="1:12" x14ac:dyDescent="0.4">
      <c r="A628">
        <v>649</v>
      </c>
      <c r="B628" t="s">
        <v>76</v>
      </c>
      <c r="C628" t="s">
        <v>1194</v>
      </c>
      <c r="D628" t="s">
        <v>1198</v>
      </c>
      <c r="E628" t="s">
        <v>1199</v>
      </c>
      <c r="F628" t="s">
        <v>100</v>
      </c>
      <c r="I628" s="6">
        <v>15</v>
      </c>
      <c r="J628" t="str">
        <f t="shared" si="44"/>
        <v>DPM</v>
      </c>
      <c r="K628" t="str">
        <f t="shared" si="45"/>
        <v>DPM15</v>
      </c>
      <c r="L628">
        <f t="shared" si="46"/>
        <v>3</v>
      </c>
    </row>
    <row r="629" spans="1:12" x14ac:dyDescent="0.4">
      <c r="A629">
        <v>650</v>
      </c>
      <c r="B629" t="s">
        <v>76</v>
      </c>
      <c r="C629" t="s">
        <v>1194</v>
      </c>
      <c r="D629" t="s">
        <v>1200</v>
      </c>
      <c r="E629" t="s">
        <v>1034</v>
      </c>
      <c r="F629" t="s">
        <v>100</v>
      </c>
      <c r="I629" s="6">
        <v>19</v>
      </c>
      <c r="J629" t="str">
        <f t="shared" si="44"/>
        <v>DPM</v>
      </c>
      <c r="K629" t="str">
        <f t="shared" si="45"/>
        <v>DPM19</v>
      </c>
      <c r="L629">
        <f t="shared" si="46"/>
        <v>3</v>
      </c>
    </row>
    <row r="630" spans="1:12" x14ac:dyDescent="0.4">
      <c r="A630">
        <v>651</v>
      </c>
      <c r="B630" t="s">
        <v>76</v>
      </c>
      <c r="C630" t="s">
        <v>1194</v>
      </c>
      <c r="D630" t="s">
        <v>1201</v>
      </c>
      <c r="E630" t="s">
        <v>1202</v>
      </c>
      <c r="F630" t="s">
        <v>100</v>
      </c>
      <c r="I630" s="6">
        <v>20</v>
      </c>
      <c r="J630" t="str">
        <f t="shared" si="44"/>
        <v>DPM</v>
      </c>
      <c r="K630" t="str">
        <f t="shared" si="45"/>
        <v>DPM20</v>
      </c>
      <c r="L630">
        <f t="shared" si="46"/>
        <v>3</v>
      </c>
    </row>
    <row r="631" spans="1:12" x14ac:dyDescent="0.4">
      <c r="A631">
        <v>652</v>
      </c>
      <c r="B631" t="s">
        <v>76</v>
      </c>
      <c r="C631" t="s">
        <v>1194</v>
      </c>
      <c r="D631" t="s">
        <v>1203</v>
      </c>
      <c r="E631" t="s">
        <v>978</v>
      </c>
      <c r="F631" t="s">
        <v>100</v>
      </c>
      <c r="I631" s="6">
        <v>23</v>
      </c>
      <c r="J631" t="str">
        <f t="shared" si="44"/>
        <v>DPM</v>
      </c>
      <c r="K631" t="str">
        <f t="shared" si="45"/>
        <v>DPM23</v>
      </c>
      <c r="L631">
        <f t="shared" si="46"/>
        <v>3</v>
      </c>
    </row>
    <row r="632" spans="1:12" x14ac:dyDescent="0.4">
      <c r="A632">
        <v>653</v>
      </c>
      <c r="B632" t="s">
        <v>76</v>
      </c>
      <c r="C632" t="s">
        <v>1194</v>
      </c>
      <c r="D632" t="s">
        <v>1204</v>
      </c>
      <c r="E632" t="s">
        <v>1205</v>
      </c>
      <c r="F632" t="s">
        <v>100</v>
      </c>
      <c r="I632" s="6">
        <v>24</v>
      </c>
      <c r="J632" t="str">
        <f t="shared" si="44"/>
        <v>DPM</v>
      </c>
      <c r="K632" t="str">
        <f t="shared" si="45"/>
        <v>DPM24</v>
      </c>
      <c r="L632">
        <f t="shared" si="46"/>
        <v>3</v>
      </c>
    </row>
    <row r="633" spans="1:12" x14ac:dyDescent="0.4">
      <c r="A633">
        <v>654</v>
      </c>
      <c r="B633" t="s">
        <v>76</v>
      </c>
      <c r="C633" t="s">
        <v>1194</v>
      </c>
      <c r="D633" t="s">
        <v>1206</v>
      </c>
      <c r="E633" t="s">
        <v>1207</v>
      </c>
      <c r="F633" t="s">
        <v>92</v>
      </c>
      <c r="I633" s="6">
        <v>25</v>
      </c>
      <c r="J633" t="str">
        <f t="shared" si="44"/>
        <v>DPM</v>
      </c>
      <c r="K633" t="str">
        <f t="shared" si="45"/>
        <v>DPM25</v>
      </c>
      <c r="L633">
        <f t="shared" si="46"/>
        <v>3</v>
      </c>
    </row>
    <row r="634" spans="1:12" x14ac:dyDescent="0.4">
      <c r="A634">
        <v>655</v>
      </c>
      <c r="B634" t="s">
        <v>76</v>
      </c>
      <c r="C634" t="s">
        <v>1194</v>
      </c>
      <c r="D634" t="s">
        <v>1208</v>
      </c>
      <c r="E634" t="s">
        <v>1209</v>
      </c>
      <c r="F634" t="s">
        <v>92</v>
      </c>
      <c r="I634" s="6">
        <v>28</v>
      </c>
      <c r="J634" t="str">
        <f t="shared" si="44"/>
        <v>DPM</v>
      </c>
      <c r="K634" t="str">
        <f t="shared" si="45"/>
        <v>DPM28</v>
      </c>
      <c r="L634">
        <f t="shared" si="46"/>
        <v>3</v>
      </c>
    </row>
    <row r="635" spans="1:12" x14ac:dyDescent="0.4">
      <c r="A635">
        <v>656</v>
      </c>
      <c r="B635" t="s">
        <v>76</v>
      </c>
      <c r="C635" t="s">
        <v>1194</v>
      </c>
      <c r="D635" t="s">
        <v>1210</v>
      </c>
      <c r="E635" t="s">
        <v>1211</v>
      </c>
      <c r="F635" t="s">
        <v>100</v>
      </c>
      <c r="I635" s="6">
        <v>29</v>
      </c>
      <c r="J635" t="str">
        <f t="shared" si="44"/>
        <v>DPM</v>
      </c>
      <c r="K635" t="str">
        <f t="shared" si="45"/>
        <v>DPM29</v>
      </c>
      <c r="L635">
        <f t="shared" si="46"/>
        <v>3</v>
      </c>
    </row>
    <row r="636" spans="1:12" x14ac:dyDescent="0.4">
      <c r="A636">
        <v>657</v>
      </c>
      <c r="B636" t="s">
        <v>76</v>
      </c>
      <c r="C636" t="s">
        <v>1194</v>
      </c>
      <c r="D636" t="s">
        <v>1212</v>
      </c>
      <c r="E636" t="s">
        <v>1049</v>
      </c>
      <c r="F636" t="s">
        <v>100</v>
      </c>
      <c r="I636" s="6">
        <v>2</v>
      </c>
      <c r="J636" t="str">
        <f t="shared" si="44"/>
        <v>DPM</v>
      </c>
      <c r="K636" t="str">
        <f t="shared" si="45"/>
        <v>DPM2</v>
      </c>
      <c r="L636">
        <f t="shared" si="46"/>
        <v>3</v>
      </c>
    </row>
    <row r="637" spans="1:12" x14ac:dyDescent="0.4">
      <c r="A637">
        <v>658</v>
      </c>
      <c r="B637" t="s">
        <v>76</v>
      </c>
      <c r="C637" t="s">
        <v>1194</v>
      </c>
      <c r="D637" t="s">
        <v>1213</v>
      </c>
      <c r="E637" t="s">
        <v>1214</v>
      </c>
      <c r="F637" t="s">
        <v>132</v>
      </c>
      <c r="I637" s="6">
        <v>30</v>
      </c>
      <c r="J637" t="str">
        <f t="shared" si="44"/>
        <v>DPM</v>
      </c>
      <c r="K637" t="str">
        <f t="shared" si="45"/>
        <v>DPM30</v>
      </c>
      <c r="L637">
        <f t="shared" si="46"/>
        <v>3</v>
      </c>
    </row>
    <row r="638" spans="1:12" x14ac:dyDescent="0.4">
      <c r="A638">
        <v>659</v>
      </c>
      <c r="B638" t="s">
        <v>76</v>
      </c>
      <c r="C638" t="s">
        <v>1194</v>
      </c>
      <c r="D638" t="s">
        <v>1215</v>
      </c>
      <c r="E638" t="s">
        <v>1216</v>
      </c>
      <c r="F638" t="s">
        <v>100</v>
      </c>
      <c r="I638" s="6">
        <v>31</v>
      </c>
      <c r="J638" t="str">
        <f t="shared" si="44"/>
        <v>DPM</v>
      </c>
      <c r="K638" t="str">
        <f t="shared" si="45"/>
        <v>DPM31</v>
      </c>
      <c r="L638">
        <f t="shared" si="46"/>
        <v>3</v>
      </c>
    </row>
    <row r="639" spans="1:12" x14ac:dyDescent="0.4">
      <c r="A639">
        <v>660</v>
      </c>
      <c r="B639" t="s">
        <v>76</v>
      </c>
      <c r="C639" t="s">
        <v>1194</v>
      </c>
      <c r="D639" t="s">
        <v>1217</v>
      </c>
      <c r="E639" t="s">
        <v>1218</v>
      </c>
      <c r="F639" t="s">
        <v>100</v>
      </c>
      <c r="I639" s="6">
        <v>32</v>
      </c>
      <c r="J639" t="str">
        <f t="shared" si="44"/>
        <v>DPM</v>
      </c>
      <c r="K639" t="str">
        <f t="shared" si="45"/>
        <v>DPM32</v>
      </c>
      <c r="L639">
        <f t="shared" si="46"/>
        <v>3</v>
      </c>
    </row>
    <row r="640" spans="1:12" x14ac:dyDescent="0.4">
      <c r="A640">
        <v>661</v>
      </c>
      <c r="B640" t="s">
        <v>76</v>
      </c>
      <c r="C640" t="s">
        <v>1194</v>
      </c>
      <c r="D640" t="s">
        <v>1219</v>
      </c>
      <c r="E640" t="s">
        <v>1220</v>
      </c>
      <c r="F640" t="s">
        <v>92</v>
      </c>
      <c r="I640" s="6">
        <v>34</v>
      </c>
      <c r="J640" t="str">
        <f t="shared" si="44"/>
        <v>DPM</v>
      </c>
      <c r="K640" t="str">
        <f t="shared" si="45"/>
        <v>DPM34</v>
      </c>
      <c r="L640">
        <f t="shared" si="46"/>
        <v>3</v>
      </c>
    </row>
    <row r="641" spans="1:12" x14ac:dyDescent="0.4">
      <c r="A641">
        <v>662</v>
      </c>
      <c r="B641" t="s">
        <v>76</v>
      </c>
      <c r="C641" t="s">
        <v>1194</v>
      </c>
      <c r="D641" t="s">
        <v>1221</v>
      </c>
      <c r="E641" t="s">
        <v>1222</v>
      </c>
      <c r="F641" t="s">
        <v>132</v>
      </c>
      <c r="I641" s="6">
        <v>36</v>
      </c>
      <c r="J641" t="str">
        <f t="shared" si="44"/>
        <v>DPM</v>
      </c>
      <c r="K641" t="str">
        <f t="shared" si="45"/>
        <v>DPM36</v>
      </c>
      <c r="L641">
        <f t="shared" si="46"/>
        <v>3</v>
      </c>
    </row>
    <row r="642" spans="1:12" x14ac:dyDescent="0.4">
      <c r="A642">
        <v>663</v>
      </c>
      <c r="B642" t="s">
        <v>76</v>
      </c>
      <c r="C642" t="s">
        <v>1194</v>
      </c>
      <c r="D642" t="s">
        <v>1223</v>
      </c>
      <c r="E642" t="s">
        <v>1224</v>
      </c>
      <c r="F642" t="s">
        <v>132</v>
      </c>
      <c r="I642" s="6">
        <v>37</v>
      </c>
      <c r="J642" t="str">
        <f t="shared" ref="J642:J705" si="47">LEFT(B642,3)</f>
        <v>DPM</v>
      </c>
      <c r="K642" t="str">
        <f t="shared" ref="K642:K705" si="48">CONCATENATE(J642,I642)</f>
        <v>DPM37</v>
      </c>
      <c r="L642">
        <f t="shared" ref="L642:L705" si="49">COUNTIF($K$2:$K$1123, "gpn" &amp; I642&amp;""  )</f>
        <v>3</v>
      </c>
    </row>
    <row r="643" spans="1:12" x14ac:dyDescent="0.4">
      <c r="A643">
        <v>664</v>
      </c>
      <c r="B643" t="s">
        <v>76</v>
      </c>
      <c r="C643" t="s">
        <v>1194</v>
      </c>
      <c r="D643" t="s">
        <v>1225</v>
      </c>
      <c r="E643" t="s">
        <v>1120</v>
      </c>
      <c r="F643" t="s">
        <v>92</v>
      </c>
      <c r="I643" s="6">
        <v>39</v>
      </c>
      <c r="J643" t="str">
        <f t="shared" si="47"/>
        <v>DPM</v>
      </c>
      <c r="K643" t="str">
        <f t="shared" si="48"/>
        <v>DPM39</v>
      </c>
      <c r="L643">
        <f t="shared" si="49"/>
        <v>3</v>
      </c>
    </row>
    <row r="644" spans="1:12" x14ac:dyDescent="0.4">
      <c r="A644">
        <v>665</v>
      </c>
      <c r="B644" t="s">
        <v>76</v>
      </c>
      <c r="C644" t="s">
        <v>1194</v>
      </c>
      <c r="D644" t="s">
        <v>1226</v>
      </c>
      <c r="E644" t="s">
        <v>1227</v>
      </c>
      <c r="F644" t="s">
        <v>92</v>
      </c>
      <c r="I644" s="6">
        <v>40</v>
      </c>
      <c r="J644" t="str">
        <f t="shared" si="47"/>
        <v>DPM</v>
      </c>
      <c r="K644" t="str">
        <f t="shared" si="48"/>
        <v>DPM40</v>
      </c>
      <c r="L644">
        <f t="shared" si="49"/>
        <v>3</v>
      </c>
    </row>
    <row r="645" spans="1:12" x14ac:dyDescent="0.4">
      <c r="A645">
        <v>666</v>
      </c>
      <c r="B645" t="s">
        <v>76</v>
      </c>
      <c r="C645" t="s">
        <v>1194</v>
      </c>
      <c r="D645" t="s">
        <v>1228</v>
      </c>
      <c r="E645" t="s">
        <v>1229</v>
      </c>
      <c r="F645" t="s">
        <v>100</v>
      </c>
      <c r="I645" s="6">
        <v>41</v>
      </c>
      <c r="J645" t="str">
        <f t="shared" si="47"/>
        <v>DPM</v>
      </c>
      <c r="K645" t="str">
        <f t="shared" si="48"/>
        <v>DPM41</v>
      </c>
      <c r="L645">
        <f t="shared" si="49"/>
        <v>3</v>
      </c>
    </row>
    <row r="646" spans="1:12" x14ac:dyDescent="0.4">
      <c r="A646">
        <v>667</v>
      </c>
      <c r="B646" t="s">
        <v>76</v>
      </c>
      <c r="C646" t="s">
        <v>1194</v>
      </c>
      <c r="D646" t="s">
        <v>1230</v>
      </c>
      <c r="E646" t="s">
        <v>1231</v>
      </c>
      <c r="F646" t="s">
        <v>100</v>
      </c>
      <c r="I646" s="6">
        <v>42</v>
      </c>
      <c r="J646" t="str">
        <f t="shared" si="47"/>
        <v>DPM</v>
      </c>
      <c r="K646" t="str">
        <f t="shared" si="48"/>
        <v>DPM42</v>
      </c>
      <c r="L646">
        <f t="shared" si="49"/>
        <v>3</v>
      </c>
    </row>
    <row r="647" spans="1:12" x14ac:dyDescent="0.4">
      <c r="A647">
        <v>668</v>
      </c>
      <c r="B647" t="s">
        <v>76</v>
      </c>
      <c r="C647" t="s">
        <v>1194</v>
      </c>
      <c r="D647" t="s">
        <v>1232</v>
      </c>
      <c r="E647" t="s">
        <v>1233</v>
      </c>
      <c r="F647" t="s">
        <v>100</v>
      </c>
      <c r="I647" s="6">
        <v>43</v>
      </c>
      <c r="J647" t="str">
        <f t="shared" si="47"/>
        <v>DPM</v>
      </c>
      <c r="K647" t="str">
        <f t="shared" si="48"/>
        <v>DPM43</v>
      </c>
      <c r="L647">
        <f t="shared" si="49"/>
        <v>3</v>
      </c>
    </row>
    <row r="648" spans="1:12" x14ac:dyDescent="0.4">
      <c r="A648">
        <v>669</v>
      </c>
      <c r="B648" t="s">
        <v>76</v>
      </c>
      <c r="C648" t="s">
        <v>1194</v>
      </c>
      <c r="D648" t="s">
        <v>1234</v>
      </c>
      <c r="E648" t="s">
        <v>1235</v>
      </c>
      <c r="F648" t="s">
        <v>100</v>
      </c>
      <c r="I648" s="6">
        <v>44</v>
      </c>
      <c r="J648" t="str">
        <f t="shared" si="47"/>
        <v>DPM</v>
      </c>
      <c r="K648" t="str">
        <f t="shared" si="48"/>
        <v>DPM44</v>
      </c>
      <c r="L648">
        <f t="shared" si="49"/>
        <v>3</v>
      </c>
    </row>
    <row r="649" spans="1:12" x14ac:dyDescent="0.4">
      <c r="A649">
        <v>670</v>
      </c>
      <c r="B649" t="s">
        <v>76</v>
      </c>
      <c r="C649" t="s">
        <v>1194</v>
      </c>
      <c r="D649" t="s">
        <v>1236</v>
      </c>
      <c r="E649" t="s">
        <v>1146</v>
      </c>
      <c r="F649" t="s">
        <v>100</v>
      </c>
      <c r="I649" s="6">
        <v>46</v>
      </c>
      <c r="J649" t="str">
        <f t="shared" si="47"/>
        <v>DPM</v>
      </c>
      <c r="K649" t="str">
        <f t="shared" si="48"/>
        <v>DPM46</v>
      </c>
      <c r="L649">
        <f t="shared" si="49"/>
        <v>3</v>
      </c>
    </row>
    <row r="650" spans="1:12" x14ac:dyDescent="0.4">
      <c r="A650">
        <v>671</v>
      </c>
      <c r="B650" t="s">
        <v>76</v>
      </c>
      <c r="C650" t="s">
        <v>1194</v>
      </c>
      <c r="D650" t="s">
        <v>1237</v>
      </c>
      <c r="E650" t="s">
        <v>1238</v>
      </c>
      <c r="F650" t="s">
        <v>92</v>
      </c>
      <c r="I650" s="6">
        <v>47</v>
      </c>
      <c r="J650" t="str">
        <f t="shared" si="47"/>
        <v>DPM</v>
      </c>
      <c r="K650" t="str">
        <f t="shared" si="48"/>
        <v>DPM47</v>
      </c>
      <c r="L650">
        <f t="shared" si="49"/>
        <v>3</v>
      </c>
    </row>
    <row r="651" spans="1:12" x14ac:dyDescent="0.4">
      <c r="A651">
        <v>672</v>
      </c>
      <c r="B651" t="s">
        <v>76</v>
      </c>
      <c r="C651" t="s">
        <v>1194</v>
      </c>
      <c r="D651" t="s">
        <v>1239</v>
      </c>
      <c r="E651" t="s">
        <v>1240</v>
      </c>
      <c r="F651" t="s">
        <v>132</v>
      </c>
      <c r="I651" s="6">
        <v>48</v>
      </c>
      <c r="J651" t="str">
        <f t="shared" si="47"/>
        <v>DPM</v>
      </c>
      <c r="K651" t="str">
        <f t="shared" si="48"/>
        <v>DPM48</v>
      </c>
      <c r="L651">
        <f t="shared" si="49"/>
        <v>3</v>
      </c>
    </row>
    <row r="652" spans="1:12" x14ac:dyDescent="0.4">
      <c r="A652">
        <v>673</v>
      </c>
      <c r="B652" t="s">
        <v>76</v>
      </c>
      <c r="C652" t="s">
        <v>1194</v>
      </c>
      <c r="D652" t="s">
        <v>1241</v>
      </c>
      <c r="E652" t="s">
        <v>1242</v>
      </c>
      <c r="F652" t="s">
        <v>92</v>
      </c>
      <c r="I652" s="6">
        <v>49</v>
      </c>
      <c r="J652" t="str">
        <f t="shared" si="47"/>
        <v>DPM</v>
      </c>
      <c r="K652" t="str">
        <f t="shared" si="48"/>
        <v>DPM49</v>
      </c>
      <c r="L652">
        <f t="shared" si="49"/>
        <v>3</v>
      </c>
    </row>
    <row r="653" spans="1:12" x14ac:dyDescent="0.4">
      <c r="A653">
        <v>674</v>
      </c>
      <c r="B653" t="s">
        <v>76</v>
      </c>
      <c r="C653" t="s">
        <v>1194</v>
      </c>
      <c r="D653" t="s">
        <v>1243</v>
      </c>
      <c r="E653" t="s">
        <v>1244</v>
      </c>
      <c r="F653" t="s">
        <v>100</v>
      </c>
      <c r="I653" s="6">
        <v>4</v>
      </c>
      <c r="J653" t="str">
        <f t="shared" si="47"/>
        <v>DPM</v>
      </c>
      <c r="K653" t="str">
        <f t="shared" si="48"/>
        <v>DPM4</v>
      </c>
      <c r="L653">
        <f t="shared" si="49"/>
        <v>3</v>
      </c>
    </row>
    <row r="654" spans="1:12" x14ac:dyDescent="0.4">
      <c r="A654">
        <v>675</v>
      </c>
      <c r="B654" t="s">
        <v>76</v>
      </c>
      <c r="C654" t="s">
        <v>1194</v>
      </c>
      <c r="D654" t="s">
        <v>1245</v>
      </c>
      <c r="E654" t="s">
        <v>992</v>
      </c>
      <c r="F654" t="s">
        <v>100</v>
      </c>
      <c r="I654" s="6">
        <v>50</v>
      </c>
      <c r="J654" t="str">
        <f t="shared" si="47"/>
        <v>DPM</v>
      </c>
      <c r="K654" t="str">
        <f t="shared" si="48"/>
        <v>DPM50</v>
      </c>
      <c r="L654">
        <f t="shared" si="49"/>
        <v>2</v>
      </c>
    </row>
    <row r="655" spans="1:12" x14ac:dyDescent="0.4">
      <c r="A655">
        <v>676</v>
      </c>
      <c r="B655" t="s">
        <v>76</v>
      </c>
      <c r="C655" t="s">
        <v>1194</v>
      </c>
      <c r="D655" t="s">
        <v>1246</v>
      </c>
      <c r="E655" t="s">
        <v>1247</v>
      </c>
      <c r="F655" t="s">
        <v>100</v>
      </c>
      <c r="I655" s="6">
        <v>5</v>
      </c>
      <c r="J655" t="str">
        <f t="shared" si="47"/>
        <v>DPM</v>
      </c>
      <c r="K655" t="str">
        <f t="shared" si="48"/>
        <v>DPM5</v>
      </c>
      <c r="L655">
        <f t="shared" si="49"/>
        <v>2</v>
      </c>
    </row>
    <row r="656" spans="1:12" x14ac:dyDescent="0.4">
      <c r="A656">
        <v>677</v>
      </c>
      <c r="B656" t="s">
        <v>76</v>
      </c>
      <c r="C656" t="s">
        <v>1194</v>
      </c>
      <c r="D656" t="s">
        <v>1248</v>
      </c>
      <c r="E656" t="s">
        <v>1022</v>
      </c>
      <c r="F656" t="s">
        <v>100</v>
      </c>
      <c r="I656" s="6">
        <v>6</v>
      </c>
      <c r="J656" t="str">
        <f t="shared" si="47"/>
        <v>DPM</v>
      </c>
      <c r="K656" t="str">
        <f t="shared" si="48"/>
        <v>DPM6</v>
      </c>
      <c r="L656">
        <f t="shared" si="49"/>
        <v>3</v>
      </c>
    </row>
    <row r="657" spans="1:12" x14ac:dyDescent="0.4">
      <c r="A657">
        <v>678</v>
      </c>
      <c r="B657" t="s">
        <v>77</v>
      </c>
      <c r="C657" t="s">
        <v>1249</v>
      </c>
      <c r="D657" t="s">
        <v>1250</v>
      </c>
      <c r="E657" t="s">
        <v>1251</v>
      </c>
      <c r="F657" t="s">
        <v>100</v>
      </c>
      <c r="I657" s="6">
        <v>12</v>
      </c>
      <c r="J657" t="str">
        <f t="shared" si="47"/>
        <v>DPM</v>
      </c>
      <c r="K657" t="str">
        <f t="shared" si="48"/>
        <v>DPM12</v>
      </c>
      <c r="L657">
        <f t="shared" si="49"/>
        <v>3</v>
      </c>
    </row>
    <row r="658" spans="1:12" x14ac:dyDescent="0.4">
      <c r="A658">
        <v>679</v>
      </c>
      <c r="B658" t="s">
        <v>77</v>
      </c>
      <c r="C658" t="s">
        <v>1249</v>
      </c>
      <c r="D658" t="s">
        <v>1252</v>
      </c>
      <c r="E658" t="s">
        <v>1253</v>
      </c>
      <c r="F658" t="s">
        <v>92</v>
      </c>
      <c r="I658" s="6">
        <v>13</v>
      </c>
      <c r="J658" t="str">
        <f t="shared" si="47"/>
        <v>DPM</v>
      </c>
      <c r="K658" t="str">
        <f t="shared" si="48"/>
        <v>DPM13</v>
      </c>
      <c r="L658">
        <f t="shared" si="49"/>
        <v>3</v>
      </c>
    </row>
    <row r="659" spans="1:12" x14ac:dyDescent="0.4">
      <c r="A659">
        <v>680</v>
      </c>
      <c r="B659" t="s">
        <v>77</v>
      </c>
      <c r="C659" t="s">
        <v>1249</v>
      </c>
      <c r="D659" t="s">
        <v>1254</v>
      </c>
      <c r="E659" t="s">
        <v>1255</v>
      </c>
      <c r="F659" t="s">
        <v>100</v>
      </c>
      <c r="I659" s="6">
        <v>19</v>
      </c>
      <c r="J659" t="str">
        <f t="shared" si="47"/>
        <v>DPM</v>
      </c>
      <c r="K659" t="str">
        <f t="shared" si="48"/>
        <v>DPM19</v>
      </c>
      <c r="L659">
        <f t="shared" si="49"/>
        <v>3</v>
      </c>
    </row>
    <row r="660" spans="1:12" x14ac:dyDescent="0.4">
      <c r="A660">
        <v>681</v>
      </c>
      <c r="B660" t="s">
        <v>77</v>
      </c>
      <c r="C660" t="s">
        <v>1249</v>
      </c>
      <c r="D660" t="s">
        <v>1256</v>
      </c>
      <c r="E660" t="s">
        <v>1257</v>
      </c>
      <c r="F660" t="s">
        <v>100</v>
      </c>
      <c r="I660" s="6">
        <v>1</v>
      </c>
      <c r="J660" t="str">
        <f t="shared" si="47"/>
        <v>DPM</v>
      </c>
      <c r="K660" t="str">
        <f t="shared" si="48"/>
        <v>DPM1</v>
      </c>
      <c r="L660">
        <f t="shared" si="49"/>
        <v>3</v>
      </c>
    </row>
    <row r="661" spans="1:12" x14ac:dyDescent="0.4">
      <c r="A661">
        <v>682</v>
      </c>
      <c r="B661" t="s">
        <v>77</v>
      </c>
      <c r="C661" t="s">
        <v>1249</v>
      </c>
      <c r="D661" t="s">
        <v>1258</v>
      </c>
      <c r="E661" t="s">
        <v>1259</v>
      </c>
      <c r="F661" t="s">
        <v>92</v>
      </c>
      <c r="I661" s="6">
        <v>20</v>
      </c>
      <c r="J661" t="str">
        <f t="shared" si="47"/>
        <v>DPM</v>
      </c>
      <c r="K661" t="str">
        <f t="shared" si="48"/>
        <v>DPM20</v>
      </c>
      <c r="L661">
        <f t="shared" si="49"/>
        <v>3</v>
      </c>
    </row>
    <row r="662" spans="1:12" x14ac:dyDescent="0.4">
      <c r="A662">
        <v>683</v>
      </c>
      <c r="B662" t="s">
        <v>77</v>
      </c>
      <c r="C662" t="s">
        <v>1249</v>
      </c>
      <c r="D662" t="s">
        <v>1260</v>
      </c>
      <c r="E662" t="s">
        <v>1261</v>
      </c>
      <c r="F662" t="s">
        <v>100</v>
      </c>
      <c r="I662" s="6">
        <v>23</v>
      </c>
      <c r="J662" t="str">
        <f t="shared" si="47"/>
        <v>DPM</v>
      </c>
      <c r="K662" t="str">
        <f t="shared" si="48"/>
        <v>DPM23</v>
      </c>
      <c r="L662">
        <f t="shared" si="49"/>
        <v>3</v>
      </c>
    </row>
    <row r="663" spans="1:12" x14ac:dyDescent="0.4">
      <c r="A663">
        <v>684</v>
      </c>
      <c r="B663" t="s">
        <v>77</v>
      </c>
      <c r="C663" t="s">
        <v>1249</v>
      </c>
      <c r="D663" t="s">
        <v>1262</v>
      </c>
      <c r="E663" t="s">
        <v>1263</v>
      </c>
      <c r="F663" t="s">
        <v>92</v>
      </c>
      <c r="I663" s="6">
        <v>24</v>
      </c>
      <c r="J663" t="str">
        <f t="shared" si="47"/>
        <v>DPM</v>
      </c>
      <c r="K663" t="str">
        <f t="shared" si="48"/>
        <v>DPM24</v>
      </c>
      <c r="L663">
        <f t="shared" si="49"/>
        <v>3</v>
      </c>
    </row>
    <row r="664" spans="1:12" x14ac:dyDescent="0.4">
      <c r="A664">
        <v>685</v>
      </c>
      <c r="B664" t="s">
        <v>77</v>
      </c>
      <c r="C664" t="s">
        <v>1249</v>
      </c>
      <c r="D664" t="s">
        <v>1264</v>
      </c>
      <c r="E664" t="s">
        <v>1257</v>
      </c>
      <c r="F664" t="s">
        <v>100</v>
      </c>
      <c r="I664" s="6">
        <v>25</v>
      </c>
      <c r="J664" t="str">
        <f t="shared" si="47"/>
        <v>DPM</v>
      </c>
      <c r="K664" t="str">
        <f t="shared" si="48"/>
        <v>DPM25</v>
      </c>
      <c r="L664">
        <f t="shared" si="49"/>
        <v>3</v>
      </c>
    </row>
    <row r="665" spans="1:12" x14ac:dyDescent="0.4">
      <c r="A665">
        <v>686</v>
      </c>
      <c r="B665" t="s">
        <v>77</v>
      </c>
      <c r="C665" t="s">
        <v>1249</v>
      </c>
      <c r="D665" t="s">
        <v>1265</v>
      </c>
      <c r="E665" t="s">
        <v>1011</v>
      </c>
      <c r="F665" t="s">
        <v>100</v>
      </c>
      <c r="I665" s="6">
        <v>26</v>
      </c>
      <c r="J665" t="str">
        <f t="shared" si="47"/>
        <v>DPM</v>
      </c>
      <c r="K665" t="str">
        <f t="shared" si="48"/>
        <v>DPM26</v>
      </c>
      <c r="L665">
        <f t="shared" si="49"/>
        <v>3</v>
      </c>
    </row>
    <row r="666" spans="1:12" x14ac:dyDescent="0.4">
      <c r="A666">
        <v>687</v>
      </c>
      <c r="B666" t="s">
        <v>77</v>
      </c>
      <c r="C666" t="s">
        <v>1249</v>
      </c>
      <c r="D666" t="s">
        <v>1266</v>
      </c>
      <c r="E666" t="s">
        <v>1211</v>
      </c>
      <c r="F666" t="s">
        <v>100</v>
      </c>
      <c r="I666" s="6">
        <v>29</v>
      </c>
      <c r="J666" t="str">
        <f t="shared" si="47"/>
        <v>DPM</v>
      </c>
      <c r="K666" t="str">
        <f t="shared" si="48"/>
        <v>DPM29</v>
      </c>
      <c r="L666">
        <f t="shared" si="49"/>
        <v>3</v>
      </c>
    </row>
    <row r="667" spans="1:12" x14ac:dyDescent="0.4">
      <c r="A667">
        <v>688</v>
      </c>
      <c r="B667" t="s">
        <v>77</v>
      </c>
      <c r="C667" t="s">
        <v>1249</v>
      </c>
      <c r="D667" t="s">
        <v>1267</v>
      </c>
      <c r="E667" t="s">
        <v>1268</v>
      </c>
      <c r="F667" t="s">
        <v>100</v>
      </c>
      <c r="I667" s="6">
        <v>2</v>
      </c>
      <c r="J667" t="str">
        <f t="shared" si="47"/>
        <v>DPM</v>
      </c>
      <c r="K667" t="str">
        <f t="shared" si="48"/>
        <v>DPM2</v>
      </c>
      <c r="L667">
        <f t="shared" si="49"/>
        <v>3</v>
      </c>
    </row>
    <row r="668" spans="1:12" x14ac:dyDescent="0.4">
      <c r="A668">
        <v>689</v>
      </c>
      <c r="B668" t="s">
        <v>77</v>
      </c>
      <c r="C668" t="s">
        <v>1249</v>
      </c>
      <c r="D668" t="s">
        <v>1269</v>
      </c>
      <c r="E668" t="s">
        <v>1270</v>
      </c>
      <c r="F668" t="s">
        <v>100</v>
      </c>
      <c r="I668" s="6">
        <v>31</v>
      </c>
      <c r="J668" t="str">
        <f t="shared" si="47"/>
        <v>DPM</v>
      </c>
      <c r="K668" t="str">
        <f t="shared" si="48"/>
        <v>DPM31</v>
      </c>
      <c r="L668">
        <f t="shared" si="49"/>
        <v>3</v>
      </c>
    </row>
    <row r="669" spans="1:12" x14ac:dyDescent="0.4">
      <c r="A669">
        <v>690</v>
      </c>
      <c r="B669" t="s">
        <v>77</v>
      </c>
      <c r="C669" t="s">
        <v>1249</v>
      </c>
      <c r="D669" t="s">
        <v>1271</v>
      </c>
      <c r="E669" t="s">
        <v>1272</v>
      </c>
      <c r="F669" t="s">
        <v>92</v>
      </c>
      <c r="I669" s="6">
        <v>32</v>
      </c>
      <c r="J669" t="str">
        <f t="shared" si="47"/>
        <v>DPM</v>
      </c>
      <c r="K669" t="str">
        <f t="shared" si="48"/>
        <v>DPM32</v>
      </c>
      <c r="L669">
        <f t="shared" si="49"/>
        <v>3</v>
      </c>
    </row>
    <row r="670" spans="1:12" x14ac:dyDescent="0.4">
      <c r="A670">
        <v>691</v>
      </c>
      <c r="B670" t="s">
        <v>77</v>
      </c>
      <c r="C670" t="s">
        <v>1249</v>
      </c>
      <c r="D670" t="s">
        <v>1273</v>
      </c>
      <c r="E670" t="s">
        <v>1274</v>
      </c>
      <c r="F670" t="s">
        <v>92</v>
      </c>
      <c r="I670" s="6">
        <v>33</v>
      </c>
      <c r="J670" t="str">
        <f t="shared" si="47"/>
        <v>DPM</v>
      </c>
      <c r="K670" t="str">
        <f t="shared" si="48"/>
        <v>DPM33</v>
      </c>
      <c r="L670">
        <f t="shared" si="49"/>
        <v>3</v>
      </c>
    </row>
    <row r="671" spans="1:12" x14ac:dyDescent="0.4">
      <c r="A671">
        <v>692</v>
      </c>
      <c r="B671" t="s">
        <v>77</v>
      </c>
      <c r="C671" t="s">
        <v>1249</v>
      </c>
      <c r="D671" t="s">
        <v>1275</v>
      </c>
      <c r="E671" t="s">
        <v>1276</v>
      </c>
      <c r="F671" t="s">
        <v>92</v>
      </c>
      <c r="I671" s="6">
        <v>36</v>
      </c>
      <c r="J671" t="str">
        <f t="shared" si="47"/>
        <v>DPM</v>
      </c>
      <c r="K671" t="str">
        <f t="shared" si="48"/>
        <v>DPM36</v>
      </c>
      <c r="L671">
        <f t="shared" si="49"/>
        <v>3</v>
      </c>
    </row>
    <row r="672" spans="1:12" x14ac:dyDescent="0.4">
      <c r="A672">
        <v>693</v>
      </c>
      <c r="B672" t="s">
        <v>77</v>
      </c>
      <c r="C672" t="s">
        <v>1249</v>
      </c>
      <c r="D672" t="s">
        <v>1277</v>
      </c>
      <c r="E672" t="s">
        <v>1278</v>
      </c>
      <c r="F672" t="s">
        <v>92</v>
      </c>
      <c r="I672" s="6">
        <v>37</v>
      </c>
      <c r="J672" t="str">
        <f t="shared" si="47"/>
        <v>DPM</v>
      </c>
      <c r="K672" t="str">
        <f t="shared" si="48"/>
        <v>DPM37</v>
      </c>
      <c r="L672">
        <f t="shared" si="49"/>
        <v>3</v>
      </c>
    </row>
    <row r="673" spans="1:12" x14ac:dyDescent="0.4">
      <c r="A673">
        <v>694</v>
      </c>
      <c r="B673" t="s">
        <v>77</v>
      </c>
      <c r="C673" t="s">
        <v>1249</v>
      </c>
      <c r="D673" t="s">
        <v>1279</v>
      </c>
      <c r="E673" t="s">
        <v>1280</v>
      </c>
      <c r="F673" t="s">
        <v>92</v>
      </c>
      <c r="I673" s="6">
        <v>38</v>
      </c>
      <c r="J673" t="str">
        <f t="shared" si="47"/>
        <v>DPM</v>
      </c>
      <c r="K673" t="str">
        <f t="shared" si="48"/>
        <v>DPM38</v>
      </c>
      <c r="L673">
        <f t="shared" si="49"/>
        <v>3</v>
      </c>
    </row>
    <row r="674" spans="1:12" x14ac:dyDescent="0.4">
      <c r="A674">
        <v>695</v>
      </c>
      <c r="B674" t="s">
        <v>77</v>
      </c>
      <c r="C674" t="s">
        <v>1249</v>
      </c>
      <c r="D674" t="s">
        <v>1281</v>
      </c>
      <c r="E674" t="s">
        <v>1282</v>
      </c>
      <c r="F674" t="s">
        <v>92</v>
      </c>
      <c r="I674" s="6">
        <v>39</v>
      </c>
      <c r="J674" t="str">
        <f t="shared" si="47"/>
        <v>DPM</v>
      </c>
      <c r="K674" t="str">
        <f t="shared" si="48"/>
        <v>DPM39</v>
      </c>
      <c r="L674">
        <f t="shared" si="49"/>
        <v>3</v>
      </c>
    </row>
    <row r="675" spans="1:12" x14ac:dyDescent="0.4">
      <c r="A675">
        <v>696</v>
      </c>
      <c r="B675" t="s">
        <v>77</v>
      </c>
      <c r="C675" t="s">
        <v>1249</v>
      </c>
      <c r="D675" t="s">
        <v>1283</v>
      </c>
      <c r="E675" t="s">
        <v>1284</v>
      </c>
      <c r="F675" t="s">
        <v>100</v>
      </c>
      <c r="I675" s="6">
        <v>40</v>
      </c>
      <c r="J675" t="str">
        <f t="shared" si="47"/>
        <v>DPM</v>
      </c>
      <c r="K675" t="str">
        <f t="shared" si="48"/>
        <v>DPM40</v>
      </c>
      <c r="L675">
        <f t="shared" si="49"/>
        <v>3</v>
      </c>
    </row>
    <row r="676" spans="1:12" x14ac:dyDescent="0.4">
      <c r="A676">
        <v>697</v>
      </c>
      <c r="B676" t="s">
        <v>77</v>
      </c>
      <c r="C676" t="s">
        <v>1249</v>
      </c>
      <c r="D676" t="s">
        <v>1285</v>
      </c>
      <c r="E676" t="s">
        <v>1286</v>
      </c>
      <c r="F676" t="s">
        <v>92</v>
      </c>
      <c r="I676" s="6">
        <v>44</v>
      </c>
      <c r="J676" t="str">
        <f t="shared" si="47"/>
        <v>DPM</v>
      </c>
      <c r="K676" t="str">
        <f t="shared" si="48"/>
        <v>DPM44</v>
      </c>
      <c r="L676">
        <f t="shared" si="49"/>
        <v>3</v>
      </c>
    </row>
    <row r="677" spans="1:12" x14ac:dyDescent="0.4">
      <c r="A677">
        <v>698</v>
      </c>
      <c r="B677" t="s">
        <v>77</v>
      </c>
      <c r="C677" t="s">
        <v>1249</v>
      </c>
      <c r="D677" t="s">
        <v>1287</v>
      </c>
      <c r="E677" t="s">
        <v>1288</v>
      </c>
      <c r="F677" t="s">
        <v>92</v>
      </c>
      <c r="I677" s="6">
        <v>45</v>
      </c>
      <c r="J677" t="str">
        <f t="shared" si="47"/>
        <v>DPM</v>
      </c>
      <c r="K677" t="str">
        <f t="shared" si="48"/>
        <v>DPM45</v>
      </c>
      <c r="L677">
        <f t="shared" si="49"/>
        <v>3</v>
      </c>
    </row>
    <row r="678" spans="1:12" x14ac:dyDescent="0.4">
      <c r="A678">
        <v>699</v>
      </c>
      <c r="B678" t="s">
        <v>77</v>
      </c>
      <c r="C678" t="s">
        <v>1249</v>
      </c>
      <c r="D678" t="s">
        <v>1289</v>
      </c>
      <c r="E678" t="s">
        <v>1290</v>
      </c>
      <c r="F678" t="s">
        <v>100</v>
      </c>
      <c r="I678" s="6">
        <v>46</v>
      </c>
      <c r="J678" t="str">
        <f t="shared" si="47"/>
        <v>DPM</v>
      </c>
      <c r="K678" t="str">
        <f t="shared" si="48"/>
        <v>DPM46</v>
      </c>
      <c r="L678">
        <f t="shared" si="49"/>
        <v>3</v>
      </c>
    </row>
    <row r="679" spans="1:12" x14ac:dyDescent="0.4">
      <c r="A679">
        <v>700</v>
      </c>
      <c r="B679" t="s">
        <v>77</v>
      </c>
      <c r="C679" t="s">
        <v>1249</v>
      </c>
      <c r="D679" t="s">
        <v>1291</v>
      </c>
      <c r="E679" t="s">
        <v>1292</v>
      </c>
      <c r="F679" t="s">
        <v>100</v>
      </c>
      <c r="I679" s="6">
        <v>47</v>
      </c>
      <c r="J679" t="str">
        <f t="shared" si="47"/>
        <v>DPM</v>
      </c>
      <c r="K679" t="str">
        <f t="shared" si="48"/>
        <v>DPM47</v>
      </c>
      <c r="L679">
        <f t="shared" si="49"/>
        <v>3</v>
      </c>
    </row>
    <row r="680" spans="1:12" x14ac:dyDescent="0.4">
      <c r="A680">
        <v>701</v>
      </c>
      <c r="B680" t="s">
        <v>77</v>
      </c>
      <c r="C680" t="s">
        <v>1249</v>
      </c>
      <c r="D680" t="s">
        <v>1293</v>
      </c>
      <c r="E680" t="s">
        <v>1294</v>
      </c>
      <c r="F680" t="s">
        <v>92</v>
      </c>
      <c r="I680" s="6">
        <v>48</v>
      </c>
      <c r="J680" t="str">
        <f t="shared" si="47"/>
        <v>DPM</v>
      </c>
      <c r="K680" t="str">
        <f t="shared" si="48"/>
        <v>DPM48</v>
      </c>
      <c r="L680">
        <f t="shared" si="49"/>
        <v>3</v>
      </c>
    </row>
    <row r="681" spans="1:12" x14ac:dyDescent="0.4">
      <c r="A681">
        <v>702</v>
      </c>
      <c r="B681" t="s">
        <v>77</v>
      </c>
      <c r="C681" t="s">
        <v>1249</v>
      </c>
      <c r="D681" t="s">
        <v>1295</v>
      </c>
      <c r="E681" t="s">
        <v>1180</v>
      </c>
      <c r="F681" t="s">
        <v>100</v>
      </c>
      <c r="I681" s="6">
        <v>4</v>
      </c>
      <c r="J681" t="str">
        <f t="shared" si="47"/>
        <v>DPM</v>
      </c>
      <c r="K681" t="str">
        <f t="shared" si="48"/>
        <v>DPM4</v>
      </c>
      <c r="L681">
        <f t="shared" si="49"/>
        <v>3</v>
      </c>
    </row>
    <row r="682" spans="1:12" x14ac:dyDescent="0.4">
      <c r="A682">
        <v>703</v>
      </c>
      <c r="B682" t="s">
        <v>77</v>
      </c>
      <c r="C682" t="s">
        <v>1249</v>
      </c>
      <c r="D682" t="s">
        <v>1296</v>
      </c>
      <c r="E682" t="s">
        <v>1297</v>
      </c>
      <c r="F682" t="s">
        <v>132</v>
      </c>
      <c r="I682" s="6">
        <v>50</v>
      </c>
      <c r="J682" t="str">
        <f t="shared" si="47"/>
        <v>DPM</v>
      </c>
      <c r="K682" t="str">
        <f t="shared" si="48"/>
        <v>DPM50</v>
      </c>
      <c r="L682">
        <f t="shared" si="49"/>
        <v>2</v>
      </c>
    </row>
    <row r="683" spans="1:12" x14ac:dyDescent="0.4">
      <c r="A683">
        <v>704</v>
      </c>
      <c r="B683" t="s">
        <v>77</v>
      </c>
      <c r="C683" t="s">
        <v>1249</v>
      </c>
      <c r="D683" t="s">
        <v>1298</v>
      </c>
      <c r="E683" t="s">
        <v>1299</v>
      </c>
      <c r="F683" t="s">
        <v>132</v>
      </c>
      <c r="I683" s="6">
        <v>5</v>
      </c>
      <c r="J683" t="str">
        <f t="shared" si="47"/>
        <v>DPM</v>
      </c>
      <c r="K683" t="str">
        <f t="shared" si="48"/>
        <v>DPM5</v>
      </c>
      <c r="L683">
        <f t="shared" si="49"/>
        <v>2</v>
      </c>
    </row>
    <row r="684" spans="1:12" x14ac:dyDescent="0.4">
      <c r="A684">
        <v>705</v>
      </c>
      <c r="B684" t="s">
        <v>77</v>
      </c>
      <c r="C684" t="s">
        <v>1249</v>
      </c>
      <c r="D684" t="s">
        <v>1300</v>
      </c>
      <c r="E684" t="s">
        <v>1301</v>
      </c>
      <c r="F684" t="s">
        <v>132</v>
      </c>
      <c r="I684" s="6">
        <v>8</v>
      </c>
      <c r="J684" t="str">
        <f t="shared" si="47"/>
        <v>DPM</v>
      </c>
      <c r="K684" t="str">
        <f t="shared" si="48"/>
        <v>DPM8</v>
      </c>
      <c r="L684">
        <f t="shared" si="49"/>
        <v>3</v>
      </c>
    </row>
    <row r="685" spans="1:12" x14ac:dyDescent="0.4">
      <c r="A685">
        <v>706</v>
      </c>
      <c r="B685" t="s">
        <v>62</v>
      </c>
      <c r="C685" t="s">
        <v>1302</v>
      </c>
      <c r="D685" t="s">
        <v>1303</v>
      </c>
      <c r="E685" t="s">
        <v>1304</v>
      </c>
      <c r="F685" t="s">
        <v>132</v>
      </c>
      <c r="I685" s="6">
        <v>10</v>
      </c>
      <c r="J685" t="str">
        <f t="shared" si="47"/>
        <v>DPM</v>
      </c>
      <c r="K685" t="str">
        <f t="shared" si="48"/>
        <v>DPM10</v>
      </c>
      <c r="L685">
        <f t="shared" si="49"/>
        <v>3</v>
      </c>
    </row>
    <row r="686" spans="1:12" x14ac:dyDescent="0.4">
      <c r="A686">
        <v>707</v>
      </c>
      <c r="B686" t="s">
        <v>62</v>
      </c>
      <c r="C686" t="s">
        <v>1302</v>
      </c>
      <c r="D686" t="s">
        <v>1305</v>
      </c>
      <c r="E686" t="s">
        <v>1306</v>
      </c>
      <c r="F686" t="s">
        <v>92</v>
      </c>
      <c r="I686" s="6">
        <v>14</v>
      </c>
      <c r="J686" t="str">
        <f t="shared" si="47"/>
        <v>DPM</v>
      </c>
      <c r="K686" t="str">
        <f t="shared" si="48"/>
        <v>DPM14</v>
      </c>
      <c r="L686">
        <f t="shared" si="49"/>
        <v>3</v>
      </c>
    </row>
    <row r="687" spans="1:12" x14ac:dyDescent="0.4">
      <c r="A687">
        <v>708</v>
      </c>
      <c r="B687" t="s">
        <v>62</v>
      </c>
      <c r="C687" t="s">
        <v>1302</v>
      </c>
      <c r="D687" t="s">
        <v>1307</v>
      </c>
      <c r="E687" t="s">
        <v>1308</v>
      </c>
      <c r="F687" t="s">
        <v>100</v>
      </c>
      <c r="I687" s="6">
        <v>15</v>
      </c>
      <c r="J687" t="str">
        <f t="shared" si="47"/>
        <v>DPM</v>
      </c>
      <c r="K687" t="str">
        <f t="shared" si="48"/>
        <v>DPM15</v>
      </c>
      <c r="L687">
        <f t="shared" si="49"/>
        <v>3</v>
      </c>
    </row>
    <row r="688" spans="1:12" x14ac:dyDescent="0.4">
      <c r="A688">
        <v>709</v>
      </c>
      <c r="B688" t="s">
        <v>62</v>
      </c>
      <c r="C688" t="s">
        <v>1302</v>
      </c>
      <c r="D688" t="s">
        <v>1309</v>
      </c>
      <c r="E688" t="s">
        <v>1310</v>
      </c>
      <c r="F688" t="s">
        <v>100</v>
      </c>
      <c r="I688" s="6">
        <v>16</v>
      </c>
      <c r="J688" t="str">
        <f t="shared" si="47"/>
        <v>DPM</v>
      </c>
      <c r="K688" t="str">
        <f t="shared" si="48"/>
        <v>DPM16</v>
      </c>
      <c r="L688">
        <f t="shared" si="49"/>
        <v>3</v>
      </c>
    </row>
    <row r="689" spans="1:12" x14ac:dyDescent="0.4">
      <c r="A689">
        <v>710</v>
      </c>
      <c r="B689" t="s">
        <v>62</v>
      </c>
      <c r="C689" t="s">
        <v>1302</v>
      </c>
      <c r="D689" t="s">
        <v>1311</v>
      </c>
      <c r="E689" t="s">
        <v>1312</v>
      </c>
      <c r="F689" t="s">
        <v>100</v>
      </c>
      <c r="I689" s="6">
        <v>1</v>
      </c>
      <c r="J689" t="str">
        <f t="shared" si="47"/>
        <v>DPM</v>
      </c>
      <c r="K689" t="str">
        <f t="shared" si="48"/>
        <v>DPM1</v>
      </c>
      <c r="L689">
        <f t="shared" si="49"/>
        <v>3</v>
      </c>
    </row>
    <row r="690" spans="1:12" x14ac:dyDescent="0.4">
      <c r="A690">
        <v>711</v>
      </c>
      <c r="B690" t="s">
        <v>62</v>
      </c>
      <c r="C690" t="s">
        <v>1302</v>
      </c>
      <c r="D690" t="s">
        <v>1313</v>
      </c>
      <c r="E690" t="s">
        <v>1314</v>
      </c>
      <c r="F690" t="s">
        <v>132</v>
      </c>
      <c r="I690" s="6">
        <v>21</v>
      </c>
      <c r="J690" t="str">
        <f t="shared" si="47"/>
        <v>DPM</v>
      </c>
      <c r="K690" t="str">
        <f t="shared" si="48"/>
        <v>DPM21</v>
      </c>
      <c r="L690">
        <f t="shared" si="49"/>
        <v>3</v>
      </c>
    </row>
    <row r="691" spans="1:12" x14ac:dyDescent="0.4">
      <c r="A691">
        <v>712</v>
      </c>
      <c r="B691" t="s">
        <v>62</v>
      </c>
      <c r="C691" t="s">
        <v>1302</v>
      </c>
      <c r="D691" t="s">
        <v>1315</v>
      </c>
      <c r="E691" t="s">
        <v>1316</v>
      </c>
      <c r="F691" t="s">
        <v>100</v>
      </c>
      <c r="I691" s="6">
        <v>22</v>
      </c>
      <c r="J691" t="str">
        <f t="shared" si="47"/>
        <v>DPM</v>
      </c>
      <c r="K691" t="str">
        <f t="shared" si="48"/>
        <v>DPM22</v>
      </c>
      <c r="L691">
        <f t="shared" si="49"/>
        <v>3</v>
      </c>
    </row>
    <row r="692" spans="1:12" x14ac:dyDescent="0.4">
      <c r="A692">
        <v>713</v>
      </c>
      <c r="B692" t="s">
        <v>62</v>
      </c>
      <c r="C692" t="s">
        <v>1302</v>
      </c>
      <c r="D692" t="s">
        <v>1317</v>
      </c>
      <c r="E692" t="s">
        <v>1318</v>
      </c>
      <c r="F692" t="s">
        <v>92</v>
      </c>
      <c r="I692" s="6">
        <v>24</v>
      </c>
      <c r="J692" t="str">
        <f t="shared" si="47"/>
        <v>DPM</v>
      </c>
      <c r="K692" t="str">
        <f t="shared" si="48"/>
        <v>DPM24</v>
      </c>
      <c r="L692">
        <f t="shared" si="49"/>
        <v>3</v>
      </c>
    </row>
    <row r="693" spans="1:12" x14ac:dyDescent="0.4">
      <c r="A693">
        <v>714</v>
      </c>
      <c r="B693" t="s">
        <v>62</v>
      </c>
      <c r="C693" t="s">
        <v>1302</v>
      </c>
      <c r="D693" t="s">
        <v>1319</v>
      </c>
      <c r="E693" t="s">
        <v>1320</v>
      </c>
      <c r="F693" t="s">
        <v>100</v>
      </c>
      <c r="I693" s="6">
        <v>25</v>
      </c>
      <c r="J693" t="str">
        <f t="shared" si="47"/>
        <v>DPM</v>
      </c>
      <c r="K693" t="str">
        <f t="shared" si="48"/>
        <v>DPM25</v>
      </c>
      <c r="L693">
        <f t="shared" si="49"/>
        <v>3</v>
      </c>
    </row>
    <row r="694" spans="1:12" x14ac:dyDescent="0.4">
      <c r="A694">
        <v>715</v>
      </c>
      <c r="B694" t="s">
        <v>62</v>
      </c>
      <c r="C694" t="s">
        <v>1302</v>
      </c>
      <c r="D694" t="s">
        <v>1321</v>
      </c>
      <c r="E694" t="s">
        <v>1322</v>
      </c>
      <c r="F694" t="s">
        <v>100</v>
      </c>
      <c r="I694" s="6">
        <v>26</v>
      </c>
      <c r="J694" t="str">
        <f t="shared" si="47"/>
        <v>DPM</v>
      </c>
      <c r="K694" t="str">
        <f t="shared" si="48"/>
        <v>DPM26</v>
      </c>
      <c r="L694">
        <f t="shared" si="49"/>
        <v>3</v>
      </c>
    </row>
    <row r="695" spans="1:12" x14ac:dyDescent="0.4">
      <c r="A695">
        <v>716</v>
      </c>
      <c r="B695" t="s">
        <v>62</v>
      </c>
      <c r="C695" t="s">
        <v>1302</v>
      </c>
      <c r="D695" t="s">
        <v>1323</v>
      </c>
      <c r="E695" t="s">
        <v>1028</v>
      </c>
      <c r="F695" t="s">
        <v>100</v>
      </c>
      <c r="I695" s="6">
        <v>28</v>
      </c>
      <c r="J695" t="str">
        <f t="shared" si="47"/>
        <v>DPM</v>
      </c>
      <c r="K695" t="str">
        <f t="shared" si="48"/>
        <v>DPM28</v>
      </c>
      <c r="L695">
        <f t="shared" si="49"/>
        <v>3</v>
      </c>
    </row>
    <row r="696" spans="1:12" x14ac:dyDescent="0.4">
      <c r="A696">
        <v>717</v>
      </c>
      <c r="B696" t="s">
        <v>62</v>
      </c>
      <c r="C696" t="s">
        <v>1302</v>
      </c>
      <c r="D696" t="s">
        <v>1324</v>
      </c>
      <c r="E696" t="s">
        <v>1325</v>
      </c>
      <c r="F696" t="s">
        <v>132</v>
      </c>
      <c r="I696" s="6">
        <v>29</v>
      </c>
      <c r="J696" t="str">
        <f t="shared" si="47"/>
        <v>DPM</v>
      </c>
      <c r="K696" t="str">
        <f t="shared" si="48"/>
        <v>DPM29</v>
      </c>
      <c r="L696">
        <f t="shared" si="49"/>
        <v>3</v>
      </c>
    </row>
    <row r="697" spans="1:12" x14ac:dyDescent="0.4">
      <c r="A697">
        <v>718</v>
      </c>
      <c r="B697" t="s">
        <v>62</v>
      </c>
      <c r="C697" t="s">
        <v>1302</v>
      </c>
      <c r="D697" t="s">
        <v>1326</v>
      </c>
      <c r="E697" t="s">
        <v>1327</v>
      </c>
      <c r="F697" t="s">
        <v>100</v>
      </c>
      <c r="I697" s="6">
        <v>2</v>
      </c>
      <c r="J697" t="str">
        <f t="shared" si="47"/>
        <v>DPM</v>
      </c>
      <c r="K697" t="str">
        <f t="shared" si="48"/>
        <v>DPM2</v>
      </c>
      <c r="L697">
        <f t="shared" si="49"/>
        <v>3</v>
      </c>
    </row>
    <row r="698" spans="1:12" x14ac:dyDescent="0.4">
      <c r="A698">
        <v>719</v>
      </c>
      <c r="B698" t="s">
        <v>62</v>
      </c>
      <c r="C698" t="s">
        <v>1302</v>
      </c>
      <c r="D698" t="s">
        <v>1328</v>
      </c>
      <c r="E698" t="s">
        <v>1329</v>
      </c>
      <c r="F698" t="s">
        <v>100</v>
      </c>
      <c r="I698" s="6">
        <v>31</v>
      </c>
      <c r="J698" t="str">
        <f t="shared" si="47"/>
        <v>DPM</v>
      </c>
      <c r="K698" t="str">
        <f t="shared" si="48"/>
        <v>DPM31</v>
      </c>
      <c r="L698">
        <f t="shared" si="49"/>
        <v>3</v>
      </c>
    </row>
    <row r="699" spans="1:12" x14ac:dyDescent="0.4">
      <c r="A699">
        <v>720</v>
      </c>
      <c r="B699" t="s">
        <v>62</v>
      </c>
      <c r="C699" t="s">
        <v>1302</v>
      </c>
      <c r="D699" t="s">
        <v>1330</v>
      </c>
      <c r="E699" t="s">
        <v>1331</v>
      </c>
      <c r="F699" t="s">
        <v>100</v>
      </c>
      <c r="I699" s="6">
        <v>32</v>
      </c>
      <c r="J699" t="str">
        <f t="shared" si="47"/>
        <v>DPM</v>
      </c>
      <c r="K699" t="str">
        <f t="shared" si="48"/>
        <v>DPM32</v>
      </c>
      <c r="L699">
        <f t="shared" si="49"/>
        <v>3</v>
      </c>
    </row>
    <row r="700" spans="1:12" x14ac:dyDescent="0.4">
      <c r="A700">
        <v>721</v>
      </c>
      <c r="B700" t="s">
        <v>62</v>
      </c>
      <c r="C700" t="s">
        <v>1302</v>
      </c>
      <c r="D700" t="s">
        <v>1332</v>
      </c>
      <c r="E700" t="s">
        <v>1333</v>
      </c>
      <c r="F700" t="s">
        <v>100</v>
      </c>
      <c r="I700" s="6">
        <v>33</v>
      </c>
      <c r="J700" t="str">
        <f t="shared" si="47"/>
        <v>DPM</v>
      </c>
      <c r="K700" t="str">
        <f t="shared" si="48"/>
        <v>DPM33</v>
      </c>
      <c r="L700">
        <f t="shared" si="49"/>
        <v>3</v>
      </c>
    </row>
    <row r="701" spans="1:12" x14ac:dyDescent="0.4">
      <c r="A701">
        <v>722</v>
      </c>
      <c r="B701" t="s">
        <v>62</v>
      </c>
      <c r="C701" t="s">
        <v>1302</v>
      </c>
      <c r="D701" t="s">
        <v>1334</v>
      </c>
      <c r="E701" t="s">
        <v>1335</v>
      </c>
      <c r="F701" t="s">
        <v>92</v>
      </c>
      <c r="I701" s="6">
        <v>34</v>
      </c>
      <c r="J701" t="str">
        <f t="shared" si="47"/>
        <v>DPM</v>
      </c>
      <c r="K701" t="str">
        <f t="shared" si="48"/>
        <v>DPM34</v>
      </c>
      <c r="L701">
        <f t="shared" si="49"/>
        <v>3</v>
      </c>
    </row>
    <row r="702" spans="1:12" x14ac:dyDescent="0.4">
      <c r="A702">
        <v>723</v>
      </c>
      <c r="B702" t="s">
        <v>62</v>
      </c>
      <c r="C702" t="s">
        <v>1302</v>
      </c>
      <c r="D702" t="s">
        <v>1336</v>
      </c>
      <c r="E702" t="s">
        <v>1337</v>
      </c>
      <c r="F702" t="s">
        <v>92</v>
      </c>
      <c r="I702" s="6">
        <v>36</v>
      </c>
      <c r="J702" t="str">
        <f t="shared" si="47"/>
        <v>DPM</v>
      </c>
      <c r="K702" t="str">
        <f t="shared" si="48"/>
        <v>DPM36</v>
      </c>
      <c r="L702">
        <f t="shared" si="49"/>
        <v>3</v>
      </c>
    </row>
    <row r="703" spans="1:12" x14ac:dyDescent="0.4">
      <c r="A703">
        <v>724</v>
      </c>
      <c r="B703" t="s">
        <v>62</v>
      </c>
      <c r="C703" t="s">
        <v>1302</v>
      </c>
      <c r="D703" t="s">
        <v>1338</v>
      </c>
      <c r="E703" t="s">
        <v>1339</v>
      </c>
      <c r="F703" t="s">
        <v>92</v>
      </c>
      <c r="I703" s="6">
        <v>37</v>
      </c>
      <c r="J703" t="str">
        <f t="shared" si="47"/>
        <v>DPM</v>
      </c>
      <c r="K703" t="str">
        <f t="shared" si="48"/>
        <v>DPM37</v>
      </c>
      <c r="L703">
        <f t="shared" si="49"/>
        <v>3</v>
      </c>
    </row>
    <row r="704" spans="1:12" x14ac:dyDescent="0.4">
      <c r="A704">
        <v>725</v>
      </c>
      <c r="B704" t="s">
        <v>62</v>
      </c>
      <c r="C704" t="s">
        <v>1302</v>
      </c>
      <c r="D704" t="s">
        <v>1340</v>
      </c>
      <c r="E704" t="s">
        <v>1341</v>
      </c>
      <c r="F704" t="s">
        <v>92</v>
      </c>
      <c r="I704" s="6">
        <v>38</v>
      </c>
      <c r="J704" t="str">
        <f t="shared" si="47"/>
        <v>DPM</v>
      </c>
      <c r="K704" t="str">
        <f t="shared" si="48"/>
        <v>DPM38</v>
      </c>
      <c r="L704">
        <f t="shared" si="49"/>
        <v>3</v>
      </c>
    </row>
    <row r="705" spans="1:12" x14ac:dyDescent="0.4">
      <c r="A705">
        <v>726</v>
      </c>
      <c r="B705" t="s">
        <v>62</v>
      </c>
      <c r="C705" t="s">
        <v>1302</v>
      </c>
      <c r="D705" t="s">
        <v>1342</v>
      </c>
      <c r="E705" t="s">
        <v>952</v>
      </c>
      <c r="F705" t="s">
        <v>92</v>
      </c>
      <c r="I705" s="6">
        <v>39</v>
      </c>
      <c r="J705" t="str">
        <f t="shared" si="47"/>
        <v>DPM</v>
      </c>
      <c r="K705" t="str">
        <f t="shared" si="48"/>
        <v>DPM39</v>
      </c>
      <c r="L705">
        <f t="shared" si="49"/>
        <v>3</v>
      </c>
    </row>
    <row r="706" spans="1:12" x14ac:dyDescent="0.4">
      <c r="A706">
        <v>727</v>
      </c>
      <c r="B706" t="s">
        <v>62</v>
      </c>
      <c r="C706" t="s">
        <v>1302</v>
      </c>
      <c r="D706" t="s">
        <v>1343</v>
      </c>
      <c r="E706" t="s">
        <v>1127</v>
      </c>
      <c r="F706" t="s">
        <v>100</v>
      </c>
      <c r="I706" s="6">
        <v>40</v>
      </c>
      <c r="J706" t="str">
        <f t="shared" ref="J706:J769" si="50">LEFT(B706,3)</f>
        <v>DPM</v>
      </c>
      <c r="K706" t="str">
        <f t="shared" ref="K706:K769" si="51">CONCATENATE(J706,I706)</f>
        <v>DPM40</v>
      </c>
      <c r="L706">
        <f t="shared" ref="L706:L769" si="52">COUNTIF($K$2:$K$1123, "gpn" &amp; I706&amp;""  )</f>
        <v>3</v>
      </c>
    </row>
    <row r="707" spans="1:12" x14ac:dyDescent="0.4">
      <c r="A707">
        <v>728</v>
      </c>
      <c r="B707" t="s">
        <v>62</v>
      </c>
      <c r="C707" t="s">
        <v>1302</v>
      </c>
      <c r="D707" t="s">
        <v>1344</v>
      </c>
      <c r="E707" t="s">
        <v>1345</v>
      </c>
      <c r="F707" t="s">
        <v>92</v>
      </c>
      <c r="I707" s="6">
        <v>41</v>
      </c>
      <c r="J707" t="str">
        <f t="shared" si="50"/>
        <v>DPM</v>
      </c>
      <c r="K707" t="str">
        <f t="shared" si="51"/>
        <v>DPM41</v>
      </c>
      <c r="L707">
        <f t="shared" si="52"/>
        <v>3</v>
      </c>
    </row>
    <row r="708" spans="1:12" x14ac:dyDescent="0.4">
      <c r="A708">
        <v>729</v>
      </c>
      <c r="B708" t="s">
        <v>62</v>
      </c>
      <c r="C708" t="s">
        <v>1302</v>
      </c>
      <c r="D708" t="s">
        <v>1346</v>
      </c>
      <c r="E708" t="s">
        <v>1000</v>
      </c>
      <c r="F708" t="s">
        <v>92</v>
      </c>
      <c r="I708" s="6">
        <v>43</v>
      </c>
      <c r="J708" t="str">
        <f t="shared" si="50"/>
        <v>DPM</v>
      </c>
      <c r="K708" t="str">
        <f t="shared" si="51"/>
        <v>DPM43</v>
      </c>
      <c r="L708">
        <f t="shared" si="52"/>
        <v>3</v>
      </c>
    </row>
    <row r="709" spans="1:12" x14ac:dyDescent="0.4">
      <c r="A709">
        <v>730</v>
      </c>
      <c r="B709" t="s">
        <v>62</v>
      </c>
      <c r="C709" t="s">
        <v>1302</v>
      </c>
      <c r="D709" t="s">
        <v>1347</v>
      </c>
      <c r="E709" t="s">
        <v>1348</v>
      </c>
      <c r="F709" t="s">
        <v>895</v>
      </c>
      <c r="I709" s="6">
        <v>44</v>
      </c>
      <c r="J709" t="str">
        <f t="shared" si="50"/>
        <v>DPM</v>
      </c>
      <c r="K709" t="str">
        <f t="shared" si="51"/>
        <v>DPM44</v>
      </c>
      <c r="L709">
        <f t="shared" si="52"/>
        <v>3</v>
      </c>
    </row>
    <row r="710" spans="1:12" x14ac:dyDescent="0.4">
      <c r="A710">
        <v>731</v>
      </c>
      <c r="B710" t="s">
        <v>62</v>
      </c>
      <c r="C710" t="s">
        <v>1302</v>
      </c>
      <c r="D710" t="s">
        <v>1349</v>
      </c>
      <c r="E710" t="s">
        <v>1350</v>
      </c>
      <c r="F710" t="s">
        <v>132</v>
      </c>
      <c r="I710" s="6">
        <v>45</v>
      </c>
      <c r="J710" t="str">
        <f t="shared" si="50"/>
        <v>DPM</v>
      </c>
      <c r="K710" t="str">
        <f t="shared" si="51"/>
        <v>DPM45</v>
      </c>
      <c r="L710">
        <f t="shared" si="52"/>
        <v>3</v>
      </c>
    </row>
    <row r="711" spans="1:12" x14ac:dyDescent="0.4">
      <c r="A711">
        <v>732</v>
      </c>
      <c r="B711" t="s">
        <v>62</v>
      </c>
      <c r="C711" t="s">
        <v>1302</v>
      </c>
      <c r="D711" t="s">
        <v>1351</v>
      </c>
      <c r="E711" t="s">
        <v>1284</v>
      </c>
      <c r="F711" t="s">
        <v>100</v>
      </c>
      <c r="I711" s="6">
        <v>47</v>
      </c>
      <c r="J711" t="str">
        <f t="shared" si="50"/>
        <v>DPM</v>
      </c>
      <c r="K711" t="str">
        <f t="shared" si="51"/>
        <v>DPM47</v>
      </c>
      <c r="L711">
        <f t="shared" si="52"/>
        <v>3</v>
      </c>
    </row>
    <row r="712" spans="1:12" x14ac:dyDescent="0.4">
      <c r="A712">
        <v>733</v>
      </c>
      <c r="B712" t="s">
        <v>62</v>
      </c>
      <c r="C712" t="s">
        <v>1302</v>
      </c>
      <c r="D712" t="s">
        <v>1352</v>
      </c>
      <c r="E712" t="s">
        <v>1353</v>
      </c>
      <c r="F712" t="s">
        <v>132</v>
      </c>
      <c r="I712" s="6">
        <v>48</v>
      </c>
      <c r="J712" t="str">
        <f t="shared" si="50"/>
        <v>DPM</v>
      </c>
      <c r="K712" t="str">
        <f t="shared" si="51"/>
        <v>DPM48</v>
      </c>
      <c r="L712">
        <f t="shared" si="52"/>
        <v>3</v>
      </c>
    </row>
    <row r="713" spans="1:12" x14ac:dyDescent="0.4">
      <c r="A713">
        <v>734</v>
      </c>
      <c r="B713" t="s">
        <v>62</v>
      </c>
      <c r="C713" t="s">
        <v>1302</v>
      </c>
      <c r="D713" t="s">
        <v>1354</v>
      </c>
      <c r="E713" t="s">
        <v>1355</v>
      </c>
      <c r="F713" t="s">
        <v>100</v>
      </c>
      <c r="I713" s="6">
        <v>49</v>
      </c>
      <c r="J713" t="str">
        <f t="shared" si="50"/>
        <v>DPM</v>
      </c>
      <c r="K713" t="str">
        <f t="shared" si="51"/>
        <v>DPM49</v>
      </c>
      <c r="L713">
        <f t="shared" si="52"/>
        <v>3</v>
      </c>
    </row>
    <row r="714" spans="1:12" x14ac:dyDescent="0.4">
      <c r="A714">
        <v>735</v>
      </c>
      <c r="B714" t="s">
        <v>62</v>
      </c>
      <c r="C714" t="s">
        <v>1302</v>
      </c>
      <c r="D714" t="s">
        <v>1356</v>
      </c>
      <c r="E714" t="s">
        <v>1294</v>
      </c>
      <c r="F714" t="s">
        <v>92</v>
      </c>
      <c r="I714" s="6">
        <v>4</v>
      </c>
      <c r="J714" t="str">
        <f t="shared" si="50"/>
        <v>DPM</v>
      </c>
      <c r="K714" t="str">
        <f t="shared" si="51"/>
        <v>DPM4</v>
      </c>
      <c r="L714">
        <f t="shared" si="52"/>
        <v>3</v>
      </c>
    </row>
    <row r="715" spans="1:12" x14ac:dyDescent="0.4">
      <c r="A715">
        <v>736</v>
      </c>
      <c r="B715" t="s">
        <v>62</v>
      </c>
      <c r="C715" t="s">
        <v>1302</v>
      </c>
      <c r="D715" t="s">
        <v>1357</v>
      </c>
      <c r="E715" t="s">
        <v>1358</v>
      </c>
      <c r="F715" t="s">
        <v>92</v>
      </c>
      <c r="I715" s="6">
        <v>50</v>
      </c>
      <c r="J715" t="str">
        <f t="shared" si="50"/>
        <v>DPM</v>
      </c>
      <c r="K715" t="str">
        <f t="shared" si="51"/>
        <v>DPM50</v>
      </c>
      <c r="L715">
        <f t="shared" si="52"/>
        <v>2</v>
      </c>
    </row>
    <row r="716" spans="1:12" x14ac:dyDescent="0.4">
      <c r="A716">
        <v>737</v>
      </c>
      <c r="B716" t="s">
        <v>62</v>
      </c>
      <c r="C716" t="s">
        <v>1302</v>
      </c>
      <c r="D716" t="s">
        <v>1359</v>
      </c>
      <c r="E716" t="s">
        <v>1360</v>
      </c>
      <c r="F716" t="s">
        <v>100</v>
      </c>
      <c r="I716" s="6">
        <v>6</v>
      </c>
      <c r="J716" t="str">
        <f t="shared" si="50"/>
        <v>DPM</v>
      </c>
      <c r="K716" t="str">
        <f t="shared" si="51"/>
        <v>DPM6</v>
      </c>
      <c r="L716">
        <f t="shared" si="52"/>
        <v>3</v>
      </c>
    </row>
    <row r="717" spans="1:12" x14ac:dyDescent="0.4">
      <c r="A717">
        <v>738</v>
      </c>
      <c r="B717" t="s">
        <v>62</v>
      </c>
      <c r="C717" t="s">
        <v>1302</v>
      </c>
      <c r="D717" t="s">
        <v>1361</v>
      </c>
      <c r="E717" t="s">
        <v>1362</v>
      </c>
      <c r="F717" t="s">
        <v>895</v>
      </c>
      <c r="I717" s="6">
        <v>7</v>
      </c>
      <c r="J717" t="str">
        <f t="shared" si="50"/>
        <v>DPM</v>
      </c>
      <c r="K717" t="str">
        <f t="shared" si="51"/>
        <v>DPM7</v>
      </c>
      <c r="L717">
        <f t="shared" si="52"/>
        <v>3</v>
      </c>
    </row>
    <row r="718" spans="1:12" x14ac:dyDescent="0.4">
      <c r="A718">
        <v>739</v>
      </c>
      <c r="B718" t="s">
        <v>62</v>
      </c>
      <c r="C718" t="s">
        <v>1302</v>
      </c>
      <c r="D718" t="s">
        <v>1363</v>
      </c>
      <c r="E718" t="s">
        <v>1364</v>
      </c>
      <c r="F718" t="s">
        <v>132</v>
      </c>
      <c r="I718" s="6">
        <v>8</v>
      </c>
      <c r="J718" t="str">
        <f t="shared" si="50"/>
        <v>DPM</v>
      </c>
      <c r="K718" t="str">
        <f t="shared" si="51"/>
        <v>DPM8</v>
      </c>
      <c r="L718">
        <f t="shared" si="52"/>
        <v>3</v>
      </c>
    </row>
    <row r="719" spans="1:12" x14ac:dyDescent="0.4">
      <c r="A719">
        <v>740</v>
      </c>
      <c r="B719" t="s">
        <v>63</v>
      </c>
      <c r="C719" t="s">
        <v>1365</v>
      </c>
      <c r="D719" t="s">
        <v>1366</v>
      </c>
      <c r="E719" t="s">
        <v>1142</v>
      </c>
      <c r="F719" t="s">
        <v>100</v>
      </c>
      <c r="I719" s="6">
        <v>12</v>
      </c>
      <c r="J719" t="str">
        <f t="shared" si="50"/>
        <v>DPM</v>
      </c>
      <c r="K719" t="str">
        <f t="shared" si="51"/>
        <v>DPM12</v>
      </c>
      <c r="L719">
        <f t="shared" si="52"/>
        <v>3</v>
      </c>
    </row>
    <row r="720" spans="1:12" x14ac:dyDescent="0.4">
      <c r="A720">
        <v>741</v>
      </c>
      <c r="B720" t="s">
        <v>63</v>
      </c>
      <c r="C720" t="s">
        <v>1365</v>
      </c>
      <c r="D720" t="s">
        <v>1367</v>
      </c>
      <c r="E720" t="s">
        <v>1368</v>
      </c>
      <c r="F720" t="s">
        <v>100</v>
      </c>
      <c r="I720" s="6">
        <v>13</v>
      </c>
      <c r="J720" t="str">
        <f t="shared" si="50"/>
        <v>DPM</v>
      </c>
      <c r="K720" t="str">
        <f t="shared" si="51"/>
        <v>DPM13</v>
      </c>
      <c r="L720">
        <f t="shared" si="52"/>
        <v>3</v>
      </c>
    </row>
    <row r="721" spans="1:12" x14ac:dyDescent="0.4">
      <c r="A721">
        <v>742</v>
      </c>
      <c r="B721" t="s">
        <v>63</v>
      </c>
      <c r="C721" t="s">
        <v>1365</v>
      </c>
      <c r="D721" t="s">
        <v>1369</v>
      </c>
      <c r="E721" t="s">
        <v>1370</v>
      </c>
      <c r="F721" t="s">
        <v>100</v>
      </c>
      <c r="I721" s="6">
        <v>16</v>
      </c>
      <c r="J721" t="str">
        <f t="shared" si="50"/>
        <v>DPM</v>
      </c>
      <c r="K721" t="str">
        <f t="shared" si="51"/>
        <v>DPM16</v>
      </c>
      <c r="L721">
        <f t="shared" si="52"/>
        <v>3</v>
      </c>
    </row>
    <row r="722" spans="1:12" x14ac:dyDescent="0.4">
      <c r="A722">
        <v>743</v>
      </c>
      <c r="B722" t="s">
        <v>63</v>
      </c>
      <c r="C722" t="s">
        <v>1365</v>
      </c>
      <c r="D722" t="s">
        <v>1371</v>
      </c>
      <c r="E722" t="s">
        <v>1372</v>
      </c>
      <c r="F722" t="s">
        <v>100</v>
      </c>
      <c r="I722" s="6">
        <v>19</v>
      </c>
      <c r="J722" t="str">
        <f t="shared" si="50"/>
        <v>DPM</v>
      </c>
      <c r="K722" t="str">
        <f t="shared" si="51"/>
        <v>DPM19</v>
      </c>
      <c r="L722">
        <f t="shared" si="52"/>
        <v>3</v>
      </c>
    </row>
    <row r="723" spans="1:12" x14ac:dyDescent="0.4">
      <c r="A723">
        <v>744</v>
      </c>
      <c r="B723" t="s">
        <v>63</v>
      </c>
      <c r="C723" t="s">
        <v>1365</v>
      </c>
      <c r="D723" t="s">
        <v>1373</v>
      </c>
      <c r="E723" t="s">
        <v>1374</v>
      </c>
      <c r="F723" t="s">
        <v>132</v>
      </c>
      <c r="I723" s="6">
        <v>1</v>
      </c>
      <c r="J723" t="str">
        <f t="shared" si="50"/>
        <v>DPM</v>
      </c>
      <c r="K723" t="str">
        <f t="shared" si="51"/>
        <v>DPM1</v>
      </c>
      <c r="L723">
        <f t="shared" si="52"/>
        <v>3</v>
      </c>
    </row>
    <row r="724" spans="1:12" x14ac:dyDescent="0.4">
      <c r="A724">
        <v>745</v>
      </c>
      <c r="B724" t="s">
        <v>63</v>
      </c>
      <c r="C724" t="s">
        <v>1365</v>
      </c>
      <c r="D724" t="s">
        <v>1375</v>
      </c>
      <c r="E724" t="s">
        <v>1376</v>
      </c>
      <c r="F724" t="s">
        <v>100</v>
      </c>
      <c r="I724" s="6">
        <v>20</v>
      </c>
      <c r="J724" t="str">
        <f t="shared" si="50"/>
        <v>DPM</v>
      </c>
      <c r="K724" t="str">
        <f t="shared" si="51"/>
        <v>DPM20</v>
      </c>
      <c r="L724">
        <f t="shared" si="52"/>
        <v>3</v>
      </c>
    </row>
    <row r="725" spans="1:12" x14ac:dyDescent="0.4">
      <c r="A725">
        <v>746</v>
      </c>
      <c r="B725" t="s">
        <v>63</v>
      </c>
      <c r="C725" t="s">
        <v>1365</v>
      </c>
      <c r="D725" t="s">
        <v>1377</v>
      </c>
      <c r="E725" t="s">
        <v>1378</v>
      </c>
      <c r="F725" t="s">
        <v>100</v>
      </c>
      <c r="I725" s="6">
        <v>21</v>
      </c>
      <c r="J725" t="str">
        <f t="shared" si="50"/>
        <v>DPM</v>
      </c>
      <c r="K725" t="str">
        <f t="shared" si="51"/>
        <v>DPM21</v>
      </c>
      <c r="L725">
        <f t="shared" si="52"/>
        <v>3</v>
      </c>
    </row>
    <row r="726" spans="1:12" x14ac:dyDescent="0.4">
      <c r="A726">
        <v>747</v>
      </c>
      <c r="B726" t="s">
        <v>63</v>
      </c>
      <c r="C726" t="s">
        <v>1365</v>
      </c>
      <c r="D726" t="s">
        <v>1379</v>
      </c>
      <c r="E726" t="s">
        <v>1380</v>
      </c>
      <c r="F726" t="s">
        <v>92</v>
      </c>
      <c r="I726" s="6">
        <v>22</v>
      </c>
      <c r="J726" t="str">
        <f t="shared" si="50"/>
        <v>DPM</v>
      </c>
      <c r="K726" t="str">
        <f t="shared" si="51"/>
        <v>DPM22</v>
      </c>
      <c r="L726">
        <f t="shared" si="52"/>
        <v>3</v>
      </c>
    </row>
    <row r="727" spans="1:12" x14ac:dyDescent="0.4">
      <c r="A727">
        <v>748</v>
      </c>
      <c r="B727" t="s">
        <v>63</v>
      </c>
      <c r="C727" t="s">
        <v>1365</v>
      </c>
      <c r="D727" t="s">
        <v>1381</v>
      </c>
      <c r="E727" t="s">
        <v>1261</v>
      </c>
      <c r="F727" t="s">
        <v>100</v>
      </c>
      <c r="I727" s="6">
        <v>23</v>
      </c>
      <c r="J727" t="str">
        <f t="shared" si="50"/>
        <v>DPM</v>
      </c>
      <c r="K727" t="str">
        <f t="shared" si="51"/>
        <v>DPM23</v>
      </c>
      <c r="L727">
        <f t="shared" si="52"/>
        <v>3</v>
      </c>
    </row>
    <row r="728" spans="1:12" x14ac:dyDescent="0.4">
      <c r="A728">
        <v>749</v>
      </c>
      <c r="B728" t="s">
        <v>63</v>
      </c>
      <c r="C728" t="s">
        <v>1365</v>
      </c>
      <c r="D728" t="s">
        <v>1382</v>
      </c>
      <c r="E728" t="s">
        <v>1383</v>
      </c>
      <c r="F728" t="s">
        <v>100</v>
      </c>
      <c r="I728" s="6">
        <v>24</v>
      </c>
      <c r="J728" t="str">
        <f t="shared" si="50"/>
        <v>DPM</v>
      </c>
      <c r="K728" t="str">
        <f t="shared" si="51"/>
        <v>DPM24</v>
      </c>
      <c r="L728">
        <f t="shared" si="52"/>
        <v>3</v>
      </c>
    </row>
    <row r="729" spans="1:12" x14ac:dyDescent="0.4">
      <c r="A729">
        <v>750</v>
      </c>
      <c r="B729" t="s">
        <v>63</v>
      </c>
      <c r="C729" t="s">
        <v>1365</v>
      </c>
      <c r="D729" t="s">
        <v>1384</v>
      </c>
      <c r="E729" t="s">
        <v>1385</v>
      </c>
      <c r="F729" t="s">
        <v>100</v>
      </c>
      <c r="I729" s="6">
        <v>25</v>
      </c>
      <c r="J729" t="str">
        <f t="shared" si="50"/>
        <v>DPM</v>
      </c>
      <c r="K729" t="str">
        <f t="shared" si="51"/>
        <v>DPM25</v>
      </c>
      <c r="L729">
        <f t="shared" si="52"/>
        <v>3</v>
      </c>
    </row>
    <row r="730" spans="1:12" x14ac:dyDescent="0.4">
      <c r="A730">
        <v>751</v>
      </c>
      <c r="B730" t="s">
        <v>63</v>
      </c>
      <c r="C730" t="s">
        <v>1365</v>
      </c>
      <c r="D730" t="s">
        <v>1386</v>
      </c>
      <c r="E730" t="s">
        <v>1158</v>
      </c>
      <c r="F730" t="s">
        <v>100</v>
      </c>
      <c r="I730" s="6">
        <v>27</v>
      </c>
      <c r="J730" t="str">
        <f t="shared" si="50"/>
        <v>DPM</v>
      </c>
      <c r="K730" t="str">
        <f t="shared" si="51"/>
        <v>DPM27</v>
      </c>
      <c r="L730">
        <f t="shared" si="52"/>
        <v>3</v>
      </c>
    </row>
    <row r="731" spans="1:12" x14ac:dyDescent="0.4">
      <c r="A731">
        <v>752</v>
      </c>
      <c r="B731" t="s">
        <v>63</v>
      </c>
      <c r="C731" t="s">
        <v>1365</v>
      </c>
      <c r="D731" t="s">
        <v>1387</v>
      </c>
      <c r="E731" t="s">
        <v>1388</v>
      </c>
      <c r="F731" t="s">
        <v>92</v>
      </c>
      <c r="I731" s="6">
        <v>29</v>
      </c>
      <c r="J731" t="str">
        <f t="shared" si="50"/>
        <v>DPM</v>
      </c>
      <c r="K731" t="str">
        <f t="shared" si="51"/>
        <v>DPM29</v>
      </c>
      <c r="L731">
        <f t="shared" si="52"/>
        <v>3</v>
      </c>
    </row>
    <row r="732" spans="1:12" x14ac:dyDescent="0.4">
      <c r="A732">
        <v>753</v>
      </c>
      <c r="B732" t="s">
        <v>63</v>
      </c>
      <c r="C732" t="s">
        <v>1365</v>
      </c>
      <c r="D732" t="s">
        <v>1389</v>
      </c>
      <c r="E732" t="s">
        <v>1390</v>
      </c>
      <c r="F732" t="s">
        <v>92</v>
      </c>
      <c r="I732" s="6">
        <v>2</v>
      </c>
      <c r="J732" t="str">
        <f t="shared" si="50"/>
        <v>DPM</v>
      </c>
      <c r="K732" t="str">
        <f t="shared" si="51"/>
        <v>DPM2</v>
      </c>
      <c r="L732">
        <f t="shared" si="52"/>
        <v>3</v>
      </c>
    </row>
    <row r="733" spans="1:12" x14ac:dyDescent="0.4">
      <c r="A733">
        <v>754</v>
      </c>
      <c r="B733" t="s">
        <v>63</v>
      </c>
      <c r="C733" t="s">
        <v>1365</v>
      </c>
      <c r="D733" t="s">
        <v>1391</v>
      </c>
      <c r="E733" t="s">
        <v>1392</v>
      </c>
      <c r="F733" t="s">
        <v>100</v>
      </c>
      <c r="I733" s="6">
        <v>31</v>
      </c>
      <c r="J733" t="str">
        <f t="shared" si="50"/>
        <v>DPM</v>
      </c>
      <c r="K733" t="str">
        <f t="shared" si="51"/>
        <v>DPM31</v>
      </c>
      <c r="L733">
        <f t="shared" si="52"/>
        <v>3</v>
      </c>
    </row>
    <row r="734" spans="1:12" x14ac:dyDescent="0.4">
      <c r="A734">
        <v>755</v>
      </c>
      <c r="B734" t="s">
        <v>63</v>
      </c>
      <c r="C734" t="s">
        <v>1365</v>
      </c>
      <c r="D734" t="s">
        <v>1393</v>
      </c>
      <c r="E734" t="s">
        <v>1394</v>
      </c>
      <c r="F734" t="s">
        <v>92</v>
      </c>
      <c r="I734" s="6">
        <v>32</v>
      </c>
      <c r="J734" t="str">
        <f t="shared" si="50"/>
        <v>DPM</v>
      </c>
      <c r="K734" t="str">
        <f t="shared" si="51"/>
        <v>DPM32</v>
      </c>
      <c r="L734">
        <f t="shared" si="52"/>
        <v>3</v>
      </c>
    </row>
    <row r="735" spans="1:12" x14ac:dyDescent="0.4">
      <c r="A735">
        <v>756</v>
      </c>
      <c r="B735" t="s">
        <v>63</v>
      </c>
      <c r="C735" t="s">
        <v>1365</v>
      </c>
      <c r="D735" t="s">
        <v>1395</v>
      </c>
      <c r="E735" t="s">
        <v>1396</v>
      </c>
      <c r="F735" t="s">
        <v>100</v>
      </c>
      <c r="I735" s="6">
        <v>34</v>
      </c>
      <c r="J735" t="str">
        <f t="shared" si="50"/>
        <v>DPM</v>
      </c>
      <c r="K735" t="str">
        <f t="shared" si="51"/>
        <v>DPM34</v>
      </c>
      <c r="L735">
        <f t="shared" si="52"/>
        <v>3</v>
      </c>
    </row>
    <row r="736" spans="1:12" x14ac:dyDescent="0.4">
      <c r="A736">
        <v>757</v>
      </c>
      <c r="B736" t="s">
        <v>63</v>
      </c>
      <c r="C736" t="s">
        <v>1365</v>
      </c>
      <c r="D736" t="s">
        <v>1397</v>
      </c>
      <c r="E736" t="s">
        <v>996</v>
      </c>
      <c r="F736" t="s">
        <v>100</v>
      </c>
      <c r="I736" s="6">
        <v>35</v>
      </c>
      <c r="J736" t="str">
        <f t="shared" si="50"/>
        <v>DPM</v>
      </c>
      <c r="K736" t="str">
        <f t="shared" si="51"/>
        <v>DPM35</v>
      </c>
      <c r="L736">
        <f t="shared" si="52"/>
        <v>3</v>
      </c>
    </row>
    <row r="737" spans="1:12" x14ac:dyDescent="0.4">
      <c r="A737">
        <v>758</v>
      </c>
      <c r="B737" t="s">
        <v>63</v>
      </c>
      <c r="C737" t="s">
        <v>1365</v>
      </c>
      <c r="D737" t="s">
        <v>1398</v>
      </c>
      <c r="E737" t="s">
        <v>1399</v>
      </c>
      <c r="F737" t="s">
        <v>92</v>
      </c>
      <c r="I737" s="6">
        <v>36</v>
      </c>
      <c r="J737" t="str">
        <f t="shared" si="50"/>
        <v>DPM</v>
      </c>
      <c r="K737" t="str">
        <f t="shared" si="51"/>
        <v>DPM36</v>
      </c>
      <c r="L737">
        <f t="shared" si="52"/>
        <v>3</v>
      </c>
    </row>
    <row r="738" spans="1:12" x14ac:dyDescent="0.4">
      <c r="A738">
        <v>759</v>
      </c>
      <c r="B738" t="s">
        <v>63</v>
      </c>
      <c r="C738" t="s">
        <v>1365</v>
      </c>
      <c r="D738" t="s">
        <v>1400</v>
      </c>
      <c r="E738" t="s">
        <v>1401</v>
      </c>
      <c r="F738" t="s">
        <v>92</v>
      </c>
      <c r="I738" s="6">
        <v>37</v>
      </c>
      <c r="J738" t="str">
        <f t="shared" si="50"/>
        <v>DPM</v>
      </c>
      <c r="K738" t="str">
        <f t="shared" si="51"/>
        <v>DPM37</v>
      </c>
      <c r="L738">
        <f t="shared" si="52"/>
        <v>3</v>
      </c>
    </row>
    <row r="739" spans="1:12" x14ac:dyDescent="0.4">
      <c r="A739">
        <v>760</v>
      </c>
      <c r="B739" t="s">
        <v>63</v>
      </c>
      <c r="C739" t="s">
        <v>1365</v>
      </c>
      <c r="D739" t="s">
        <v>1402</v>
      </c>
      <c r="E739" t="s">
        <v>1403</v>
      </c>
      <c r="F739" t="s">
        <v>100</v>
      </c>
      <c r="I739" s="6">
        <v>38</v>
      </c>
      <c r="J739" t="str">
        <f t="shared" si="50"/>
        <v>DPM</v>
      </c>
      <c r="K739" t="str">
        <f t="shared" si="51"/>
        <v>DPM38</v>
      </c>
      <c r="L739">
        <f t="shared" si="52"/>
        <v>3</v>
      </c>
    </row>
    <row r="740" spans="1:12" x14ac:dyDescent="0.4">
      <c r="A740">
        <v>761</v>
      </c>
      <c r="B740" t="s">
        <v>63</v>
      </c>
      <c r="C740" t="s">
        <v>1365</v>
      </c>
      <c r="D740" t="s">
        <v>1404</v>
      </c>
      <c r="E740" t="s">
        <v>1405</v>
      </c>
      <c r="F740" t="s">
        <v>100</v>
      </c>
      <c r="I740" s="6">
        <v>39</v>
      </c>
      <c r="J740" t="str">
        <f t="shared" si="50"/>
        <v>DPM</v>
      </c>
      <c r="K740" t="str">
        <f t="shared" si="51"/>
        <v>DPM39</v>
      </c>
      <c r="L740">
        <f t="shared" si="52"/>
        <v>3</v>
      </c>
    </row>
    <row r="741" spans="1:12" x14ac:dyDescent="0.4">
      <c r="A741">
        <v>762</v>
      </c>
      <c r="B741" t="s">
        <v>63</v>
      </c>
      <c r="C741" t="s">
        <v>1365</v>
      </c>
      <c r="D741" t="s">
        <v>1406</v>
      </c>
      <c r="E741" t="s">
        <v>1407</v>
      </c>
      <c r="F741" t="s">
        <v>92</v>
      </c>
      <c r="I741" s="6">
        <v>40</v>
      </c>
      <c r="J741" t="str">
        <f t="shared" si="50"/>
        <v>DPM</v>
      </c>
      <c r="K741" t="str">
        <f t="shared" si="51"/>
        <v>DPM40</v>
      </c>
      <c r="L741">
        <f t="shared" si="52"/>
        <v>3</v>
      </c>
    </row>
    <row r="742" spans="1:12" x14ac:dyDescent="0.4">
      <c r="A742">
        <v>763</v>
      </c>
      <c r="B742" t="s">
        <v>63</v>
      </c>
      <c r="C742" t="s">
        <v>1365</v>
      </c>
      <c r="D742" t="s">
        <v>1408</v>
      </c>
      <c r="E742" t="s">
        <v>1036</v>
      </c>
      <c r="F742" t="s">
        <v>100</v>
      </c>
      <c r="I742" s="6">
        <v>41</v>
      </c>
      <c r="J742" t="str">
        <f t="shared" si="50"/>
        <v>DPM</v>
      </c>
      <c r="K742" t="str">
        <f t="shared" si="51"/>
        <v>DPM41</v>
      </c>
      <c r="L742">
        <f t="shared" si="52"/>
        <v>3</v>
      </c>
    </row>
    <row r="743" spans="1:12" x14ac:dyDescent="0.4">
      <c r="A743">
        <v>764</v>
      </c>
      <c r="B743" t="s">
        <v>63</v>
      </c>
      <c r="C743" t="s">
        <v>1365</v>
      </c>
      <c r="D743" t="s">
        <v>1409</v>
      </c>
      <c r="E743" t="s">
        <v>1410</v>
      </c>
      <c r="F743" t="s">
        <v>100</v>
      </c>
      <c r="I743" s="6">
        <v>42</v>
      </c>
      <c r="J743" t="str">
        <f t="shared" si="50"/>
        <v>DPM</v>
      </c>
      <c r="K743" t="str">
        <f t="shared" si="51"/>
        <v>DPM42</v>
      </c>
      <c r="L743">
        <f t="shared" si="52"/>
        <v>3</v>
      </c>
    </row>
    <row r="744" spans="1:12" x14ac:dyDescent="0.4">
      <c r="A744">
        <v>765</v>
      </c>
      <c r="B744" t="s">
        <v>63</v>
      </c>
      <c r="C744" t="s">
        <v>1365</v>
      </c>
      <c r="D744" t="s">
        <v>1411</v>
      </c>
      <c r="E744" t="s">
        <v>1284</v>
      </c>
      <c r="F744" t="s">
        <v>100</v>
      </c>
      <c r="I744" s="6">
        <v>44</v>
      </c>
      <c r="J744" t="str">
        <f t="shared" si="50"/>
        <v>DPM</v>
      </c>
      <c r="K744" t="str">
        <f t="shared" si="51"/>
        <v>DPM44</v>
      </c>
      <c r="L744">
        <f t="shared" si="52"/>
        <v>3</v>
      </c>
    </row>
    <row r="745" spans="1:12" x14ac:dyDescent="0.4">
      <c r="A745">
        <v>766</v>
      </c>
      <c r="B745" t="s">
        <v>63</v>
      </c>
      <c r="C745" t="s">
        <v>1365</v>
      </c>
      <c r="D745" t="s">
        <v>1412</v>
      </c>
      <c r="E745" t="s">
        <v>1034</v>
      </c>
      <c r="F745" t="s">
        <v>100</v>
      </c>
      <c r="I745" s="6">
        <v>47</v>
      </c>
      <c r="J745" t="str">
        <f t="shared" si="50"/>
        <v>DPM</v>
      </c>
      <c r="K745" t="str">
        <f t="shared" si="51"/>
        <v>DPM47</v>
      </c>
      <c r="L745">
        <f t="shared" si="52"/>
        <v>3</v>
      </c>
    </row>
    <row r="746" spans="1:12" x14ac:dyDescent="0.4">
      <c r="A746">
        <v>767</v>
      </c>
      <c r="B746" t="s">
        <v>63</v>
      </c>
      <c r="C746" t="s">
        <v>1365</v>
      </c>
      <c r="D746" t="s">
        <v>1413</v>
      </c>
      <c r="E746" t="s">
        <v>1414</v>
      </c>
      <c r="F746" t="s">
        <v>132</v>
      </c>
      <c r="I746" s="6">
        <v>48</v>
      </c>
      <c r="J746" t="str">
        <f t="shared" si="50"/>
        <v>DPM</v>
      </c>
      <c r="K746" t="str">
        <f t="shared" si="51"/>
        <v>DPM48</v>
      </c>
      <c r="L746">
        <f t="shared" si="52"/>
        <v>3</v>
      </c>
    </row>
    <row r="747" spans="1:12" x14ac:dyDescent="0.4">
      <c r="A747">
        <v>768</v>
      </c>
      <c r="B747" t="s">
        <v>63</v>
      </c>
      <c r="C747" t="s">
        <v>1365</v>
      </c>
      <c r="D747" t="s">
        <v>1415</v>
      </c>
      <c r="E747" t="s">
        <v>992</v>
      </c>
      <c r="F747" t="s">
        <v>100</v>
      </c>
      <c r="I747" s="6">
        <v>49</v>
      </c>
      <c r="J747" t="str">
        <f t="shared" si="50"/>
        <v>DPM</v>
      </c>
      <c r="K747" t="str">
        <f t="shared" si="51"/>
        <v>DPM49</v>
      </c>
      <c r="L747">
        <f t="shared" si="52"/>
        <v>3</v>
      </c>
    </row>
    <row r="748" spans="1:12" x14ac:dyDescent="0.4">
      <c r="A748">
        <v>769</v>
      </c>
      <c r="B748" t="s">
        <v>63</v>
      </c>
      <c r="C748" t="s">
        <v>1365</v>
      </c>
      <c r="D748" t="s">
        <v>1416</v>
      </c>
      <c r="E748" t="s">
        <v>1417</v>
      </c>
      <c r="F748" t="s">
        <v>92</v>
      </c>
      <c r="I748" s="6">
        <v>4</v>
      </c>
      <c r="J748" t="str">
        <f t="shared" si="50"/>
        <v>DPM</v>
      </c>
      <c r="K748" t="str">
        <f t="shared" si="51"/>
        <v>DPM4</v>
      </c>
      <c r="L748">
        <f t="shared" si="52"/>
        <v>3</v>
      </c>
    </row>
    <row r="749" spans="1:12" x14ac:dyDescent="0.4">
      <c r="A749">
        <v>770</v>
      </c>
      <c r="B749" t="s">
        <v>63</v>
      </c>
      <c r="C749" t="s">
        <v>1365</v>
      </c>
      <c r="D749" t="s">
        <v>1418</v>
      </c>
      <c r="E749" t="s">
        <v>1419</v>
      </c>
      <c r="F749" t="s">
        <v>92</v>
      </c>
      <c r="I749" s="6">
        <v>50</v>
      </c>
      <c r="J749" t="str">
        <f t="shared" si="50"/>
        <v>DPM</v>
      </c>
      <c r="K749" t="str">
        <f t="shared" si="51"/>
        <v>DPM50</v>
      </c>
      <c r="L749">
        <f t="shared" si="52"/>
        <v>2</v>
      </c>
    </row>
    <row r="750" spans="1:12" x14ac:dyDescent="0.4">
      <c r="A750">
        <v>771</v>
      </c>
      <c r="B750" t="s">
        <v>63</v>
      </c>
      <c r="C750" t="s">
        <v>1365</v>
      </c>
      <c r="D750" t="s">
        <v>1420</v>
      </c>
      <c r="E750" t="s">
        <v>1421</v>
      </c>
      <c r="F750" t="s">
        <v>92</v>
      </c>
      <c r="I750" s="6">
        <v>9</v>
      </c>
      <c r="J750" t="str">
        <f t="shared" si="50"/>
        <v>DPM</v>
      </c>
      <c r="K750" t="str">
        <f t="shared" si="51"/>
        <v>DPM9</v>
      </c>
      <c r="L750">
        <f t="shared" si="52"/>
        <v>2</v>
      </c>
    </row>
    <row r="751" spans="1:12" x14ac:dyDescent="0.4">
      <c r="A751">
        <v>772</v>
      </c>
      <c r="B751" t="s">
        <v>64</v>
      </c>
      <c r="C751" t="s">
        <v>1422</v>
      </c>
      <c r="D751" t="s">
        <v>1423</v>
      </c>
      <c r="E751" t="s">
        <v>1424</v>
      </c>
      <c r="F751" t="s">
        <v>92</v>
      </c>
      <c r="I751" s="6">
        <v>12</v>
      </c>
      <c r="J751" t="str">
        <f t="shared" si="50"/>
        <v>DPM</v>
      </c>
      <c r="K751" t="str">
        <f t="shared" si="51"/>
        <v>DPM12</v>
      </c>
      <c r="L751">
        <f t="shared" si="52"/>
        <v>3</v>
      </c>
    </row>
    <row r="752" spans="1:12" x14ac:dyDescent="0.4">
      <c r="A752">
        <v>773</v>
      </c>
      <c r="B752" t="s">
        <v>64</v>
      </c>
      <c r="C752" t="s">
        <v>1422</v>
      </c>
      <c r="D752" t="s">
        <v>1425</v>
      </c>
      <c r="E752" t="s">
        <v>1426</v>
      </c>
      <c r="F752" t="s">
        <v>92</v>
      </c>
      <c r="I752" s="6">
        <v>13</v>
      </c>
      <c r="J752" t="str">
        <f t="shared" si="50"/>
        <v>DPM</v>
      </c>
      <c r="K752" t="str">
        <f t="shared" si="51"/>
        <v>DPM13</v>
      </c>
      <c r="L752">
        <f t="shared" si="52"/>
        <v>3</v>
      </c>
    </row>
    <row r="753" spans="1:12" x14ac:dyDescent="0.4">
      <c r="A753">
        <v>774</v>
      </c>
      <c r="B753" t="s">
        <v>64</v>
      </c>
      <c r="C753" t="s">
        <v>1422</v>
      </c>
      <c r="D753" t="s">
        <v>1427</v>
      </c>
      <c r="E753" t="s">
        <v>1428</v>
      </c>
      <c r="F753" t="s">
        <v>100</v>
      </c>
      <c r="I753" s="6">
        <v>14</v>
      </c>
      <c r="J753" t="str">
        <f t="shared" si="50"/>
        <v>DPM</v>
      </c>
      <c r="K753" t="str">
        <f t="shared" si="51"/>
        <v>DPM14</v>
      </c>
      <c r="L753">
        <f t="shared" si="52"/>
        <v>3</v>
      </c>
    </row>
    <row r="754" spans="1:12" x14ac:dyDescent="0.4">
      <c r="A754">
        <v>775</v>
      </c>
      <c r="B754" t="s">
        <v>64</v>
      </c>
      <c r="C754" t="s">
        <v>1422</v>
      </c>
      <c r="D754" t="s">
        <v>1429</v>
      </c>
      <c r="E754" t="s">
        <v>1430</v>
      </c>
      <c r="F754" t="s">
        <v>100</v>
      </c>
      <c r="I754" s="6">
        <v>15</v>
      </c>
      <c r="J754" t="str">
        <f t="shared" si="50"/>
        <v>DPM</v>
      </c>
      <c r="K754" t="str">
        <f t="shared" si="51"/>
        <v>DPM15</v>
      </c>
      <c r="L754">
        <f t="shared" si="52"/>
        <v>3</v>
      </c>
    </row>
    <row r="755" spans="1:12" x14ac:dyDescent="0.4">
      <c r="A755">
        <v>776</v>
      </c>
      <c r="B755" t="s">
        <v>64</v>
      </c>
      <c r="C755" t="s">
        <v>1422</v>
      </c>
      <c r="D755" t="s">
        <v>1431</v>
      </c>
      <c r="E755" t="s">
        <v>1432</v>
      </c>
      <c r="F755" t="s">
        <v>132</v>
      </c>
      <c r="I755" s="6">
        <v>16</v>
      </c>
      <c r="J755" t="str">
        <f t="shared" si="50"/>
        <v>DPM</v>
      </c>
      <c r="K755" t="str">
        <f t="shared" si="51"/>
        <v>DPM16</v>
      </c>
      <c r="L755">
        <f t="shared" si="52"/>
        <v>3</v>
      </c>
    </row>
    <row r="756" spans="1:12" x14ac:dyDescent="0.4">
      <c r="A756">
        <v>777</v>
      </c>
      <c r="B756" t="s">
        <v>64</v>
      </c>
      <c r="C756" t="s">
        <v>1422</v>
      </c>
      <c r="D756" t="s">
        <v>1433</v>
      </c>
      <c r="E756" t="s">
        <v>1142</v>
      </c>
      <c r="F756" t="s">
        <v>100</v>
      </c>
      <c r="I756" s="6">
        <v>1</v>
      </c>
      <c r="J756" t="str">
        <f t="shared" si="50"/>
        <v>DPM</v>
      </c>
      <c r="K756" t="str">
        <f t="shared" si="51"/>
        <v>DPM1</v>
      </c>
      <c r="L756">
        <f t="shared" si="52"/>
        <v>3</v>
      </c>
    </row>
    <row r="757" spans="1:12" x14ac:dyDescent="0.4">
      <c r="A757">
        <v>778</v>
      </c>
      <c r="B757" t="s">
        <v>64</v>
      </c>
      <c r="C757" t="s">
        <v>1422</v>
      </c>
      <c r="D757" t="s">
        <v>1434</v>
      </c>
      <c r="E757" t="s">
        <v>1435</v>
      </c>
      <c r="F757" t="s">
        <v>92</v>
      </c>
      <c r="I757" s="6">
        <v>23</v>
      </c>
      <c r="J757" t="str">
        <f t="shared" si="50"/>
        <v>DPM</v>
      </c>
      <c r="K757" t="str">
        <f t="shared" si="51"/>
        <v>DPM23</v>
      </c>
      <c r="L757">
        <f t="shared" si="52"/>
        <v>3</v>
      </c>
    </row>
    <row r="758" spans="1:12" x14ac:dyDescent="0.4">
      <c r="A758">
        <v>779</v>
      </c>
      <c r="B758" t="s">
        <v>64</v>
      </c>
      <c r="C758" t="s">
        <v>1422</v>
      </c>
      <c r="D758" t="s">
        <v>1436</v>
      </c>
      <c r="E758" t="s">
        <v>1437</v>
      </c>
      <c r="F758" t="s">
        <v>132</v>
      </c>
      <c r="I758" s="6">
        <v>25</v>
      </c>
      <c r="J758" t="str">
        <f t="shared" si="50"/>
        <v>DPM</v>
      </c>
      <c r="K758" t="str">
        <f t="shared" si="51"/>
        <v>DPM25</v>
      </c>
      <c r="L758">
        <f t="shared" si="52"/>
        <v>3</v>
      </c>
    </row>
    <row r="759" spans="1:12" x14ac:dyDescent="0.4">
      <c r="A759">
        <v>780</v>
      </c>
      <c r="B759" t="s">
        <v>64</v>
      </c>
      <c r="C759" t="s">
        <v>1422</v>
      </c>
      <c r="D759" t="s">
        <v>1438</v>
      </c>
      <c r="E759" t="s">
        <v>1028</v>
      </c>
      <c r="F759" t="s">
        <v>100</v>
      </c>
      <c r="I759" s="6">
        <v>28</v>
      </c>
      <c r="J759" t="str">
        <f t="shared" si="50"/>
        <v>DPM</v>
      </c>
      <c r="K759" t="str">
        <f t="shared" si="51"/>
        <v>DPM28</v>
      </c>
      <c r="L759">
        <f t="shared" si="52"/>
        <v>3</v>
      </c>
    </row>
    <row r="760" spans="1:12" x14ac:dyDescent="0.4">
      <c r="A760">
        <v>781</v>
      </c>
      <c r="B760" t="s">
        <v>64</v>
      </c>
      <c r="C760" t="s">
        <v>1422</v>
      </c>
      <c r="D760" t="s">
        <v>1439</v>
      </c>
      <c r="E760" t="s">
        <v>1002</v>
      </c>
      <c r="F760" t="s">
        <v>100</v>
      </c>
      <c r="I760" s="6">
        <v>2</v>
      </c>
      <c r="J760" t="str">
        <f t="shared" si="50"/>
        <v>DPM</v>
      </c>
      <c r="K760" t="str">
        <f t="shared" si="51"/>
        <v>DPM2</v>
      </c>
      <c r="L760">
        <f t="shared" si="52"/>
        <v>3</v>
      </c>
    </row>
    <row r="761" spans="1:12" x14ac:dyDescent="0.4">
      <c r="A761">
        <v>782</v>
      </c>
      <c r="B761" t="s">
        <v>64</v>
      </c>
      <c r="C761" t="s">
        <v>1422</v>
      </c>
      <c r="D761" t="s">
        <v>1440</v>
      </c>
      <c r="E761" t="s">
        <v>1441</v>
      </c>
      <c r="F761" t="s">
        <v>132</v>
      </c>
      <c r="I761" s="6">
        <v>30</v>
      </c>
      <c r="J761" t="str">
        <f t="shared" si="50"/>
        <v>DPM</v>
      </c>
      <c r="K761" t="str">
        <f t="shared" si="51"/>
        <v>DPM30</v>
      </c>
      <c r="L761">
        <f t="shared" si="52"/>
        <v>3</v>
      </c>
    </row>
    <row r="762" spans="1:12" x14ac:dyDescent="0.4">
      <c r="A762">
        <v>783</v>
      </c>
      <c r="B762" t="s">
        <v>64</v>
      </c>
      <c r="C762" t="s">
        <v>1422</v>
      </c>
      <c r="D762" t="s">
        <v>1442</v>
      </c>
      <c r="E762" t="s">
        <v>1216</v>
      </c>
      <c r="F762" t="s">
        <v>100</v>
      </c>
      <c r="I762" s="6">
        <v>31</v>
      </c>
      <c r="J762" t="str">
        <f t="shared" si="50"/>
        <v>DPM</v>
      </c>
      <c r="K762" t="str">
        <f t="shared" si="51"/>
        <v>DPM31</v>
      </c>
      <c r="L762">
        <f t="shared" si="52"/>
        <v>3</v>
      </c>
    </row>
    <row r="763" spans="1:12" x14ac:dyDescent="0.4">
      <c r="A763">
        <v>784</v>
      </c>
      <c r="B763" t="s">
        <v>64</v>
      </c>
      <c r="C763" t="s">
        <v>1422</v>
      </c>
      <c r="D763" t="s">
        <v>1443</v>
      </c>
      <c r="E763" t="s">
        <v>1444</v>
      </c>
      <c r="F763" t="s">
        <v>92</v>
      </c>
      <c r="I763" s="6">
        <v>32</v>
      </c>
      <c r="J763" t="str">
        <f t="shared" si="50"/>
        <v>DPM</v>
      </c>
      <c r="K763" t="str">
        <f t="shared" si="51"/>
        <v>DPM32</v>
      </c>
      <c r="L763">
        <f t="shared" si="52"/>
        <v>3</v>
      </c>
    </row>
    <row r="764" spans="1:12" x14ac:dyDescent="0.4">
      <c r="A764">
        <v>785</v>
      </c>
      <c r="B764" t="s">
        <v>64</v>
      </c>
      <c r="C764" t="s">
        <v>1422</v>
      </c>
      <c r="D764" t="s">
        <v>1445</v>
      </c>
      <c r="E764" t="s">
        <v>1446</v>
      </c>
      <c r="F764" t="s">
        <v>92</v>
      </c>
      <c r="I764" s="6">
        <v>34</v>
      </c>
      <c r="J764" t="str">
        <f t="shared" si="50"/>
        <v>DPM</v>
      </c>
      <c r="K764" t="str">
        <f t="shared" si="51"/>
        <v>DPM34</v>
      </c>
      <c r="L764">
        <f t="shared" si="52"/>
        <v>3</v>
      </c>
    </row>
    <row r="765" spans="1:12" x14ac:dyDescent="0.4">
      <c r="A765">
        <v>786</v>
      </c>
      <c r="B765" t="s">
        <v>64</v>
      </c>
      <c r="C765" t="s">
        <v>1422</v>
      </c>
      <c r="D765" t="s">
        <v>1447</v>
      </c>
      <c r="E765" t="s">
        <v>1448</v>
      </c>
      <c r="F765" t="s">
        <v>132</v>
      </c>
      <c r="I765" s="6">
        <v>35</v>
      </c>
      <c r="J765" t="str">
        <f t="shared" si="50"/>
        <v>DPM</v>
      </c>
      <c r="K765" t="str">
        <f t="shared" si="51"/>
        <v>DPM35</v>
      </c>
      <c r="L765">
        <f t="shared" si="52"/>
        <v>3</v>
      </c>
    </row>
    <row r="766" spans="1:12" x14ac:dyDescent="0.4">
      <c r="A766">
        <v>787</v>
      </c>
      <c r="B766" t="s">
        <v>64</v>
      </c>
      <c r="C766" t="s">
        <v>1422</v>
      </c>
      <c r="D766" t="s">
        <v>1449</v>
      </c>
      <c r="E766" t="s">
        <v>1450</v>
      </c>
      <c r="F766" t="s">
        <v>92</v>
      </c>
      <c r="I766" s="6">
        <v>36</v>
      </c>
      <c r="J766" t="str">
        <f t="shared" si="50"/>
        <v>DPM</v>
      </c>
      <c r="K766" t="str">
        <f t="shared" si="51"/>
        <v>DPM36</v>
      </c>
      <c r="L766">
        <f t="shared" si="52"/>
        <v>3</v>
      </c>
    </row>
    <row r="767" spans="1:12" x14ac:dyDescent="0.4">
      <c r="A767">
        <v>788</v>
      </c>
      <c r="B767" t="s">
        <v>64</v>
      </c>
      <c r="C767" t="s">
        <v>1422</v>
      </c>
      <c r="D767" t="s">
        <v>1451</v>
      </c>
      <c r="E767" t="s">
        <v>1452</v>
      </c>
      <c r="F767" t="s">
        <v>92</v>
      </c>
      <c r="I767" s="6">
        <v>37</v>
      </c>
      <c r="J767" t="str">
        <f t="shared" si="50"/>
        <v>DPM</v>
      </c>
      <c r="K767" t="str">
        <f t="shared" si="51"/>
        <v>DPM37</v>
      </c>
      <c r="L767">
        <f t="shared" si="52"/>
        <v>3</v>
      </c>
    </row>
    <row r="768" spans="1:12" x14ac:dyDescent="0.4">
      <c r="A768">
        <v>789</v>
      </c>
      <c r="B768" t="s">
        <v>64</v>
      </c>
      <c r="C768" t="s">
        <v>1422</v>
      </c>
      <c r="D768" t="s">
        <v>1453</v>
      </c>
      <c r="E768" t="s">
        <v>1454</v>
      </c>
      <c r="F768" t="s">
        <v>92</v>
      </c>
      <c r="I768" s="6">
        <v>39</v>
      </c>
      <c r="J768" t="str">
        <f t="shared" si="50"/>
        <v>DPM</v>
      </c>
      <c r="K768" t="str">
        <f t="shared" si="51"/>
        <v>DPM39</v>
      </c>
      <c r="L768">
        <f t="shared" si="52"/>
        <v>3</v>
      </c>
    </row>
    <row r="769" spans="1:12" x14ac:dyDescent="0.4">
      <c r="A769">
        <v>790</v>
      </c>
      <c r="B769" t="s">
        <v>64</v>
      </c>
      <c r="C769" t="s">
        <v>1422</v>
      </c>
      <c r="D769" t="s">
        <v>1455</v>
      </c>
      <c r="E769" t="s">
        <v>1000</v>
      </c>
      <c r="F769" t="s">
        <v>92</v>
      </c>
      <c r="I769" s="6">
        <v>40</v>
      </c>
      <c r="J769" t="str">
        <f t="shared" si="50"/>
        <v>DPM</v>
      </c>
      <c r="K769" t="str">
        <f t="shared" si="51"/>
        <v>DPM40</v>
      </c>
      <c r="L769">
        <f t="shared" si="52"/>
        <v>3</v>
      </c>
    </row>
    <row r="770" spans="1:12" x14ac:dyDescent="0.4">
      <c r="A770">
        <v>791</v>
      </c>
      <c r="B770" t="s">
        <v>64</v>
      </c>
      <c r="C770" t="s">
        <v>1422</v>
      </c>
      <c r="D770" t="s">
        <v>1456</v>
      </c>
      <c r="E770" t="s">
        <v>1419</v>
      </c>
      <c r="F770" t="s">
        <v>92</v>
      </c>
      <c r="I770" s="6">
        <v>41</v>
      </c>
      <c r="J770" t="str">
        <f t="shared" ref="J770:J833" si="53">LEFT(B770,3)</f>
        <v>DPM</v>
      </c>
      <c r="K770" t="str">
        <f t="shared" ref="K770:K833" si="54">CONCATENATE(J770,I770)</f>
        <v>DPM41</v>
      </c>
      <c r="L770">
        <f t="shared" ref="L770:L833" si="55">COUNTIF($K$2:$K$1123, "gpn" &amp; I770&amp;""  )</f>
        <v>3</v>
      </c>
    </row>
    <row r="771" spans="1:12" x14ac:dyDescent="0.4">
      <c r="A771">
        <v>792</v>
      </c>
      <c r="B771" t="s">
        <v>64</v>
      </c>
      <c r="C771" t="s">
        <v>1422</v>
      </c>
      <c r="D771" t="s">
        <v>1457</v>
      </c>
      <c r="E771" t="s">
        <v>1458</v>
      </c>
      <c r="F771" t="s">
        <v>92</v>
      </c>
      <c r="I771" s="6">
        <v>42</v>
      </c>
      <c r="J771" t="str">
        <f t="shared" si="53"/>
        <v>DPM</v>
      </c>
      <c r="K771" t="str">
        <f t="shared" si="54"/>
        <v>DPM42</v>
      </c>
      <c r="L771">
        <f t="shared" si="55"/>
        <v>3</v>
      </c>
    </row>
    <row r="772" spans="1:12" x14ac:dyDescent="0.4">
      <c r="A772">
        <v>793</v>
      </c>
      <c r="B772" t="s">
        <v>64</v>
      </c>
      <c r="C772" t="s">
        <v>1422</v>
      </c>
      <c r="D772" t="s">
        <v>1459</v>
      </c>
      <c r="E772" t="s">
        <v>1460</v>
      </c>
      <c r="F772" t="s">
        <v>132</v>
      </c>
      <c r="I772" s="6">
        <v>43</v>
      </c>
      <c r="J772" t="str">
        <f t="shared" si="53"/>
        <v>DPM</v>
      </c>
      <c r="K772" t="str">
        <f t="shared" si="54"/>
        <v>DPM43</v>
      </c>
      <c r="L772">
        <f t="shared" si="55"/>
        <v>3</v>
      </c>
    </row>
    <row r="773" spans="1:12" x14ac:dyDescent="0.4">
      <c r="A773">
        <v>794</v>
      </c>
      <c r="B773" t="s">
        <v>64</v>
      </c>
      <c r="C773" t="s">
        <v>1422</v>
      </c>
      <c r="D773" t="s">
        <v>1461</v>
      </c>
      <c r="E773" t="s">
        <v>1462</v>
      </c>
      <c r="F773" t="s">
        <v>92</v>
      </c>
      <c r="I773" s="6">
        <v>44</v>
      </c>
      <c r="J773" t="str">
        <f t="shared" si="53"/>
        <v>DPM</v>
      </c>
      <c r="K773" t="str">
        <f t="shared" si="54"/>
        <v>DPM44</v>
      </c>
      <c r="L773">
        <f t="shared" si="55"/>
        <v>3</v>
      </c>
    </row>
    <row r="774" spans="1:12" x14ac:dyDescent="0.4">
      <c r="A774">
        <v>795</v>
      </c>
      <c r="B774" t="s">
        <v>64</v>
      </c>
      <c r="C774" t="s">
        <v>1422</v>
      </c>
      <c r="D774" t="s">
        <v>1463</v>
      </c>
      <c r="E774" t="s">
        <v>1288</v>
      </c>
      <c r="F774" t="s">
        <v>92</v>
      </c>
      <c r="I774" s="6">
        <v>45</v>
      </c>
      <c r="J774" t="str">
        <f t="shared" si="53"/>
        <v>DPM</v>
      </c>
      <c r="K774" t="str">
        <f t="shared" si="54"/>
        <v>DPM45</v>
      </c>
      <c r="L774">
        <f t="shared" si="55"/>
        <v>3</v>
      </c>
    </row>
    <row r="775" spans="1:12" x14ac:dyDescent="0.4">
      <c r="A775">
        <v>796</v>
      </c>
      <c r="B775" t="s">
        <v>64</v>
      </c>
      <c r="C775" t="s">
        <v>1422</v>
      </c>
      <c r="D775" t="s">
        <v>1464</v>
      </c>
      <c r="E775" t="s">
        <v>1465</v>
      </c>
      <c r="F775" t="s">
        <v>100</v>
      </c>
      <c r="I775" s="6">
        <v>46</v>
      </c>
      <c r="J775" t="str">
        <f t="shared" si="53"/>
        <v>DPM</v>
      </c>
      <c r="K775" t="str">
        <f t="shared" si="54"/>
        <v>DPM46</v>
      </c>
      <c r="L775">
        <f t="shared" si="55"/>
        <v>3</v>
      </c>
    </row>
    <row r="776" spans="1:12" x14ac:dyDescent="0.4">
      <c r="A776">
        <v>797</v>
      </c>
      <c r="B776" t="s">
        <v>64</v>
      </c>
      <c r="C776" t="s">
        <v>1422</v>
      </c>
      <c r="D776" t="s">
        <v>1466</v>
      </c>
      <c r="E776" t="s">
        <v>1132</v>
      </c>
      <c r="F776" t="s">
        <v>100</v>
      </c>
      <c r="I776" s="6">
        <v>47</v>
      </c>
      <c r="J776" t="str">
        <f t="shared" si="53"/>
        <v>DPM</v>
      </c>
      <c r="K776" t="str">
        <f t="shared" si="54"/>
        <v>DPM47</v>
      </c>
      <c r="L776">
        <f t="shared" si="55"/>
        <v>3</v>
      </c>
    </row>
    <row r="777" spans="1:12" x14ac:dyDescent="0.4">
      <c r="A777">
        <v>798</v>
      </c>
      <c r="B777" t="s">
        <v>64</v>
      </c>
      <c r="C777" t="s">
        <v>1422</v>
      </c>
      <c r="D777" t="s">
        <v>1467</v>
      </c>
      <c r="E777" t="s">
        <v>1468</v>
      </c>
      <c r="F777" t="s">
        <v>92</v>
      </c>
      <c r="I777" s="6">
        <v>48</v>
      </c>
      <c r="J777" t="str">
        <f t="shared" si="53"/>
        <v>DPM</v>
      </c>
      <c r="K777" t="str">
        <f t="shared" si="54"/>
        <v>DPM48</v>
      </c>
      <c r="L777">
        <f t="shared" si="55"/>
        <v>3</v>
      </c>
    </row>
    <row r="778" spans="1:12" x14ac:dyDescent="0.4">
      <c r="A778">
        <v>799</v>
      </c>
      <c r="B778" t="s">
        <v>64</v>
      </c>
      <c r="C778" t="s">
        <v>1422</v>
      </c>
      <c r="D778" t="s">
        <v>1469</v>
      </c>
      <c r="E778" t="s">
        <v>1470</v>
      </c>
      <c r="F778" t="s">
        <v>100</v>
      </c>
      <c r="I778" s="6">
        <v>49</v>
      </c>
      <c r="J778" t="str">
        <f t="shared" si="53"/>
        <v>DPM</v>
      </c>
      <c r="K778" t="str">
        <f t="shared" si="54"/>
        <v>DPM49</v>
      </c>
      <c r="L778">
        <f t="shared" si="55"/>
        <v>3</v>
      </c>
    </row>
    <row r="779" spans="1:12" x14ac:dyDescent="0.4">
      <c r="A779">
        <v>800</v>
      </c>
      <c r="B779" t="s">
        <v>64</v>
      </c>
      <c r="C779" t="s">
        <v>1422</v>
      </c>
      <c r="D779" t="s">
        <v>1471</v>
      </c>
      <c r="E779" t="s">
        <v>984</v>
      </c>
      <c r="F779" t="s">
        <v>100</v>
      </c>
      <c r="I779" s="6">
        <v>4</v>
      </c>
      <c r="J779" t="str">
        <f t="shared" si="53"/>
        <v>DPM</v>
      </c>
      <c r="K779" t="str">
        <f t="shared" si="54"/>
        <v>DPM4</v>
      </c>
      <c r="L779">
        <f t="shared" si="55"/>
        <v>3</v>
      </c>
    </row>
    <row r="780" spans="1:12" x14ac:dyDescent="0.4">
      <c r="A780">
        <v>801</v>
      </c>
      <c r="B780" t="s">
        <v>64</v>
      </c>
      <c r="C780" t="s">
        <v>1422</v>
      </c>
      <c r="D780" t="s">
        <v>1472</v>
      </c>
      <c r="E780" t="s">
        <v>1083</v>
      </c>
      <c r="F780" t="s">
        <v>100</v>
      </c>
      <c r="I780" s="6">
        <v>50</v>
      </c>
      <c r="J780" t="str">
        <f t="shared" si="53"/>
        <v>DPM</v>
      </c>
      <c r="K780" t="str">
        <f t="shared" si="54"/>
        <v>DPM50</v>
      </c>
      <c r="L780">
        <f t="shared" si="55"/>
        <v>2</v>
      </c>
    </row>
    <row r="781" spans="1:12" x14ac:dyDescent="0.4">
      <c r="A781">
        <v>802</v>
      </c>
      <c r="B781" t="s">
        <v>64</v>
      </c>
      <c r="C781" t="s">
        <v>1422</v>
      </c>
      <c r="D781" t="s">
        <v>1473</v>
      </c>
      <c r="E781" t="s">
        <v>1474</v>
      </c>
      <c r="F781" t="s">
        <v>132</v>
      </c>
      <c r="I781" s="6">
        <v>9</v>
      </c>
      <c r="J781" t="str">
        <f t="shared" si="53"/>
        <v>DPM</v>
      </c>
      <c r="K781" t="str">
        <f t="shared" si="54"/>
        <v>DPM9</v>
      </c>
      <c r="L781">
        <f t="shared" si="55"/>
        <v>2</v>
      </c>
    </row>
    <row r="782" spans="1:12" x14ac:dyDescent="0.4">
      <c r="A782">
        <v>803</v>
      </c>
      <c r="B782" t="s">
        <v>8</v>
      </c>
      <c r="C782" t="s">
        <v>1475</v>
      </c>
      <c r="D782" t="s">
        <v>1476</v>
      </c>
      <c r="E782" t="s">
        <v>1477</v>
      </c>
      <c r="F782" t="s">
        <v>100</v>
      </c>
      <c r="I782" s="6">
        <v>20</v>
      </c>
      <c r="J782" t="str">
        <f t="shared" si="53"/>
        <v>DPS</v>
      </c>
      <c r="K782" t="str">
        <f t="shared" si="54"/>
        <v>DPS20</v>
      </c>
      <c r="L782">
        <f t="shared" si="55"/>
        <v>3</v>
      </c>
    </row>
    <row r="783" spans="1:12" x14ac:dyDescent="0.4">
      <c r="A783">
        <v>804</v>
      </c>
      <c r="B783" t="s">
        <v>9</v>
      </c>
      <c r="C783" t="s">
        <v>1478</v>
      </c>
      <c r="D783" t="s">
        <v>1479</v>
      </c>
      <c r="E783" t="s">
        <v>1480</v>
      </c>
      <c r="F783" t="s">
        <v>100</v>
      </c>
      <c r="I783" s="6">
        <v>44</v>
      </c>
      <c r="J783" t="str">
        <f t="shared" si="53"/>
        <v>DPS</v>
      </c>
      <c r="K783" t="str">
        <f t="shared" si="54"/>
        <v>DPS44</v>
      </c>
      <c r="L783">
        <f t="shared" si="55"/>
        <v>3</v>
      </c>
    </row>
    <row r="784" spans="1:12" x14ac:dyDescent="0.4">
      <c r="A784">
        <v>805</v>
      </c>
      <c r="B784" t="s">
        <v>10</v>
      </c>
      <c r="C784" t="s">
        <v>1481</v>
      </c>
      <c r="D784" t="s">
        <v>1482</v>
      </c>
      <c r="E784" t="s">
        <v>1483</v>
      </c>
      <c r="F784" t="s">
        <v>132</v>
      </c>
      <c r="I784" s="6">
        <v>2</v>
      </c>
      <c r="J784" t="str">
        <f t="shared" si="53"/>
        <v>DPS</v>
      </c>
      <c r="K784" t="str">
        <f t="shared" si="54"/>
        <v>DPS2</v>
      </c>
      <c r="L784">
        <f t="shared" si="55"/>
        <v>3</v>
      </c>
    </row>
    <row r="785" spans="1:12" x14ac:dyDescent="0.4">
      <c r="A785">
        <v>806</v>
      </c>
      <c r="B785" t="s">
        <v>11</v>
      </c>
      <c r="C785" t="s">
        <v>1484</v>
      </c>
      <c r="D785" t="s">
        <v>1485</v>
      </c>
      <c r="E785" t="s">
        <v>1486</v>
      </c>
      <c r="F785" t="s">
        <v>92</v>
      </c>
      <c r="I785" s="6">
        <v>12</v>
      </c>
      <c r="J785" t="str">
        <f t="shared" si="53"/>
        <v>DPS</v>
      </c>
      <c r="K785" t="str">
        <f t="shared" si="54"/>
        <v>DPS12</v>
      </c>
      <c r="L785">
        <f t="shared" si="55"/>
        <v>3</v>
      </c>
    </row>
    <row r="786" spans="1:12" x14ac:dyDescent="0.4">
      <c r="A786">
        <v>807</v>
      </c>
      <c r="B786" t="s">
        <v>11</v>
      </c>
      <c r="C786" t="s">
        <v>1484</v>
      </c>
      <c r="D786" t="s">
        <v>1487</v>
      </c>
      <c r="E786" t="s">
        <v>1488</v>
      </c>
      <c r="F786" t="s">
        <v>92</v>
      </c>
      <c r="I786" s="6">
        <v>19</v>
      </c>
      <c r="J786" t="str">
        <f t="shared" si="53"/>
        <v>DPS</v>
      </c>
      <c r="K786" t="str">
        <f t="shared" si="54"/>
        <v>DPS19</v>
      </c>
      <c r="L786">
        <f t="shared" si="55"/>
        <v>3</v>
      </c>
    </row>
    <row r="787" spans="1:12" x14ac:dyDescent="0.4">
      <c r="A787">
        <v>808</v>
      </c>
      <c r="B787" t="s">
        <v>11</v>
      </c>
      <c r="C787" t="s">
        <v>1484</v>
      </c>
      <c r="D787" t="s">
        <v>1489</v>
      </c>
      <c r="E787" t="s">
        <v>1490</v>
      </c>
      <c r="F787" t="s">
        <v>92</v>
      </c>
      <c r="I787" s="6">
        <v>41</v>
      </c>
      <c r="J787" t="str">
        <f t="shared" si="53"/>
        <v>DPS</v>
      </c>
      <c r="K787" t="str">
        <f t="shared" si="54"/>
        <v>DPS41</v>
      </c>
      <c r="L787">
        <f t="shared" si="55"/>
        <v>3</v>
      </c>
    </row>
    <row r="788" spans="1:12" x14ac:dyDescent="0.4">
      <c r="A788">
        <v>809</v>
      </c>
      <c r="B788" t="s">
        <v>11</v>
      </c>
      <c r="C788" t="s">
        <v>1484</v>
      </c>
      <c r="D788" t="s">
        <v>1491</v>
      </c>
      <c r="E788" t="s">
        <v>1492</v>
      </c>
      <c r="F788" t="s">
        <v>100</v>
      </c>
      <c r="I788" s="6">
        <v>43</v>
      </c>
      <c r="J788" t="str">
        <f t="shared" si="53"/>
        <v>DPS</v>
      </c>
      <c r="K788" t="str">
        <f t="shared" si="54"/>
        <v>DPS43</v>
      </c>
      <c r="L788">
        <f t="shared" si="55"/>
        <v>3</v>
      </c>
    </row>
    <row r="789" spans="1:12" x14ac:dyDescent="0.4">
      <c r="A789">
        <v>810</v>
      </c>
      <c r="B789" t="s">
        <v>12</v>
      </c>
      <c r="C789" t="s">
        <v>1493</v>
      </c>
      <c r="D789" t="s">
        <v>1494</v>
      </c>
      <c r="E789" t="s">
        <v>1495</v>
      </c>
      <c r="F789" t="s">
        <v>92</v>
      </c>
      <c r="I789" s="6">
        <v>46</v>
      </c>
      <c r="J789" t="str">
        <f t="shared" si="53"/>
        <v>DPS</v>
      </c>
      <c r="K789" t="str">
        <f t="shared" si="54"/>
        <v>DPS46</v>
      </c>
      <c r="L789">
        <f t="shared" si="55"/>
        <v>3</v>
      </c>
    </row>
    <row r="790" spans="1:12" x14ac:dyDescent="0.4">
      <c r="A790">
        <v>811</v>
      </c>
      <c r="B790" t="s">
        <v>13</v>
      </c>
      <c r="C790" t="s">
        <v>1496</v>
      </c>
      <c r="D790" t="s">
        <v>1497</v>
      </c>
      <c r="E790" t="s">
        <v>1498</v>
      </c>
      <c r="F790" t="s">
        <v>100</v>
      </c>
      <c r="I790" s="6">
        <v>12</v>
      </c>
      <c r="J790" t="str">
        <f t="shared" si="53"/>
        <v>DPS</v>
      </c>
      <c r="K790" t="str">
        <f t="shared" si="54"/>
        <v>DPS12</v>
      </c>
      <c r="L790">
        <f t="shared" si="55"/>
        <v>3</v>
      </c>
    </row>
    <row r="791" spans="1:12" x14ac:dyDescent="0.4">
      <c r="A791">
        <v>812</v>
      </c>
      <c r="B791" t="s">
        <v>13</v>
      </c>
      <c r="C791" t="s">
        <v>1496</v>
      </c>
      <c r="D791" t="s">
        <v>1499</v>
      </c>
      <c r="E791" t="s">
        <v>1500</v>
      </c>
      <c r="F791" t="s">
        <v>100</v>
      </c>
      <c r="I791" s="6">
        <v>17</v>
      </c>
      <c r="J791" t="str">
        <f t="shared" si="53"/>
        <v>DPS</v>
      </c>
      <c r="K791" t="str">
        <f t="shared" si="54"/>
        <v>DPS17</v>
      </c>
      <c r="L791">
        <f t="shared" si="55"/>
        <v>3</v>
      </c>
    </row>
    <row r="792" spans="1:12" x14ac:dyDescent="0.4">
      <c r="A792">
        <v>813</v>
      </c>
      <c r="B792" t="s">
        <v>13</v>
      </c>
      <c r="C792" t="s">
        <v>1496</v>
      </c>
      <c r="D792" t="s">
        <v>1501</v>
      </c>
      <c r="E792" t="s">
        <v>1502</v>
      </c>
      <c r="F792" t="s">
        <v>92</v>
      </c>
      <c r="I792" s="6">
        <v>39</v>
      </c>
      <c r="J792" t="str">
        <f t="shared" si="53"/>
        <v>DPS</v>
      </c>
      <c r="K792" t="str">
        <f t="shared" si="54"/>
        <v>DPS39</v>
      </c>
      <c r="L792">
        <f t="shared" si="55"/>
        <v>3</v>
      </c>
    </row>
    <row r="793" spans="1:12" x14ac:dyDescent="0.4">
      <c r="A793">
        <v>814</v>
      </c>
      <c r="B793" t="s">
        <v>14</v>
      </c>
      <c r="C793" t="s">
        <v>1503</v>
      </c>
      <c r="D793" t="s">
        <v>1504</v>
      </c>
      <c r="E793" t="s">
        <v>1505</v>
      </c>
      <c r="F793" t="s">
        <v>100</v>
      </c>
      <c r="I793" s="6">
        <v>44</v>
      </c>
      <c r="J793" t="str">
        <f t="shared" si="53"/>
        <v>DPS</v>
      </c>
      <c r="K793" t="str">
        <f t="shared" si="54"/>
        <v>DPS44</v>
      </c>
      <c r="L793">
        <f t="shared" si="55"/>
        <v>3</v>
      </c>
    </row>
    <row r="794" spans="1:12" x14ac:dyDescent="0.4">
      <c r="A794">
        <v>815</v>
      </c>
      <c r="B794" t="s">
        <v>14</v>
      </c>
      <c r="C794" t="s">
        <v>1503</v>
      </c>
      <c r="D794" t="s">
        <v>1506</v>
      </c>
      <c r="E794" t="s">
        <v>1507</v>
      </c>
      <c r="F794" t="s">
        <v>100</v>
      </c>
      <c r="I794" s="6">
        <v>49</v>
      </c>
      <c r="J794" t="str">
        <f t="shared" si="53"/>
        <v>DPS</v>
      </c>
      <c r="K794" t="str">
        <f t="shared" si="54"/>
        <v>DPS49</v>
      </c>
      <c r="L794">
        <f t="shared" si="55"/>
        <v>3</v>
      </c>
    </row>
    <row r="795" spans="1:12" x14ac:dyDescent="0.4">
      <c r="A795">
        <v>816</v>
      </c>
      <c r="B795" t="s">
        <v>15</v>
      </c>
      <c r="C795" t="s">
        <v>1508</v>
      </c>
      <c r="D795" t="s">
        <v>1509</v>
      </c>
      <c r="E795" t="s">
        <v>1510</v>
      </c>
      <c r="F795" t="s">
        <v>100</v>
      </c>
      <c r="I795" s="6">
        <v>44</v>
      </c>
      <c r="J795" t="str">
        <f t="shared" si="53"/>
        <v>DPS</v>
      </c>
      <c r="K795" t="str">
        <f t="shared" si="54"/>
        <v>DPS44</v>
      </c>
      <c r="L795">
        <f t="shared" si="55"/>
        <v>3</v>
      </c>
    </row>
    <row r="796" spans="1:12" x14ac:dyDescent="0.4">
      <c r="A796">
        <v>817</v>
      </c>
      <c r="B796" t="s">
        <v>35</v>
      </c>
      <c r="C796" t="s">
        <v>1511</v>
      </c>
      <c r="D796" t="s">
        <v>1512</v>
      </c>
      <c r="E796" t="s">
        <v>1513</v>
      </c>
      <c r="F796" t="s">
        <v>92</v>
      </c>
      <c r="I796" s="6">
        <v>16</v>
      </c>
      <c r="J796" t="str">
        <f t="shared" si="53"/>
        <v>GBN</v>
      </c>
      <c r="K796" t="str">
        <f t="shared" si="54"/>
        <v>GBN16</v>
      </c>
      <c r="L796">
        <f t="shared" si="55"/>
        <v>3</v>
      </c>
    </row>
    <row r="797" spans="1:12" x14ac:dyDescent="0.4">
      <c r="A797">
        <v>818</v>
      </c>
      <c r="B797" t="s">
        <v>35</v>
      </c>
      <c r="C797" t="s">
        <v>1511</v>
      </c>
      <c r="D797" t="s">
        <v>1514</v>
      </c>
      <c r="E797" t="s">
        <v>1515</v>
      </c>
      <c r="F797" t="s">
        <v>100</v>
      </c>
      <c r="I797" s="6">
        <v>17</v>
      </c>
      <c r="J797" t="str">
        <f t="shared" si="53"/>
        <v>GBN</v>
      </c>
      <c r="K797" t="str">
        <f t="shared" si="54"/>
        <v>GBN17</v>
      </c>
      <c r="L797">
        <f t="shared" si="55"/>
        <v>3</v>
      </c>
    </row>
    <row r="798" spans="1:12" x14ac:dyDescent="0.4">
      <c r="A798">
        <v>819</v>
      </c>
      <c r="B798" t="s">
        <v>35</v>
      </c>
      <c r="C798" t="s">
        <v>1511</v>
      </c>
      <c r="D798" t="s">
        <v>1516</v>
      </c>
      <c r="E798" t="s">
        <v>1517</v>
      </c>
      <c r="F798" t="s">
        <v>100</v>
      </c>
      <c r="I798" s="6">
        <v>30</v>
      </c>
      <c r="J798" t="str">
        <f t="shared" si="53"/>
        <v>GBN</v>
      </c>
      <c r="K798" t="str">
        <f t="shared" si="54"/>
        <v>GBN30</v>
      </c>
      <c r="L798">
        <f t="shared" si="55"/>
        <v>3</v>
      </c>
    </row>
    <row r="799" spans="1:12" x14ac:dyDescent="0.4">
      <c r="A799">
        <v>820</v>
      </c>
      <c r="B799" t="s">
        <v>35</v>
      </c>
      <c r="C799" t="s">
        <v>1511</v>
      </c>
      <c r="D799" t="s">
        <v>1518</v>
      </c>
      <c r="E799" t="s">
        <v>1519</v>
      </c>
      <c r="F799" t="s">
        <v>100</v>
      </c>
      <c r="I799" s="6">
        <v>34</v>
      </c>
      <c r="J799" t="str">
        <f t="shared" si="53"/>
        <v>GBN</v>
      </c>
      <c r="K799" t="str">
        <f t="shared" si="54"/>
        <v>GBN34</v>
      </c>
      <c r="L799">
        <f t="shared" si="55"/>
        <v>3</v>
      </c>
    </row>
    <row r="800" spans="1:12" x14ac:dyDescent="0.4">
      <c r="A800">
        <v>821</v>
      </c>
      <c r="B800" t="s">
        <v>35</v>
      </c>
      <c r="C800" t="s">
        <v>1511</v>
      </c>
      <c r="D800" t="s">
        <v>1520</v>
      </c>
      <c r="E800" t="s">
        <v>1521</v>
      </c>
      <c r="F800" t="s">
        <v>100</v>
      </c>
      <c r="I800" s="6">
        <v>38</v>
      </c>
      <c r="J800" t="str">
        <f t="shared" si="53"/>
        <v>GBN</v>
      </c>
      <c r="K800" t="str">
        <f t="shared" si="54"/>
        <v>GBN38</v>
      </c>
      <c r="L800">
        <f t="shared" si="55"/>
        <v>3</v>
      </c>
    </row>
    <row r="801" spans="1:12" x14ac:dyDescent="0.4">
      <c r="A801">
        <v>822</v>
      </c>
      <c r="B801" t="s">
        <v>35</v>
      </c>
      <c r="C801" t="s">
        <v>1511</v>
      </c>
      <c r="D801" t="s">
        <v>1522</v>
      </c>
      <c r="E801" t="s">
        <v>1523</v>
      </c>
      <c r="F801" t="s">
        <v>100</v>
      </c>
      <c r="I801" s="6">
        <v>42</v>
      </c>
      <c r="J801" t="str">
        <f t="shared" si="53"/>
        <v>GBN</v>
      </c>
      <c r="K801" t="str">
        <f t="shared" si="54"/>
        <v>GBN42</v>
      </c>
      <c r="L801">
        <f t="shared" si="55"/>
        <v>3</v>
      </c>
    </row>
    <row r="802" spans="1:12" x14ac:dyDescent="0.4">
      <c r="A802">
        <v>823</v>
      </c>
      <c r="B802" t="s">
        <v>35</v>
      </c>
      <c r="C802" t="s">
        <v>1511</v>
      </c>
      <c r="D802" t="s">
        <v>1524</v>
      </c>
      <c r="E802" t="s">
        <v>1525</v>
      </c>
      <c r="F802" t="s">
        <v>100</v>
      </c>
      <c r="I802" s="6">
        <v>44</v>
      </c>
      <c r="J802" t="str">
        <f t="shared" si="53"/>
        <v>GBN</v>
      </c>
      <c r="K802" t="str">
        <f t="shared" si="54"/>
        <v>GBN44</v>
      </c>
      <c r="L802">
        <f t="shared" si="55"/>
        <v>3</v>
      </c>
    </row>
    <row r="803" spans="1:12" x14ac:dyDescent="0.4">
      <c r="A803">
        <v>824</v>
      </c>
      <c r="B803" t="s">
        <v>35</v>
      </c>
      <c r="C803" t="s">
        <v>1511</v>
      </c>
      <c r="D803" t="s">
        <v>1526</v>
      </c>
      <c r="E803" t="s">
        <v>1527</v>
      </c>
      <c r="F803" t="s">
        <v>100</v>
      </c>
      <c r="I803" s="6">
        <v>46</v>
      </c>
      <c r="J803" t="str">
        <f t="shared" si="53"/>
        <v>GBN</v>
      </c>
      <c r="K803" t="str">
        <f t="shared" si="54"/>
        <v>GBN46</v>
      </c>
      <c r="L803">
        <f t="shared" si="55"/>
        <v>3</v>
      </c>
    </row>
    <row r="804" spans="1:12" x14ac:dyDescent="0.4">
      <c r="A804">
        <v>825</v>
      </c>
      <c r="B804" t="s">
        <v>35</v>
      </c>
      <c r="C804" t="s">
        <v>1511</v>
      </c>
      <c r="D804" t="s">
        <v>1528</v>
      </c>
      <c r="E804" t="s">
        <v>1529</v>
      </c>
      <c r="F804" t="s">
        <v>100</v>
      </c>
      <c r="I804" s="6">
        <v>48</v>
      </c>
      <c r="J804" t="str">
        <f t="shared" si="53"/>
        <v>GBN</v>
      </c>
      <c r="K804" t="str">
        <f t="shared" si="54"/>
        <v>GBN48</v>
      </c>
      <c r="L804">
        <f t="shared" si="55"/>
        <v>3</v>
      </c>
    </row>
    <row r="805" spans="1:12" x14ac:dyDescent="0.4">
      <c r="A805">
        <v>826</v>
      </c>
      <c r="B805" t="s">
        <v>36</v>
      </c>
      <c r="C805" t="s">
        <v>1530</v>
      </c>
      <c r="D805" t="s">
        <v>1531</v>
      </c>
      <c r="E805" t="s">
        <v>1532</v>
      </c>
      <c r="F805" t="s">
        <v>92</v>
      </c>
      <c r="I805" s="6">
        <v>24</v>
      </c>
      <c r="J805" t="str">
        <f t="shared" si="53"/>
        <v>GBN</v>
      </c>
      <c r="K805" t="str">
        <f t="shared" si="54"/>
        <v>GBN24</v>
      </c>
      <c r="L805">
        <f t="shared" si="55"/>
        <v>3</v>
      </c>
    </row>
    <row r="806" spans="1:12" x14ac:dyDescent="0.4">
      <c r="A806">
        <v>827</v>
      </c>
      <c r="B806" t="s">
        <v>37</v>
      </c>
      <c r="C806" t="s">
        <v>1533</v>
      </c>
      <c r="D806" t="s">
        <v>1534</v>
      </c>
      <c r="E806" t="s">
        <v>1535</v>
      </c>
      <c r="F806" t="s">
        <v>92</v>
      </c>
      <c r="I806" s="6">
        <v>26</v>
      </c>
      <c r="J806" t="str">
        <f t="shared" si="53"/>
        <v>GBN</v>
      </c>
      <c r="K806" t="str">
        <f t="shared" si="54"/>
        <v>GBN26</v>
      </c>
      <c r="L806">
        <f t="shared" si="55"/>
        <v>3</v>
      </c>
    </row>
    <row r="807" spans="1:12" x14ac:dyDescent="0.4">
      <c r="A807">
        <v>828</v>
      </c>
      <c r="B807" t="s">
        <v>37</v>
      </c>
      <c r="C807" t="s">
        <v>1533</v>
      </c>
      <c r="D807" t="s">
        <v>1536</v>
      </c>
      <c r="E807" t="s">
        <v>1537</v>
      </c>
      <c r="F807" t="s">
        <v>92</v>
      </c>
      <c r="I807" s="6">
        <v>36</v>
      </c>
      <c r="J807" t="str">
        <f t="shared" si="53"/>
        <v>GBN</v>
      </c>
      <c r="K807" t="str">
        <f t="shared" si="54"/>
        <v>GBN36</v>
      </c>
      <c r="L807">
        <f t="shared" si="55"/>
        <v>3</v>
      </c>
    </row>
    <row r="808" spans="1:12" x14ac:dyDescent="0.4">
      <c r="A808">
        <v>829</v>
      </c>
      <c r="B808" t="s">
        <v>37</v>
      </c>
      <c r="C808" t="s">
        <v>1533</v>
      </c>
      <c r="D808" t="s">
        <v>1538</v>
      </c>
      <c r="E808" t="s">
        <v>1539</v>
      </c>
      <c r="F808" t="s">
        <v>100</v>
      </c>
      <c r="I808" s="6">
        <v>37</v>
      </c>
      <c r="J808" t="str">
        <f t="shared" si="53"/>
        <v>GBN</v>
      </c>
      <c r="K808" t="str">
        <f t="shared" si="54"/>
        <v>GBN37</v>
      </c>
      <c r="L808">
        <f t="shared" si="55"/>
        <v>3</v>
      </c>
    </row>
    <row r="809" spans="1:12" x14ac:dyDescent="0.4">
      <c r="A809">
        <v>830</v>
      </c>
      <c r="B809" t="s">
        <v>16</v>
      </c>
      <c r="C809" t="s">
        <v>1540</v>
      </c>
      <c r="D809" t="s">
        <v>1541</v>
      </c>
      <c r="E809" t="s">
        <v>1542</v>
      </c>
      <c r="F809" t="s">
        <v>132</v>
      </c>
      <c r="I809" s="6">
        <v>24</v>
      </c>
      <c r="J809" t="str">
        <f t="shared" si="53"/>
        <v>GBT</v>
      </c>
      <c r="K809" t="str">
        <f t="shared" si="54"/>
        <v>GBT24</v>
      </c>
      <c r="L809">
        <f t="shared" si="55"/>
        <v>3</v>
      </c>
    </row>
    <row r="810" spans="1:12" x14ac:dyDescent="0.4">
      <c r="A810">
        <v>831</v>
      </c>
      <c r="B810" t="s">
        <v>16</v>
      </c>
      <c r="C810" t="s">
        <v>1540</v>
      </c>
      <c r="D810" t="s">
        <v>1543</v>
      </c>
      <c r="E810" t="s">
        <v>654</v>
      </c>
      <c r="F810" t="s">
        <v>100</v>
      </c>
      <c r="I810" s="6">
        <v>30</v>
      </c>
      <c r="J810" t="str">
        <f t="shared" si="53"/>
        <v>GBT</v>
      </c>
      <c r="K810" t="str">
        <f t="shared" si="54"/>
        <v>GBT30</v>
      </c>
      <c r="L810">
        <f t="shared" si="55"/>
        <v>3</v>
      </c>
    </row>
    <row r="811" spans="1:12" x14ac:dyDescent="0.4">
      <c r="A811">
        <v>832</v>
      </c>
      <c r="B811" t="s">
        <v>16</v>
      </c>
      <c r="C811" t="s">
        <v>1540</v>
      </c>
      <c r="D811" t="s">
        <v>1544</v>
      </c>
      <c r="E811" t="s">
        <v>1545</v>
      </c>
      <c r="F811" t="s">
        <v>100</v>
      </c>
      <c r="I811" s="6">
        <v>37</v>
      </c>
      <c r="J811" t="str">
        <f t="shared" si="53"/>
        <v>GBT</v>
      </c>
      <c r="K811" t="str">
        <f t="shared" si="54"/>
        <v>GBT37</v>
      </c>
      <c r="L811">
        <f t="shared" si="55"/>
        <v>3</v>
      </c>
    </row>
    <row r="812" spans="1:12" x14ac:dyDescent="0.4">
      <c r="A812">
        <v>833</v>
      </c>
      <c r="B812" t="s">
        <v>16</v>
      </c>
      <c r="C812" t="s">
        <v>1540</v>
      </c>
      <c r="D812" t="s">
        <v>1546</v>
      </c>
      <c r="E812" t="s">
        <v>1547</v>
      </c>
      <c r="F812" t="s">
        <v>100</v>
      </c>
      <c r="I812" s="6">
        <v>40</v>
      </c>
      <c r="J812" t="str">
        <f t="shared" si="53"/>
        <v>GBT</v>
      </c>
      <c r="K812" t="str">
        <f t="shared" si="54"/>
        <v>GBT40</v>
      </c>
      <c r="L812">
        <f t="shared" si="55"/>
        <v>3</v>
      </c>
    </row>
    <row r="813" spans="1:12" x14ac:dyDescent="0.4">
      <c r="A813">
        <v>834</v>
      </c>
      <c r="B813" t="s">
        <v>17</v>
      </c>
      <c r="C813" t="s">
        <v>1548</v>
      </c>
      <c r="D813" t="s">
        <v>1549</v>
      </c>
      <c r="E813" t="s">
        <v>1550</v>
      </c>
      <c r="F813" t="s">
        <v>100</v>
      </c>
      <c r="I813" s="6">
        <v>27</v>
      </c>
      <c r="J813" t="str">
        <f t="shared" si="53"/>
        <v>GBT</v>
      </c>
      <c r="K813" t="str">
        <f t="shared" si="54"/>
        <v>GBT27</v>
      </c>
      <c r="L813">
        <f t="shared" si="55"/>
        <v>3</v>
      </c>
    </row>
    <row r="814" spans="1:12" x14ac:dyDescent="0.4">
      <c r="A814">
        <v>835</v>
      </c>
      <c r="B814" t="s">
        <v>17</v>
      </c>
      <c r="C814" t="s">
        <v>1548</v>
      </c>
      <c r="D814" t="s">
        <v>1551</v>
      </c>
      <c r="E814" t="s">
        <v>1552</v>
      </c>
      <c r="F814" t="s">
        <v>100</v>
      </c>
      <c r="I814" s="6">
        <v>41</v>
      </c>
      <c r="J814" t="str">
        <f t="shared" si="53"/>
        <v>GBT</v>
      </c>
      <c r="K814" t="str">
        <f t="shared" si="54"/>
        <v>GBT41</v>
      </c>
      <c r="L814">
        <f t="shared" si="55"/>
        <v>3</v>
      </c>
    </row>
    <row r="815" spans="1:12" x14ac:dyDescent="0.4">
      <c r="A815">
        <v>836</v>
      </c>
      <c r="B815" t="s">
        <v>18</v>
      </c>
      <c r="C815" t="s">
        <v>1553</v>
      </c>
      <c r="D815" t="s">
        <v>1554</v>
      </c>
      <c r="E815" t="s">
        <v>654</v>
      </c>
      <c r="F815" t="s">
        <v>100</v>
      </c>
      <c r="I815" s="6">
        <v>30</v>
      </c>
      <c r="J815" t="str">
        <f t="shared" si="53"/>
        <v>GBT</v>
      </c>
      <c r="K815" t="str">
        <f t="shared" si="54"/>
        <v>GBT30</v>
      </c>
      <c r="L815">
        <f t="shared" si="55"/>
        <v>3</v>
      </c>
    </row>
    <row r="816" spans="1:12" x14ac:dyDescent="0.4">
      <c r="A816">
        <v>837</v>
      </c>
      <c r="B816" t="s">
        <v>18</v>
      </c>
      <c r="C816" t="s">
        <v>1553</v>
      </c>
      <c r="D816" t="s">
        <v>1555</v>
      </c>
      <c r="E816" t="s">
        <v>1556</v>
      </c>
      <c r="F816" t="s">
        <v>92</v>
      </c>
      <c r="I816" s="6">
        <v>31</v>
      </c>
      <c r="J816" t="str">
        <f t="shared" si="53"/>
        <v>GBT</v>
      </c>
      <c r="K816" t="str">
        <f t="shared" si="54"/>
        <v>GBT31</v>
      </c>
      <c r="L816">
        <f t="shared" si="55"/>
        <v>3</v>
      </c>
    </row>
    <row r="817" spans="1:12" x14ac:dyDescent="0.4">
      <c r="A817">
        <v>846</v>
      </c>
      <c r="B817" t="s">
        <v>19</v>
      </c>
      <c r="C817" t="s">
        <v>1557</v>
      </c>
      <c r="D817" t="s">
        <v>1558</v>
      </c>
      <c r="E817" t="s">
        <v>783</v>
      </c>
      <c r="F817" t="s">
        <v>100</v>
      </c>
      <c r="I817" s="6">
        <v>11</v>
      </c>
      <c r="J817" t="str">
        <f t="shared" si="53"/>
        <v>GBT</v>
      </c>
      <c r="K817" t="str">
        <f t="shared" si="54"/>
        <v>GBT11</v>
      </c>
      <c r="L817">
        <f t="shared" si="55"/>
        <v>3</v>
      </c>
    </row>
    <row r="818" spans="1:12" x14ac:dyDescent="0.4">
      <c r="A818">
        <v>847</v>
      </c>
      <c r="B818" t="s">
        <v>19</v>
      </c>
      <c r="C818" t="s">
        <v>1557</v>
      </c>
      <c r="D818" t="s">
        <v>1559</v>
      </c>
      <c r="E818" t="s">
        <v>1560</v>
      </c>
      <c r="F818" t="s">
        <v>100</v>
      </c>
      <c r="I818" s="6">
        <v>16</v>
      </c>
      <c r="J818" t="str">
        <f t="shared" si="53"/>
        <v>GBT</v>
      </c>
      <c r="K818" t="str">
        <f t="shared" si="54"/>
        <v>GBT16</v>
      </c>
      <c r="L818">
        <f t="shared" si="55"/>
        <v>3</v>
      </c>
    </row>
    <row r="819" spans="1:12" x14ac:dyDescent="0.4">
      <c r="A819">
        <v>848</v>
      </c>
      <c r="B819" t="s">
        <v>19</v>
      </c>
      <c r="C819" t="s">
        <v>1557</v>
      </c>
      <c r="D819" t="s">
        <v>1561</v>
      </c>
      <c r="E819" t="s">
        <v>1562</v>
      </c>
      <c r="F819" t="s">
        <v>92</v>
      </c>
      <c r="I819" s="6">
        <v>27</v>
      </c>
      <c r="J819" t="str">
        <f t="shared" si="53"/>
        <v>GBT</v>
      </c>
      <c r="K819" t="str">
        <f t="shared" si="54"/>
        <v>GBT27</v>
      </c>
      <c r="L819">
        <f t="shared" si="55"/>
        <v>3</v>
      </c>
    </row>
    <row r="820" spans="1:12" x14ac:dyDescent="0.4">
      <c r="A820">
        <v>849</v>
      </c>
      <c r="B820" t="s">
        <v>19</v>
      </c>
      <c r="C820" t="s">
        <v>1557</v>
      </c>
      <c r="D820" t="s">
        <v>1563</v>
      </c>
      <c r="E820" t="s">
        <v>1564</v>
      </c>
      <c r="F820" t="s">
        <v>100</v>
      </c>
      <c r="I820" s="6">
        <v>35</v>
      </c>
      <c r="J820" t="str">
        <f t="shared" si="53"/>
        <v>GBT</v>
      </c>
      <c r="K820" t="str">
        <f t="shared" si="54"/>
        <v>GBT35</v>
      </c>
      <c r="L820">
        <f t="shared" si="55"/>
        <v>3</v>
      </c>
    </row>
    <row r="821" spans="1:12" x14ac:dyDescent="0.4">
      <c r="A821">
        <v>850</v>
      </c>
      <c r="B821" t="s">
        <v>19</v>
      </c>
      <c r="C821" t="s">
        <v>1557</v>
      </c>
      <c r="D821" t="s">
        <v>1565</v>
      </c>
      <c r="E821" t="s">
        <v>1028</v>
      </c>
      <c r="F821" t="s">
        <v>100</v>
      </c>
      <c r="I821" s="6">
        <v>37</v>
      </c>
      <c r="J821" t="str">
        <f t="shared" si="53"/>
        <v>GBT</v>
      </c>
      <c r="K821" t="str">
        <f t="shared" si="54"/>
        <v>GBT37</v>
      </c>
      <c r="L821">
        <f t="shared" si="55"/>
        <v>3</v>
      </c>
    </row>
    <row r="822" spans="1:12" x14ac:dyDescent="0.4">
      <c r="A822">
        <v>851</v>
      </c>
      <c r="B822" t="s">
        <v>19</v>
      </c>
      <c r="C822" t="s">
        <v>1557</v>
      </c>
      <c r="D822" t="s">
        <v>1566</v>
      </c>
      <c r="E822" t="s">
        <v>1567</v>
      </c>
      <c r="F822" t="s">
        <v>100</v>
      </c>
      <c r="I822" s="6">
        <v>41</v>
      </c>
      <c r="J822" t="str">
        <f t="shared" si="53"/>
        <v>GBT</v>
      </c>
      <c r="K822" t="str">
        <f t="shared" si="54"/>
        <v>GBT41</v>
      </c>
      <c r="L822">
        <f t="shared" si="55"/>
        <v>3</v>
      </c>
    </row>
    <row r="823" spans="1:12" x14ac:dyDescent="0.4">
      <c r="A823">
        <v>852</v>
      </c>
      <c r="B823" t="s">
        <v>19</v>
      </c>
      <c r="C823" t="s">
        <v>1557</v>
      </c>
      <c r="D823" t="s">
        <v>1568</v>
      </c>
      <c r="E823" t="s">
        <v>1569</v>
      </c>
      <c r="F823" t="s">
        <v>92</v>
      </c>
      <c r="I823" s="6">
        <v>44</v>
      </c>
      <c r="J823" t="str">
        <f t="shared" si="53"/>
        <v>GBT</v>
      </c>
      <c r="K823" t="str">
        <f t="shared" si="54"/>
        <v>GBT44</v>
      </c>
      <c r="L823">
        <f t="shared" si="55"/>
        <v>3</v>
      </c>
    </row>
    <row r="824" spans="1:12" x14ac:dyDescent="0.4">
      <c r="A824">
        <v>853</v>
      </c>
      <c r="B824" t="s">
        <v>20</v>
      </c>
      <c r="C824" t="s">
        <v>1570</v>
      </c>
      <c r="D824" t="s">
        <v>1571</v>
      </c>
      <c r="E824" t="s">
        <v>1572</v>
      </c>
      <c r="F824" t="s">
        <v>100</v>
      </c>
      <c r="I824" s="6">
        <v>24</v>
      </c>
      <c r="J824" t="str">
        <f t="shared" si="53"/>
        <v>GBT</v>
      </c>
      <c r="K824" t="str">
        <f t="shared" si="54"/>
        <v>GBT24</v>
      </c>
      <c r="L824">
        <f t="shared" si="55"/>
        <v>3</v>
      </c>
    </row>
    <row r="825" spans="1:12" x14ac:dyDescent="0.4">
      <c r="A825">
        <v>854</v>
      </c>
      <c r="B825" t="s">
        <v>20</v>
      </c>
      <c r="C825" t="s">
        <v>1570</v>
      </c>
      <c r="D825" t="s">
        <v>1573</v>
      </c>
      <c r="E825" t="s">
        <v>1574</v>
      </c>
      <c r="F825" t="s">
        <v>100</v>
      </c>
      <c r="I825" s="6">
        <v>2</v>
      </c>
      <c r="J825" t="str">
        <f t="shared" si="53"/>
        <v>GBT</v>
      </c>
      <c r="K825" t="str">
        <f t="shared" si="54"/>
        <v>GBT2</v>
      </c>
      <c r="L825">
        <f t="shared" si="55"/>
        <v>3</v>
      </c>
    </row>
    <row r="826" spans="1:12" x14ac:dyDescent="0.4">
      <c r="A826">
        <v>855</v>
      </c>
      <c r="B826" t="s">
        <v>20</v>
      </c>
      <c r="C826" t="s">
        <v>1570</v>
      </c>
      <c r="D826" t="s">
        <v>1575</v>
      </c>
      <c r="E826" t="s">
        <v>654</v>
      </c>
      <c r="F826" t="s">
        <v>100</v>
      </c>
      <c r="I826" s="6">
        <v>30</v>
      </c>
      <c r="J826" t="str">
        <f t="shared" si="53"/>
        <v>GBT</v>
      </c>
      <c r="K826" t="str">
        <f t="shared" si="54"/>
        <v>GBT30</v>
      </c>
      <c r="L826">
        <f t="shared" si="55"/>
        <v>3</v>
      </c>
    </row>
    <row r="827" spans="1:12" x14ac:dyDescent="0.4">
      <c r="A827">
        <v>856</v>
      </c>
      <c r="B827" t="s">
        <v>20</v>
      </c>
      <c r="C827" t="s">
        <v>1570</v>
      </c>
      <c r="D827" t="s">
        <v>1576</v>
      </c>
      <c r="E827" t="s">
        <v>1577</v>
      </c>
      <c r="F827" t="s">
        <v>92</v>
      </c>
      <c r="I827" s="6">
        <v>34</v>
      </c>
      <c r="J827" t="str">
        <f t="shared" si="53"/>
        <v>GBT</v>
      </c>
      <c r="K827" t="str">
        <f t="shared" si="54"/>
        <v>GBT34</v>
      </c>
      <c r="L827">
        <f t="shared" si="55"/>
        <v>3</v>
      </c>
    </row>
    <row r="828" spans="1:12" x14ac:dyDescent="0.4">
      <c r="A828">
        <v>857</v>
      </c>
      <c r="B828" t="s">
        <v>20</v>
      </c>
      <c r="C828" t="s">
        <v>1570</v>
      </c>
      <c r="D828" t="s">
        <v>1578</v>
      </c>
      <c r="E828" t="s">
        <v>1579</v>
      </c>
      <c r="F828" t="s">
        <v>100</v>
      </c>
      <c r="I828" s="6">
        <v>41</v>
      </c>
      <c r="J828" t="str">
        <f t="shared" si="53"/>
        <v>GBT</v>
      </c>
      <c r="K828" t="str">
        <f t="shared" si="54"/>
        <v>GBT41</v>
      </c>
      <c r="L828">
        <f t="shared" si="55"/>
        <v>3</v>
      </c>
    </row>
    <row r="829" spans="1:12" x14ac:dyDescent="0.4">
      <c r="A829">
        <v>858</v>
      </c>
      <c r="B829" t="s">
        <v>20</v>
      </c>
      <c r="C829" t="s">
        <v>1570</v>
      </c>
      <c r="D829" t="s">
        <v>1580</v>
      </c>
      <c r="E829" t="s">
        <v>1581</v>
      </c>
      <c r="F829" t="s">
        <v>100</v>
      </c>
      <c r="I829" s="6">
        <v>46</v>
      </c>
      <c r="J829" t="str">
        <f t="shared" si="53"/>
        <v>GBT</v>
      </c>
      <c r="K829" t="str">
        <f t="shared" si="54"/>
        <v>GBT46</v>
      </c>
      <c r="L829">
        <f t="shared" si="55"/>
        <v>3</v>
      </c>
    </row>
    <row r="830" spans="1:12" x14ac:dyDescent="0.4">
      <c r="A830">
        <v>859</v>
      </c>
      <c r="B830" t="s">
        <v>20</v>
      </c>
      <c r="C830" t="s">
        <v>1570</v>
      </c>
      <c r="D830" t="s">
        <v>1582</v>
      </c>
      <c r="E830" t="s">
        <v>1583</v>
      </c>
      <c r="F830" t="s">
        <v>92</v>
      </c>
      <c r="I830" s="6">
        <v>47</v>
      </c>
      <c r="J830" t="str">
        <f t="shared" si="53"/>
        <v>GBT</v>
      </c>
      <c r="K830" t="str">
        <f t="shared" si="54"/>
        <v>GBT47</v>
      </c>
      <c r="L830">
        <f t="shared" si="55"/>
        <v>3</v>
      </c>
    </row>
    <row r="831" spans="1:12" x14ac:dyDescent="0.4">
      <c r="A831">
        <v>860</v>
      </c>
      <c r="B831" t="s">
        <v>21</v>
      </c>
      <c r="C831" t="s">
        <v>1584</v>
      </c>
      <c r="D831" t="s">
        <v>1585</v>
      </c>
      <c r="E831" t="s">
        <v>1586</v>
      </c>
      <c r="F831" t="s">
        <v>92</v>
      </c>
      <c r="I831" s="6">
        <v>16</v>
      </c>
      <c r="J831" t="str">
        <f t="shared" si="53"/>
        <v>GBT</v>
      </c>
      <c r="K831" t="str">
        <f t="shared" si="54"/>
        <v>GBT16</v>
      </c>
      <c r="L831">
        <f t="shared" si="55"/>
        <v>3</v>
      </c>
    </row>
    <row r="832" spans="1:12" x14ac:dyDescent="0.4">
      <c r="A832">
        <v>861</v>
      </c>
      <c r="B832" t="s">
        <v>21</v>
      </c>
      <c r="C832" t="s">
        <v>1584</v>
      </c>
      <c r="D832" t="s">
        <v>1587</v>
      </c>
      <c r="E832" t="s">
        <v>1588</v>
      </c>
      <c r="F832" t="s">
        <v>100</v>
      </c>
      <c r="I832" s="6">
        <v>20</v>
      </c>
      <c r="J832" t="str">
        <f t="shared" si="53"/>
        <v>GBT</v>
      </c>
      <c r="K832" t="str">
        <f t="shared" si="54"/>
        <v>GBT20</v>
      </c>
      <c r="L832">
        <f t="shared" si="55"/>
        <v>3</v>
      </c>
    </row>
    <row r="833" spans="1:12" x14ac:dyDescent="0.4">
      <c r="A833">
        <v>862</v>
      </c>
      <c r="B833" t="s">
        <v>21</v>
      </c>
      <c r="C833" t="s">
        <v>1584</v>
      </c>
      <c r="D833" t="s">
        <v>1589</v>
      </c>
      <c r="E833" t="s">
        <v>1590</v>
      </c>
      <c r="F833" t="s">
        <v>100</v>
      </c>
      <c r="I833" s="6">
        <v>24</v>
      </c>
      <c r="J833" t="str">
        <f t="shared" si="53"/>
        <v>GBT</v>
      </c>
      <c r="K833" t="str">
        <f t="shared" si="54"/>
        <v>GBT24</v>
      </c>
      <c r="L833">
        <f t="shared" si="55"/>
        <v>3</v>
      </c>
    </row>
    <row r="834" spans="1:12" x14ac:dyDescent="0.4">
      <c r="A834">
        <v>863</v>
      </c>
      <c r="B834" t="s">
        <v>21</v>
      </c>
      <c r="C834" t="s">
        <v>1584</v>
      </c>
      <c r="D834" t="s">
        <v>1591</v>
      </c>
      <c r="E834" t="s">
        <v>1592</v>
      </c>
      <c r="F834" t="s">
        <v>132</v>
      </c>
      <c r="I834" s="6">
        <v>26</v>
      </c>
      <c r="J834" t="str">
        <f t="shared" ref="J834:J897" si="56">LEFT(B834,3)</f>
        <v>GBT</v>
      </c>
      <c r="K834" t="str">
        <f t="shared" ref="K834:K897" si="57">CONCATENATE(J834,I834)</f>
        <v>GBT26</v>
      </c>
      <c r="L834">
        <f t="shared" ref="L834:L897" si="58">COUNTIF($K$2:$K$1123, "gpn" &amp; I834&amp;""  )</f>
        <v>3</v>
      </c>
    </row>
    <row r="835" spans="1:12" x14ac:dyDescent="0.4">
      <c r="A835">
        <v>864</v>
      </c>
      <c r="B835" t="s">
        <v>21</v>
      </c>
      <c r="C835" t="s">
        <v>1584</v>
      </c>
      <c r="D835" t="s">
        <v>1593</v>
      </c>
      <c r="E835" t="s">
        <v>1594</v>
      </c>
      <c r="F835" t="s">
        <v>100</v>
      </c>
      <c r="I835" s="6">
        <v>41</v>
      </c>
      <c r="J835" t="str">
        <f t="shared" si="56"/>
        <v>GBT</v>
      </c>
      <c r="K835" t="str">
        <f t="shared" si="57"/>
        <v>GBT41</v>
      </c>
      <c r="L835">
        <f t="shared" si="58"/>
        <v>3</v>
      </c>
    </row>
    <row r="836" spans="1:12" x14ac:dyDescent="0.4">
      <c r="A836">
        <v>865</v>
      </c>
      <c r="B836" t="s">
        <v>22</v>
      </c>
      <c r="C836" t="s">
        <v>1595</v>
      </c>
      <c r="D836" t="s">
        <v>1596</v>
      </c>
      <c r="E836" t="s">
        <v>1597</v>
      </c>
      <c r="F836" t="s">
        <v>100</v>
      </c>
      <c r="I836" s="6">
        <v>10</v>
      </c>
      <c r="J836" t="str">
        <f t="shared" si="56"/>
        <v>GBT</v>
      </c>
      <c r="K836" t="str">
        <f t="shared" si="57"/>
        <v>GBT10</v>
      </c>
      <c r="L836">
        <f t="shared" si="58"/>
        <v>3</v>
      </c>
    </row>
    <row r="837" spans="1:12" x14ac:dyDescent="0.4">
      <c r="A837">
        <v>866</v>
      </c>
      <c r="B837" t="s">
        <v>22</v>
      </c>
      <c r="C837" t="s">
        <v>1595</v>
      </c>
      <c r="D837" t="s">
        <v>1544</v>
      </c>
      <c r="E837" t="s">
        <v>1598</v>
      </c>
      <c r="F837" t="s">
        <v>100</v>
      </c>
      <c r="I837" s="6">
        <v>37</v>
      </c>
      <c r="J837" t="str">
        <f t="shared" si="56"/>
        <v>GBT</v>
      </c>
      <c r="K837" t="str">
        <f t="shared" si="57"/>
        <v>GBT37</v>
      </c>
      <c r="L837">
        <f t="shared" si="58"/>
        <v>3</v>
      </c>
    </row>
    <row r="838" spans="1:12" x14ac:dyDescent="0.4">
      <c r="A838">
        <v>867</v>
      </c>
      <c r="B838" t="s">
        <v>22</v>
      </c>
      <c r="C838" t="s">
        <v>1595</v>
      </c>
      <c r="D838" t="s">
        <v>1546</v>
      </c>
      <c r="E838" t="s">
        <v>1547</v>
      </c>
      <c r="F838" t="s">
        <v>100</v>
      </c>
      <c r="I838" s="6">
        <v>40</v>
      </c>
      <c r="J838" t="str">
        <f t="shared" si="56"/>
        <v>GBT</v>
      </c>
      <c r="K838" t="str">
        <f t="shared" si="57"/>
        <v>GBT40</v>
      </c>
      <c r="L838">
        <f t="shared" si="58"/>
        <v>3</v>
      </c>
    </row>
    <row r="839" spans="1:12" x14ac:dyDescent="0.4">
      <c r="A839">
        <v>868</v>
      </c>
      <c r="B839" t="s">
        <v>22</v>
      </c>
      <c r="C839" t="s">
        <v>1595</v>
      </c>
      <c r="D839" t="s">
        <v>1599</v>
      </c>
      <c r="E839" t="s">
        <v>1600</v>
      </c>
      <c r="F839" t="s">
        <v>132</v>
      </c>
      <c r="I839" s="6">
        <v>46</v>
      </c>
      <c r="J839" t="str">
        <f t="shared" si="56"/>
        <v>GBT</v>
      </c>
      <c r="K839" t="str">
        <f t="shared" si="57"/>
        <v>GBT46</v>
      </c>
      <c r="L839">
        <f t="shared" si="58"/>
        <v>3</v>
      </c>
    </row>
    <row r="840" spans="1:12" x14ac:dyDescent="0.4">
      <c r="A840">
        <v>869</v>
      </c>
      <c r="B840" t="s">
        <v>23</v>
      </c>
      <c r="C840" t="s">
        <v>1601</v>
      </c>
      <c r="D840" t="s">
        <v>1602</v>
      </c>
      <c r="E840" t="s">
        <v>1560</v>
      </c>
      <c r="F840" t="s">
        <v>100</v>
      </c>
      <c r="I840" s="6">
        <v>16</v>
      </c>
      <c r="J840" t="str">
        <f t="shared" si="56"/>
        <v>GBT</v>
      </c>
      <c r="K840" t="str">
        <f t="shared" si="57"/>
        <v>GBT16</v>
      </c>
      <c r="L840">
        <f t="shared" si="58"/>
        <v>3</v>
      </c>
    </row>
    <row r="841" spans="1:12" x14ac:dyDescent="0.4">
      <c r="A841">
        <v>870</v>
      </c>
      <c r="B841" t="s">
        <v>23</v>
      </c>
      <c r="C841" t="s">
        <v>1601</v>
      </c>
      <c r="D841" t="s">
        <v>1603</v>
      </c>
      <c r="E841" t="s">
        <v>1604</v>
      </c>
      <c r="F841" t="s">
        <v>92</v>
      </c>
      <c r="I841" s="6">
        <v>19</v>
      </c>
      <c r="J841" t="str">
        <f t="shared" si="56"/>
        <v>GBT</v>
      </c>
      <c r="K841" t="str">
        <f t="shared" si="57"/>
        <v>GBT19</v>
      </c>
      <c r="L841">
        <f t="shared" si="58"/>
        <v>3</v>
      </c>
    </row>
    <row r="842" spans="1:12" x14ac:dyDescent="0.4">
      <c r="A842">
        <v>871</v>
      </c>
      <c r="B842" t="s">
        <v>23</v>
      </c>
      <c r="C842" t="s">
        <v>1601</v>
      </c>
      <c r="D842" t="s">
        <v>1605</v>
      </c>
      <c r="E842" t="s">
        <v>1606</v>
      </c>
      <c r="F842" t="s">
        <v>92</v>
      </c>
      <c r="I842" s="6">
        <v>26</v>
      </c>
      <c r="J842" t="str">
        <f t="shared" si="56"/>
        <v>GBT</v>
      </c>
      <c r="K842" t="str">
        <f t="shared" si="57"/>
        <v>GBT26</v>
      </c>
      <c r="L842">
        <f t="shared" si="58"/>
        <v>3</v>
      </c>
    </row>
    <row r="843" spans="1:12" x14ac:dyDescent="0.4">
      <c r="A843">
        <v>872</v>
      </c>
      <c r="B843" t="s">
        <v>23</v>
      </c>
      <c r="C843" t="s">
        <v>1601</v>
      </c>
      <c r="D843" t="s">
        <v>1607</v>
      </c>
      <c r="E843" t="s">
        <v>1608</v>
      </c>
      <c r="F843" t="s">
        <v>100</v>
      </c>
      <c r="I843" s="6">
        <v>27</v>
      </c>
      <c r="J843" t="str">
        <f t="shared" si="56"/>
        <v>GBT</v>
      </c>
      <c r="K843" t="str">
        <f t="shared" si="57"/>
        <v>GBT27</v>
      </c>
      <c r="L843">
        <f t="shared" si="58"/>
        <v>3</v>
      </c>
    </row>
    <row r="844" spans="1:12" x14ac:dyDescent="0.4">
      <c r="A844">
        <v>873</v>
      </c>
      <c r="B844" t="s">
        <v>23</v>
      </c>
      <c r="C844" t="s">
        <v>1601</v>
      </c>
      <c r="D844" t="s">
        <v>1609</v>
      </c>
      <c r="E844" t="s">
        <v>1610</v>
      </c>
      <c r="F844" t="s">
        <v>92</v>
      </c>
      <c r="I844" s="6">
        <v>33</v>
      </c>
      <c r="J844" t="str">
        <f t="shared" si="56"/>
        <v>GBT</v>
      </c>
      <c r="K844" t="str">
        <f t="shared" si="57"/>
        <v>GBT33</v>
      </c>
      <c r="L844">
        <f t="shared" si="58"/>
        <v>3</v>
      </c>
    </row>
    <row r="845" spans="1:12" x14ac:dyDescent="0.4">
      <c r="A845">
        <v>874</v>
      </c>
      <c r="B845" t="s">
        <v>23</v>
      </c>
      <c r="C845" t="s">
        <v>1601</v>
      </c>
      <c r="D845" t="s">
        <v>1611</v>
      </c>
      <c r="E845" t="s">
        <v>1612</v>
      </c>
      <c r="F845" t="s">
        <v>100</v>
      </c>
      <c r="I845" s="6">
        <v>34</v>
      </c>
      <c r="J845" t="str">
        <f t="shared" si="56"/>
        <v>GBT</v>
      </c>
      <c r="K845" t="str">
        <f t="shared" si="57"/>
        <v>GBT34</v>
      </c>
      <c r="L845">
        <f t="shared" si="58"/>
        <v>3</v>
      </c>
    </row>
    <row r="846" spans="1:12" x14ac:dyDescent="0.4">
      <c r="A846">
        <v>875</v>
      </c>
      <c r="B846" t="s">
        <v>23</v>
      </c>
      <c r="C846" t="s">
        <v>1601</v>
      </c>
      <c r="D846" t="s">
        <v>1613</v>
      </c>
      <c r="E846" t="s">
        <v>1614</v>
      </c>
      <c r="F846" t="s">
        <v>92</v>
      </c>
      <c r="I846" s="6">
        <v>41</v>
      </c>
      <c r="J846" t="str">
        <f t="shared" si="56"/>
        <v>GBT</v>
      </c>
      <c r="K846" t="str">
        <f t="shared" si="57"/>
        <v>GBT41</v>
      </c>
      <c r="L846">
        <f t="shared" si="58"/>
        <v>3</v>
      </c>
    </row>
    <row r="847" spans="1:12" x14ac:dyDescent="0.4">
      <c r="A847">
        <v>876</v>
      </c>
      <c r="B847" t="s">
        <v>23</v>
      </c>
      <c r="C847" t="s">
        <v>1601</v>
      </c>
      <c r="D847" t="s">
        <v>1615</v>
      </c>
      <c r="E847" t="s">
        <v>1616</v>
      </c>
      <c r="F847" t="s">
        <v>92</v>
      </c>
      <c r="I847" s="6">
        <v>44</v>
      </c>
      <c r="J847" t="str">
        <f t="shared" si="56"/>
        <v>GBT</v>
      </c>
      <c r="K847" t="str">
        <f t="shared" si="57"/>
        <v>GBT44</v>
      </c>
      <c r="L847">
        <f t="shared" si="58"/>
        <v>3</v>
      </c>
    </row>
    <row r="848" spans="1:12" x14ac:dyDescent="0.4">
      <c r="A848">
        <v>877</v>
      </c>
      <c r="B848" t="s">
        <v>24</v>
      </c>
      <c r="C848" t="s">
        <v>1617</v>
      </c>
      <c r="D848" t="s">
        <v>1618</v>
      </c>
      <c r="E848" t="s">
        <v>1619</v>
      </c>
      <c r="F848" t="s">
        <v>100</v>
      </c>
      <c r="I848" s="6">
        <v>19</v>
      </c>
      <c r="J848" t="str">
        <f t="shared" si="56"/>
        <v>GBT</v>
      </c>
      <c r="K848" t="str">
        <f t="shared" si="57"/>
        <v>GBT19</v>
      </c>
      <c r="L848">
        <f t="shared" si="58"/>
        <v>3</v>
      </c>
    </row>
    <row r="849" spans="1:12" x14ac:dyDescent="0.4">
      <c r="A849">
        <v>878</v>
      </c>
      <c r="B849" t="s">
        <v>24</v>
      </c>
      <c r="C849" t="s">
        <v>1617</v>
      </c>
      <c r="D849" t="s">
        <v>1620</v>
      </c>
      <c r="E849" t="s">
        <v>1621</v>
      </c>
      <c r="F849" t="s">
        <v>92</v>
      </c>
      <c r="I849" s="6">
        <v>39</v>
      </c>
      <c r="J849" t="str">
        <f t="shared" si="56"/>
        <v>GBT</v>
      </c>
      <c r="K849" t="str">
        <f t="shared" si="57"/>
        <v>GBT39</v>
      </c>
      <c r="L849">
        <f t="shared" si="58"/>
        <v>3</v>
      </c>
    </row>
    <row r="850" spans="1:12" x14ac:dyDescent="0.4">
      <c r="A850">
        <v>879</v>
      </c>
      <c r="B850" t="s">
        <v>38</v>
      </c>
      <c r="C850" t="s">
        <v>1622</v>
      </c>
      <c r="D850" t="s">
        <v>1623</v>
      </c>
      <c r="E850" t="s">
        <v>1624</v>
      </c>
      <c r="F850" t="s">
        <v>100</v>
      </c>
      <c r="I850" s="6">
        <v>24</v>
      </c>
      <c r="J850" t="str">
        <f t="shared" si="56"/>
        <v>GPM</v>
      </c>
      <c r="K850" t="str">
        <f t="shared" si="57"/>
        <v>GPM24</v>
      </c>
      <c r="L850">
        <f t="shared" si="58"/>
        <v>3</v>
      </c>
    </row>
    <row r="851" spans="1:12" x14ac:dyDescent="0.4">
      <c r="A851">
        <v>880</v>
      </c>
      <c r="B851" t="s">
        <v>38</v>
      </c>
      <c r="C851" t="s">
        <v>1622</v>
      </c>
      <c r="D851" t="s">
        <v>1625</v>
      </c>
      <c r="E851" t="s">
        <v>1626</v>
      </c>
      <c r="F851" t="s">
        <v>100</v>
      </c>
      <c r="I851" s="6">
        <v>34</v>
      </c>
      <c r="J851" t="str">
        <f t="shared" si="56"/>
        <v>GPM</v>
      </c>
      <c r="K851" t="str">
        <f t="shared" si="57"/>
        <v>GPM34</v>
      </c>
      <c r="L851">
        <f t="shared" si="58"/>
        <v>3</v>
      </c>
    </row>
    <row r="852" spans="1:12" x14ac:dyDescent="0.4">
      <c r="A852">
        <v>881</v>
      </c>
      <c r="B852" t="s">
        <v>38</v>
      </c>
      <c r="C852" t="s">
        <v>1622</v>
      </c>
      <c r="D852" t="s">
        <v>1627</v>
      </c>
      <c r="E852" t="s">
        <v>1628</v>
      </c>
      <c r="F852" t="s">
        <v>100</v>
      </c>
      <c r="I852" s="6">
        <v>42</v>
      </c>
      <c r="J852" t="str">
        <f t="shared" si="56"/>
        <v>GPM</v>
      </c>
      <c r="K852" t="str">
        <f t="shared" si="57"/>
        <v>GPM42</v>
      </c>
      <c r="L852">
        <f t="shared" si="58"/>
        <v>3</v>
      </c>
    </row>
    <row r="853" spans="1:12" x14ac:dyDescent="0.4">
      <c r="A853">
        <v>882</v>
      </c>
      <c r="B853" t="s">
        <v>38</v>
      </c>
      <c r="C853" t="s">
        <v>1622</v>
      </c>
      <c r="D853" t="s">
        <v>1629</v>
      </c>
      <c r="E853" t="s">
        <v>1630</v>
      </c>
      <c r="F853" t="s">
        <v>92</v>
      </c>
      <c r="I853" s="6">
        <v>49</v>
      </c>
      <c r="J853" t="str">
        <f t="shared" si="56"/>
        <v>GPM</v>
      </c>
      <c r="K853" t="str">
        <f t="shared" si="57"/>
        <v>GPM49</v>
      </c>
      <c r="L853">
        <f t="shared" si="58"/>
        <v>3</v>
      </c>
    </row>
    <row r="854" spans="1:12" x14ac:dyDescent="0.4">
      <c r="A854">
        <v>883</v>
      </c>
      <c r="B854" t="s">
        <v>38</v>
      </c>
      <c r="C854" t="s">
        <v>1622</v>
      </c>
      <c r="D854" t="s">
        <v>1631</v>
      </c>
      <c r="E854" t="s">
        <v>1632</v>
      </c>
      <c r="F854" t="s">
        <v>132</v>
      </c>
      <c r="I854" s="6">
        <v>6</v>
      </c>
      <c r="J854" t="str">
        <f t="shared" si="56"/>
        <v>GPM</v>
      </c>
      <c r="K854" t="str">
        <f t="shared" si="57"/>
        <v>GPM6</v>
      </c>
      <c r="L854">
        <f t="shared" si="58"/>
        <v>3</v>
      </c>
    </row>
    <row r="855" spans="1:12" x14ac:dyDescent="0.4">
      <c r="A855">
        <v>884</v>
      </c>
      <c r="B855" t="s">
        <v>39</v>
      </c>
      <c r="C855" t="s">
        <v>1633</v>
      </c>
      <c r="D855" t="s">
        <v>1634</v>
      </c>
      <c r="E855" t="s">
        <v>1635</v>
      </c>
      <c r="F855" t="s">
        <v>132</v>
      </c>
      <c r="I855" s="6">
        <v>15</v>
      </c>
      <c r="J855" t="str">
        <f t="shared" si="56"/>
        <v>GPM</v>
      </c>
      <c r="K855" t="str">
        <f t="shared" si="57"/>
        <v>GPM15</v>
      </c>
      <c r="L855">
        <f t="shared" si="58"/>
        <v>3</v>
      </c>
    </row>
    <row r="856" spans="1:12" x14ac:dyDescent="0.4">
      <c r="A856">
        <v>885</v>
      </c>
      <c r="B856" t="s">
        <v>39</v>
      </c>
      <c r="C856" t="s">
        <v>1633</v>
      </c>
      <c r="D856" t="s">
        <v>1636</v>
      </c>
      <c r="E856" t="s">
        <v>1637</v>
      </c>
      <c r="F856" t="s">
        <v>92</v>
      </c>
      <c r="I856" s="6">
        <v>17</v>
      </c>
      <c r="J856" t="str">
        <f t="shared" si="56"/>
        <v>GPM</v>
      </c>
      <c r="K856" t="str">
        <f t="shared" si="57"/>
        <v>GPM17</v>
      </c>
      <c r="L856">
        <f t="shared" si="58"/>
        <v>3</v>
      </c>
    </row>
    <row r="857" spans="1:12" x14ac:dyDescent="0.4">
      <c r="A857">
        <v>886</v>
      </c>
      <c r="B857" t="s">
        <v>39</v>
      </c>
      <c r="C857" t="s">
        <v>1633</v>
      </c>
      <c r="D857" t="s">
        <v>1638</v>
      </c>
      <c r="E857" t="s">
        <v>1639</v>
      </c>
      <c r="F857" t="s">
        <v>132</v>
      </c>
      <c r="I857" s="6">
        <v>26</v>
      </c>
      <c r="J857" t="str">
        <f t="shared" si="56"/>
        <v>GPM</v>
      </c>
      <c r="K857" t="str">
        <f t="shared" si="57"/>
        <v>GPM26</v>
      </c>
      <c r="L857">
        <f t="shared" si="58"/>
        <v>3</v>
      </c>
    </row>
    <row r="858" spans="1:12" x14ac:dyDescent="0.4">
      <c r="A858">
        <v>887</v>
      </c>
      <c r="B858" t="s">
        <v>39</v>
      </c>
      <c r="C858" t="s">
        <v>1633</v>
      </c>
      <c r="D858" t="s">
        <v>1640</v>
      </c>
      <c r="E858" t="s">
        <v>1641</v>
      </c>
      <c r="F858" t="s">
        <v>132</v>
      </c>
      <c r="I858" s="6">
        <v>34</v>
      </c>
      <c r="J858" t="str">
        <f t="shared" si="56"/>
        <v>GPM</v>
      </c>
      <c r="K858" t="str">
        <f t="shared" si="57"/>
        <v>GPM34</v>
      </c>
      <c r="L858">
        <f t="shared" si="58"/>
        <v>3</v>
      </c>
    </row>
    <row r="859" spans="1:12" x14ac:dyDescent="0.4">
      <c r="A859">
        <v>888</v>
      </c>
      <c r="B859" t="s">
        <v>39</v>
      </c>
      <c r="C859" t="s">
        <v>1633</v>
      </c>
      <c r="D859" t="s">
        <v>1642</v>
      </c>
      <c r="E859" t="s">
        <v>1643</v>
      </c>
      <c r="F859" t="s">
        <v>92</v>
      </c>
      <c r="I859" s="6">
        <v>40</v>
      </c>
      <c r="J859" t="str">
        <f t="shared" si="56"/>
        <v>GPM</v>
      </c>
      <c r="K859" t="str">
        <f t="shared" si="57"/>
        <v>GPM40</v>
      </c>
      <c r="L859">
        <f t="shared" si="58"/>
        <v>3</v>
      </c>
    </row>
    <row r="860" spans="1:12" x14ac:dyDescent="0.4">
      <c r="A860">
        <v>889</v>
      </c>
      <c r="B860" t="s">
        <v>39</v>
      </c>
      <c r="C860" t="s">
        <v>1633</v>
      </c>
      <c r="D860" t="s">
        <v>1644</v>
      </c>
      <c r="E860" t="s">
        <v>1645</v>
      </c>
      <c r="F860" t="s">
        <v>895</v>
      </c>
      <c r="I860" s="6">
        <v>44</v>
      </c>
      <c r="J860" t="str">
        <f t="shared" si="56"/>
        <v>GPM</v>
      </c>
      <c r="K860" t="str">
        <f t="shared" si="57"/>
        <v>GPM44</v>
      </c>
      <c r="L860">
        <f t="shared" si="58"/>
        <v>3</v>
      </c>
    </row>
    <row r="861" spans="1:12" x14ac:dyDescent="0.4">
      <c r="A861">
        <v>890</v>
      </c>
      <c r="B861" t="s">
        <v>39</v>
      </c>
      <c r="C861" t="s">
        <v>1633</v>
      </c>
      <c r="D861" t="s">
        <v>1646</v>
      </c>
      <c r="E861" t="s">
        <v>1647</v>
      </c>
      <c r="F861" t="s">
        <v>92</v>
      </c>
      <c r="I861" s="6">
        <v>46</v>
      </c>
      <c r="J861" t="str">
        <f t="shared" si="56"/>
        <v>GPM</v>
      </c>
      <c r="K861" t="str">
        <f t="shared" si="57"/>
        <v>GPM46</v>
      </c>
      <c r="L861">
        <f t="shared" si="58"/>
        <v>3</v>
      </c>
    </row>
    <row r="862" spans="1:12" x14ac:dyDescent="0.4">
      <c r="A862">
        <v>891</v>
      </c>
      <c r="B862" t="s">
        <v>39</v>
      </c>
      <c r="C862" t="s">
        <v>1633</v>
      </c>
      <c r="D862" t="s">
        <v>1648</v>
      </c>
      <c r="E862" t="s">
        <v>1630</v>
      </c>
      <c r="F862" t="s">
        <v>92</v>
      </c>
      <c r="I862" s="6">
        <v>49</v>
      </c>
      <c r="J862" t="str">
        <f t="shared" si="56"/>
        <v>GPM</v>
      </c>
      <c r="K862" t="str">
        <f t="shared" si="57"/>
        <v>GPM49</v>
      </c>
      <c r="L862">
        <f t="shared" si="58"/>
        <v>3</v>
      </c>
    </row>
    <row r="863" spans="1:12" x14ac:dyDescent="0.4">
      <c r="A863">
        <v>892</v>
      </c>
      <c r="B863" t="s">
        <v>40</v>
      </c>
      <c r="C863" t="s">
        <v>1649</v>
      </c>
      <c r="D863" t="s">
        <v>1650</v>
      </c>
      <c r="E863" t="s">
        <v>1651</v>
      </c>
      <c r="F863" t="s">
        <v>895</v>
      </c>
      <c r="I863" s="6">
        <v>10</v>
      </c>
      <c r="J863" t="str">
        <f t="shared" si="56"/>
        <v>GPM</v>
      </c>
      <c r="K863" t="str">
        <f t="shared" si="57"/>
        <v>GPM10</v>
      </c>
      <c r="L863">
        <f t="shared" si="58"/>
        <v>3</v>
      </c>
    </row>
    <row r="864" spans="1:12" x14ac:dyDescent="0.4">
      <c r="A864">
        <v>893</v>
      </c>
      <c r="B864" t="s">
        <v>40</v>
      </c>
      <c r="C864" t="s">
        <v>1649</v>
      </c>
      <c r="D864" t="s">
        <v>1652</v>
      </c>
      <c r="E864" t="s">
        <v>1653</v>
      </c>
      <c r="F864" t="s">
        <v>100</v>
      </c>
      <c r="I864" s="6">
        <v>13</v>
      </c>
      <c r="J864" t="str">
        <f t="shared" si="56"/>
        <v>GPM</v>
      </c>
      <c r="K864" t="str">
        <f t="shared" si="57"/>
        <v>GPM13</v>
      </c>
      <c r="L864">
        <f t="shared" si="58"/>
        <v>3</v>
      </c>
    </row>
    <row r="865" spans="1:12" x14ac:dyDescent="0.4">
      <c r="A865">
        <v>894</v>
      </c>
      <c r="B865" t="s">
        <v>40</v>
      </c>
      <c r="C865" t="s">
        <v>1649</v>
      </c>
      <c r="D865" t="s">
        <v>1654</v>
      </c>
      <c r="E865" t="s">
        <v>1655</v>
      </c>
      <c r="F865" t="s">
        <v>895</v>
      </c>
      <c r="I865" s="6">
        <v>24</v>
      </c>
      <c r="J865" t="str">
        <f t="shared" si="56"/>
        <v>GPM</v>
      </c>
      <c r="K865" t="str">
        <f t="shared" si="57"/>
        <v>GPM24</v>
      </c>
      <c r="L865">
        <f t="shared" si="58"/>
        <v>3</v>
      </c>
    </row>
    <row r="866" spans="1:12" x14ac:dyDescent="0.4">
      <c r="A866">
        <v>895</v>
      </c>
      <c r="B866" t="s">
        <v>40</v>
      </c>
      <c r="C866" t="s">
        <v>1649</v>
      </c>
      <c r="D866" t="s">
        <v>1656</v>
      </c>
      <c r="E866" t="s">
        <v>1657</v>
      </c>
      <c r="F866" t="s">
        <v>132</v>
      </c>
      <c r="I866" s="6">
        <v>26</v>
      </c>
      <c r="J866" t="str">
        <f t="shared" si="56"/>
        <v>GPM</v>
      </c>
      <c r="K866" t="str">
        <f t="shared" si="57"/>
        <v>GPM26</v>
      </c>
      <c r="L866">
        <f t="shared" si="58"/>
        <v>3</v>
      </c>
    </row>
    <row r="867" spans="1:12" x14ac:dyDescent="0.4">
      <c r="A867">
        <v>896</v>
      </c>
      <c r="B867" t="s">
        <v>40</v>
      </c>
      <c r="C867" t="s">
        <v>1649</v>
      </c>
      <c r="D867" t="s">
        <v>1658</v>
      </c>
      <c r="E867" t="s">
        <v>1659</v>
      </c>
      <c r="F867" t="s">
        <v>92</v>
      </c>
      <c r="I867" s="6">
        <v>27</v>
      </c>
      <c r="J867" t="str">
        <f t="shared" si="56"/>
        <v>GPM</v>
      </c>
      <c r="K867" t="str">
        <f t="shared" si="57"/>
        <v>GPM27</v>
      </c>
      <c r="L867">
        <f t="shared" si="58"/>
        <v>3</v>
      </c>
    </row>
    <row r="868" spans="1:12" x14ac:dyDescent="0.4">
      <c r="A868">
        <v>897</v>
      </c>
      <c r="B868" t="s">
        <v>40</v>
      </c>
      <c r="C868" t="s">
        <v>1649</v>
      </c>
      <c r="D868" t="s">
        <v>1660</v>
      </c>
      <c r="E868" t="s">
        <v>1661</v>
      </c>
      <c r="F868" t="s">
        <v>132</v>
      </c>
      <c r="I868" s="6">
        <v>34</v>
      </c>
      <c r="J868" t="str">
        <f t="shared" si="56"/>
        <v>GPM</v>
      </c>
      <c r="K868" t="str">
        <f t="shared" si="57"/>
        <v>GPM34</v>
      </c>
      <c r="L868">
        <f t="shared" si="58"/>
        <v>3</v>
      </c>
    </row>
    <row r="869" spans="1:12" x14ac:dyDescent="0.4">
      <c r="A869">
        <v>898</v>
      </c>
      <c r="B869" t="s">
        <v>40</v>
      </c>
      <c r="C869" t="s">
        <v>1649</v>
      </c>
      <c r="D869" t="s">
        <v>1662</v>
      </c>
      <c r="E869" t="s">
        <v>1663</v>
      </c>
      <c r="F869" t="s">
        <v>92</v>
      </c>
      <c r="I869" s="6">
        <v>3</v>
      </c>
      <c r="J869" t="str">
        <f t="shared" si="56"/>
        <v>GPM</v>
      </c>
      <c r="K869" t="str">
        <f t="shared" si="57"/>
        <v>GPM3</v>
      </c>
      <c r="L869">
        <f t="shared" si="58"/>
        <v>3</v>
      </c>
    </row>
    <row r="870" spans="1:12" x14ac:dyDescent="0.4">
      <c r="A870">
        <v>899</v>
      </c>
      <c r="B870" t="s">
        <v>78</v>
      </c>
      <c r="C870" t="s">
        <v>1664</v>
      </c>
      <c r="D870" t="s">
        <v>1665</v>
      </c>
      <c r="E870" t="s">
        <v>1666</v>
      </c>
      <c r="F870" t="s">
        <v>92</v>
      </c>
      <c r="I870" s="6">
        <v>13</v>
      </c>
      <c r="J870" t="str">
        <f t="shared" si="56"/>
        <v>GPM</v>
      </c>
      <c r="K870" t="str">
        <f t="shared" si="57"/>
        <v>GPM13</v>
      </c>
      <c r="L870">
        <f t="shared" si="58"/>
        <v>3</v>
      </c>
    </row>
    <row r="871" spans="1:12" x14ac:dyDescent="0.4">
      <c r="A871">
        <v>900</v>
      </c>
      <c r="B871" t="s">
        <v>78</v>
      </c>
      <c r="C871" t="s">
        <v>1664</v>
      </c>
      <c r="D871" t="s">
        <v>1667</v>
      </c>
      <c r="E871" t="s">
        <v>1668</v>
      </c>
      <c r="F871" t="s">
        <v>132</v>
      </c>
      <c r="I871" s="6">
        <v>14</v>
      </c>
      <c r="J871" t="str">
        <f t="shared" si="56"/>
        <v>GPM</v>
      </c>
      <c r="K871" t="str">
        <f t="shared" si="57"/>
        <v>GPM14</v>
      </c>
      <c r="L871">
        <f t="shared" si="58"/>
        <v>3</v>
      </c>
    </row>
    <row r="872" spans="1:12" x14ac:dyDescent="0.4">
      <c r="A872">
        <v>901</v>
      </c>
      <c r="B872" t="s">
        <v>78</v>
      </c>
      <c r="C872" t="s">
        <v>1664</v>
      </c>
      <c r="D872" t="s">
        <v>1669</v>
      </c>
      <c r="E872" t="s">
        <v>1670</v>
      </c>
      <c r="F872" t="s">
        <v>92</v>
      </c>
      <c r="I872" s="6">
        <v>15</v>
      </c>
      <c r="J872" t="str">
        <f t="shared" si="56"/>
        <v>GPM</v>
      </c>
      <c r="K872" t="str">
        <f t="shared" si="57"/>
        <v>GPM15</v>
      </c>
      <c r="L872">
        <f t="shared" si="58"/>
        <v>3</v>
      </c>
    </row>
    <row r="873" spans="1:12" x14ac:dyDescent="0.4">
      <c r="A873">
        <v>902</v>
      </c>
      <c r="B873" t="s">
        <v>78</v>
      </c>
      <c r="C873" t="s">
        <v>1664</v>
      </c>
      <c r="D873" t="s">
        <v>1671</v>
      </c>
      <c r="E873" t="s">
        <v>1672</v>
      </c>
      <c r="F873" t="s">
        <v>132</v>
      </c>
      <c r="I873" s="6">
        <v>16</v>
      </c>
      <c r="J873" t="str">
        <f t="shared" si="56"/>
        <v>GPM</v>
      </c>
      <c r="K873" t="str">
        <f t="shared" si="57"/>
        <v>GPM16</v>
      </c>
      <c r="L873">
        <f t="shared" si="58"/>
        <v>3</v>
      </c>
    </row>
    <row r="874" spans="1:12" x14ac:dyDescent="0.4">
      <c r="A874">
        <v>903</v>
      </c>
      <c r="B874" t="s">
        <v>78</v>
      </c>
      <c r="C874" t="s">
        <v>1664</v>
      </c>
      <c r="D874" t="s">
        <v>1673</v>
      </c>
      <c r="E874" t="s">
        <v>1674</v>
      </c>
      <c r="F874" t="s">
        <v>132</v>
      </c>
      <c r="I874" s="6">
        <v>18</v>
      </c>
      <c r="J874" t="str">
        <f t="shared" si="56"/>
        <v>GPM</v>
      </c>
      <c r="K874" t="str">
        <f t="shared" si="57"/>
        <v>GPM18</v>
      </c>
      <c r="L874">
        <f t="shared" si="58"/>
        <v>3</v>
      </c>
    </row>
    <row r="875" spans="1:12" x14ac:dyDescent="0.4">
      <c r="A875">
        <v>904</v>
      </c>
      <c r="B875" t="s">
        <v>78</v>
      </c>
      <c r="C875" t="s">
        <v>1664</v>
      </c>
      <c r="D875" t="s">
        <v>1675</v>
      </c>
      <c r="E875" t="s">
        <v>1676</v>
      </c>
      <c r="F875" t="s">
        <v>92</v>
      </c>
      <c r="I875" s="6">
        <v>20</v>
      </c>
      <c r="J875" t="str">
        <f t="shared" si="56"/>
        <v>GPM</v>
      </c>
      <c r="K875" t="str">
        <f t="shared" si="57"/>
        <v>GPM20</v>
      </c>
      <c r="L875">
        <f t="shared" si="58"/>
        <v>3</v>
      </c>
    </row>
    <row r="876" spans="1:12" x14ac:dyDescent="0.4">
      <c r="A876">
        <v>905</v>
      </c>
      <c r="B876" t="s">
        <v>78</v>
      </c>
      <c r="C876" t="s">
        <v>1664</v>
      </c>
      <c r="D876" t="s">
        <v>1677</v>
      </c>
      <c r="E876" t="s">
        <v>1678</v>
      </c>
      <c r="F876" t="s">
        <v>100</v>
      </c>
      <c r="I876" s="6">
        <v>22</v>
      </c>
      <c r="J876" t="str">
        <f t="shared" si="56"/>
        <v>GPM</v>
      </c>
      <c r="K876" t="str">
        <f t="shared" si="57"/>
        <v>GPM22</v>
      </c>
      <c r="L876">
        <f t="shared" si="58"/>
        <v>3</v>
      </c>
    </row>
    <row r="877" spans="1:12" x14ac:dyDescent="0.4">
      <c r="A877">
        <v>906</v>
      </c>
      <c r="B877" t="s">
        <v>78</v>
      </c>
      <c r="C877" t="s">
        <v>1664</v>
      </c>
      <c r="D877" t="s">
        <v>1679</v>
      </c>
      <c r="E877" t="s">
        <v>1680</v>
      </c>
      <c r="F877" t="s">
        <v>895</v>
      </c>
      <c r="I877" s="6">
        <v>24</v>
      </c>
      <c r="J877" t="str">
        <f t="shared" si="56"/>
        <v>GPM</v>
      </c>
      <c r="K877" t="str">
        <f t="shared" si="57"/>
        <v>GPM24</v>
      </c>
      <c r="L877">
        <f t="shared" si="58"/>
        <v>3</v>
      </c>
    </row>
    <row r="878" spans="1:12" x14ac:dyDescent="0.4">
      <c r="A878">
        <v>907</v>
      </c>
      <c r="B878" t="s">
        <v>78</v>
      </c>
      <c r="C878" t="s">
        <v>1664</v>
      </c>
      <c r="D878" t="s">
        <v>1681</v>
      </c>
      <c r="E878" t="s">
        <v>1682</v>
      </c>
      <c r="F878" t="s">
        <v>132</v>
      </c>
      <c r="I878" s="6">
        <v>30</v>
      </c>
      <c r="J878" t="str">
        <f t="shared" si="56"/>
        <v>GPM</v>
      </c>
      <c r="K878" t="str">
        <f t="shared" si="57"/>
        <v>GPM30</v>
      </c>
      <c r="L878">
        <f t="shared" si="58"/>
        <v>3</v>
      </c>
    </row>
    <row r="879" spans="1:12" x14ac:dyDescent="0.4">
      <c r="A879">
        <v>908</v>
      </c>
      <c r="B879" t="s">
        <v>78</v>
      </c>
      <c r="C879" t="s">
        <v>1664</v>
      </c>
      <c r="D879" t="s">
        <v>1683</v>
      </c>
      <c r="E879" t="s">
        <v>1684</v>
      </c>
      <c r="F879" t="s">
        <v>132</v>
      </c>
      <c r="I879" s="6">
        <v>31</v>
      </c>
      <c r="J879" t="str">
        <f t="shared" si="56"/>
        <v>GPM</v>
      </c>
      <c r="K879" t="str">
        <f t="shared" si="57"/>
        <v>GPM31</v>
      </c>
      <c r="L879">
        <f t="shared" si="58"/>
        <v>3</v>
      </c>
    </row>
    <row r="880" spans="1:12" x14ac:dyDescent="0.4">
      <c r="A880">
        <v>909</v>
      </c>
      <c r="B880" t="s">
        <v>78</v>
      </c>
      <c r="C880" t="s">
        <v>1664</v>
      </c>
      <c r="D880" t="s">
        <v>1685</v>
      </c>
      <c r="E880" t="s">
        <v>1686</v>
      </c>
      <c r="F880" t="s">
        <v>92</v>
      </c>
      <c r="I880" s="6">
        <v>35</v>
      </c>
      <c r="J880" t="str">
        <f t="shared" si="56"/>
        <v>GPM</v>
      </c>
      <c r="K880" t="str">
        <f t="shared" si="57"/>
        <v>GPM35</v>
      </c>
      <c r="L880">
        <f t="shared" si="58"/>
        <v>3</v>
      </c>
    </row>
    <row r="881" spans="1:12" x14ac:dyDescent="0.4">
      <c r="A881">
        <v>910</v>
      </c>
      <c r="B881" t="s">
        <v>78</v>
      </c>
      <c r="C881" t="s">
        <v>1664</v>
      </c>
      <c r="D881" t="s">
        <v>1687</v>
      </c>
      <c r="E881" t="s">
        <v>1688</v>
      </c>
      <c r="F881" t="s">
        <v>100</v>
      </c>
      <c r="I881" s="6">
        <v>41</v>
      </c>
      <c r="J881" t="str">
        <f t="shared" si="56"/>
        <v>GPM</v>
      </c>
      <c r="K881" t="str">
        <f t="shared" si="57"/>
        <v>GPM41</v>
      </c>
      <c r="L881">
        <f t="shared" si="58"/>
        <v>3</v>
      </c>
    </row>
    <row r="882" spans="1:12" x14ac:dyDescent="0.4">
      <c r="A882">
        <v>911</v>
      </c>
      <c r="B882" t="s">
        <v>78</v>
      </c>
      <c r="C882" t="s">
        <v>1664</v>
      </c>
      <c r="D882" t="s">
        <v>1689</v>
      </c>
      <c r="E882" t="s">
        <v>1628</v>
      </c>
      <c r="F882" t="s">
        <v>100</v>
      </c>
      <c r="I882" s="6">
        <v>42</v>
      </c>
      <c r="J882" t="str">
        <f t="shared" si="56"/>
        <v>GPM</v>
      </c>
      <c r="K882" t="str">
        <f t="shared" si="57"/>
        <v>GPM42</v>
      </c>
      <c r="L882">
        <f t="shared" si="58"/>
        <v>3</v>
      </c>
    </row>
    <row r="883" spans="1:12" x14ac:dyDescent="0.4">
      <c r="A883">
        <v>912</v>
      </c>
      <c r="B883" t="s">
        <v>78</v>
      </c>
      <c r="C883" t="s">
        <v>1664</v>
      </c>
      <c r="D883" t="s">
        <v>1690</v>
      </c>
      <c r="E883" t="s">
        <v>952</v>
      </c>
      <c r="F883" t="s">
        <v>92</v>
      </c>
      <c r="I883" s="6">
        <v>49</v>
      </c>
      <c r="J883" t="str">
        <f t="shared" si="56"/>
        <v>GPM</v>
      </c>
      <c r="K883" t="str">
        <f t="shared" si="57"/>
        <v>GPM49</v>
      </c>
      <c r="L883">
        <f t="shared" si="58"/>
        <v>3</v>
      </c>
    </row>
    <row r="884" spans="1:12" x14ac:dyDescent="0.4">
      <c r="A884">
        <v>913</v>
      </c>
      <c r="B884" t="s">
        <v>78</v>
      </c>
      <c r="C884" t="s">
        <v>1664</v>
      </c>
      <c r="D884" t="s">
        <v>1691</v>
      </c>
      <c r="E884" t="s">
        <v>1692</v>
      </c>
      <c r="F884" t="s">
        <v>92</v>
      </c>
      <c r="I884" s="6">
        <v>6</v>
      </c>
      <c r="J884" t="str">
        <f t="shared" si="56"/>
        <v>GPM</v>
      </c>
      <c r="K884" t="str">
        <f t="shared" si="57"/>
        <v>GPM6</v>
      </c>
      <c r="L884">
        <f t="shared" si="58"/>
        <v>3</v>
      </c>
    </row>
    <row r="885" spans="1:12" x14ac:dyDescent="0.4">
      <c r="A885">
        <v>914</v>
      </c>
      <c r="B885" t="s">
        <v>79</v>
      </c>
      <c r="C885" t="s">
        <v>1693</v>
      </c>
      <c r="D885" t="s">
        <v>1694</v>
      </c>
      <c r="E885" t="s">
        <v>1695</v>
      </c>
      <c r="F885" t="s">
        <v>92</v>
      </c>
      <c r="I885" s="6">
        <v>12</v>
      </c>
      <c r="J885" t="str">
        <f t="shared" si="56"/>
        <v>GPM</v>
      </c>
      <c r="K885" t="str">
        <f t="shared" si="57"/>
        <v>GPM12</v>
      </c>
      <c r="L885">
        <f t="shared" si="58"/>
        <v>3</v>
      </c>
    </row>
    <row r="886" spans="1:12" x14ac:dyDescent="0.4">
      <c r="A886">
        <v>915</v>
      </c>
      <c r="B886" t="s">
        <v>79</v>
      </c>
      <c r="C886" t="s">
        <v>1693</v>
      </c>
      <c r="D886" t="s">
        <v>1696</v>
      </c>
      <c r="E886" t="s">
        <v>1697</v>
      </c>
      <c r="F886" t="s">
        <v>132</v>
      </c>
      <c r="I886" s="6">
        <v>13</v>
      </c>
      <c r="J886" t="str">
        <f t="shared" si="56"/>
        <v>GPM</v>
      </c>
      <c r="K886" t="str">
        <f t="shared" si="57"/>
        <v>GPM13</v>
      </c>
      <c r="L886">
        <f t="shared" si="58"/>
        <v>3</v>
      </c>
    </row>
    <row r="887" spans="1:12" x14ac:dyDescent="0.4">
      <c r="A887">
        <v>916</v>
      </c>
      <c r="B887" t="s">
        <v>79</v>
      </c>
      <c r="C887" t="s">
        <v>1693</v>
      </c>
      <c r="D887" t="s">
        <v>1698</v>
      </c>
      <c r="E887" t="s">
        <v>1699</v>
      </c>
      <c r="F887" t="s">
        <v>100</v>
      </c>
      <c r="I887" s="6">
        <v>20</v>
      </c>
      <c r="J887" t="str">
        <f t="shared" si="56"/>
        <v>GPM</v>
      </c>
      <c r="K887" t="str">
        <f t="shared" si="57"/>
        <v>GPM20</v>
      </c>
      <c r="L887">
        <f t="shared" si="58"/>
        <v>3</v>
      </c>
    </row>
    <row r="888" spans="1:12" x14ac:dyDescent="0.4">
      <c r="A888">
        <v>917</v>
      </c>
      <c r="B888" t="s">
        <v>79</v>
      </c>
      <c r="C888" t="s">
        <v>1693</v>
      </c>
      <c r="D888" t="s">
        <v>1700</v>
      </c>
      <c r="E888" t="s">
        <v>1701</v>
      </c>
      <c r="F888" t="s">
        <v>132</v>
      </c>
      <c r="I888" s="6">
        <v>21</v>
      </c>
      <c r="J888" t="str">
        <f t="shared" si="56"/>
        <v>GPM</v>
      </c>
      <c r="K888" t="str">
        <f t="shared" si="57"/>
        <v>GPM21</v>
      </c>
      <c r="L888">
        <f t="shared" si="58"/>
        <v>3</v>
      </c>
    </row>
    <row r="889" spans="1:12" x14ac:dyDescent="0.4">
      <c r="A889">
        <v>918</v>
      </c>
      <c r="B889" t="s">
        <v>79</v>
      </c>
      <c r="C889" t="s">
        <v>1693</v>
      </c>
      <c r="D889" t="s">
        <v>1702</v>
      </c>
      <c r="E889" t="s">
        <v>1703</v>
      </c>
      <c r="F889" t="s">
        <v>895</v>
      </c>
      <c r="I889" s="6">
        <v>23</v>
      </c>
      <c r="J889" t="str">
        <f t="shared" si="56"/>
        <v>GPM</v>
      </c>
      <c r="K889" t="str">
        <f t="shared" si="57"/>
        <v>GPM23</v>
      </c>
      <c r="L889">
        <f t="shared" si="58"/>
        <v>3</v>
      </c>
    </row>
    <row r="890" spans="1:12" x14ac:dyDescent="0.4">
      <c r="A890">
        <v>919</v>
      </c>
      <c r="B890" t="s">
        <v>79</v>
      </c>
      <c r="C890" t="s">
        <v>1693</v>
      </c>
      <c r="D890" t="s">
        <v>1704</v>
      </c>
      <c r="E890" t="s">
        <v>1705</v>
      </c>
      <c r="F890" t="s">
        <v>895</v>
      </c>
      <c r="I890" s="6">
        <v>33</v>
      </c>
      <c r="J890" t="str">
        <f t="shared" si="56"/>
        <v>GPM</v>
      </c>
      <c r="K890" t="str">
        <f t="shared" si="57"/>
        <v>GPM33</v>
      </c>
      <c r="L890">
        <f t="shared" si="58"/>
        <v>3</v>
      </c>
    </row>
    <row r="891" spans="1:12" x14ac:dyDescent="0.4">
      <c r="A891">
        <v>920</v>
      </c>
      <c r="B891" t="s">
        <v>79</v>
      </c>
      <c r="C891" t="s">
        <v>1693</v>
      </c>
      <c r="D891" t="s">
        <v>1706</v>
      </c>
      <c r="E891" t="s">
        <v>1707</v>
      </c>
      <c r="F891" t="s">
        <v>100</v>
      </c>
      <c r="I891" s="6">
        <v>34</v>
      </c>
      <c r="J891" t="str">
        <f t="shared" si="56"/>
        <v>GPM</v>
      </c>
      <c r="K891" t="str">
        <f t="shared" si="57"/>
        <v>GPM34</v>
      </c>
      <c r="L891">
        <f t="shared" si="58"/>
        <v>3</v>
      </c>
    </row>
    <row r="892" spans="1:12" x14ac:dyDescent="0.4">
      <c r="A892">
        <v>921</v>
      </c>
      <c r="B892" t="s">
        <v>79</v>
      </c>
      <c r="C892" t="s">
        <v>1693</v>
      </c>
      <c r="D892" t="s">
        <v>1708</v>
      </c>
      <c r="E892" t="s">
        <v>1709</v>
      </c>
      <c r="F892" t="s">
        <v>92</v>
      </c>
      <c r="I892" s="6">
        <v>35</v>
      </c>
      <c r="J892" t="str">
        <f t="shared" si="56"/>
        <v>GPM</v>
      </c>
      <c r="K892" t="str">
        <f t="shared" si="57"/>
        <v>GPM35</v>
      </c>
      <c r="L892">
        <f t="shared" si="58"/>
        <v>3</v>
      </c>
    </row>
    <row r="893" spans="1:12" x14ac:dyDescent="0.4">
      <c r="A893">
        <v>922</v>
      </c>
      <c r="B893" t="s">
        <v>79</v>
      </c>
      <c r="C893" t="s">
        <v>1693</v>
      </c>
      <c r="D893" t="s">
        <v>1710</v>
      </c>
      <c r="E893" t="s">
        <v>1711</v>
      </c>
      <c r="F893" t="s">
        <v>100</v>
      </c>
      <c r="I893" s="6">
        <v>39</v>
      </c>
      <c r="J893" t="str">
        <f t="shared" si="56"/>
        <v>GPM</v>
      </c>
      <c r="K893" t="str">
        <f t="shared" si="57"/>
        <v>GPM39</v>
      </c>
      <c r="L893">
        <f t="shared" si="58"/>
        <v>3</v>
      </c>
    </row>
    <row r="894" spans="1:12" x14ac:dyDescent="0.4">
      <c r="A894">
        <v>923</v>
      </c>
      <c r="B894" t="s">
        <v>79</v>
      </c>
      <c r="C894" t="s">
        <v>1693</v>
      </c>
      <c r="D894" t="s">
        <v>1712</v>
      </c>
      <c r="E894" t="s">
        <v>1713</v>
      </c>
      <c r="F894" t="s">
        <v>92</v>
      </c>
      <c r="I894" s="6">
        <v>3</v>
      </c>
      <c r="J894" t="str">
        <f t="shared" si="56"/>
        <v>GPM</v>
      </c>
      <c r="K894" t="str">
        <f t="shared" si="57"/>
        <v>GPM3</v>
      </c>
      <c r="L894">
        <f t="shared" si="58"/>
        <v>3</v>
      </c>
    </row>
    <row r="895" spans="1:12" x14ac:dyDescent="0.4">
      <c r="A895">
        <v>924</v>
      </c>
      <c r="B895" t="s">
        <v>79</v>
      </c>
      <c r="C895" t="s">
        <v>1693</v>
      </c>
      <c r="D895" t="s">
        <v>1714</v>
      </c>
      <c r="E895" t="s">
        <v>1715</v>
      </c>
      <c r="F895" t="s">
        <v>100</v>
      </c>
      <c r="I895" s="6">
        <v>41</v>
      </c>
      <c r="J895" t="str">
        <f t="shared" si="56"/>
        <v>GPM</v>
      </c>
      <c r="K895" t="str">
        <f t="shared" si="57"/>
        <v>GPM41</v>
      </c>
      <c r="L895">
        <f t="shared" si="58"/>
        <v>3</v>
      </c>
    </row>
    <row r="896" spans="1:12" x14ac:dyDescent="0.4">
      <c r="A896">
        <v>925</v>
      </c>
      <c r="B896" t="s">
        <v>79</v>
      </c>
      <c r="C896" t="s">
        <v>1693</v>
      </c>
      <c r="D896" t="s">
        <v>1716</v>
      </c>
      <c r="E896" t="s">
        <v>1717</v>
      </c>
      <c r="F896" t="s">
        <v>1718</v>
      </c>
      <c r="I896" s="6">
        <v>46</v>
      </c>
      <c r="J896" t="str">
        <f t="shared" si="56"/>
        <v>GPM</v>
      </c>
      <c r="K896" t="str">
        <f t="shared" si="57"/>
        <v>GPM46</v>
      </c>
      <c r="L896">
        <f t="shared" si="58"/>
        <v>3</v>
      </c>
    </row>
    <row r="897" spans="1:12" x14ac:dyDescent="0.4">
      <c r="A897">
        <v>926</v>
      </c>
      <c r="B897" t="s">
        <v>79</v>
      </c>
      <c r="C897" t="s">
        <v>1693</v>
      </c>
      <c r="D897" t="s">
        <v>1719</v>
      </c>
      <c r="E897" t="s">
        <v>1720</v>
      </c>
      <c r="F897" t="s">
        <v>895</v>
      </c>
      <c r="I897" s="6">
        <v>4</v>
      </c>
      <c r="J897" t="str">
        <f t="shared" si="56"/>
        <v>GPM</v>
      </c>
      <c r="K897" t="str">
        <f t="shared" si="57"/>
        <v>GPM4</v>
      </c>
      <c r="L897">
        <f t="shared" si="58"/>
        <v>3</v>
      </c>
    </row>
    <row r="898" spans="1:12" x14ac:dyDescent="0.4">
      <c r="A898">
        <v>927</v>
      </c>
      <c r="B898" t="s">
        <v>79</v>
      </c>
      <c r="C898" t="s">
        <v>1693</v>
      </c>
      <c r="D898" t="s">
        <v>1721</v>
      </c>
      <c r="E898" t="s">
        <v>1722</v>
      </c>
      <c r="F898" t="s">
        <v>132</v>
      </c>
      <c r="I898" s="6">
        <v>50</v>
      </c>
      <c r="J898" t="str">
        <f t="shared" ref="J898:J961" si="59">LEFT(B898,3)</f>
        <v>GPM</v>
      </c>
      <c r="K898" t="str">
        <f t="shared" ref="K898:K961" si="60">CONCATENATE(J898,I898)</f>
        <v>GPM50</v>
      </c>
      <c r="L898">
        <f t="shared" ref="L898:L961" si="61">COUNTIF($K$2:$K$1123, "gpn" &amp; I898&amp;""  )</f>
        <v>2</v>
      </c>
    </row>
    <row r="899" spans="1:12" x14ac:dyDescent="0.4">
      <c r="A899">
        <v>928</v>
      </c>
      <c r="B899" t="s">
        <v>79</v>
      </c>
      <c r="C899" t="s">
        <v>1693</v>
      </c>
      <c r="D899" t="s">
        <v>1723</v>
      </c>
      <c r="E899" t="s">
        <v>1724</v>
      </c>
      <c r="F899" t="s">
        <v>92</v>
      </c>
      <c r="I899" s="6">
        <v>9</v>
      </c>
      <c r="J899" t="str">
        <f t="shared" si="59"/>
        <v>GPM</v>
      </c>
      <c r="K899" t="str">
        <f t="shared" si="60"/>
        <v>GPM9</v>
      </c>
      <c r="L899">
        <f t="shared" si="61"/>
        <v>2</v>
      </c>
    </row>
    <row r="900" spans="1:12" x14ac:dyDescent="0.4">
      <c r="A900">
        <v>929</v>
      </c>
      <c r="B900" t="s">
        <v>80</v>
      </c>
      <c r="C900" t="s">
        <v>1725</v>
      </c>
      <c r="D900" t="s">
        <v>1726</v>
      </c>
      <c r="E900" t="s">
        <v>1727</v>
      </c>
      <c r="F900" t="s">
        <v>100</v>
      </c>
      <c r="I900" s="6">
        <v>16</v>
      </c>
      <c r="J900" t="str">
        <f t="shared" si="59"/>
        <v>GPM</v>
      </c>
      <c r="K900" t="str">
        <f t="shared" si="60"/>
        <v>GPM16</v>
      </c>
      <c r="L900">
        <f t="shared" si="61"/>
        <v>3</v>
      </c>
    </row>
    <row r="901" spans="1:12" x14ac:dyDescent="0.4">
      <c r="A901">
        <v>930</v>
      </c>
      <c r="B901" t="s">
        <v>80</v>
      </c>
      <c r="C901" t="s">
        <v>1725</v>
      </c>
      <c r="D901" t="s">
        <v>1728</v>
      </c>
      <c r="E901" t="s">
        <v>1729</v>
      </c>
      <c r="F901" t="s">
        <v>92</v>
      </c>
      <c r="I901" s="6">
        <v>22</v>
      </c>
      <c r="J901" t="str">
        <f t="shared" si="59"/>
        <v>GPM</v>
      </c>
      <c r="K901" t="str">
        <f t="shared" si="60"/>
        <v>GPM22</v>
      </c>
      <c r="L901">
        <f t="shared" si="61"/>
        <v>3</v>
      </c>
    </row>
    <row r="902" spans="1:12" x14ac:dyDescent="0.4">
      <c r="A902">
        <v>931</v>
      </c>
      <c r="B902" t="s">
        <v>80</v>
      </c>
      <c r="C902" t="s">
        <v>1725</v>
      </c>
      <c r="D902" t="s">
        <v>1730</v>
      </c>
      <c r="E902" t="s">
        <v>1731</v>
      </c>
      <c r="F902" t="s">
        <v>100</v>
      </c>
      <c r="I902" s="6">
        <v>23</v>
      </c>
      <c r="J902" t="str">
        <f t="shared" si="59"/>
        <v>GPM</v>
      </c>
      <c r="K902" t="str">
        <f t="shared" si="60"/>
        <v>GPM23</v>
      </c>
      <c r="L902">
        <f t="shared" si="61"/>
        <v>3</v>
      </c>
    </row>
    <row r="903" spans="1:12" x14ac:dyDescent="0.4">
      <c r="A903">
        <v>932</v>
      </c>
      <c r="B903" t="s">
        <v>80</v>
      </c>
      <c r="C903" t="s">
        <v>1725</v>
      </c>
      <c r="D903" t="s">
        <v>1732</v>
      </c>
      <c r="E903" t="s">
        <v>1733</v>
      </c>
      <c r="F903" t="s">
        <v>1718</v>
      </c>
      <c r="I903" s="6">
        <v>24</v>
      </c>
      <c r="J903" t="str">
        <f t="shared" si="59"/>
        <v>GPM</v>
      </c>
      <c r="K903" t="str">
        <f t="shared" si="60"/>
        <v>GPM24</v>
      </c>
      <c r="L903">
        <f t="shared" si="61"/>
        <v>3</v>
      </c>
    </row>
    <row r="904" spans="1:12" x14ac:dyDescent="0.4">
      <c r="A904">
        <v>933</v>
      </c>
      <c r="B904" t="s">
        <v>80</v>
      </c>
      <c r="C904" t="s">
        <v>1725</v>
      </c>
      <c r="D904" t="s">
        <v>1734</v>
      </c>
      <c r="E904" t="s">
        <v>192</v>
      </c>
      <c r="F904" t="s">
        <v>100</v>
      </c>
      <c r="I904" s="6">
        <v>27</v>
      </c>
      <c r="J904" t="str">
        <f t="shared" si="59"/>
        <v>GPM</v>
      </c>
      <c r="K904" t="str">
        <f t="shared" si="60"/>
        <v>GPM27</v>
      </c>
      <c r="L904">
        <f t="shared" si="61"/>
        <v>3</v>
      </c>
    </row>
    <row r="905" spans="1:12" x14ac:dyDescent="0.4">
      <c r="A905">
        <v>934</v>
      </c>
      <c r="B905" t="s">
        <v>80</v>
      </c>
      <c r="C905" t="s">
        <v>1725</v>
      </c>
      <c r="D905" t="s">
        <v>1735</v>
      </c>
      <c r="E905" t="s">
        <v>1736</v>
      </c>
      <c r="F905" t="s">
        <v>92</v>
      </c>
      <c r="I905" s="6">
        <v>29</v>
      </c>
      <c r="J905" t="str">
        <f t="shared" si="59"/>
        <v>GPM</v>
      </c>
      <c r="K905" t="str">
        <f t="shared" si="60"/>
        <v>GPM29</v>
      </c>
      <c r="L905">
        <f t="shared" si="61"/>
        <v>3</v>
      </c>
    </row>
    <row r="906" spans="1:12" x14ac:dyDescent="0.4">
      <c r="A906">
        <v>935</v>
      </c>
      <c r="B906" t="s">
        <v>80</v>
      </c>
      <c r="C906" t="s">
        <v>1725</v>
      </c>
      <c r="D906" t="s">
        <v>1737</v>
      </c>
      <c r="E906" t="s">
        <v>1738</v>
      </c>
      <c r="F906" t="s">
        <v>92</v>
      </c>
      <c r="I906" s="6">
        <v>31</v>
      </c>
      <c r="J906" t="str">
        <f t="shared" si="59"/>
        <v>GPM</v>
      </c>
      <c r="K906" t="str">
        <f t="shared" si="60"/>
        <v>GPM31</v>
      </c>
      <c r="L906">
        <f t="shared" si="61"/>
        <v>3</v>
      </c>
    </row>
    <row r="907" spans="1:12" x14ac:dyDescent="0.4">
      <c r="A907">
        <v>936</v>
      </c>
      <c r="B907" t="s">
        <v>80</v>
      </c>
      <c r="C907" t="s">
        <v>1725</v>
      </c>
      <c r="D907" t="s">
        <v>1739</v>
      </c>
      <c r="E907" t="s">
        <v>1740</v>
      </c>
      <c r="F907" t="s">
        <v>1718</v>
      </c>
      <c r="I907" s="6">
        <v>34</v>
      </c>
      <c r="J907" t="str">
        <f t="shared" si="59"/>
        <v>GPM</v>
      </c>
      <c r="K907" t="str">
        <f t="shared" si="60"/>
        <v>GPM34</v>
      </c>
      <c r="L907">
        <f t="shared" si="61"/>
        <v>3</v>
      </c>
    </row>
    <row r="908" spans="1:12" x14ac:dyDescent="0.4">
      <c r="A908">
        <v>937</v>
      </c>
      <c r="B908" t="s">
        <v>80</v>
      </c>
      <c r="C908" t="s">
        <v>1725</v>
      </c>
      <c r="D908" t="s">
        <v>1741</v>
      </c>
      <c r="E908" t="s">
        <v>1742</v>
      </c>
      <c r="F908" t="s">
        <v>100</v>
      </c>
      <c r="I908" s="6">
        <v>37</v>
      </c>
      <c r="J908" t="str">
        <f t="shared" si="59"/>
        <v>GPM</v>
      </c>
      <c r="K908" t="str">
        <f t="shared" si="60"/>
        <v>GPM37</v>
      </c>
      <c r="L908">
        <f t="shared" si="61"/>
        <v>3</v>
      </c>
    </row>
    <row r="909" spans="1:12" x14ac:dyDescent="0.4">
      <c r="A909">
        <v>938</v>
      </c>
      <c r="B909" t="s">
        <v>80</v>
      </c>
      <c r="C909" t="s">
        <v>1725</v>
      </c>
      <c r="D909" t="s">
        <v>1743</v>
      </c>
      <c r="E909" t="s">
        <v>1744</v>
      </c>
      <c r="F909" t="s">
        <v>100</v>
      </c>
      <c r="I909" s="6">
        <v>46</v>
      </c>
      <c r="J909" t="str">
        <f t="shared" si="59"/>
        <v>GPM</v>
      </c>
      <c r="K909" t="str">
        <f t="shared" si="60"/>
        <v>GPM46</v>
      </c>
      <c r="L909">
        <f t="shared" si="61"/>
        <v>3</v>
      </c>
    </row>
    <row r="910" spans="1:12" x14ac:dyDescent="0.4">
      <c r="A910">
        <v>939</v>
      </c>
      <c r="B910" t="s">
        <v>80</v>
      </c>
      <c r="C910" t="s">
        <v>1725</v>
      </c>
      <c r="D910" t="s">
        <v>1745</v>
      </c>
      <c r="E910" t="s">
        <v>1746</v>
      </c>
      <c r="F910" t="s">
        <v>895</v>
      </c>
      <c r="I910" s="6">
        <v>48</v>
      </c>
      <c r="J910" t="str">
        <f t="shared" si="59"/>
        <v>GPM</v>
      </c>
      <c r="K910" t="str">
        <f t="shared" si="60"/>
        <v>GPM48</v>
      </c>
      <c r="L910">
        <f t="shared" si="61"/>
        <v>3</v>
      </c>
    </row>
    <row r="911" spans="1:12" x14ac:dyDescent="0.4">
      <c r="A911">
        <v>940</v>
      </c>
      <c r="B911" t="s">
        <v>80</v>
      </c>
      <c r="C911" t="s">
        <v>1725</v>
      </c>
      <c r="D911" t="s">
        <v>1747</v>
      </c>
      <c r="E911" t="s">
        <v>1748</v>
      </c>
      <c r="F911" t="s">
        <v>132</v>
      </c>
      <c r="I911" s="6">
        <v>5</v>
      </c>
      <c r="J911" t="str">
        <f t="shared" si="59"/>
        <v>GPM</v>
      </c>
      <c r="K911" t="str">
        <f t="shared" si="60"/>
        <v>GPM5</v>
      </c>
      <c r="L911">
        <f t="shared" si="61"/>
        <v>2</v>
      </c>
    </row>
    <row r="912" spans="1:12" x14ac:dyDescent="0.4">
      <c r="A912">
        <v>941</v>
      </c>
      <c r="B912" t="s">
        <v>80</v>
      </c>
      <c r="C912" t="s">
        <v>1725</v>
      </c>
      <c r="D912" t="s">
        <v>1749</v>
      </c>
      <c r="E912" t="s">
        <v>1750</v>
      </c>
      <c r="F912" t="s">
        <v>100</v>
      </c>
      <c r="I912" s="6">
        <v>8</v>
      </c>
      <c r="J912" t="str">
        <f t="shared" si="59"/>
        <v>GPM</v>
      </c>
      <c r="K912" t="str">
        <f t="shared" si="60"/>
        <v>GPM8</v>
      </c>
      <c r="L912">
        <f t="shared" si="61"/>
        <v>3</v>
      </c>
    </row>
    <row r="913" spans="1:12" x14ac:dyDescent="0.4">
      <c r="A913">
        <v>942</v>
      </c>
      <c r="B913" t="s">
        <v>65</v>
      </c>
      <c r="C913" t="s">
        <v>1751</v>
      </c>
      <c r="D913" t="s">
        <v>1752</v>
      </c>
      <c r="E913" t="s">
        <v>1753</v>
      </c>
      <c r="F913" t="s">
        <v>100</v>
      </c>
      <c r="I913" s="6">
        <v>10</v>
      </c>
      <c r="J913" t="str">
        <f t="shared" si="59"/>
        <v>GPM</v>
      </c>
      <c r="K913" t="str">
        <f t="shared" si="60"/>
        <v>GPM10</v>
      </c>
      <c r="L913">
        <f t="shared" si="61"/>
        <v>3</v>
      </c>
    </row>
    <row r="914" spans="1:12" x14ac:dyDescent="0.4">
      <c r="A914">
        <v>943</v>
      </c>
      <c r="B914" t="s">
        <v>65</v>
      </c>
      <c r="C914" t="s">
        <v>1751</v>
      </c>
      <c r="D914" t="s">
        <v>1754</v>
      </c>
      <c r="E914" t="s">
        <v>1755</v>
      </c>
      <c r="F914" t="s">
        <v>92</v>
      </c>
      <c r="I914" s="6">
        <v>13</v>
      </c>
      <c r="J914" t="str">
        <f t="shared" si="59"/>
        <v>GPM</v>
      </c>
      <c r="K914" t="str">
        <f t="shared" si="60"/>
        <v>GPM13</v>
      </c>
      <c r="L914">
        <f t="shared" si="61"/>
        <v>3</v>
      </c>
    </row>
    <row r="915" spans="1:12" x14ac:dyDescent="0.4">
      <c r="A915">
        <v>944</v>
      </c>
      <c r="B915" t="s">
        <v>65</v>
      </c>
      <c r="C915" t="s">
        <v>1751</v>
      </c>
      <c r="D915" t="s">
        <v>1756</v>
      </c>
      <c r="E915" t="s">
        <v>1757</v>
      </c>
      <c r="F915" t="s">
        <v>92</v>
      </c>
      <c r="I915" s="6">
        <v>15</v>
      </c>
      <c r="J915" t="str">
        <f t="shared" si="59"/>
        <v>GPM</v>
      </c>
      <c r="K915" t="str">
        <f t="shared" si="60"/>
        <v>GPM15</v>
      </c>
      <c r="L915">
        <f t="shared" si="61"/>
        <v>3</v>
      </c>
    </row>
    <row r="916" spans="1:12" x14ac:dyDescent="0.4">
      <c r="A916">
        <v>945</v>
      </c>
      <c r="B916" t="s">
        <v>65</v>
      </c>
      <c r="C916" t="s">
        <v>1751</v>
      </c>
      <c r="D916" t="s">
        <v>1758</v>
      </c>
      <c r="E916" t="s">
        <v>1759</v>
      </c>
      <c r="F916" t="s">
        <v>1718</v>
      </c>
      <c r="I916" s="6">
        <v>18</v>
      </c>
      <c r="J916" t="str">
        <f t="shared" si="59"/>
        <v>GPM</v>
      </c>
      <c r="K916" t="str">
        <f t="shared" si="60"/>
        <v>GPM18</v>
      </c>
      <c r="L916">
        <f t="shared" si="61"/>
        <v>3</v>
      </c>
    </row>
    <row r="917" spans="1:12" x14ac:dyDescent="0.4">
      <c r="A917">
        <v>946</v>
      </c>
      <c r="B917" t="s">
        <v>65</v>
      </c>
      <c r="C917" t="s">
        <v>1751</v>
      </c>
      <c r="D917" t="s">
        <v>1760</v>
      </c>
      <c r="E917" t="s">
        <v>1761</v>
      </c>
      <c r="F917" t="s">
        <v>92</v>
      </c>
      <c r="I917" s="6">
        <v>22</v>
      </c>
      <c r="J917" t="str">
        <f t="shared" si="59"/>
        <v>GPM</v>
      </c>
      <c r="K917" t="str">
        <f t="shared" si="60"/>
        <v>GPM22</v>
      </c>
      <c r="L917">
        <f t="shared" si="61"/>
        <v>3</v>
      </c>
    </row>
    <row r="918" spans="1:12" x14ac:dyDescent="0.4">
      <c r="A918">
        <v>947</v>
      </c>
      <c r="B918" t="s">
        <v>65</v>
      </c>
      <c r="C918" t="s">
        <v>1751</v>
      </c>
      <c r="D918" t="s">
        <v>1762</v>
      </c>
      <c r="E918" t="s">
        <v>1763</v>
      </c>
      <c r="F918" t="s">
        <v>92</v>
      </c>
      <c r="I918" s="6">
        <v>24</v>
      </c>
      <c r="J918" t="str">
        <f t="shared" si="59"/>
        <v>GPM</v>
      </c>
      <c r="K918" t="str">
        <f t="shared" si="60"/>
        <v>GPM24</v>
      </c>
      <c r="L918">
        <f t="shared" si="61"/>
        <v>3</v>
      </c>
    </row>
    <row r="919" spans="1:12" x14ac:dyDescent="0.4">
      <c r="A919">
        <v>948</v>
      </c>
      <c r="B919" t="s">
        <v>65</v>
      </c>
      <c r="C919" t="s">
        <v>1751</v>
      </c>
      <c r="D919" t="s">
        <v>1764</v>
      </c>
      <c r="E919" t="s">
        <v>1765</v>
      </c>
      <c r="F919" t="s">
        <v>92</v>
      </c>
      <c r="I919" s="6">
        <v>26</v>
      </c>
      <c r="J919" t="str">
        <f t="shared" si="59"/>
        <v>GPM</v>
      </c>
      <c r="K919" t="str">
        <f t="shared" si="60"/>
        <v>GPM26</v>
      </c>
      <c r="L919">
        <f t="shared" si="61"/>
        <v>3</v>
      </c>
    </row>
    <row r="920" spans="1:12" x14ac:dyDescent="0.4">
      <c r="A920">
        <v>949</v>
      </c>
      <c r="B920" t="s">
        <v>65</v>
      </c>
      <c r="C920" t="s">
        <v>1751</v>
      </c>
      <c r="D920" t="s">
        <v>1766</v>
      </c>
      <c r="E920" t="s">
        <v>1767</v>
      </c>
      <c r="F920" t="s">
        <v>92</v>
      </c>
      <c r="I920" s="6">
        <v>27</v>
      </c>
      <c r="J920" t="str">
        <f t="shared" si="59"/>
        <v>GPM</v>
      </c>
      <c r="K920" t="str">
        <f t="shared" si="60"/>
        <v>GPM27</v>
      </c>
      <c r="L920">
        <f t="shared" si="61"/>
        <v>3</v>
      </c>
    </row>
    <row r="921" spans="1:12" x14ac:dyDescent="0.4">
      <c r="A921">
        <v>950</v>
      </c>
      <c r="B921" t="s">
        <v>65</v>
      </c>
      <c r="C921" t="s">
        <v>1751</v>
      </c>
      <c r="D921" t="s">
        <v>1768</v>
      </c>
      <c r="E921" t="s">
        <v>1769</v>
      </c>
      <c r="F921" t="s">
        <v>92</v>
      </c>
      <c r="I921" s="6">
        <v>29</v>
      </c>
      <c r="J921" t="str">
        <f t="shared" si="59"/>
        <v>GPM</v>
      </c>
      <c r="K921" t="str">
        <f t="shared" si="60"/>
        <v>GPM29</v>
      </c>
      <c r="L921">
        <f t="shared" si="61"/>
        <v>3</v>
      </c>
    </row>
    <row r="922" spans="1:12" x14ac:dyDescent="0.4">
      <c r="A922">
        <v>951</v>
      </c>
      <c r="B922" t="s">
        <v>65</v>
      </c>
      <c r="C922" t="s">
        <v>1751</v>
      </c>
      <c r="D922" t="s">
        <v>1770</v>
      </c>
      <c r="E922" t="s">
        <v>1771</v>
      </c>
      <c r="F922" t="s">
        <v>92</v>
      </c>
      <c r="I922" s="6">
        <v>32</v>
      </c>
      <c r="J922" t="str">
        <f t="shared" si="59"/>
        <v>GPM</v>
      </c>
      <c r="K922" t="str">
        <f t="shared" si="60"/>
        <v>GPM32</v>
      </c>
      <c r="L922">
        <f t="shared" si="61"/>
        <v>3</v>
      </c>
    </row>
    <row r="923" spans="1:12" x14ac:dyDescent="0.4">
      <c r="A923">
        <v>952</v>
      </c>
      <c r="B923" t="s">
        <v>65</v>
      </c>
      <c r="C923" t="s">
        <v>1751</v>
      </c>
      <c r="D923" t="s">
        <v>1772</v>
      </c>
      <c r="E923" t="s">
        <v>1773</v>
      </c>
      <c r="F923" t="s">
        <v>132</v>
      </c>
      <c r="I923" s="6">
        <v>33</v>
      </c>
      <c r="J923" t="str">
        <f t="shared" si="59"/>
        <v>GPM</v>
      </c>
      <c r="K923" t="str">
        <f t="shared" si="60"/>
        <v>GPM33</v>
      </c>
      <c r="L923">
        <f t="shared" si="61"/>
        <v>3</v>
      </c>
    </row>
    <row r="924" spans="1:12" x14ac:dyDescent="0.4">
      <c r="A924">
        <v>953</v>
      </c>
      <c r="B924" t="s">
        <v>65</v>
      </c>
      <c r="C924" t="s">
        <v>1751</v>
      </c>
      <c r="D924" t="s">
        <v>1774</v>
      </c>
      <c r="E924" t="s">
        <v>1775</v>
      </c>
      <c r="F924" t="s">
        <v>100</v>
      </c>
      <c r="I924" s="6">
        <v>34</v>
      </c>
      <c r="J924" t="str">
        <f t="shared" si="59"/>
        <v>GPM</v>
      </c>
      <c r="K924" t="str">
        <f t="shared" si="60"/>
        <v>GPM34</v>
      </c>
      <c r="L924">
        <f t="shared" si="61"/>
        <v>3</v>
      </c>
    </row>
    <row r="925" spans="1:12" x14ac:dyDescent="0.4">
      <c r="A925">
        <v>954</v>
      </c>
      <c r="B925" t="s">
        <v>65</v>
      </c>
      <c r="C925" t="s">
        <v>1751</v>
      </c>
      <c r="D925" t="s">
        <v>1776</v>
      </c>
      <c r="E925" t="s">
        <v>1777</v>
      </c>
      <c r="F925" t="s">
        <v>100</v>
      </c>
      <c r="I925" s="6">
        <v>36</v>
      </c>
      <c r="J925" t="str">
        <f t="shared" si="59"/>
        <v>GPM</v>
      </c>
      <c r="K925" t="str">
        <f t="shared" si="60"/>
        <v>GPM36</v>
      </c>
      <c r="L925">
        <f t="shared" si="61"/>
        <v>3</v>
      </c>
    </row>
    <row r="926" spans="1:12" x14ac:dyDescent="0.4">
      <c r="A926">
        <v>955</v>
      </c>
      <c r="B926" t="s">
        <v>65</v>
      </c>
      <c r="C926" t="s">
        <v>1751</v>
      </c>
      <c r="D926" t="s">
        <v>1778</v>
      </c>
      <c r="E926" t="s">
        <v>1779</v>
      </c>
      <c r="F926" t="s">
        <v>92</v>
      </c>
      <c r="I926" s="6">
        <v>42</v>
      </c>
      <c r="J926" t="str">
        <f t="shared" si="59"/>
        <v>GPM</v>
      </c>
      <c r="K926" t="str">
        <f t="shared" si="60"/>
        <v>GPM42</v>
      </c>
      <c r="L926">
        <f t="shared" si="61"/>
        <v>3</v>
      </c>
    </row>
    <row r="927" spans="1:12" x14ac:dyDescent="0.4">
      <c r="A927">
        <v>956</v>
      </c>
      <c r="B927" t="s">
        <v>65</v>
      </c>
      <c r="C927" t="s">
        <v>1751</v>
      </c>
      <c r="D927" t="s">
        <v>1780</v>
      </c>
      <c r="E927" t="s">
        <v>1781</v>
      </c>
      <c r="F927" t="s">
        <v>92</v>
      </c>
      <c r="I927" s="6">
        <v>44</v>
      </c>
      <c r="J927" t="str">
        <f t="shared" si="59"/>
        <v>GPM</v>
      </c>
      <c r="K927" t="str">
        <f t="shared" si="60"/>
        <v>GPM44</v>
      </c>
      <c r="L927">
        <f t="shared" si="61"/>
        <v>3</v>
      </c>
    </row>
    <row r="928" spans="1:12" x14ac:dyDescent="0.4">
      <c r="A928">
        <v>957</v>
      </c>
      <c r="B928" t="s">
        <v>65</v>
      </c>
      <c r="C928" t="s">
        <v>1751</v>
      </c>
      <c r="D928" t="s">
        <v>1782</v>
      </c>
      <c r="E928" t="s">
        <v>1783</v>
      </c>
      <c r="F928" t="s">
        <v>92</v>
      </c>
      <c r="I928" s="6">
        <v>45</v>
      </c>
      <c r="J928" t="str">
        <f t="shared" si="59"/>
        <v>GPM</v>
      </c>
      <c r="K928" t="str">
        <f t="shared" si="60"/>
        <v>GPM45</v>
      </c>
      <c r="L928">
        <f t="shared" si="61"/>
        <v>3</v>
      </c>
    </row>
    <row r="929" spans="1:12" x14ac:dyDescent="0.4">
      <c r="A929">
        <v>958</v>
      </c>
      <c r="B929" t="s">
        <v>65</v>
      </c>
      <c r="C929" t="s">
        <v>1751</v>
      </c>
      <c r="D929" t="s">
        <v>1784</v>
      </c>
      <c r="E929" t="s">
        <v>1785</v>
      </c>
      <c r="F929" t="s">
        <v>100</v>
      </c>
      <c r="I929" s="6">
        <v>46</v>
      </c>
      <c r="J929" t="str">
        <f t="shared" si="59"/>
        <v>GPM</v>
      </c>
      <c r="K929" t="str">
        <f t="shared" si="60"/>
        <v>GPM46</v>
      </c>
      <c r="L929">
        <f t="shared" si="61"/>
        <v>3</v>
      </c>
    </row>
    <row r="930" spans="1:12" x14ac:dyDescent="0.4">
      <c r="A930">
        <v>959</v>
      </c>
      <c r="B930" t="s">
        <v>65</v>
      </c>
      <c r="C930" t="s">
        <v>1751</v>
      </c>
      <c r="D930" t="s">
        <v>1786</v>
      </c>
      <c r="E930" t="s">
        <v>1787</v>
      </c>
      <c r="F930" t="s">
        <v>132</v>
      </c>
      <c r="I930" s="6">
        <v>48</v>
      </c>
      <c r="J930" t="str">
        <f t="shared" si="59"/>
        <v>GPM</v>
      </c>
      <c r="K930" t="str">
        <f t="shared" si="60"/>
        <v>GPM48</v>
      </c>
      <c r="L930">
        <f t="shared" si="61"/>
        <v>3</v>
      </c>
    </row>
    <row r="931" spans="1:12" x14ac:dyDescent="0.4">
      <c r="A931">
        <v>960</v>
      </c>
      <c r="B931" t="s">
        <v>65</v>
      </c>
      <c r="C931" t="s">
        <v>1751</v>
      </c>
      <c r="D931" t="s">
        <v>1788</v>
      </c>
      <c r="E931" t="s">
        <v>1789</v>
      </c>
      <c r="F931" t="s">
        <v>100</v>
      </c>
      <c r="I931" s="6">
        <v>49</v>
      </c>
      <c r="J931" t="str">
        <f t="shared" si="59"/>
        <v>GPM</v>
      </c>
      <c r="K931" t="str">
        <f t="shared" si="60"/>
        <v>GPM49</v>
      </c>
      <c r="L931">
        <f t="shared" si="61"/>
        <v>3</v>
      </c>
    </row>
    <row r="932" spans="1:12" x14ac:dyDescent="0.4">
      <c r="A932">
        <v>961</v>
      </c>
      <c r="B932" t="s">
        <v>65</v>
      </c>
      <c r="C932" t="s">
        <v>1751</v>
      </c>
      <c r="D932" t="s">
        <v>1790</v>
      </c>
      <c r="E932" t="s">
        <v>1791</v>
      </c>
      <c r="F932" t="s">
        <v>132</v>
      </c>
      <c r="I932" s="6">
        <v>5</v>
      </c>
      <c r="J932" t="str">
        <f t="shared" si="59"/>
        <v>GPM</v>
      </c>
      <c r="K932" t="str">
        <f t="shared" si="60"/>
        <v>GPM5</v>
      </c>
      <c r="L932">
        <f t="shared" si="61"/>
        <v>2</v>
      </c>
    </row>
    <row r="933" spans="1:12" x14ac:dyDescent="0.4">
      <c r="A933">
        <v>962</v>
      </c>
      <c r="B933" t="s">
        <v>65</v>
      </c>
      <c r="C933" t="s">
        <v>1751</v>
      </c>
      <c r="D933" t="s">
        <v>1792</v>
      </c>
      <c r="E933" t="s">
        <v>1793</v>
      </c>
      <c r="F933" t="s">
        <v>92</v>
      </c>
      <c r="I933" s="6">
        <v>6</v>
      </c>
      <c r="J933" t="str">
        <f t="shared" si="59"/>
        <v>GPM</v>
      </c>
      <c r="K933" t="str">
        <f t="shared" si="60"/>
        <v>GPM6</v>
      </c>
      <c r="L933">
        <f t="shared" si="61"/>
        <v>3</v>
      </c>
    </row>
    <row r="934" spans="1:12" x14ac:dyDescent="0.4">
      <c r="A934">
        <v>963</v>
      </c>
      <c r="B934" t="s">
        <v>65</v>
      </c>
      <c r="C934" t="s">
        <v>1751</v>
      </c>
      <c r="D934" t="s">
        <v>1794</v>
      </c>
      <c r="E934" t="s">
        <v>1795</v>
      </c>
      <c r="F934" t="s">
        <v>92</v>
      </c>
      <c r="I934" s="6">
        <v>7</v>
      </c>
      <c r="J934" t="str">
        <f t="shared" si="59"/>
        <v>GPM</v>
      </c>
      <c r="K934" t="str">
        <f t="shared" si="60"/>
        <v>GPM7</v>
      </c>
      <c r="L934">
        <f t="shared" si="61"/>
        <v>3</v>
      </c>
    </row>
    <row r="935" spans="1:12" x14ac:dyDescent="0.4">
      <c r="A935">
        <v>964</v>
      </c>
      <c r="B935" t="s">
        <v>66</v>
      </c>
      <c r="C935" t="s">
        <v>1796</v>
      </c>
      <c r="D935" t="s">
        <v>1797</v>
      </c>
      <c r="E935" t="s">
        <v>1798</v>
      </c>
      <c r="F935" t="s">
        <v>1718</v>
      </c>
      <c r="I935" s="6">
        <v>13</v>
      </c>
      <c r="J935" t="str">
        <f t="shared" si="59"/>
        <v>GPM</v>
      </c>
      <c r="K935" t="str">
        <f t="shared" si="60"/>
        <v>GPM13</v>
      </c>
      <c r="L935">
        <f t="shared" si="61"/>
        <v>3</v>
      </c>
    </row>
    <row r="936" spans="1:12" x14ac:dyDescent="0.4">
      <c r="A936">
        <v>965</v>
      </c>
      <c r="B936" t="s">
        <v>66</v>
      </c>
      <c r="C936" t="s">
        <v>1796</v>
      </c>
      <c r="D936" t="s">
        <v>1799</v>
      </c>
      <c r="E936" t="s">
        <v>753</v>
      </c>
      <c r="F936" t="s">
        <v>92</v>
      </c>
      <c r="I936" s="6">
        <v>15</v>
      </c>
      <c r="J936" t="str">
        <f t="shared" si="59"/>
        <v>GPM</v>
      </c>
      <c r="K936" t="str">
        <f t="shared" si="60"/>
        <v>GPM15</v>
      </c>
      <c r="L936">
        <f t="shared" si="61"/>
        <v>3</v>
      </c>
    </row>
    <row r="937" spans="1:12" x14ac:dyDescent="0.4">
      <c r="A937">
        <v>966</v>
      </c>
      <c r="B937" t="s">
        <v>66</v>
      </c>
      <c r="C937" t="s">
        <v>1796</v>
      </c>
      <c r="D937" t="s">
        <v>1800</v>
      </c>
      <c r="E937" t="s">
        <v>1801</v>
      </c>
      <c r="F937" t="s">
        <v>100</v>
      </c>
      <c r="I937" s="6">
        <v>17</v>
      </c>
      <c r="J937" t="str">
        <f t="shared" si="59"/>
        <v>GPM</v>
      </c>
      <c r="K937" t="str">
        <f t="shared" si="60"/>
        <v>GPM17</v>
      </c>
      <c r="L937">
        <f t="shared" si="61"/>
        <v>3</v>
      </c>
    </row>
    <row r="938" spans="1:12" x14ac:dyDescent="0.4">
      <c r="A938">
        <v>967</v>
      </c>
      <c r="B938" t="s">
        <v>66</v>
      </c>
      <c r="C938" t="s">
        <v>1796</v>
      </c>
      <c r="D938" t="s">
        <v>1802</v>
      </c>
      <c r="E938" t="s">
        <v>1803</v>
      </c>
      <c r="F938" t="s">
        <v>132</v>
      </c>
      <c r="I938" s="6">
        <v>18</v>
      </c>
      <c r="J938" t="str">
        <f t="shared" si="59"/>
        <v>GPM</v>
      </c>
      <c r="K938" t="str">
        <f t="shared" si="60"/>
        <v>GPM18</v>
      </c>
      <c r="L938">
        <f t="shared" si="61"/>
        <v>3</v>
      </c>
    </row>
    <row r="939" spans="1:12" x14ac:dyDescent="0.4">
      <c r="A939">
        <v>968</v>
      </c>
      <c r="B939" t="s">
        <v>66</v>
      </c>
      <c r="C939" t="s">
        <v>1796</v>
      </c>
      <c r="D939" t="s">
        <v>1804</v>
      </c>
      <c r="E939" t="s">
        <v>1805</v>
      </c>
      <c r="F939" t="s">
        <v>100</v>
      </c>
      <c r="I939" s="6">
        <v>19</v>
      </c>
      <c r="J939" t="str">
        <f t="shared" si="59"/>
        <v>GPM</v>
      </c>
      <c r="K939" t="str">
        <f t="shared" si="60"/>
        <v>GPM19</v>
      </c>
      <c r="L939">
        <f t="shared" si="61"/>
        <v>3</v>
      </c>
    </row>
    <row r="940" spans="1:12" x14ac:dyDescent="0.4">
      <c r="A940">
        <v>969</v>
      </c>
      <c r="B940" t="s">
        <v>66</v>
      </c>
      <c r="C940" t="s">
        <v>1796</v>
      </c>
      <c r="D940" t="s">
        <v>1806</v>
      </c>
      <c r="E940" t="s">
        <v>1807</v>
      </c>
      <c r="F940" t="s">
        <v>100</v>
      </c>
      <c r="I940" s="6">
        <v>24</v>
      </c>
      <c r="J940" t="str">
        <f t="shared" si="59"/>
        <v>GPM</v>
      </c>
      <c r="K940" t="str">
        <f t="shared" si="60"/>
        <v>GPM24</v>
      </c>
      <c r="L940">
        <f t="shared" si="61"/>
        <v>3</v>
      </c>
    </row>
    <row r="941" spans="1:12" x14ac:dyDescent="0.4">
      <c r="A941">
        <v>970</v>
      </c>
      <c r="B941" t="s">
        <v>66</v>
      </c>
      <c r="C941" t="s">
        <v>1796</v>
      </c>
      <c r="D941" t="s">
        <v>1808</v>
      </c>
      <c r="E941" t="s">
        <v>1809</v>
      </c>
      <c r="F941" t="s">
        <v>92</v>
      </c>
      <c r="I941" s="6">
        <v>25</v>
      </c>
      <c r="J941" t="str">
        <f t="shared" si="59"/>
        <v>GPM</v>
      </c>
      <c r="K941" t="str">
        <f t="shared" si="60"/>
        <v>GPM25</v>
      </c>
      <c r="L941">
        <f t="shared" si="61"/>
        <v>3</v>
      </c>
    </row>
    <row r="942" spans="1:12" x14ac:dyDescent="0.4">
      <c r="A942">
        <v>971</v>
      </c>
      <c r="B942" t="s">
        <v>66</v>
      </c>
      <c r="C942" t="s">
        <v>1796</v>
      </c>
      <c r="D942" t="s">
        <v>1810</v>
      </c>
      <c r="E942" t="s">
        <v>1811</v>
      </c>
      <c r="F942" t="s">
        <v>100</v>
      </c>
      <c r="I942" s="6">
        <v>26</v>
      </c>
      <c r="J942" t="str">
        <f t="shared" si="59"/>
        <v>GPM</v>
      </c>
      <c r="K942" t="str">
        <f t="shared" si="60"/>
        <v>GPM26</v>
      </c>
      <c r="L942">
        <f t="shared" si="61"/>
        <v>3</v>
      </c>
    </row>
    <row r="943" spans="1:12" x14ac:dyDescent="0.4">
      <c r="A943">
        <v>972</v>
      </c>
      <c r="B943" t="s">
        <v>66</v>
      </c>
      <c r="C943" t="s">
        <v>1796</v>
      </c>
      <c r="D943" t="s">
        <v>1812</v>
      </c>
      <c r="E943" t="s">
        <v>1813</v>
      </c>
      <c r="F943" t="s">
        <v>132</v>
      </c>
      <c r="I943" s="6">
        <v>27</v>
      </c>
      <c r="J943" t="str">
        <f t="shared" si="59"/>
        <v>GPM</v>
      </c>
      <c r="K943" t="str">
        <f t="shared" si="60"/>
        <v>GPM27</v>
      </c>
      <c r="L943">
        <f t="shared" si="61"/>
        <v>3</v>
      </c>
    </row>
    <row r="944" spans="1:12" x14ac:dyDescent="0.4">
      <c r="A944">
        <v>973</v>
      </c>
      <c r="B944" t="s">
        <v>66</v>
      </c>
      <c r="C944" t="s">
        <v>1796</v>
      </c>
      <c r="D944" t="s">
        <v>1814</v>
      </c>
      <c r="E944" t="s">
        <v>1815</v>
      </c>
      <c r="F944" t="s">
        <v>92</v>
      </c>
      <c r="I944" s="6">
        <v>31</v>
      </c>
      <c r="J944" t="str">
        <f t="shared" si="59"/>
        <v>GPM</v>
      </c>
      <c r="K944" t="str">
        <f t="shared" si="60"/>
        <v>GPM31</v>
      </c>
      <c r="L944">
        <f t="shared" si="61"/>
        <v>3</v>
      </c>
    </row>
    <row r="945" spans="1:12" x14ac:dyDescent="0.4">
      <c r="A945">
        <v>974</v>
      </c>
      <c r="B945" t="s">
        <v>66</v>
      </c>
      <c r="C945" t="s">
        <v>1796</v>
      </c>
      <c r="D945" t="s">
        <v>1816</v>
      </c>
      <c r="E945" t="s">
        <v>1707</v>
      </c>
      <c r="F945" t="s">
        <v>100</v>
      </c>
      <c r="I945" s="6">
        <v>34</v>
      </c>
      <c r="J945" t="str">
        <f t="shared" si="59"/>
        <v>GPM</v>
      </c>
      <c r="K945" t="str">
        <f t="shared" si="60"/>
        <v>GPM34</v>
      </c>
      <c r="L945">
        <f t="shared" si="61"/>
        <v>3</v>
      </c>
    </row>
    <row r="946" spans="1:12" x14ac:dyDescent="0.4">
      <c r="A946">
        <v>975</v>
      </c>
      <c r="B946" t="s">
        <v>66</v>
      </c>
      <c r="C946" t="s">
        <v>1796</v>
      </c>
      <c r="D946" t="s">
        <v>1817</v>
      </c>
      <c r="E946" t="s">
        <v>1818</v>
      </c>
      <c r="F946" t="s">
        <v>92</v>
      </c>
      <c r="I946" s="6">
        <v>37</v>
      </c>
      <c r="J946" t="str">
        <f t="shared" si="59"/>
        <v>GPM</v>
      </c>
      <c r="K946" t="str">
        <f t="shared" si="60"/>
        <v>GPM37</v>
      </c>
      <c r="L946">
        <f t="shared" si="61"/>
        <v>3</v>
      </c>
    </row>
    <row r="947" spans="1:12" x14ac:dyDescent="0.4">
      <c r="A947">
        <v>976</v>
      </c>
      <c r="B947" t="s">
        <v>66</v>
      </c>
      <c r="C947" t="s">
        <v>1796</v>
      </c>
      <c r="D947" t="s">
        <v>1819</v>
      </c>
      <c r="E947" t="s">
        <v>1789</v>
      </c>
      <c r="F947" t="s">
        <v>100</v>
      </c>
      <c r="I947" s="6">
        <v>39</v>
      </c>
      <c r="J947" t="str">
        <f t="shared" si="59"/>
        <v>GPM</v>
      </c>
      <c r="K947" t="str">
        <f t="shared" si="60"/>
        <v>GPM39</v>
      </c>
      <c r="L947">
        <f t="shared" si="61"/>
        <v>3</v>
      </c>
    </row>
    <row r="948" spans="1:12" x14ac:dyDescent="0.4">
      <c r="A948">
        <v>977</v>
      </c>
      <c r="B948" t="s">
        <v>66</v>
      </c>
      <c r="C948" t="s">
        <v>1796</v>
      </c>
      <c r="D948" t="s">
        <v>1820</v>
      </c>
      <c r="E948" t="s">
        <v>1821</v>
      </c>
      <c r="F948" t="s">
        <v>100</v>
      </c>
      <c r="I948" s="6">
        <v>3</v>
      </c>
      <c r="J948" t="str">
        <f t="shared" si="59"/>
        <v>GPM</v>
      </c>
      <c r="K948" t="str">
        <f t="shared" si="60"/>
        <v>GPM3</v>
      </c>
      <c r="L948">
        <f t="shared" si="61"/>
        <v>3</v>
      </c>
    </row>
    <row r="949" spans="1:12" x14ac:dyDescent="0.4">
      <c r="A949">
        <v>978</v>
      </c>
      <c r="B949" t="s">
        <v>66</v>
      </c>
      <c r="C949" t="s">
        <v>1796</v>
      </c>
      <c r="D949" t="s">
        <v>1822</v>
      </c>
      <c r="E949" t="s">
        <v>1823</v>
      </c>
      <c r="F949" t="s">
        <v>92</v>
      </c>
      <c r="I949" s="6">
        <v>42</v>
      </c>
      <c r="J949" t="str">
        <f t="shared" si="59"/>
        <v>GPM</v>
      </c>
      <c r="K949" t="str">
        <f t="shared" si="60"/>
        <v>GPM42</v>
      </c>
      <c r="L949">
        <f t="shared" si="61"/>
        <v>3</v>
      </c>
    </row>
    <row r="950" spans="1:12" x14ac:dyDescent="0.4">
      <c r="A950">
        <v>979</v>
      </c>
      <c r="B950" t="s">
        <v>66</v>
      </c>
      <c r="C950" t="s">
        <v>1796</v>
      </c>
      <c r="D950" t="s">
        <v>1824</v>
      </c>
      <c r="E950" t="s">
        <v>694</v>
      </c>
      <c r="F950" t="s">
        <v>92</v>
      </c>
      <c r="I950" s="6">
        <v>46</v>
      </c>
      <c r="J950" t="str">
        <f t="shared" si="59"/>
        <v>GPM</v>
      </c>
      <c r="K950" t="str">
        <f t="shared" si="60"/>
        <v>GPM46</v>
      </c>
      <c r="L950">
        <f t="shared" si="61"/>
        <v>3</v>
      </c>
    </row>
    <row r="951" spans="1:12" x14ac:dyDescent="0.4">
      <c r="A951">
        <v>980</v>
      </c>
      <c r="B951" t="s">
        <v>66</v>
      </c>
      <c r="C951" t="s">
        <v>1796</v>
      </c>
      <c r="D951" t="s">
        <v>1825</v>
      </c>
      <c r="E951" t="s">
        <v>1826</v>
      </c>
      <c r="F951" t="s">
        <v>92</v>
      </c>
      <c r="I951" s="6">
        <v>48</v>
      </c>
      <c r="J951" t="str">
        <f t="shared" si="59"/>
        <v>GPM</v>
      </c>
      <c r="K951" t="str">
        <f t="shared" si="60"/>
        <v>GPM48</v>
      </c>
      <c r="L951">
        <f t="shared" si="61"/>
        <v>3</v>
      </c>
    </row>
    <row r="952" spans="1:12" x14ac:dyDescent="0.4">
      <c r="A952">
        <v>981</v>
      </c>
      <c r="B952" t="s">
        <v>66</v>
      </c>
      <c r="C952" t="s">
        <v>1796</v>
      </c>
      <c r="D952" t="s">
        <v>1827</v>
      </c>
      <c r="E952" t="s">
        <v>1828</v>
      </c>
      <c r="F952" t="s">
        <v>100</v>
      </c>
      <c r="I952" s="6">
        <v>49</v>
      </c>
      <c r="J952" t="str">
        <f t="shared" si="59"/>
        <v>GPM</v>
      </c>
      <c r="K952" t="str">
        <f t="shared" si="60"/>
        <v>GPM49</v>
      </c>
      <c r="L952">
        <f t="shared" si="61"/>
        <v>3</v>
      </c>
    </row>
    <row r="953" spans="1:12" x14ac:dyDescent="0.4">
      <c r="A953">
        <v>982</v>
      </c>
      <c r="B953" t="s">
        <v>66</v>
      </c>
      <c r="C953" t="s">
        <v>1796</v>
      </c>
      <c r="D953" t="s">
        <v>1829</v>
      </c>
      <c r="E953" t="s">
        <v>1830</v>
      </c>
      <c r="F953" t="s">
        <v>895</v>
      </c>
      <c r="I953" s="6">
        <v>6</v>
      </c>
      <c r="J953" t="str">
        <f t="shared" si="59"/>
        <v>GPM</v>
      </c>
      <c r="K953" t="str">
        <f t="shared" si="60"/>
        <v>GPM6</v>
      </c>
      <c r="L953">
        <f t="shared" si="61"/>
        <v>3</v>
      </c>
    </row>
    <row r="954" spans="1:12" x14ac:dyDescent="0.4">
      <c r="A954">
        <v>983</v>
      </c>
      <c r="B954" t="s">
        <v>66</v>
      </c>
      <c r="C954" t="s">
        <v>1796</v>
      </c>
      <c r="D954" t="s">
        <v>1831</v>
      </c>
      <c r="E954" t="s">
        <v>1832</v>
      </c>
      <c r="F954" t="s">
        <v>100</v>
      </c>
      <c r="I954" s="6">
        <v>7</v>
      </c>
      <c r="J954" t="str">
        <f t="shared" si="59"/>
        <v>GPM</v>
      </c>
      <c r="K954" t="str">
        <f t="shared" si="60"/>
        <v>GPM7</v>
      </c>
      <c r="L954">
        <f t="shared" si="61"/>
        <v>3</v>
      </c>
    </row>
    <row r="955" spans="1:12" x14ac:dyDescent="0.4">
      <c r="A955">
        <v>984</v>
      </c>
      <c r="B955" t="s">
        <v>66</v>
      </c>
      <c r="C955" t="s">
        <v>1796</v>
      </c>
      <c r="D955" t="s">
        <v>1833</v>
      </c>
      <c r="E955" t="s">
        <v>1834</v>
      </c>
      <c r="F955" t="s">
        <v>92</v>
      </c>
      <c r="I955" s="6">
        <v>9</v>
      </c>
      <c r="J955" t="str">
        <f t="shared" si="59"/>
        <v>GPM</v>
      </c>
      <c r="K955" t="str">
        <f t="shared" si="60"/>
        <v>GPM9</v>
      </c>
      <c r="L955">
        <f t="shared" si="61"/>
        <v>2</v>
      </c>
    </row>
    <row r="956" spans="1:12" x14ac:dyDescent="0.4">
      <c r="A956">
        <v>985</v>
      </c>
      <c r="B956" t="s">
        <v>67</v>
      </c>
      <c r="C956" t="s">
        <v>1835</v>
      </c>
      <c r="D956" t="s">
        <v>1836</v>
      </c>
      <c r="E956" t="s">
        <v>1837</v>
      </c>
      <c r="F956" t="s">
        <v>100</v>
      </c>
      <c r="I956" s="6">
        <v>12</v>
      </c>
      <c r="J956" t="str">
        <f t="shared" si="59"/>
        <v>GPM</v>
      </c>
      <c r="K956" t="str">
        <f t="shared" si="60"/>
        <v>GPM12</v>
      </c>
      <c r="L956">
        <f t="shared" si="61"/>
        <v>3</v>
      </c>
    </row>
    <row r="957" spans="1:12" x14ac:dyDescent="0.4">
      <c r="A957">
        <v>986</v>
      </c>
      <c r="B957" t="s">
        <v>67</v>
      </c>
      <c r="C957" t="s">
        <v>1835</v>
      </c>
      <c r="D957" t="s">
        <v>1838</v>
      </c>
      <c r="E957" t="s">
        <v>1839</v>
      </c>
      <c r="F957" t="s">
        <v>100</v>
      </c>
      <c r="I957" s="6">
        <v>13</v>
      </c>
      <c r="J957" t="str">
        <f t="shared" si="59"/>
        <v>GPM</v>
      </c>
      <c r="K957" t="str">
        <f t="shared" si="60"/>
        <v>GPM13</v>
      </c>
      <c r="L957">
        <f t="shared" si="61"/>
        <v>3</v>
      </c>
    </row>
    <row r="958" spans="1:12" x14ac:dyDescent="0.4">
      <c r="A958">
        <v>987</v>
      </c>
      <c r="B958" t="s">
        <v>67</v>
      </c>
      <c r="C958" t="s">
        <v>1835</v>
      </c>
      <c r="D958" t="s">
        <v>1840</v>
      </c>
      <c r="E958" t="s">
        <v>1841</v>
      </c>
      <c r="F958" t="s">
        <v>132</v>
      </c>
      <c r="I958" s="6">
        <v>15</v>
      </c>
      <c r="J958" t="str">
        <f t="shared" si="59"/>
        <v>GPM</v>
      </c>
      <c r="K958" t="str">
        <f t="shared" si="60"/>
        <v>GPM15</v>
      </c>
      <c r="L958">
        <f t="shared" si="61"/>
        <v>3</v>
      </c>
    </row>
    <row r="959" spans="1:12" x14ac:dyDescent="0.4">
      <c r="A959">
        <v>988</v>
      </c>
      <c r="B959" t="s">
        <v>67</v>
      </c>
      <c r="C959" t="s">
        <v>1835</v>
      </c>
      <c r="D959" t="s">
        <v>1842</v>
      </c>
      <c r="E959" t="s">
        <v>1843</v>
      </c>
      <c r="F959" t="s">
        <v>100</v>
      </c>
      <c r="I959" s="6">
        <v>16</v>
      </c>
      <c r="J959" t="str">
        <f t="shared" si="59"/>
        <v>GPM</v>
      </c>
      <c r="K959" t="str">
        <f t="shared" si="60"/>
        <v>GPM16</v>
      </c>
      <c r="L959">
        <f t="shared" si="61"/>
        <v>3</v>
      </c>
    </row>
    <row r="960" spans="1:12" x14ac:dyDescent="0.4">
      <c r="A960">
        <v>989</v>
      </c>
      <c r="B960" t="s">
        <v>67</v>
      </c>
      <c r="C960" t="s">
        <v>1835</v>
      </c>
      <c r="D960" t="s">
        <v>1844</v>
      </c>
      <c r="E960" t="s">
        <v>1845</v>
      </c>
      <c r="F960" t="s">
        <v>132</v>
      </c>
      <c r="I960" s="6">
        <v>18</v>
      </c>
      <c r="J960" t="str">
        <f t="shared" si="59"/>
        <v>GPM</v>
      </c>
      <c r="K960" t="str">
        <f t="shared" si="60"/>
        <v>GPM18</v>
      </c>
      <c r="L960">
        <f t="shared" si="61"/>
        <v>3</v>
      </c>
    </row>
    <row r="961" spans="1:12" x14ac:dyDescent="0.4">
      <c r="A961">
        <v>990</v>
      </c>
      <c r="B961" t="s">
        <v>67</v>
      </c>
      <c r="C961" t="s">
        <v>1835</v>
      </c>
      <c r="D961" t="s">
        <v>1846</v>
      </c>
      <c r="E961" t="s">
        <v>1847</v>
      </c>
      <c r="F961" t="s">
        <v>92</v>
      </c>
      <c r="I961" s="6">
        <v>1</v>
      </c>
      <c r="J961" t="str">
        <f t="shared" si="59"/>
        <v>GPM</v>
      </c>
      <c r="K961" t="str">
        <f t="shared" si="60"/>
        <v>GPM1</v>
      </c>
      <c r="L961">
        <f t="shared" si="61"/>
        <v>3</v>
      </c>
    </row>
    <row r="962" spans="1:12" x14ac:dyDescent="0.4">
      <c r="A962">
        <v>991</v>
      </c>
      <c r="B962" t="s">
        <v>67</v>
      </c>
      <c r="C962" t="s">
        <v>1835</v>
      </c>
      <c r="D962" t="s">
        <v>1848</v>
      </c>
      <c r="E962" t="s">
        <v>1849</v>
      </c>
      <c r="F962" t="s">
        <v>100</v>
      </c>
      <c r="I962" s="6">
        <v>20</v>
      </c>
      <c r="J962" t="str">
        <f t="shared" ref="J962:J1025" si="62">LEFT(B962,3)</f>
        <v>GPM</v>
      </c>
      <c r="K962" t="str">
        <f t="shared" ref="K962:K1025" si="63">CONCATENATE(J962,I962)</f>
        <v>GPM20</v>
      </c>
      <c r="L962">
        <f t="shared" ref="L962:L1025" si="64">COUNTIF($K$2:$K$1123, "gpn" &amp; I962&amp;""  )</f>
        <v>3</v>
      </c>
    </row>
    <row r="963" spans="1:12" x14ac:dyDescent="0.4">
      <c r="A963">
        <v>992</v>
      </c>
      <c r="B963" t="s">
        <v>67</v>
      </c>
      <c r="C963" t="s">
        <v>1835</v>
      </c>
      <c r="D963" t="s">
        <v>1850</v>
      </c>
      <c r="E963" t="s">
        <v>1851</v>
      </c>
      <c r="F963" t="s">
        <v>895</v>
      </c>
      <c r="I963" s="6">
        <v>21</v>
      </c>
      <c r="J963" t="str">
        <f t="shared" si="62"/>
        <v>GPM</v>
      </c>
      <c r="K963" t="str">
        <f t="shared" si="63"/>
        <v>GPM21</v>
      </c>
      <c r="L963">
        <f t="shared" si="64"/>
        <v>3</v>
      </c>
    </row>
    <row r="964" spans="1:12" x14ac:dyDescent="0.4">
      <c r="A964">
        <v>993</v>
      </c>
      <c r="B964" t="s">
        <v>67</v>
      </c>
      <c r="C964" t="s">
        <v>1835</v>
      </c>
      <c r="D964" t="s">
        <v>1852</v>
      </c>
      <c r="E964" t="s">
        <v>1853</v>
      </c>
      <c r="F964" t="s">
        <v>92</v>
      </c>
      <c r="I964" s="6">
        <v>22</v>
      </c>
      <c r="J964" t="str">
        <f t="shared" si="62"/>
        <v>GPM</v>
      </c>
      <c r="K964" t="str">
        <f t="shared" si="63"/>
        <v>GPM22</v>
      </c>
      <c r="L964">
        <f t="shared" si="64"/>
        <v>3</v>
      </c>
    </row>
    <row r="965" spans="1:12" x14ac:dyDescent="0.4">
      <c r="A965">
        <v>994</v>
      </c>
      <c r="B965" t="s">
        <v>67</v>
      </c>
      <c r="C965" t="s">
        <v>1835</v>
      </c>
      <c r="D965" t="s">
        <v>1854</v>
      </c>
      <c r="E965" t="s">
        <v>1855</v>
      </c>
      <c r="F965" t="s">
        <v>1718</v>
      </c>
      <c r="I965" s="6">
        <v>24</v>
      </c>
      <c r="J965" t="str">
        <f t="shared" si="62"/>
        <v>GPM</v>
      </c>
      <c r="K965" t="str">
        <f t="shared" si="63"/>
        <v>GPM24</v>
      </c>
      <c r="L965">
        <f t="shared" si="64"/>
        <v>3</v>
      </c>
    </row>
    <row r="966" spans="1:12" x14ac:dyDescent="0.4">
      <c r="A966">
        <v>995</v>
      </c>
      <c r="B966" t="s">
        <v>67</v>
      </c>
      <c r="C966" t="s">
        <v>1835</v>
      </c>
      <c r="D966" t="s">
        <v>1856</v>
      </c>
      <c r="E966" t="s">
        <v>1857</v>
      </c>
      <c r="F966" t="s">
        <v>132</v>
      </c>
      <c r="I966" s="6">
        <v>25</v>
      </c>
      <c r="J966" t="str">
        <f t="shared" si="62"/>
        <v>GPM</v>
      </c>
      <c r="K966" t="str">
        <f t="shared" si="63"/>
        <v>GPM25</v>
      </c>
      <c r="L966">
        <f t="shared" si="64"/>
        <v>3</v>
      </c>
    </row>
    <row r="967" spans="1:12" x14ac:dyDescent="0.4">
      <c r="A967">
        <v>996</v>
      </c>
      <c r="B967" t="s">
        <v>67</v>
      </c>
      <c r="C967" t="s">
        <v>1835</v>
      </c>
      <c r="D967" t="s">
        <v>1858</v>
      </c>
      <c r="E967" t="s">
        <v>1859</v>
      </c>
      <c r="F967" t="s">
        <v>100</v>
      </c>
      <c r="I967" s="6">
        <v>26</v>
      </c>
      <c r="J967" t="str">
        <f t="shared" si="62"/>
        <v>GPM</v>
      </c>
      <c r="K967" t="str">
        <f t="shared" si="63"/>
        <v>GPM26</v>
      </c>
      <c r="L967">
        <f t="shared" si="64"/>
        <v>3</v>
      </c>
    </row>
    <row r="968" spans="1:12" x14ac:dyDescent="0.4">
      <c r="A968">
        <v>997</v>
      </c>
      <c r="B968" t="s">
        <v>67</v>
      </c>
      <c r="C968" t="s">
        <v>1835</v>
      </c>
      <c r="D968" t="s">
        <v>1860</v>
      </c>
      <c r="E968" t="s">
        <v>1861</v>
      </c>
      <c r="F968" t="s">
        <v>100</v>
      </c>
      <c r="I968" s="6">
        <v>27</v>
      </c>
      <c r="J968" t="str">
        <f t="shared" si="62"/>
        <v>GPM</v>
      </c>
      <c r="K968" t="str">
        <f t="shared" si="63"/>
        <v>GPM27</v>
      </c>
      <c r="L968">
        <f t="shared" si="64"/>
        <v>3</v>
      </c>
    </row>
    <row r="969" spans="1:12" x14ac:dyDescent="0.4">
      <c r="A969">
        <v>998</v>
      </c>
      <c r="B969" t="s">
        <v>67</v>
      </c>
      <c r="C969" t="s">
        <v>1835</v>
      </c>
      <c r="D969" t="s">
        <v>1862</v>
      </c>
      <c r="E969" t="s">
        <v>1863</v>
      </c>
      <c r="F969" t="s">
        <v>100</v>
      </c>
      <c r="I969" s="6">
        <v>32</v>
      </c>
      <c r="J969" t="str">
        <f t="shared" si="62"/>
        <v>GPM</v>
      </c>
      <c r="K969" t="str">
        <f t="shared" si="63"/>
        <v>GPM32</v>
      </c>
      <c r="L969">
        <f t="shared" si="64"/>
        <v>3</v>
      </c>
    </row>
    <row r="970" spans="1:12" x14ac:dyDescent="0.4">
      <c r="A970">
        <v>999</v>
      </c>
      <c r="B970" t="s">
        <v>67</v>
      </c>
      <c r="C970" t="s">
        <v>1835</v>
      </c>
      <c r="D970" t="s">
        <v>1864</v>
      </c>
      <c r="E970" t="s">
        <v>1865</v>
      </c>
      <c r="F970" t="s">
        <v>92</v>
      </c>
      <c r="I970" s="6">
        <v>33</v>
      </c>
      <c r="J970" t="str">
        <f t="shared" si="62"/>
        <v>GPM</v>
      </c>
      <c r="K970" t="str">
        <f t="shared" si="63"/>
        <v>GPM33</v>
      </c>
      <c r="L970">
        <f t="shared" si="64"/>
        <v>3</v>
      </c>
    </row>
    <row r="971" spans="1:12" x14ac:dyDescent="0.4">
      <c r="A971">
        <v>1000</v>
      </c>
      <c r="B971" t="s">
        <v>67</v>
      </c>
      <c r="C971" t="s">
        <v>1835</v>
      </c>
      <c r="D971" t="s">
        <v>1866</v>
      </c>
      <c r="E971" t="s">
        <v>1867</v>
      </c>
      <c r="F971" t="s">
        <v>132</v>
      </c>
      <c r="I971" s="6">
        <v>34</v>
      </c>
      <c r="J971" t="str">
        <f t="shared" si="62"/>
        <v>GPM</v>
      </c>
      <c r="K971" t="str">
        <f t="shared" si="63"/>
        <v>GPM34</v>
      </c>
      <c r="L971">
        <f t="shared" si="64"/>
        <v>3</v>
      </c>
    </row>
    <row r="972" spans="1:12" x14ac:dyDescent="0.4">
      <c r="A972">
        <v>1001</v>
      </c>
      <c r="B972" t="s">
        <v>67</v>
      </c>
      <c r="C972" t="s">
        <v>1835</v>
      </c>
      <c r="D972" t="s">
        <v>1868</v>
      </c>
      <c r="E972" t="s">
        <v>1869</v>
      </c>
      <c r="F972" t="s">
        <v>92</v>
      </c>
      <c r="I972" s="6">
        <v>40</v>
      </c>
      <c r="J972" t="str">
        <f t="shared" si="62"/>
        <v>GPM</v>
      </c>
      <c r="K972" t="str">
        <f t="shared" si="63"/>
        <v>GPM40</v>
      </c>
      <c r="L972">
        <f t="shared" si="64"/>
        <v>3</v>
      </c>
    </row>
    <row r="973" spans="1:12" x14ac:dyDescent="0.4">
      <c r="A973">
        <v>1002</v>
      </c>
      <c r="B973" t="s">
        <v>67</v>
      </c>
      <c r="C973" t="s">
        <v>1835</v>
      </c>
      <c r="D973" t="s">
        <v>1870</v>
      </c>
      <c r="E973" t="s">
        <v>1871</v>
      </c>
      <c r="F973" t="s">
        <v>92</v>
      </c>
      <c r="I973" s="6">
        <v>42</v>
      </c>
      <c r="J973" t="str">
        <f t="shared" si="62"/>
        <v>GPM</v>
      </c>
      <c r="K973" t="str">
        <f t="shared" si="63"/>
        <v>GPM42</v>
      </c>
      <c r="L973">
        <f t="shared" si="64"/>
        <v>3</v>
      </c>
    </row>
    <row r="974" spans="1:12" x14ac:dyDescent="0.4">
      <c r="A974">
        <v>1003</v>
      </c>
      <c r="B974" t="s">
        <v>67</v>
      </c>
      <c r="C974" t="s">
        <v>1835</v>
      </c>
      <c r="D974" t="s">
        <v>1872</v>
      </c>
      <c r="E974" t="s">
        <v>1873</v>
      </c>
      <c r="F974" t="s">
        <v>92</v>
      </c>
      <c r="I974" s="6">
        <v>44</v>
      </c>
      <c r="J974" t="str">
        <f t="shared" si="62"/>
        <v>GPM</v>
      </c>
      <c r="K974" t="str">
        <f t="shared" si="63"/>
        <v>GPM44</v>
      </c>
      <c r="L974">
        <f t="shared" si="64"/>
        <v>3</v>
      </c>
    </row>
    <row r="975" spans="1:12" x14ac:dyDescent="0.4">
      <c r="A975">
        <v>1004</v>
      </c>
      <c r="B975" t="s">
        <v>67</v>
      </c>
      <c r="C975" t="s">
        <v>1835</v>
      </c>
      <c r="D975" t="s">
        <v>1874</v>
      </c>
      <c r="E975" t="s">
        <v>1875</v>
      </c>
      <c r="F975" t="s">
        <v>100</v>
      </c>
      <c r="I975" s="6">
        <v>5</v>
      </c>
      <c r="J975" t="str">
        <f t="shared" si="62"/>
        <v>GPM</v>
      </c>
      <c r="K975" t="str">
        <f t="shared" si="63"/>
        <v>GPM5</v>
      </c>
      <c r="L975">
        <f t="shared" si="64"/>
        <v>2</v>
      </c>
    </row>
    <row r="976" spans="1:12" x14ac:dyDescent="0.4">
      <c r="A976">
        <v>1005</v>
      </c>
      <c r="B976" t="s">
        <v>67</v>
      </c>
      <c r="C976" t="s">
        <v>1835</v>
      </c>
      <c r="D976" t="s">
        <v>1876</v>
      </c>
      <c r="E976" t="s">
        <v>1877</v>
      </c>
      <c r="F976" t="s">
        <v>895</v>
      </c>
      <c r="I976" s="6">
        <v>8</v>
      </c>
      <c r="J976" t="str">
        <f t="shared" si="62"/>
        <v>GPM</v>
      </c>
      <c r="K976" t="str">
        <f t="shared" si="63"/>
        <v>GPM8</v>
      </c>
      <c r="L976">
        <f t="shared" si="64"/>
        <v>3</v>
      </c>
    </row>
    <row r="977" spans="1:12" x14ac:dyDescent="0.4">
      <c r="A977">
        <v>1006</v>
      </c>
      <c r="B977" t="s">
        <v>41</v>
      </c>
      <c r="C977" t="s">
        <v>1878</v>
      </c>
      <c r="D977" t="s">
        <v>1879</v>
      </c>
      <c r="E977" t="s">
        <v>1880</v>
      </c>
      <c r="F977" t="s">
        <v>92</v>
      </c>
      <c r="I977" s="6">
        <v>10</v>
      </c>
      <c r="J977" t="str">
        <f t="shared" si="62"/>
        <v>GPN</v>
      </c>
      <c r="K977" t="str">
        <f t="shared" si="63"/>
        <v>GPN10</v>
      </c>
      <c r="L977">
        <f t="shared" si="64"/>
        <v>3</v>
      </c>
    </row>
    <row r="978" spans="1:12" x14ac:dyDescent="0.4">
      <c r="A978">
        <v>1007</v>
      </c>
      <c r="B978" t="s">
        <v>41</v>
      </c>
      <c r="C978" t="s">
        <v>1878</v>
      </c>
      <c r="D978" t="s">
        <v>1881</v>
      </c>
      <c r="E978" t="s">
        <v>1882</v>
      </c>
      <c r="F978" t="s">
        <v>100</v>
      </c>
      <c r="I978" s="6">
        <v>11</v>
      </c>
      <c r="J978" t="str">
        <f t="shared" si="62"/>
        <v>GPN</v>
      </c>
      <c r="K978" t="str">
        <f t="shared" si="63"/>
        <v>GPN11</v>
      </c>
      <c r="L978">
        <f t="shared" si="64"/>
        <v>3</v>
      </c>
    </row>
    <row r="979" spans="1:12" x14ac:dyDescent="0.4">
      <c r="A979">
        <v>1008</v>
      </c>
      <c r="B979" t="s">
        <v>41</v>
      </c>
      <c r="C979" t="s">
        <v>1878</v>
      </c>
      <c r="D979" t="s">
        <v>1883</v>
      </c>
      <c r="E979" t="s">
        <v>1884</v>
      </c>
      <c r="F979" t="s">
        <v>100</v>
      </c>
      <c r="I979" s="6">
        <v>12</v>
      </c>
      <c r="J979" t="str">
        <f t="shared" si="62"/>
        <v>GPN</v>
      </c>
      <c r="K979" t="str">
        <f t="shared" si="63"/>
        <v>GPN12</v>
      </c>
      <c r="L979">
        <f t="shared" si="64"/>
        <v>3</v>
      </c>
    </row>
    <row r="980" spans="1:12" x14ac:dyDescent="0.4">
      <c r="A980">
        <v>1009</v>
      </c>
      <c r="B980" t="s">
        <v>41</v>
      </c>
      <c r="C980" t="s">
        <v>1878</v>
      </c>
      <c r="D980" t="s">
        <v>1885</v>
      </c>
      <c r="E980" t="s">
        <v>1886</v>
      </c>
      <c r="F980" t="s">
        <v>92</v>
      </c>
      <c r="I980" s="6">
        <v>13</v>
      </c>
      <c r="J980" t="str">
        <f t="shared" si="62"/>
        <v>GPN</v>
      </c>
      <c r="K980" t="str">
        <f t="shared" si="63"/>
        <v>GPN13</v>
      </c>
      <c r="L980">
        <f t="shared" si="64"/>
        <v>3</v>
      </c>
    </row>
    <row r="981" spans="1:12" x14ac:dyDescent="0.4">
      <c r="A981">
        <v>1010</v>
      </c>
      <c r="B981" t="s">
        <v>41</v>
      </c>
      <c r="C981" t="s">
        <v>1878</v>
      </c>
      <c r="D981" t="s">
        <v>1887</v>
      </c>
      <c r="E981" t="s">
        <v>1888</v>
      </c>
      <c r="F981" t="s">
        <v>100</v>
      </c>
      <c r="I981" s="6">
        <v>14</v>
      </c>
      <c r="J981" t="str">
        <f t="shared" si="62"/>
        <v>GPN</v>
      </c>
      <c r="K981" t="str">
        <f t="shared" si="63"/>
        <v>GPN14</v>
      </c>
      <c r="L981">
        <f t="shared" si="64"/>
        <v>3</v>
      </c>
    </row>
    <row r="982" spans="1:12" x14ac:dyDescent="0.4">
      <c r="A982">
        <v>1011</v>
      </c>
      <c r="B982" t="s">
        <v>41</v>
      </c>
      <c r="C982" t="s">
        <v>1878</v>
      </c>
      <c r="D982" t="s">
        <v>1889</v>
      </c>
      <c r="E982" t="s">
        <v>1890</v>
      </c>
      <c r="F982" t="s">
        <v>100</v>
      </c>
      <c r="I982" s="6">
        <v>15</v>
      </c>
      <c r="J982" t="str">
        <f t="shared" si="62"/>
        <v>GPN</v>
      </c>
      <c r="K982" t="str">
        <f t="shared" si="63"/>
        <v>GPN15</v>
      </c>
      <c r="L982">
        <f t="shared" si="64"/>
        <v>3</v>
      </c>
    </row>
    <row r="983" spans="1:12" x14ac:dyDescent="0.4">
      <c r="A983">
        <v>1012</v>
      </c>
      <c r="B983" t="s">
        <v>41</v>
      </c>
      <c r="C983" t="s">
        <v>1878</v>
      </c>
      <c r="D983" t="s">
        <v>1891</v>
      </c>
      <c r="E983" t="s">
        <v>1892</v>
      </c>
      <c r="F983" t="s">
        <v>92</v>
      </c>
      <c r="I983" s="6">
        <v>16</v>
      </c>
      <c r="J983" t="str">
        <f t="shared" si="62"/>
        <v>GPN</v>
      </c>
      <c r="K983" t="str">
        <f t="shared" si="63"/>
        <v>GPN16</v>
      </c>
      <c r="L983">
        <f t="shared" si="64"/>
        <v>3</v>
      </c>
    </row>
    <row r="984" spans="1:12" x14ac:dyDescent="0.4">
      <c r="A984">
        <v>1013</v>
      </c>
      <c r="B984" t="s">
        <v>41</v>
      </c>
      <c r="C984" t="s">
        <v>1878</v>
      </c>
      <c r="D984" t="s">
        <v>1893</v>
      </c>
      <c r="E984" t="s">
        <v>1894</v>
      </c>
      <c r="F984" t="s">
        <v>92</v>
      </c>
      <c r="I984" s="6">
        <v>17</v>
      </c>
      <c r="J984" t="str">
        <f t="shared" si="62"/>
        <v>GPN</v>
      </c>
      <c r="K984" t="str">
        <f t="shared" si="63"/>
        <v>GPN17</v>
      </c>
      <c r="L984">
        <f t="shared" si="64"/>
        <v>3</v>
      </c>
    </row>
    <row r="985" spans="1:12" x14ac:dyDescent="0.4">
      <c r="A985">
        <v>1014</v>
      </c>
      <c r="B985" t="s">
        <v>41</v>
      </c>
      <c r="C985" t="s">
        <v>1878</v>
      </c>
      <c r="D985" t="s">
        <v>1895</v>
      </c>
      <c r="E985" t="s">
        <v>1896</v>
      </c>
      <c r="F985" t="s">
        <v>100</v>
      </c>
      <c r="I985" s="6">
        <v>18</v>
      </c>
      <c r="J985" t="str">
        <f t="shared" si="62"/>
        <v>GPN</v>
      </c>
      <c r="K985" t="str">
        <f t="shared" si="63"/>
        <v>GPN18</v>
      </c>
      <c r="L985">
        <f t="shared" si="64"/>
        <v>3</v>
      </c>
    </row>
    <row r="986" spans="1:12" x14ac:dyDescent="0.4">
      <c r="A986">
        <v>1015</v>
      </c>
      <c r="B986" t="s">
        <v>41</v>
      </c>
      <c r="C986" t="s">
        <v>1878</v>
      </c>
      <c r="D986" t="s">
        <v>1897</v>
      </c>
      <c r="E986" t="s">
        <v>1898</v>
      </c>
      <c r="F986" t="s">
        <v>92</v>
      </c>
      <c r="I986" s="6">
        <v>19</v>
      </c>
      <c r="J986" t="str">
        <f t="shared" si="62"/>
        <v>GPN</v>
      </c>
      <c r="K986" t="str">
        <f t="shared" si="63"/>
        <v>GPN19</v>
      </c>
      <c r="L986">
        <f t="shared" si="64"/>
        <v>3</v>
      </c>
    </row>
    <row r="987" spans="1:12" x14ac:dyDescent="0.4">
      <c r="A987">
        <v>1016</v>
      </c>
      <c r="B987" t="s">
        <v>41</v>
      </c>
      <c r="C987" t="s">
        <v>1878</v>
      </c>
      <c r="D987" t="s">
        <v>1899</v>
      </c>
      <c r="E987" t="s">
        <v>1900</v>
      </c>
      <c r="F987" t="s">
        <v>100</v>
      </c>
      <c r="I987" s="6">
        <v>1</v>
      </c>
      <c r="J987" t="str">
        <f t="shared" si="62"/>
        <v>GPN</v>
      </c>
      <c r="K987" t="str">
        <f t="shared" si="63"/>
        <v>GPN1</v>
      </c>
      <c r="L987">
        <f t="shared" si="64"/>
        <v>3</v>
      </c>
    </row>
    <row r="988" spans="1:12" x14ac:dyDescent="0.4">
      <c r="A988">
        <v>1017</v>
      </c>
      <c r="B988" t="s">
        <v>41</v>
      </c>
      <c r="C988" t="s">
        <v>1878</v>
      </c>
      <c r="D988" t="s">
        <v>1901</v>
      </c>
      <c r="E988" t="s">
        <v>1902</v>
      </c>
      <c r="F988" t="s">
        <v>92</v>
      </c>
      <c r="I988" s="6">
        <v>20</v>
      </c>
      <c r="J988" t="str">
        <f t="shared" si="62"/>
        <v>GPN</v>
      </c>
      <c r="K988" t="str">
        <f t="shared" si="63"/>
        <v>GPN20</v>
      </c>
      <c r="L988">
        <f t="shared" si="64"/>
        <v>3</v>
      </c>
    </row>
    <row r="989" spans="1:12" x14ac:dyDescent="0.4">
      <c r="A989">
        <v>1018</v>
      </c>
      <c r="B989" t="s">
        <v>41</v>
      </c>
      <c r="C989" t="s">
        <v>1878</v>
      </c>
      <c r="D989" t="s">
        <v>1903</v>
      </c>
      <c r="E989" t="s">
        <v>1904</v>
      </c>
      <c r="F989" t="s">
        <v>100</v>
      </c>
      <c r="I989" s="6">
        <v>21</v>
      </c>
      <c r="J989" t="str">
        <f t="shared" si="62"/>
        <v>GPN</v>
      </c>
      <c r="K989" t="str">
        <f t="shared" si="63"/>
        <v>GPN21</v>
      </c>
      <c r="L989">
        <f t="shared" si="64"/>
        <v>3</v>
      </c>
    </row>
    <row r="990" spans="1:12" x14ac:dyDescent="0.4">
      <c r="A990">
        <v>1019</v>
      </c>
      <c r="B990" t="s">
        <v>41</v>
      </c>
      <c r="C990" t="s">
        <v>1878</v>
      </c>
      <c r="D990" t="s">
        <v>1905</v>
      </c>
      <c r="E990" t="s">
        <v>1392</v>
      </c>
      <c r="F990" t="s">
        <v>100</v>
      </c>
      <c r="I990" s="6">
        <v>22</v>
      </c>
      <c r="J990" t="str">
        <f t="shared" si="62"/>
        <v>GPN</v>
      </c>
      <c r="K990" t="str">
        <f t="shared" si="63"/>
        <v>GPN22</v>
      </c>
      <c r="L990">
        <f t="shared" si="64"/>
        <v>3</v>
      </c>
    </row>
    <row r="991" spans="1:12" x14ac:dyDescent="0.4">
      <c r="A991">
        <v>1020</v>
      </c>
      <c r="B991" t="s">
        <v>41</v>
      </c>
      <c r="C991" t="s">
        <v>1878</v>
      </c>
      <c r="D991" t="s">
        <v>1906</v>
      </c>
      <c r="E991" t="s">
        <v>1560</v>
      </c>
      <c r="F991" t="s">
        <v>100</v>
      </c>
      <c r="I991" s="6">
        <v>23</v>
      </c>
      <c r="J991" t="str">
        <f t="shared" si="62"/>
        <v>GPN</v>
      </c>
      <c r="K991" t="str">
        <f t="shared" si="63"/>
        <v>GPN23</v>
      </c>
      <c r="L991">
        <f t="shared" si="64"/>
        <v>3</v>
      </c>
    </row>
    <row r="992" spans="1:12" x14ac:dyDescent="0.4">
      <c r="A992">
        <v>1021</v>
      </c>
      <c r="B992" t="s">
        <v>41</v>
      </c>
      <c r="C992" t="s">
        <v>1878</v>
      </c>
      <c r="D992" t="s">
        <v>1907</v>
      </c>
      <c r="E992" t="s">
        <v>1908</v>
      </c>
      <c r="F992" t="s">
        <v>895</v>
      </c>
      <c r="I992" s="6">
        <v>24</v>
      </c>
      <c r="J992" t="str">
        <f t="shared" si="62"/>
        <v>GPN</v>
      </c>
      <c r="K992" t="str">
        <f t="shared" si="63"/>
        <v>GPN24</v>
      </c>
      <c r="L992">
        <f t="shared" si="64"/>
        <v>3</v>
      </c>
    </row>
    <row r="993" spans="1:12" x14ac:dyDescent="0.4">
      <c r="A993">
        <v>1022</v>
      </c>
      <c r="B993" t="s">
        <v>41</v>
      </c>
      <c r="C993" t="s">
        <v>1878</v>
      </c>
      <c r="D993" t="s">
        <v>1909</v>
      </c>
      <c r="E993" t="s">
        <v>1910</v>
      </c>
      <c r="F993" t="s">
        <v>895</v>
      </c>
      <c r="I993" s="6">
        <v>25</v>
      </c>
      <c r="J993" t="str">
        <f t="shared" si="62"/>
        <v>GPN</v>
      </c>
      <c r="K993" t="str">
        <f t="shared" si="63"/>
        <v>GPN25</v>
      </c>
      <c r="L993">
        <f t="shared" si="64"/>
        <v>3</v>
      </c>
    </row>
    <row r="994" spans="1:12" x14ac:dyDescent="0.4">
      <c r="A994">
        <v>1023</v>
      </c>
      <c r="B994" t="s">
        <v>41</v>
      </c>
      <c r="C994" t="s">
        <v>1878</v>
      </c>
      <c r="D994" t="s">
        <v>1911</v>
      </c>
      <c r="E994" t="s">
        <v>1912</v>
      </c>
      <c r="F994" t="s">
        <v>92</v>
      </c>
      <c r="I994" s="6">
        <v>26</v>
      </c>
      <c r="J994" t="str">
        <f t="shared" si="62"/>
        <v>GPN</v>
      </c>
      <c r="K994" t="str">
        <f t="shared" si="63"/>
        <v>GPN26</v>
      </c>
      <c r="L994">
        <f t="shared" si="64"/>
        <v>3</v>
      </c>
    </row>
    <row r="995" spans="1:12" x14ac:dyDescent="0.4">
      <c r="A995">
        <v>1024</v>
      </c>
      <c r="B995" t="s">
        <v>41</v>
      </c>
      <c r="C995" t="s">
        <v>1878</v>
      </c>
      <c r="D995" t="s">
        <v>1913</v>
      </c>
      <c r="E995" t="s">
        <v>1914</v>
      </c>
      <c r="F995" t="s">
        <v>100</v>
      </c>
      <c r="I995" s="6">
        <v>27</v>
      </c>
      <c r="J995" t="str">
        <f t="shared" si="62"/>
        <v>GPN</v>
      </c>
      <c r="K995" t="str">
        <f t="shared" si="63"/>
        <v>GPN27</v>
      </c>
      <c r="L995">
        <f t="shared" si="64"/>
        <v>3</v>
      </c>
    </row>
    <row r="996" spans="1:12" x14ac:dyDescent="0.4">
      <c r="A996">
        <v>1025</v>
      </c>
      <c r="B996" t="s">
        <v>41</v>
      </c>
      <c r="C996" t="s">
        <v>1878</v>
      </c>
      <c r="D996" t="s">
        <v>1915</v>
      </c>
      <c r="E996" t="s">
        <v>1916</v>
      </c>
      <c r="F996" t="s">
        <v>895</v>
      </c>
      <c r="I996" s="6">
        <v>28</v>
      </c>
      <c r="J996" t="str">
        <f t="shared" si="62"/>
        <v>GPN</v>
      </c>
      <c r="K996" t="str">
        <f t="shared" si="63"/>
        <v>GPN28</v>
      </c>
      <c r="L996">
        <f t="shared" si="64"/>
        <v>3</v>
      </c>
    </row>
    <row r="997" spans="1:12" x14ac:dyDescent="0.4">
      <c r="A997">
        <v>1026</v>
      </c>
      <c r="B997" t="s">
        <v>41</v>
      </c>
      <c r="C997" t="s">
        <v>1878</v>
      </c>
      <c r="D997" t="s">
        <v>1917</v>
      </c>
      <c r="E997" t="s">
        <v>1918</v>
      </c>
      <c r="F997" t="s">
        <v>92</v>
      </c>
      <c r="I997" s="6">
        <v>29</v>
      </c>
      <c r="J997" t="str">
        <f t="shared" si="62"/>
        <v>GPN</v>
      </c>
      <c r="K997" t="str">
        <f t="shared" si="63"/>
        <v>GPN29</v>
      </c>
      <c r="L997">
        <f t="shared" si="64"/>
        <v>3</v>
      </c>
    </row>
    <row r="998" spans="1:12" x14ac:dyDescent="0.4">
      <c r="A998">
        <v>1027</v>
      </c>
      <c r="B998" t="s">
        <v>41</v>
      </c>
      <c r="C998" t="s">
        <v>1878</v>
      </c>
      <c r="D998" t="s">
        <v>1919</v>
      </c>
      <c r="E998" t="s">
        <v>1920</v>
      </c>
      <c r="F998" t="s">
        <v>92</v>
      </c>
      <c r="I998" s="6">
        <v>2</v>
      </c>
      <c r="J998" t="str">
        <f t="shared" si="62"/>
        <v>GPN</v>
      </c>
      <c r="K998" t="str">
        <f t="shared" si="63"/>
        <v>GPN2</v>
      </c>
      <c r="L998">
        <f t="shared" si="64"/>
        <v>3</v>
      </c>
    </row>
    <row r="999" spans="1:12" x14ac:dyDescent="0.4">
      <c r="A999">
        <v>1028</v>
      </c>
      <c r="B999" t="s">
        <v>41</v>
      </c>
      <c r="C999" t="s">
        <v>1878</v>
      </c>
      <c r="D999" t="s">
        <v>1921</v>
      </c>
      <c r="E999" t="s">
        <v>1922</v>
      </c>
      <c r="F999" t="s">
        <v>92</v>
      </c>
      <c r="I999" s="6">
        <v>30</v>
      </c>
      <c r="J999" t="str">
        <f t="shared" si="62"/>
        <v>GPN</v>
      </c>
      <c r="K999" t="str">
        <f t="shared" si="63"/>
        <v>GPN30</v>
      </c>
      <c r="L999">
        <f t="shared" si="64"/>
        <v>3</v>
      </c>
    </row>
    <row r="1000" spans="1:12" x14ac:dyDescent="0.4">
      <c r="A1000">
        <v>1029</v>
      </c>
      <c r="B1000" t="s">
        <v>41</v>
      </c>
      <c r="C1000" t="s">
        <v>1878</v>
      </c>
      <c r="D1000" t="s">
        <v>1923</v>
      </c>
      <c r="E1000" t="s">
        <v>1924</v>
      </c>
      <c r="F1000" t="s">
        <v>100</v>
      </c>
      <c r="I1000" s="6">
        <v>31</v>
      </c>
      <c r="J1000" t="str">
        <f t="shared" si="62"/>
        <v>GPN</v>
      </c>
      <c r="K1000" t="str">
        <f t="shared" si="63"/>
        <v>GPN31</v>
      </c>
      <c r="L1000">
        <f t="shared" si="64"/>
        <v>3</v>
      </c>
    </row>
    <row r="1001" spans="1:12" x14ac:dyDescent="0.4">
      <c r="A1001">
        <v>1030</v>
      </c>
      <c r="B1001" t="s">
        <v>41</v>
      </c>
      <c r="C1001" t="s">
        <v>1878</v>
      </c>
      <c r="D1001" t="s">
        <v>1925</v>
      </c>
      <c r="E1001" t="s">
        <v>1926</v>
      </c>
      <c r="F1001" t="s">
        <v>92</v>
      </c>
      <c r="I1001" s="6">
        <v>32</v>
      </c>
      <c r="J1001" t="str">
        <f t="shared" si="62"/>
        <v>GPN</v>
      </c>
      <c r="K1001" t="str">
        <f t="shared" si="63"/>
        <v>GPN32</v>
      </c>
      <c r="L1001">
        <f t="shared" si="64"/>
        <v>3</v>
      </c>
    </row>
    <row r="1002" spans="1:12" x14ac:dyDescent="0.4">
      <c r="A1002">
        <v>1031</v>
      </c>
      <c r="B1002" t="s">
        <v>41</v>
      </c>
      <c r="C1002" t="s">
        <v>1878</v>
      </c>
      <c r="D1002" t="s">
        <v>1927</v>
      </c>
      <c r="E1002" t="s">
        <v>1928</v>
      </c>
      <c r="F1002" t="s">
        <v>92</v>
      </c>
      <c r="I1002" s="6">
        <v>33</v>
      </c>
      <c r="J1002" t="str">
        <f t="shared" si="62"/>
        <v>GPN</v>
      </c>
      <c r="K1002" t="str">
        <f t="shared" si="63"/>
        <v>GPN33</v>
      </c>
      <c r="L1002">
        <f t="shared" si="64"/>
        <v>3</v>
      </c>
    </row>
    <row r="1003" spans="1:12" x14ac:dyDescent="0.4">
      <c r="A1003">
        <v>1032</v>
      </c>
      <c r="B1003" t="s">
        <v>41</v>
      </c>
      <c r="C1003" t="s">
        <v>1878</v>
      </c>
      <c r="D1003" t="s">
        <v>1929</v>
      </c>
      <c r="E1003" t="s">
        <v>1930</v>
      </c>
      <c r="F1003" t="s">
        <v>100</v>
      </c>
      <c r="I1003" s="6">
        <v>34</v>
      </c>
      <c r="J1003" t="str">
        <f t="shared" si="62"/>
        <v>GPN</v>
      </c>
      <c r="K1003" t="str">
        <f t="shared" si="63"/>
        <v>GPN34</v>
      </c>
      <c r="L1003">
        <f t="shared" si="64"/>
        <v>3</v>
      </c>
    </row>
    <row r="1004" spans="1:12" x14ac:dyDescent="0.4">
      <c r="A1004">
        <v>1033</v>
      </c>
      <c r="B1004" t="s">
        <v>41</v>
      </c>
      <c r="C1004" t="s">
        <v>1878</v>
      </c>
      <c r="D1004" t="s">
        <v>1931</v>
      </c>
      <c r="E1004" t="s">
        <v>1932</v>
      </c>
      <c r="F1004" t="s">
        <v>132</v>
      </c>
      <c r="I1004" s="6">
        <v>35</v>
      </c>
      <c r="J1004" t="str">
        <f t="shared" si="62"/>
        <v>GPN</v>
      </c>
      <c r="K1004" t="str">
        <f t="shared" si="63"/>
        <v>GPN35</v>
      </c>
      <c r="L1004">
        <f t="shared" si="64"/>
        <v>3</v>
      </c>
    </row>
    <row r="1005" spans="1:12" x14ac:dyDescent="0.4">
      <c r="A1005">
        <v>1034</v>
      </c>
      <c r="B1005" t="s">
        <v>41</v>
      </c>
      <c r="C1005" t="s">
        <v>1878</v>
      </c>
      <c r="D1005" t="s">
        <v>1933</v>
      </c>
      <c r="E1005" t="s">
        <v>1934</v>
      </c>
      <c r="F1005" t="s">
        <v>100</v>
      </c>
      <c r="I1005" s="6">
        <v>36</v>
      </c>
      <c r="J1005" t="str">
        <f t="shared" si="62"/>
        <v>GPN</v>
      </c>
      <c r="K1005" t="str">
        <f t="shared" si="63"/>
        <v>GPN36</v>
      </c>
      <c r="L1005">
        <f t="shared" si="64"/>
        <v>3</v>
      </c>
    </row>
    <row r="1006" spans="1:12" x14ac:dyDescent="0.4">
      <c r="A1006">
        <v>1035</v>
      </c>
      <c r="B1006" t="s">
        <v>41</v>
      </c>
      <c r="C1006" t="s">
        <v>1878</v>
      </c>
      <c r="D1006" t="s">
        <v>1935</v>
      </c>
      <c r="E1006" t="s">
        <v>1936</v>
      </c>
      <c r="F1006" t="s">
        <v>92</v>
      </c>
      <c r="I1006" s="6">
        <v>37</v>
      </c>
      <c r="J1006" t="str">
        <f t="shared" si="62"/>
        <v>GPN</v>
      </c>
      <c r="K1006" t="str">
        <f t="shared" si="63"/>
        <v>GPN37</v>
      </c>
      <c r="L1006">
        <f t="shared" si="64"/>
        <v>3</v>
      </c>
    </row>
    <row r="1007" spans="1:12" x14ac:dyDescent="0.4">
      <c r="A1007">
        <v>1036</v>
      </c>
      <c r="B1007" t="s">
        <v>41</v>
      </c>
      <c r="C1007" t="s">
        <v>1878</v>
      </c>
      <c r="D1007" t="s">
        <v>1937</v>
      </c>
      <c r="E1007" t="s">
        <v>1938</v>
      </c>
      <c r="F1007" t="s">
        <v>132</v>
      </c>
      <c r="I1007" s="6">
        <v>38</v>
      </c>
      <c r="J1007" t="str">
        <f t="shared" si="62"/>
        <v>GPN</v>
      </c>
      <c r="K1007" t="str">
        <f t="shared" si="63"/>
        <v>GPN38</v>
      </c>
      <c r="L1007">
        <f t="shared" si="64"/>
        <v>3</v>
      </c>
    </row>
    <row r="1008" spans="1:12" x14ac:dyDescent="0.4">
      <c r="A1008">
        <v>1037</v>
      </c>
      <c r="B1008" t="s">
        <v>41</v>
      </c>
      <c r="C1008" t="s">
        <v>1878</v>
      </c>
      <c r="D1008" t="s">
        <v>1939</v>
      </c>
      <c r="E1008" t="s">
        <v>1940</v>
      </c>
      <c r="F1008" t="s">
        <v>100</v>
      </c>
      <c r="I1008" s="6">
        <v>39</v>
      </c>
      <c r="J1008" t="str">
        <f t="shared" si="62"/>
        <v>GPN</v>
      </c>
      <c r="K1008" t="str">
        <f t="shared" si="63"/>
        <v>GPN39</v>
      </c>
      <c r="L1008">
        <f t="shared" si="64"/>
        <v>3</v>
      </c>
    </row>
    <row r="1009" spans="1:12" x14ac:dyDescent="0.4">
      <c r="A1009">
        <v>1038</v>
      </c>
      <c r="B1009" t="s">
        <v>41</v>
      </c>
      <c r="C1009" t="s">
        <v>1878</v>
      </c>
      <c r="D1009" t="s">
        <v>1941</v>
      </c>
      <c r="E1009" t="s">
        <v>1942</v>
      </c>
      <c r="F1009" t="s">
        <v>132</v>
      </c>
      <c r="I1009" s="6">
        <v>3</v>
      </c>
      <c r="J1009" t="str">
        <f t="shared" si="62"/>
        <v>GPN</v>
      </c>
      <c r="K1009" t="str">
        <f t="shared" si="63"/>
        <v>GPN3</v>
      </c>
      <c r="L1009">
        <f t="shared" si="64"/>
        <v>3</v>
      </c>
    </row>
    <row r="1010" spans="1:12" x14ac:dyDescent="0.4">
      <c r="A1010">
        <v>1039</v>
      </c>
      <c r="B1010" t="s">
        <v>41</v>
      </c>
      <c r="C1010" t="s">
        <v>1878</v>
      </c>
      <c r="D1010" t="s">
        <v>1943</v>
      </c>
      <c r="E1010" t="s">
        <v>1944</v>
      </c>
      <c r="F1010" t="s">
        <v>92</v>
      </c>
      <c r="I1010" s="6">
        <v>40</v>
      </c>
      <c r="J1010" t="str">
        <f t="shared" si="62"/>
        <v>GPN</v>
      </c>
      <c r="K1010" t="str">
        <f t="shared" si="63"/>
        <v>GPN40</v>
      </c>
      <c r="L1010">
        <f t="shared" si="64"/>
        <v>3</v>
      </c>
    </row>
    <row r="1011" spans="1:12" x14ac:dyDescent="0.4">
      <c r="A1011">
        <v>1040</v>
      </c>
      <c r="B1011" t="s">
        <v>41</v>
      </c>
      <c r="C1011" t="s">
        <v>1878</v>
      </c>
      <c r="D1011" t="s">
        <v>1945</v>
      </c>
      <c r="E1011" t="s">
        <v>1946</v>
      </c>
      <c r="F1011" t="s">
        <v>132</v>
      </c>
      <c r="I1011" s="6">
        <v>41</v>
      </c>
      <c r="J1011" t="str">
        <f t="shared" si="62"/>
        <v>GPN</v>
      </c>
      <c r="K1011" t="str">
        <f t="shared" si="63"/>
        <v>GPN41</v>
      </c>
      <c r="L1011">
        <f t="shared" si="64"/>
        <v>3</v>
      </c>
    </row>
    <row r="1012" spans="1:12" x14ac:dyDescent="0.4">
      <c r="A1012">
        <v>1041</v>
      </c>
      <c r="B1012" t="s">
        <v>41</v>
      </c>
      <c r="C1012" t="s">
        <v>1878</v>
      </c>
      <c r="D1012" t="s">
        <v>1947</v>
      </c>
      <c r="E1012" t="s">
        <v>1948</v>
      </c>
      <c r="F1012" t="s">
        <v>92</v>
      </c>
      <c r="I1012" s="6">
        <v>42</v>
      </c>
      <c r="J1012" t="str">
        <f t="shared" si="62"/>
        <v>GPN</v>
      </c>
      <c r="K1012" t="str">
        <f t="shared" si="63"/>
        <v>GPN42</v>
      </c>
      <c r="L1012">
        <f t="shared" si="64"/>
        <v>3</v>
      </c>
    </row>
    <row r="1013" spans="1:12" x14ac:dyDescent="0.4">
      <c r="A1013">
        <v>1042</v>
      </c>
      <c r="B1013" t="s">
        <v>41</v>
      </c>
      <c r="C1013" t="s">
        <v>1878</v>
      </c>
      <c r="D1013" t="s">
        <v>1949</v>
      </c>
      <c r="E1013" t="s">
        <v>1950</v>
      </c>
      <c r="F1013" t="s">
        <v>132</v>
      </c>
      <c r="I1013" s="6">
        <v>43</v>
      </c>
      <c r="J1013" t="str">
        <f t="shared" si="62"/>
        <v>GPN</v>
      </c>
      <c r="K1013" t="str">
        <f t="shared" si="63"/>
        <v>GPN43</v>
      </c>
      <c r="L1013">
        <f t="shared" si="64"/>
        <v>3</v>
      </c>
    </row>
    <row r="1014" spans="1:12" x14ac:dyDescent="0.4">
      <c r="A1014">
        <v>1043</v>
      </c>
      <c r="B1014" t="s">
        <v>41</v>
      </c>
      <c r="C1014" t="s">
        <v>1878</v>
      </c>
      <c r="D1014" t="s">
        <v>1951</v>
      </c>
      <c r="E1014" t="s">
        <v>1952</v>
      </c>
      <c r="F1014" t="s">
        <v>132</v>
      </c>
      <c r="I1014" s="6">
        <v>44</v>
      </c>
      <c r="J1014" t="str">
        <f t="shared" si="62"/>
        <v>GPN</v>
      </c>
      <c r="K1014" t="str">
        <f t="shared" si="63"/>
        <v>GPN44</v>
      </c>
      <c r="L1014">
        <f t="shared" si="64"/>
        <v>3</v>
      </c>
    </row>
    <row r="1015" spans="1:12" x14ac:dyDescent="0.4">
      <c r="A1015">
        <v>1044</v>
      </c>
      <c r="B1015" t="s">
        <v>41</v>
      </c>
      <c r="C1015" t="s">
        <v>1878</v>
      </c>
      <c r="D1015" t="s">
        <v>1953</v>
      </c>
      <c r="E1015" t="s">
        <v>1954</v>
      </c>
      <c r="F1015" t="s">
        <v>92</v>
      </c>
      <c r="I1015" s="6">
        <v>45</v>
      </c>
      <c r="J1015" t="str">
        <f t="shared" si="62"/>
        <v>GPN</v>
      </c>
      <c r="K1015" t="str">
        <f t="shared" si="63"/>
        <v>GPN45</v>
      </c>
      <c r="L1015">
        <f t="shared" si="64"/>
        <v>3</v>
      </c>
    </row>
    <row r="1016" spans="1:12" x14ac:dyDescent="0.4">
      <c r="A1016">
        <v>1045</v>
      </c>
      <c r="B1016" t="s">
        <v>41</v>
      </c>
      <c r="C1016" t="s">
        <v>1878</v>
      </c>
      <c r="D1016" t="s">
        <v>1955</v>
      </c>
      <c r="E1016" t="s">
        <v>1956</v>
      </c>
      <c r="F1016" t="s">
        <v>100</v>
      </c>
      <c r="I1016" s="6">
        <v>46</v>
      </c>
      <c r="J1016" t="str">
        <f t="shared" si="62"/>
        <v>GPN</v>
      </c>
      <c r="K1016" t="str">
        <f t="shared" si="63"/>
        <v>GPN46</v>
      </c>
      <c r="L1016">
        <f t="shared" si="64"/>
        <v>3</v>
      </c>
    </row>
    <row r="1017" spans="1:12" x14ac:dyDescent="0.4">
      <c r="A1017">
        <v>1046</v>
      </c>
      <c r="B1017" t="s">
        <v>41</v>
      </c>
      <c r="C1017" t="s">
        <v>1878</v>
      </c>
      <c r="D1017" t="s">
        <v>1957</v>
      </c>
      <c r="E1017" t="s">
        <v>1958</v>
      </c>
      <c r="F1017" t="s">
        <v>100</v>
      </c>
      <c r="I1017" s="6">
        <v>47</v>
      </c>
      <c r="J1017" t="str">
        <f t="shared" si="62"/>
        <v>GPN</v>
      </c>
      <c r="K1017" t="str">
        <f t="shared" si="63"/>
        <v>GPN47</v>
      </c>
      <c r="L1017">
        <f t="shared" si="64"/>
        <v>3</v>
      </c>
    </row>
    <row r="1018" spans="1:12" x14ac:dyDescent="0.4">
      <c r="A1018">
        <v>1047</v>
      </c>
      <c r="B1018" t="s">
        <v>41</v>
      </c>
      <c r="C1018" t="s">
        <v>1878</v>
      </c>
      <c r="D1018" t="s">
        <v>1959</v>
      </c>
      <c r="E1018" t="s">
        <v>1960</v>
      </c>
      <c r="F1018" t="s">
        <v>100</v>
      </c>
      <c r="I1018" s="6">
        <v>48</v>
      </c>
      <c r="J1018" t="str">
        <f t="shared" si="62"/>
        <v>GPN</v>
      </c>
      <c r="K1018" t="str">
        <f t="shared" si="63"/>
        <v>GPN48</v>
      </c>
      <c r="L1018">
        <f t="shared" si="64"/>
        <v>3</v>
      </c>
    </row>
    <row r="1019" spans="1:12" x14ac:dyDescent="0.4">
      <c r="A1019">
        <v>1048</v>
      </c>
      <c r="B1019" t="s">
        <v>41</v>
      </c>
      <c r="C1019" t="s">
        <v>1878</v>
      </c>
      <c r="D1019" t="s">
        <v>1961</v>
      </c>
      <c r="E1019" t="s">
        <v>1962</v>
      </c>
      <c r="F1019" t="s">
        <v>132</v>
      </c>
      <c r="I1019" s="6">
        <v>49</v>
      </c>
      <c r="J1019" t="str">
        <f t="shared" si="62"/>
        <v>GPN</v>
      </c>
      <c r="K1019" t="str">
        <f t="shared" si="63"/>
        <v>GPN49</v>
      </c>
      <c r="L1019">
        <f t="shared" si="64"/>
        <v>3</v>
      </c>
    </row>
    <row r="1020" spans="1:12" x14ac:dyDescent="0.4">
      <c r="A1020">
        <v>1049</v>
      </c>
      <c r="B1020" t="s">
        <v>41</v>
      </c>
      <c r="C1020" t="s">
        <v>1878</v>
      </c>
      <c r="D1020" t="s">
        <v>1963</v>
      </c>
      <c r="E1020" t="s">
        <v>992</v>
      </c>
      <c r="F1020" t="s">
        <v>100</v>
      </c>
      <c r="I1020" s="6">
        <v>4</v>
      </c>
      <c r="J1020" t="str">
        <f t="shared" si="62"/>
        <v>GPN</v>
      </c>
      <c r="K1020" t="str">
        <f t="shared" si="63"/>
        <v>GPN4</v>
      </c>
      <c r="L1020">
        <f t="shared" si="64"/>
        <v>3</v>
      </c>
    </row>
    <row r="1021" spans="1:12" x14ac:dyDescent="0.4">
      <c r="A1021">
        <v>1050</v>
      </c>
      <c r="B1021" t="s">
        <v>41</v>
      </c>
      <c r="C1021" t="s">
        <v>1878</v>
      </c>
      <c r="D1021" t="s">
        <v>1964</v>
      </c>
      <c r="E1021" t="s">
        <v>1965</v>
      </c>
      <c r="F1021" t="s">
        <v>100</v>
      </c>
      <c r="I1021" s="6">
        <v>50</v>
      </c>
      <c r="J1021" t="str">
        <f t="shared" si="62"/>
        <v>GPN</v>
      </c>
      <c r="K1021" t="str">
        <f t="shared" si="63"/>
        <v>GPN50</v>
      </c>
      <c r="L1021">
        <f t="shared" si="64"/>
        <v>2</v>
      </c>
    </row>
    <row r="1022" spans="1:12" x14ac:dyDescent="0.4">
      <c r="A1022">
        <v>1051</v>
      </c>
      <c r="B1022" t="s">
        <v>41</v>
      </c>
      <c r="C1022" t="s">
        <v>1878</v>
      </c>
      <c r="D1022" t="s">
        <v>1966</v>
      </c>
      <c r="E1022" t="s">
        <v>1896</v>
      </c>
      <c r="F1022" t="s">
        <v>100</v>
      </c>
      <c r="I1022" s="6">
        <v>5</v>
      </c>
      <c r="J1022" t="str">
        <f t="shared" si="62"/>
        <v>GPN</v>
      </c>
      <c r="K1022" t="str">
        <f t="shared" si="63"/>
        <v>GPN5</v>
      </c>
      <c r="L1022">
        <f t="shared" si="64"/>
        <v>2</v>
      </c>
    </row>
    <row r="1023" spans="1:12" x14ac:dyDescent="0.4">
      <c r="A1023">
        <v>1052</v>
      </c>
      <c r="B1023" t="s">
        <v>41</v>
      </c>
      <c r="C1023" t="s">
        <v>1878</v>
      </c>
      <c r="D1023" t="s">
        <v>1967</v>
      </c>
      <c r="E1023" t="s">
        <v>1968</v>
      </c>
      <c r="F1023" t="s">
        <v>132</v>
      </c>
      <c r="I1023" s="6">
        <v>6</v>
      </c>
      <c r="J1023" t="str">
        <f t="shared" si="62"/>
        <v>GPN</v>
      </c>
      <c r="K1023" t="str">
        <f t="shared" si="63"/>
        <v>GPN6</v>
      </c>
      <c r="L1023">
        <f t="shared" si="64"/>
        <v>3</v>
      </c>
    </row>
    <row r="1024" spans="1:12" x14ac:dyDescent="0.4">
      <c r="A1024">
        <v>1053</v>
      </c>
      <c r="B1024" t="s">
        <v>41</v>
      </c>
      <c r="C1024" t="s">
        <v>1878</v>
      </c>
      <c r="D1024" t="s">
        <v>1969</v>
      </c>
      <c r="E1024" t="s">
        <v>1970</v>
      </c>
      <c r="F1024" t="s">
        <v>100</v>
      </c>
      <c r="I1024" s="6">
        <v>7</v>
      </c>
      <c r="J1024" t="str">
        <f t="shared" si="62"/>
        <v>GPN</v>
      </c>
      <c r="K1024" t="str">
        <f t="shared" si="63"/>
        <v>GPN7</v>
      </c>
      <c r="L1024">
        <f t="shared" si="64"/>
        <v>3</v>
      </c>
    </row>
    <row r="1025" spans="1:12" x14ac:dyDescent="0.4">
      <c r="A1025">
        <v>1054</v>
      </c>
      <c r="B1025" t="s">
        <v>41</v>
      </c>
      <c r="C1025" t="s">
        <v>1878</v>
      </c>
      <c r="D1025" t="s">
        <v>1971</v>
      </c>
      <c r="E1025" t="s">
        <v>1972</v>
      </c>
      <c r="F1025" t="s">
        <v>100</v>
      </c>
      <c r="I1025" s="6">
        <v>8</v>
      </c>
      <c r="J1025" t="str">
        <f t="shared" si="62"/>
        <v>GPN</v>
      </c>
      <c r="K1025" t="str">
        <f t="shared" si="63"/>
        <v>GPN8</v>
      </c>
      <c r="L1025">
        <f t="shared" si="64"/>
        <v>3</v>
      </c>
    </row>
    <row r="1026" spans="1:12" x14ac:dyDescent="0.4">
      <c r="A1026">
        <v>1055</v>
      </c>
      <c r="B1026" t="s">
        <v>42</v>
      </c>
      <c r="C1026" t="s">
        <v>1973</v>
      </c>
      <c r="D1026" t="s">
        <v>1974</v>
      </c>
      <c r="E1026" t="s">
        <v>1975</v>
      </c>
      <c r="F1026" t="s">
        <v>100</v>
      </c>
      <c r="I1026" s="6">
        <v>10</v>
      </c>
      <c r="J1026" t="str">
        <f t="shared" ref="J1026:J1089" si="65">LEFT(B1026,3)</f>
        <v>GPN</v>
      </c>
      <c r="K1026" t="str">
        <f t="shared" ref="K1026:K1089" si="66">CONCATENATE(J1026,I1026)</f>
        <v>GPN10</v>
      </c>
      <c r="L1026">
        <f t="shared" ref="L1026:L1089" si="67">COUNTIF($K$2:$K$1123, "gpn" &amp; I1026&amp;""  )</f>
        <v>3</v>
      </c>
    </row>
    <row r="1027" spans="1:12" x14ac:dyDescent="0.4">
      <c r="A1027">
        <v>1056</v>
      </c>
      <c r="B1027" t="s">
        <v>42</v>
      </c>
      <c r="C1027" t="s">
        <v>1973</v>
      </c>
      <c r="D1027" t="s">
        <v>1976</v>
      </c>
      <c r="E1027" t="s">
        <v>1977</v>
      </c>
      <c r="F1027" t="s">
        <v>92</v>
      </c>
      <c r="I1027" s="6">
        <v>11</v>
      </c>
      <c r="J1027" t="str">
        <f t="shared" si="65"/>
        <v>GPN</v>
      </c>
      <c r="K1027" t="str">
        <f t="shared" si="66"/>
        <v>GPN11</v>
      </c>
      <c r="L1027">
        <f t="shared" si="67"/>
        <v>3</v>
      </c>
    </row>
    <row r="1028" spans="1:12" x14ac:dyDescent="0.4">
      <c r="A1028">
        <v>1057</v>
      </c>
      <c r="B1028" t="s">
        <v>42</v>
      </c>
      <c r="C1028" t="s">
        <v>1973</v>
      </c>
      <c r="D1028" t="s">
        <v>1978</v>
      </c>
      <c r="E1028" t="s">
        <v>1979</v>
      </c>
      <c r="F1028" t="s">
        <v>92</v>
      </c>
      <c r="I1028" s="6">
        <v>12</v>
      </c>
      <c r="J1028" t="str">
        <f t="shared" si="65"/>
        <v>GPN</v>
      </c>
      <c r="K1028" t="str">
        <f t="shared" si="66"/>
        <v>GPN12</v>
      </c>
      <c r="L1028">
        <f t="shared" si="67"/>
        <v>3</v>
      </c>
    </row>
    <row r="1029" spans="1:12" x14ac:dyDescent="0.4">
      <c r="A1029">
        <v>1058</v>
      </c>
      <c r="B1029" t="s">
        <v>42</v>
      </c>
      <c r="C1029" t="s">
        <v>1973</v>
      </c>
      <c r="D1029" t="s">
        <v>1980</v>
      </c>
      <c r="E1029" t="s">
        <v>1981</v>
      </c>
      <c r="F1029" t="s">
        <v>132</v>
      </c>
      <c r="I1029" s="6">
        <v>13</v>
      </c>
      <c r="J1029" t="str">
        <f t="shared" si="65"/>
        <v>GPN</v>
      </c>
      <c r="K1029" t="str">
        <f t="shared" si="66"/>
        <v>GPN13</v>
      </c>
      <c r="L1029">
        <f t="shared" si="67"/>
        <v>3</v>
      </c>
    </row>
    <row r="1030" spans="1:12" x14ac:dyDescent="0.4">
      <c r="A1030">
        <v>1059</v>
      </c>
      <c r="B1030" t="s">
        <v>42</v>
      </c>
      <c r="C1030" t="s">
        <v>1973</v>
      </c>
      <c r="D1030" t="s">
        <v>1982</v>
      </c>
      <c r="E1030" t="s">
        <v>1983</v>
      </c>
      <c r="F1030" t="s">
        <v>100</v>
      </c>
      <c r="I1030" s="6">
        <v>14</v>
      </c>
      <c r="J1030" t="str">
        <f t="shared" si="65"/>
        <v>GPN</v>
      </c>
      <c r="K1030" t="str">
        <f t="shared" si="66"/>
        <v>GPN14</v>
      </c>
      <c r="L1030">
        <f t="shared" si="67"/>
        <v>3</v>
      </c>
    </row>
    <row r="1031" spans="1:12" x14ac:dyDescent="0.4">
      <c r="A1031">
        <v>1060</v>
      </c>
      <c r="B1031" t="s">
        <v>42</v>
      </c>
      <c r="C1031" t="s">
        <v>1973</v>
      </c>
      <c r="D1031" t="s">
        <v>1984</v>
      </c>
      <c r="E1031" t="s">
        <v>1985</v>
      </c>
      <c r="F1031" t="s">
        <v>132</v>
      </c>
      <c r="I1031" s="6">
        <v>15</v>
      </c>
      <c r="J1031" t="str">
        <f t="shared" si="65"/>
        <v>GPN</v>
      </c>
      <c r="K1031" t="str">
        <f t="shared" si="66"/>
        <v>GPN15</v>
      </c>
      <c r="L1031">
        <f t="shared" si="67"/>
        <v>3</v>
      </c>
    </row>
    <row r="1032" spans="1:12" x14ac:dyDescent="0.4">
      <c r="A1032">
        <v>1061</v>
      </c>
      <c r="B1032" t="s">
        <v>42</v>
      </c>
      <c r="C1032" t="s">
        <v>1973</v>
      </c>
      <c r="D1032" t="s">
        <v>1986</v>
      </c>
      <c r="E1032" t="s">
        <v>1987</v>
      </c>
      <c r="F1032" t="s">
        <v>895</v>
      </c>
      <c r="I1032" s="6">
        <v>16</v>
      </c>
      <c r="J1032" t="str">
        <f t="shared" si="65"/>
        <v>GPN</v>
      </c>
      <c r="K1032" t="str">
        <f t="shared" si="66"/>
        <v>GPN16</v>
      </c>
      <c r="L1032">
        <f t="shared" si="67"/>
        <v>3</v>
      </c>
    </row>
    <row r="1033" spans="1:12" x14ac:dyDescent="0.4">
      <c r="A1033">
        <v>1062</v>
      </c>
      <c r="B1033" t="s">
        <v>42</v>
      </c>
      <c r="C1033" t="s">
        <v>1973</v>
      </c>
      <c r="D1033" t="s">
        <v>1988</v>
      </c>
      <c r="E1033" t="s">
        <v>1989</v>
      </c>
      <c r="F1033" t="s">
        <v>100</v>
      </c>
      <c r="I1033" s="6">
        <v>17</v>
      </c>
      <c r="J1033" t="str">
        <f t="shared" si="65"/>
        <v>GPN</v>
      </c>
      <c r="K1033" t="str">
        <f t="shared" si="66"/>
        <v>GPN17</v>
      </c>
      <c r="L1033">
        <f t="shared" si="67"/>
        <v>3</v>
      </c>
    </row>
    <row r="1034" spans="1:12" x14ac:dyDescent="0.4">
      <c r="A1034">
        <v>1063</v>
      </c>
      <c r="B1034" t="s">
        <v>42</v>
      </c>
      <c r="C1034" t="s">
        <v>1973</v>
      </c>
      <c r="D1034" t="s">
        <v>1990</v>
      </c>
      <c r="E1034" t="s">
        <v>1991</v>
      </c>
      <c r="F1034" t="s">
        <v>92</v>
      </c>
      <c r="I1034" s="6">
        <v>18</v>
      </c>
      <c r="J1034" t="str">
        <f t="shared" si="65"/>
        <v>GPN</v>
      </c>
      <c r="K1034" t="str">
        <f t="shared" si="66"/>
        <v>GPN18</v>
      </c>
      <c r="L1034">
        <f t="shared" si="67"/>
        <v>3</v>
      </c>
    </row>
    <row r="1035" spans="1:12" x14ac:dyDescent="0.4">
      <c r="A1035">
        <v>1064</v>
      </c>
      <c r="B1035" t="s">
        <v>42</v>
      </c>
      <c r="C1035" t="s">
        <v>1973</v>
      </c>
      <c r="D1035" t="s">
        <v>1992</v>
      </c>
      <c r="E1035" t="s">
        <v>1993</v>
      </c>
      <c r="F1035" t="s">
        <v>92</v>
      </c>
      <c r="I1035" s="6">
        <v>19</v>
      </c>
      <c r="J1035" t="str">
        <f t="shared" si="65"/>
        <v>GPN</v>
      </c>
      <c r="K1035" t="str">
        <f t="shared" si="66"/>
        <v>GPN19</v>
      </c>
      <c r="L1035">
        <f t="shared" si="67"/>
        <v>3</v>
      </c>
    </row>
    <row r="1036" spans="1:12" x14ac:dyDescent="0.4">
      <c r="A1036">
        <v>1065</v>
      </c>
      <c r="B1036" t="s">
        <v>42</v>
      </c>
      <c r="C1036" t="s">
        <v>1973</v>
      </c>
      <c r="D1036" t="s">
        <v>1994</v>
      </c>
      <c r="E1036" t="s">
        <v>1970</v>
      </c>
      <c r="F1036" t="s">
        <v>100</v>
      </c>
      <c r="I1036" s="6">
        <v>1</v>
      </c>
      <c r="J1036" t="str">
        <f t="shared" si="65"/>
        <v>GPN</v>
      </c>
      <c r="K1036" t="str">
        <f t="shared" si="66"/>
        <v>GPN1</v>
      </c>
      <c r="L1036">
        <f t="shared" si="67"/>
        <v>3</v>
      </c>
    </row>
    <row r="1037" spans="1:12" x14ac:dyDescent="0.4">
      <c r="A1037">
        <v>1066</v>
      </c>
      <c r="B1037" t="s">
        <v>42</v>
      </c>
      <c r="C1037" t="s">
        <v>1973</v>
      </c>
      <c r="D1037" t="s">
        <v>1995</v>
      </c>
      <c r="E1037" t="s">
        <v>1996</v>
      </c>
      <c r="F1037" t="s">
        <v>92</v>
      </c>
      <c r="I1037" s="6">
        <v>20</v>
      </c>
      <c r="J1037" t="str">
        <f t="shared" si="65"/>
        <v>GPN</v>
      </c>
      <c r="K1037" t="str">
        <f t="shared" si="66"/>
        <v>GPN20</v>
      </c>
      <c r="L1037">
        <f t="shared" si="67"/>
        <v>3</v>
      </c>
    </row>
    <row r="1038" spans="1:12" x14ac:dyDescent="0.4">
      <c r="A1038">
        <v>1067</v>
      </c>
      <c r="B1038" t="s">
        <v>42</v>
      </c>
      <c r="C1038" t="s">
        <v>1973</v>
      </c>
      <c r="D1038" t="s">
        <v>1997</v>
      </c>
      <c r="E1038" t="s">
        <v>1998</v>
      </c>
      <c r="F1038" t="s">
        <v>92</v>
      </c>
      <c r="I1038" s="6">
        <v>21</v>
      </c>
      <c r="J1038" t="str">
        <f t="shared" si="65"/>
        <v>GPN</v>
      </c>
      <c r="K1038" t="str">
        <f t="shared" si="66"/>
        <v>GPN21</v>
      </c>
      <c r="L1038">
        <f t="shared" si="67"/>
        <v>3</v>
      </c>
    </row>
    <row r="1039" spans="1:12" x14ac:dyDescent="0.4">
      <c r="A1039">
        <v>1068</v>
      </c>
      <c r="B1039" t="s">
        <v>42</v>
      </c>
      <c r="C1039" t="s">
        <v>1973</v>
      </c>
      <c r="D1039" t="s">
        <v>1999</v>
      </c>
      <c r="E1039" t="s">
        <v>2000</v>
      </c>
      <c r="F1039" t="s">
        <v>92</v>
      </c>
      <c r="I1039" s="6">
        <v>22</v>
      </c>
      <c r="J1039" t="str">
        <f t="shared" si="65"/>
        <v>GPN</v>
      </c>
      <c r="K1039" t="str">
        <f t="shared" si="66"/>
        <v>GPN22</v>
      </c>
      <c r="L1039">
        <f t="shared" si="67"/>
        <v>3</v>
      </c>
    </row>
    <row r="1040" spans="1:12" x14ac:dyDescent="0.4">
      <c r="A1040">
        <v>1069</v>
      </c>
      <c r="B1040" t="s">
        <v>42</v>
      </c>
      <c r="C1040" t="s">
        <v>1973</v>
      </c>
      <c r="D1040" t="s">
        <v>2001</v>
      </c>
      <c r="E1040" t="s">
        <v>2002</v>
      </c>
      <c r="F1040" t="s">
        <v>100</v>
      </c>
      <c r="I1040" s="6">
        <v>23</v>
      </c>
      <c r="J1040" t="str">
        <f t="shared" si="65"/>
        <v>GPN</v>
      </c>
      <c r="K1040" t="str">
        <f t="shared" si="66"/>
        <v>GPN23</v>
      </c>
      <c r="L1040">
        <f t="shared" si="67"/>
        <v>3</v>
      </c>
    </row>
    <row r="1041" spans="1:12" x14ac:dyDescent="0.4">
      <c r="A1041">
        <v>1070</v>
      </c>
      <c r="B1041" t="s">
        <v>42</v>
      </c>
      <c r="C1041" t="s">
        <v>1973</v>
      </c>
      <c r="D1041" t="s">
        <v>2003</v>
      </c>
      <c r="E1041" t="s">
        <v>2004</v>
      </c>
      <c r="F1041" t="s">
        <v>92</v>
      </c>
      <c r="I1041" s="6">
        <v>24</v>
      </c>
      <c r="J1041" t="str">
        <f t="shared" si="65"/>
        <v>GPN</v>
      </c>
      <c r="K1041" t="str">
        <f t="shared" si="66"/>
        <v>GPN24</v>
      </c>
      <c r="L1041">
        <f t="shared" si="67"/>
        <v>3</v>
      </c>
    </row>
    <row r="1042" spans="1:12" x14ac:dyDescent="0.4">
      <c r="A1042">
        <v>1071</v>
      </c>
      <c r="B1042" t="s">
        <v>42</v>
      </c>
      <c r="C1042" t="s">
        <v>1973</v>
      </c>
      <c r="D1042" t="s">
        <v>2005</v>
      </c>
      <c r="E1042" t="s">
        <v>2006</v>
      </c>
      <c r="F1042" t="s">
        <v>100</v>
      </c>
      <c r="I1042" s="6">
        <v>25</v>
      </c>
      <c r="J1042" t="str">
        <f t="shared" si="65"/>
        <v>GPN</v>
      </c>
      <c r="K1042" t="str">
        <f t="shared" si="66"/>
        <v>GPN25</v>
      </c>
      <c r="L1042">
        <f t="shared" si="67"/>
        <v>3</v>
      </c>
    </row>
    <row r="1043" spans="1:12" x14ac:dyDescent="0.4">
      <c r="A1043">
        <v>1072</v>
      </c>
      <c r="B1043" t="s">
        <v>42</v>
      </c>
      <c r="C1043" t="s">
        <v>1973</v>
      </c>
      <c r="D1043" t="s">
        <v>2007</v>
      </c>
      <c r="E1043" t="s">
        <v>2008</v>
      </c>
      <c r="F1043" t="s">
        <v>92</v>
      </c>
      <c r="I1043" s="6">
        <v>26</v>
      </c>
      <c r="J1043" t="str">
        <f t="shared" si="65"/>
        <v>GPN</v>
      </c>
      <c r="K1043" t="str">
        <f t="shared" si="66"/>
        <v>GPN26</v>
      </c>
      <c r="L1043">
        <f t="shared" si="67"/>
        <v>3</v>
      </c>
    </row>
    <row r="1044" spans="1:12" x14ac:dyDescent="0.4">
      <c r="A1044">
        <v>1073</v>
      </c>
      <c r="B1044" t="s">
        <v>42</v>
      </c>
      <c r="C1044" t="s">
        <v>1973</v>
      </c>
      <c r="D1044" t="s">
        <v>2009</v>
      </c>
      <c r="E1044" t="s">
        <v>2010</v>
      </c>
      <c r="F1044" t="s">
        <v>100</v>
      </c>
      <c r="I1044" s="6">
        <v>27</v>
      </c>
      <c r="J1044" t="str">
        <f t="shared" si="65"/>
        <v>GPN</v>
      </c>
      <c r="K1044" t="str">
        <f t="shared" si="66"/>
        <v>GPN27</v>
      </c>
      <c r="L1044">
        <f t="shared" si="67"/>
        <v>3</v>
      </c>
    </row>
    <row r="1045" spans="1:12" x14ac:dyDescent="0.4">
      <c r="A1045">
        <v>1074</v>
      </c>
      <c r="B1045" t="s">
        <v>42</v>
      </c>
      <c r="C1045" t="s">
        <v>1973</v>
      </c>
      <c r="D1045" t="s">
        <v>2011</v>
      </c>
      <c r="E1045" t="s">
        <v>2012</v>
      </c>
      <c r="F1045" t="s">
        <v>100</v>
      </c>
      <c r="I1045" s="6">
        <v>28</v>
      </c>
      <c r="J1045" t="str">
        <f t="shared" si="65"/>
        <v>GPN</v>
      </c>
      <c r="K1045" t="str">
        <f t="shared" si="66"/>
        <v>GPN28</v>
      </c>
      <c r="L1045">
        <f t="shared" si="67"/>
        <v>3</v>
      </c>
    </row>
    <row r="1046" spans="1:12" x14ac:dyDescent="0.4">
      <c r="A1046">
        <v>1075</v>
      </c>
      <c r="B1046" t="s">
        <v>42</v>
      </c>
      <c r="C1046" t="s">
        <v>1973</v>
      </c>
      <c r="D1046" t="s">
        <v>2013</v>
      </c>
      <c r="E1046" t="s">
        <v>2014</v>
      </c>
      <c r="F1046" t="s">
        <v>92</v>
      </c>
      <c r="I1046" s="6">
        <v>29</v>
      </c>
      <c r="J1046" t="str">
        <f t="shared" si="65"/>
        <v>GPN</v>
      </c>
      <c r="K1046" t="str">
        <f t="shared" si="66"/>
        <v>GPN29</v>
      </c>
      <c r="L1046">
        <f t="shared" si="67"/>
        <v>3</v>
      </c>
    </row>
    <row r="1047" spans="1:12" x14ac:dyDescent="0.4">
      <c r="A1047">
        <v>1076</v>
      </c>
      <c r="B1047" t="s">
        <v>42</v>
      </c>
      <c r="C1047" t="s">
        <v>1973</v>
      </c>
      <c r="D1047" t="s">
        <v>2015</v>
      </c>
      <c r="E1047" t="s">
        <v>2016</v>
      </c>
      <c r="F1047" t="s">
        <v>100</v>
      </c>
      <c r="I1047" s="6">
        <v>2</v>
      </c>
      <c r="J1047" t="str">
        <f t="shared" si="65"/>
        <v>GPN</v>
      </c>
      <c r="K1047" t="str">
        <f t="shared" si="66"/>
        <v>GPN2</v>
      </c>
      <c r="L1047">
        <f t="shared" si="67"/>
        <v>3</v>
      </c>
    </row>
    <row r="1048" spans="1:12" x14ac:dyDescent="0.4">
      <c r="A1048">
        <v>1077</v>
      </c>
      <c r="B1048" t="s">
        <v>42</v>
      </c>
      <c r="C1048" t="s">
        <v>1973</v>
      </c>
      <c r="D1048" t="s">
        <v>2017</v>
      </c>
      <c r="E1048" t="s">
        <v>2018</v>
      </c>
      <c r="F1048" t="s">
        <v>100</v>
      </c>
      <c r="I1048" s="6">
        <v>30</v>
      </c>
      <c r="J1048" t="str">
        <f t="shared" si="65"/>
        <v>GPN</v>
      </c>
      <c r="K1048" t="str">
        <f t="shared" si="66"/>
        <v>GPN30</v>
      </c>
      <c r="L1048">
        <f t="shared" si="67"/>
        <v>3</v>
      </c>
    </row>
    <row r="1049" spans="1:12" x14ac:dyDescent="0.4">
      <c r="A1049">
        <v>1078</v>
      </c>
      <c r="B1049" t="s">
        <v>42</v>
      </c>
      <c r="C1049" t="s">
        <v>1973</v>
      </c>
      <c r="D1049" t="s">
        <v>2019</v>
      </c>
      <c r="E1049" t="s">
        <v>2020</v>
      </c>
      <c r="F1049" t="s">
        <v>92</v>
      </c>
      <c r="I1049" s="6">
        <v>31</v>
      </c>
      <c r="J1049" t="str">
        <f t="shared" si="65"/>
        <v>GPN</v>
      </c>
      <c r="K1049" t="str">
        <f t="shared" si="66"/>
        <v>GPN31</v>
      </c>
      <c r="L1049">
        <f t="shared" si="67"/>
        <v>3</v>
      </c>
    </row>
    <row r="1050" spans="1:12" x14ac:dyDescent="0.4">
      <c r="A1050">
        <v>1079</v>
      </c>
      <c r="B1050" t="s">
        <v>42</v>
      </c>
      <c r="C1050" t="s">
        <v>1973</v>
      </c>
      <c r="D1050" t="s">
        <v>2021</v>
      </c>
      <c r="E1050" t="s">
        <v>2022</v>
      </c>
      <c r="F1050" t="s">
        <v>92</v>
      </c>
      <c r="I1050" s="6">
        <v>32</v>
      </c>
      <c r="J1050" t="str">
        <f t="shared" si="65"/>
        <v>GPN</v>
      </c>
      <c r="K1050" t="str">
        <f t="shared" si="66"/>
        <v>GPN32</v>
      </c>
      <c r="L1050">
        <f t="shared" si="67"/>
        <v>3</v>
      </c>
    </row>
    <row r="1051" spans="1:12" x14ac:dyDescent="0.4">
      <c r="A1051">
        <v>1080</v>
      </c>
      <c r="B1051" t="s">
        <v>42</v>
      </c>
      <c r="C1051" t="s">
        <v>1973</v>
      </c>
      <c r="D1051" t="s">
        <v>2023</v>
      </c>
      <c r="E1051" t="s">
        <v>2024</v>
      </c>
      <c r="F1051" t="s">
        <v>92</v>
      </c>
      <c r="I1051" s="6">
        <v>33</v>
      </c>
      <c r="J1051" t="str">
        <f t="shared" si="65"/>
        <v>GPN</v>
      </c>
      <c r="K1051" t="str">
        <f t="shared" si="66"/>
        <v>GPN33</v>
      </c>
      <c r="L1051">
        <f t="shared" si="67"/>
        <v>3</v>
      </c>
    </row>
    <row r="1052" spans="1:12" x14ac:dyDescent="0.4">
      <c r="A1052">
        <v>1081</v>
      </c>
      <c r="B1052" t="s">
        <v>42</v>
      </c>
      <c r="C1052" t="s">
        <v>1973</v>
      </c>
      <c r="D1052" t="s">
        <v>2025</v>
      </c>
      <c r="E1052" t="s">
        <v>2026</v>
      </c>
      <c r="F1052" t="s">
        <v>92</v>
      </c>
      <c r="I1052" s="6">
        <v>34</v>
      </c>
      <c r="J1052" t="str">
        <f t="shared" si="65"/>
        <v>GPN</v>
      </c>
      <c r="K1052" t="str">
        <f t="shared" si="66"/>
        <v>GPN34</v>
      </c>
      <c r="L1052">
        <f t="shared" si="67"/>
        <v>3</v>
      </c>
    </row>
    <row r="1053" spans="1:12" x14ac:dyDescent="0.4">
      <c r="A1053">
        <v>1082</v>
      </c>
      <c r="B1053" t="s">
        <v>42</v>
      </c>
      <c r="C1053" t="s">
        <v>1973</v>
      </c>
      <c r="D1053" t="s">
        <v>2027</v>
      </c>
      <c r="E1053" t="s">
        <v>2028</v>
      </c>
      <c r="F1053" t="s">
        <v>100</v>
      </c>
      <c r="I1053" s="6">
        <v>35</v>
      </c>
      <c r="J1053" t="str">
        <f t="shared" si="65"/>
        <v>GPN</v>
      </c>
      <c r="K1053" t="str">
        <f t="shared" si="66"/>
        <v>GPN35</v>
      </c>
      <c r="L1053">
        <f t="shared" si="67"/>
        <v>3</v>
      </c>
    </row>
    <row r="1054" spans="1:12" x14ac:dyDescent="0.4">
      <c r="A1054">
        <v>1083</v>
      </c>
      <c r="B1054" t="s">
        <v>42</v>
      </c>
      <c r="C1054" t="s">
        <v>1973</v>
      </c>
      <c r="D1054" t="s">
        <v>2029</v>
      </c>
      <c r="E1054" t="s">
        <v>2030</v>
      </c>
      <c r="F1054" t="s">
        <v>132</v>
      </c>
      <c r="I1054" s="6">
        <v>36</v>
      </c>
      <c r="J1054" t="str">
        <f t="shared" si="65"/>
        <v>GPN</v>
      </c>
      <c r="K1054" t="str">
        <f t="shared" si="66"/>
        <v>GPN36</v>
      </c>
      <c r="L1054">
        <f t="shared" si="67"/>
        <v>3</v>
      </c>
    </row>
    <row r="1055" spans="1:12" x14ac:dyDescent="0.4">
      <c r="A1055">
        <v>1084</v>
      </c>
      <c r="B1055" t="s">
        <v>42</v>
      </c>
      <c r="C1055" t="s">
        <v>1973</v>
      </c>
      <c r="D1055" t="s">
        <v>2031</v>
      </c>
      <c r="E1055" t="s">
        <v>2032</v>
      </c>
      <c r="F1055" t="s">
        <v>100</v>
      </c>
      <c r="I1055" s="6">
        <v>37</v>
      </c>
      <c r="J1055" t="str">
        <f t="shared" si="65"/>
        <v>GPN</v>
      </c>
      <c r="K1055" t="str">
        <f t="shared" si="66"/>
        <v>GPN37</v>
      </c>
      <c r="L1055">
        <f t="shared" si="67"/>
        <v>3</v>
      </c>
    </row>
    <row r="1056" spans="1:12" x14ac:dyDescent="0.4">
      <c r="A1056">
        <v>1085</v>
      </c>
      <c r="B1056" t="s">
        <v>42</v>
      </c>
      <c r="C1056" t="s">
        <v>1973</v>
      </c>
      <c r="D1056" t="s">
        <v>2033</v>
      </c>
      <c r="E1056" t="s">
        <v>2034</v>
      </c>
      <c r="F1056" t="s">
        <v>132</v>
      </c>
      <c r="I1056" s="6">
        <v>38</v>
      </c>
      <c r="J1056" t="str">
        <f t="shared" si="65"/>
        <v>GPN</v>
      </c>
      <c r="K1056" t="str">
        <f t="shared" si="66"/>
        <v>GPN38</v>
      </c>
      <c r="L1056">
        <f t="shared" si="67"/>
        <v>3</v>
      </c>
    </row>
    <row r="1057" spans="1:12" x14ac:dyDescent="0.4">
      <c r="A1057">
        <v>1086</v>
      </c>
      <c r="B1057" t="s">
        <v>42</v>
      </c>
      <c r="C1057" t="s">
        <v>1973</v>
      </c>
      <c r="D1057" t="s">
        <v>2035</v>
      </c>
      <c r="E1057" t="s">
        <v>2036</v>
      </c>
      <c r="F1057" t="s">
        <v>92</v>
      </c>
      <c r="I1057" s="6">
        <v>39</v>
      </c>
      <c r="J1057" t="str">
        <f t="shared" si="65"/>
        <v>GPN</v>
      </c>
      <c r="K1057" t="str">
        <f t="shared" si="66"/>
        <v>GPN39</v>
      </c>
      <c r="L1057">
        <f t="shared" si="67"/>
        <v>3</v>
      </c>
    </row>
    <row r="1058" spans="1:12" x14ac:dyDescent="0.4">
      <c r="A1058">
        <v>1087</v>
      </c>
      <c r="B1058" t="s">
        <v>42</v>
      </c>
      <c r="C1058" t="s">
        <v>1973</v>
      </c>
      <c r="D1058" t="s">
        <v>2037</v>
      </c>
      <c r="E1058" t="s">
        <v>2038</v>
      </c>
      <c r="F1058" t="s">
        <v>92</v>
      </c>
      <c r="I1058" s="6">
        <v>3</v>
      </c>
      <c r="J1058" t="str">
        <f t="shared" si="65"/>
        <v>GPN</v>
      </c>
      <c r="K1058" t="str">
        <f t="shared" si="66"/>
        <v>GPN3</v>
      </c>
      <c r="L1058">
        <f t="shared" si="67"/>
        <v>3</v>
      </c>
    </row>
    <row r="1059" spans="1:12" x14ac:dyDescent="0.4">
      <c r="A1059">
        <v>1088</v>
      </c>
      <c r="B1059" t="s">
        <v>42</v>
      </c>
      <c r="C1059" t="s">
        <v>1973</v>
      </c>
      <c r="D1059" t="s">
        <v>2039</v>
      </c>
      <c r="E1059" t="s">
        <v>2040</v>
      </c>
      <c r="F1059" t="s">
        <v>100</v>
      </c>
      <c r="I1059" s="6">
        <v>40</v>
      </c>
      <c r="J1059" t="str">
        <f t="shared" si="65"/>
        <v>GPN</v>
      </c>
      <c r="K1059" t="str">
        <f t="shared" si="66"/>
        <v>GPN40</v>
      </c>
      <c r="L1059">
        <f t="shared" si="67"/>
        <v>3</v>
      </c>
    </row>
    <row r="1060" spans="1:12" x14ac:dyDescent="0.4">
      <c r="A1060">
        <v>1089</v>
      </c>
      <c r="B1060" t="s">
        <v>42</v>
      </c>
      <c r="C1060" t="s">
        <v>1973</v>
      </c>
      <c r="D1060" t="s">
        <v>2041</v>
      </c>
      <c r="E1060" t="s">
        <v>2042</v>
      </c>
      <c r="F1060" t="s">
        <v>100</v>
      </c>
      <c r="I1060" s="6">
        <v>41</v>
      </c>
      <c r="J1060" t="str">
        <f t="shared" si="65"/>
        <v>GPN</v>
      </c>
      <c r="K1060" t="str">
        <f t="shared" si="66"/>
        <v>GPN41</v>
      </c>
      <c r="L1060">
        <f t="shared" si="67"/>
        <v>3</v>
      </c>
    </row>
    <row r="1061" spans="1:12" x14ac:dyDescent="0.4">
      <c r="A1061">
        <v>1090</v>
      </c>
      <c r="B1061" t="s">
        <v>42</v>
      </c>
      <c r="C1061" t="s">
        <v>1973</v>
      </c>
      <c r="D1061" t="s">
        <v>2043</v>
      </c>
      <c r="E1061" t="s">
        <v>2044</v>
      </c>
      <c r="F1061" t="s">
        <v>100</v>
      </c>
      <c r="I1061" s="6">
        <v>42</v>
      </c>
      <c r="J1061" t="str">
        <f t="shared" si="65"/>
        <v>GPN</v>
      </c>
      <c r="K1061" t="str">
        <f t="shared" si="66"/>
        <v>GPN42</v>
      </c>
      <c r="L1061">
        <f t="shared" si="67"/>
        <v>3</v>
      </c>
    </row>
    <row r="1062" spans="1:12" x14ac:dyDescent="0.4">
      <c r="A1062">
        <v>1091</v>
      </c>
      <c r="B1062" t="s">
        <v>42</v>
      </c>
      <c r="C1062" t="s">
        <v>1973</v>
      </c>
      <c r="D1062" t="s">
        <v>2045</v>
      </c>
      <c r="E1062" t="s">
        <v>2046</v>
      </c>
      <c r="F1062" t="s">
        <v>92</v>
      </c>
      <c r="I1062" s="6">
        <v>43</v>
      </c>
      <c r="J1062" t="str">
        <f t="shared" si="65"/>
        <v>GPN</v>
      </c>
      <c r="K1062" t="str">
        <f t="shared" si="66"/>
        <v>GPN43</v>
      </c>
      <c r="L1062">
        <f t="shared" si="67"/>
        <v>3</v>
      </c>
    </row>
    <row r="1063" spans="1:12" x14ac:dyDescent="0.4">
      <c r="A1063">
        <v>1092</v>
      </c>
      <c r="B1063" t="s">
        <v>42</v>
      </c>
      <c r="C1063" t="s">
        <v>1973</v>
      </c>
      <c r="D1063" t="s">
        <v>2047</v>
      </c>
      <c r="E1063" t="s">
        <v>2048</v>
      </c>
      <c r="F1063" t="s">
        <v>100</v>
      </c>
      <c r="I1063" s="6">
        <v>44</v>
      </c>
      <c r="J1063" t="str">
        <f t="shared" si="65"/>
        <v>GPN</v>
      </c>
      <c r="K1063" t="str">
        <f t="shared" si="66"/>
        <v>GPN44</v>
      </c>
      <c r="L1063">
        <f t="shared" si="67"/>
        <v>3</v>
      </c>
    </row>
    <row r="1064" spans="1:12" x14ac:dyDescent="0.4">
      <c r="A1064">
        <v>1093</v>
      </c>
      <c r="B1064" t="s">
        <v>42</v>
      </c>
      <c r="C1064" t="s">
        <v>1973</v>
      </c>
      <c r="D1064" t="s">
        <v>2049</v>
      </c>
      <c r="E1064" t="s">
        <v>2050</v>
      </c>
      <c r="F1064" t="s">
        <v>132</v>
      </c>
      <c r="I1064" s="6">
        <v>45</v>
      </c>
      <c r="J1064" t="str">
        <f t="shared" si="65"/>
        <v>GPN</v>
      </c>
      <c r="K1064" t="str">
        <f t="shared" si="66"/>
        <v>GPN45</v>
      </c>
      <c r="L1064">
        <f t="shared" si="67"/>
        <v>3</v>
      </c>
    </row>
    <row r="1065" spans="1:12" x14ac:dyDescent="0.4">
      <c r="A1065">
        <v>1094</v>
      </c>
      <c r="B1065" t="s">
        <v>42</v>
      </c>
      <c r="C1065" t="s">
        <v>1973</v>
      </c>
      <c r="D1065" t="s">
        <v>2051</v>
      </c>
      <c r="E1065" t="s">
        <v>2052</v>
      </c>
      <c r="F1065" t="s">
        <v>100</v>
      </c>
      <c r="I1065" s="6">
        <v>46</v>
      </c>
      <c r="J1065" t="str">
        <f t="shared" si="65"/>
        <v>GPN</v>
      </c>
      <c r="K1065" t="str">
        <f t="shared" si="66"/>
        <v>GPN46</v>
      </c>
      <c r="L1065">
        <f t="shared" si="67"/>
        <v>3</v>
      </c>
    </row>
    <row r="1066" spans="1:12" x14ac:dyDescent="0.4">
      <c r="A1066">
        <v>1095</v>
      </c>
      <c r="B1066" t="s">
        <v>42</v>
      </c>
      <c r="C1066" t="s">
        <v>1973</v>
      </c>
      <c r="D1066" t="s">
        <v>2053</v>
      </c>
      <c r="E1066" t="s">
        <v>2054</v>
      </c>
      <c r="F1066" t="s">
        <v>100</v>
      </c>
      <c r="I1066" s="6">
        <v>47</v>
      </c>
      <c r="J1066" t="str">
        <f t="shared" si="65"/>
        <v>GPN</v>
      </c>
      <c r="K1066" t="str">
        <f t="shared" si="66"/>
        <v>GPN47</v>
      </c>
      <c r="L1066">
        <f t="shared" si="67"/>
        <v>3</v>
      </c>
    </row>
    <row r="1067" spans="1:12" x14ac:dyDescent="0.4">
      <c r="A1067">
        <v>1096</v>
      </c>
      <c r="B1067" t="s">
        <v>42</v>
      </c>
      <c r="C1067" t="s">
        <v>1973</v>
      </c>
      <c r="D1067" t="s">
        <v>2055</v>
      </c>
      <c r="E1067" t="s">
        <v>2056</v>
      </c>
      <c r="F1067" t="s">
        <v>100</v>
      </c>
      <c r="I1067" s="6">
        <v>48</v>
      </c>
      <c r="J1067" t="str">
        <f t="shared" si="65"/>
        <v>GPN</v>
      </c>
      <c r="K1067" t="str">
        <f t="shared" si="66"/>
        <v>GPN48</v>
      </c>
      <c r="L1067">
        <f t="shared" si="67"/>
        <v>3</v>
      </c>
    </row>
    <row r="1068" spans="1:12" x14ac:dyDescent="0.4">
      <c r="A1068">
        <v>1097</v>
      </c>
      <c r="B1068" t="s">
        <v>42</v>
      </c>
      <c r="C1068" t="s">
        <v>1973</v>
      </c>
      <c r="D1068" t="s">
        <v>2057</v>
      </c>
      <c r="E1068" t="s">
        <v>2058</v>
      </c>
      <c r="F1068" t="s">
        <v>100</v>
      </c>
      <c r="I1068" s="6">
        <v>49</v>
      </c>
      <c r="J1068" t="str">
        <f t="shared" si="65"/>
        <v>GPN</v>
      </c>
      <c r="K1068" t="str">
        <f t="shared" si="66"/>
        <v>GPN49</v>
      </c>
      <c r="L1068">
        <f t="shared" si="67"/>
        <v>3</v>
      </c>
    </row>
    <row r="1069" spans="1:12" x14ac:dyDescent="0.4">
      <c r="A1069">
        <v>1098</v>
      </c>
      <c r="B1069" t="s">
        <v>42</v>
      </c>
      <c r="C1069" t="s">
        <v>1973</v>
      </c>
      <c r="D1069" t="s">
        <v>2059</v>
      </c>
      <c r="E1069" t="s">
        <v>2060</v>
      </c>
      <c r="F1069" t="s">
        <v>100</v>
      </c>
      <c r="I1069" s="6">
        <v>4</v>
      </c>
      <c r="J1069" t="str">
        <f t="shared" si="65"/>
        <v>GPN</v>
      </c>
      <c r="K1069" t="str">
        <f t="shared" si="66"/>
        <v>GPN4</v>
      </c>
      <c r="L1069">
        <f t="shared" si="67"/>
        <v>3</v>
      </c>
    </row>
    <row r="1070" spans="1:12" x14ac:dyDescent="0.4">
      <c r="A1070">
        <v>1099</v>
      </c>
      <c r="B1070" t="s">
        <v>42</v>
      </c>
      <c r="C1070" t="s">
        <v>1973</v>
      </c>
      <c r="D1070" t="s">
        <v>2061</v>
      </c>
      <c r="E1070" t="s">
        <v>2062</v>
      </c>
      <c r="F1070" t="s">
        <v>100</v>
      </c>
      <c r="I1070" s="6">
        <v>5</v>
      </c>
      <c r="J1070" t="str">
        <f t="shared" si="65"/>
        <v>GPN</v>
      </c>
      <c r="K1070" t="str">
        <f t="shared" si="66"/>
        <v>GPN5</v>
      </c>
      <c r="L1070">
        <f t="shared" si="67"/>
        <v>2</v>
      </c>
    </row>
    <row r="1071" spans="1:12" x14ac:dyDescent="0.4">
      <c r="A1071">
        <v>1100</v>
      </c>
      <c r="B1071" t="s">
        <v>42</v>
      </c>
      <c r="C1071" t="s">
        <v>1973</v>
      </c>
      <c r="D1071" t="s">
        <v>2063</v>
      </c>
      <c r="E1071" t="s">
        <v>2064</v>
      </c>
      <c r="F1071" t="s">
        <v>132</v>
      </c>
      <c r="I1071" s="6">
        <v>6</v>
      </c>
      <c r="J1071" t="str">
        <f t="shared" si="65"/>
        <v>GPN</v>
      </c>
      <c r="K1071" t="str">
        <f t="shared" si="66"/>
        <v>GPN6</v>
      </c>
      <c r="L1071">
        <f t="shared" si="67"/>
        <v>3</v>
      </c>
    </row>
    <row r="1072" spans="1:12" x14ac:dyDescent="0.4">
      <c r="A1072">
        <v>1101</v>
      </c>
      <c r="B1072" t="s">
        <v>42</v>
      </c>
      <c r="C1072" t="s">
        <v>1973</v>
      </c>
      <c r="D1072" t="s">
        <v>2065</v>
      </c>
      <c r="E1072" t="s">
        <v>2066</v>
      </c>
      <c r="F1072" t="s">
        <v>92</v>
      </c>
      <c r="I1072" s="6">
        <v>7</v>
      </c>
      <c r="J1072" t="str">
        <f t="shared" si="65"/>
        <v>GPN</v>
      </c>
      <c r="K1072" t="str">
        <f t="shared" si="66"/>
        <v>GPN7</v>
      </c>
      <c r="L1072">
        <f t="shared" si="67"/>
        <v>3</v>
      </c>
    </row>
    <row r="1073" spans="1:12" x14ac:dyDescent="0.4">
      <c r="A1073">
        <v>1102</v>
      </c>
      <c r="B1073" t="s">
        <v>42</v>
      </c>
      <c r="C1073" t="s">
        <v>1973</v>
      </c>
      <c r="D1073" t="s">
        <v>2067</v>
      </c>
      <c r="E1073" t="s">
        <v>2068</v>
      </c>
      <c r="F1073" t="s">
        <v>100</v>
      </c>
      <c r="I1073" s="6">
        <v>8</v>
      </c>
      <c r="J1073" t="str">
        <f t="shared" si="65"/>
        <v>GPN</v>
      </c>
      <c r="K1073" t="str">
        <f t="shared" si="66"/>
        <v>GPN8</v>
      </c>
      <c r="L1073">
        <f t="shared" si="67"/>
        <v>3</v>
      </c>
    </row>
    <row r="1074" spans="1:12" x14ac:dyDescent="0.4">
      <c r="A1074">
        <v>1103</v>
      </c>
      <c r="B1074" t="s">
        <v>42</v>
      </c>
      <c r="C1074" t="s">
        <v>1973</v>
      </c>
      <c r="D1074" t="s">
        <v>2069</v>
      </c>
      <c r="E1074" t="s">
        <v>2070</v>
      </c>
      <c r="F1074" t="s">
        <v>100</v>
      </c>
      <c r="I1074" s="6">
        <v>9</v>
      </c>
      <c r="J1074" t="str">
        <f t="shared" si="65"/>
        <v>GPN</v>
      </c>
      <c r="K1074" t="str">
        <f t="shared" si="66"/>
        <v>GPN9</v>
      </c>
      <c r="L1074">
        <f t="shared" si="67"/>
        <v>2</v>
      </c>
    </row>
    <row r="1075" spans="1:12" x14ac:dyDescent="0.4">
      <c r="A1075">
        <v>1104</v>
      </c>
      <c r="B1075" t="s">
        <v>43</v>
      </c>
      <c r="C1075" t="s">
        <v>2071</v>
      </c>
      <c r="D1075" t="s">
        <v>2072</v>
      </c>
      <c r="E1075" t="s">
        <v>2073</v>
      </c>
      <c r="F1075" t="s">
        <v>92</v>
      </c>
      <c r="I1075" s="6">
        <v>10</v>
      </c>
      <c r="J1075" t="str">
        <f t="shared" si="65"/>
        <v>GPN</v>
      </c>
      <c r="K1075" t="str">
        <f t="shared" si="66"/>
        <v>GPN10</v>
      </c>
      <c r="L1075">
        <f t="shared" si="67"/>
        <v>3</v>
      </c>
    </row>
    <row r="1076" spans="1:12" x14ac:dyDescent="0.4">
      <c r="A1076">
        <v>1105</v>
      </c>
      <c r="B1076" t="s">
        <v>43</v>
      </c>
      <c r="C1076" t="s">
        <v>2071</v>
      </c>
      <c r="D1076" t="s">
        <v>2074</v>
      </c>
      <c r="E1076" t="s">
        <v>2075</v>
      </c>
      <c r="F1076" t="s">
        <v>92</v>
      </c>
      <c r="I1076" s="6">
        <v>11</v>
      </c>
      <c r="J1076" t="str">
        <f t="shared" si="65"/>
        <v>GPN</v>
      </c>
      <c r="K1076" t="str">
        <f t="shared" si="66"/>
        <v>GPN11</v>
      </c>
      <c r="L1076">
        <f t="shared" si="67"/>
        <v>3</v>
      </c>
    </row>
    <row r="1077" spans="1:12" x14ac:dyDescent="0.4">
      <c r="A1077">
        <v>1106</v>
      </c>
      <c r="B1077" t="s">
        <v>43</v>
      </c>
      <c r="C1077" t="s">
        <v>2071</v>
      </c>
      <c r="D1077" t="s">
        <v>2076</v>
      </c>
      <c r="E1077" t="s">
        <v>2077</v>
      </c>
      <c r="F1077" t="s">
        <v>92</v>
      </c>
      <c r="I1077" s="6">
        <v>12</v>
      </c>
      <c r="J1077" t="str">
        <f t="shared" si="65"/>
        <v>GPN</v>
      </c>
      <c r="K1077" t="str">
        <f t="shared" si="66"/>
        <v>GPN12</v>
      </c>
      <c r="L1077">
        <f t="shared" si="67"/>
        <v>3</v>
      </c>
    </row>
    <row r="1078" spans="1:12" x14ac:dyDescent="0.4">
      <c r="A1078">
        <v>1107</v>
      </c>
      <c r="B1078" t="s">
        <v>43</v>
      </c>
      <c r="C1078" t="s">
        <v>2071</v>
      </c>
      <c r="D1078" t="s">
        <v>2078</v>
      </c>
      <c r="E1078" t="s">
        <v>2079</v>
      </c>
      <c r="F1078" t="s">
        <v>100</v>
      </c>
      <c r="I1078" s="6">
        <v>13</v>
      </c>
      <c r="J1078" t="str">
        <f t="shared" si="65"/>
        <v>GPN</v>
      </c>
      <c r="K1078" t="str">
        <f t="shared" si="66"/>
        <v>GPN13</v>
      </c>
      <c r="L1078">
        <f t="shared" si="67"/>
        <v>3</v>
      </c>
    </row>
    <row r="1079" spans="1:12" x14ac:dyDescent="0.4">
      <c r="A1079">
        <v>1108</v>
      </c>
      <c r="B1079" t="s">
        <v>43</v>
      </c>
      <c r="C1079" t="s">
        <v>2071</v>
      </c>
      <c r="D1079" t="s">
        <v>2080</v>
      </c>
      <c r="E1079" t="s">
        <v>2081</v>
      </c>
      <c r="F1079" t="s">
        <v>895</v>
      </c>
      <c r="I1079" s="6">
        <v>14</v>
      </c>
      <c r="J1079" t="str">
        <f t="shared" si="65"/>
        <v>GPN</v>
      </c>
      <c r="K1079" t="str">
        <f t="shared" si="66"/>
        <v>GPN14</v>
      </c>
      <c r="L1079">
        <f t="shared" si="67"/>
        <v>3</v>
      </c>
    </row>
    <row r="1080" spans="1:12" x14ac:dyDescent="0.4">
      <c r="A1080">
        <v>1109</v>
      </c>
      <c r="B1080" t="s">
        <v>43</v>
      </c>
      <c r="C1080" t="s">
        <v>2071</v>
      </c>
      <c r="D1080" t="s">
        <v>2082</v>
      </c>
      <c r="E1080" t="s">
        <v>2068</v>
      </c>
      <c r="F1080" t="s">
        <v>100</v>
      </c>
      <c r="I1080" s="6">
        <v>15</v>
      </c>
      <c r="J1080" t="str">
        <f t="shared" si="65"/>
        <v>GPN</v>
      </c>
      <c r="K1080" t="str">
        <f t="shared" si="66"/>
        <v>GPN15</v>
      </c>
      <c r="L1080">
        <f t="shared" si="67"/>
        <v>3</v>
      </c>
    </row>
    <row r="1081" spans="1:12" x14ac:dyDescent="0.4">
      <c r="A1081">
        <v>1110</v>
      </c>
      <c r="B1081" t="s">
        <v>43</v>
      </c>
      <c r="C1081" t="s">
        <v>2071</v>
      </c>
      <c r="D1081" t="s">
        <v>2083</v>
      </c>
      <c r="E1081" t="s">
        <v>2084</v>
      </c>
      <c r="F1081" t="s">
        <v>92</v>
      </c>
      <c r="I1081" s="6">
        <v>16</v>
      </c>
      <c r="J1081" t="str">
        <f t="shared" si="65"/>
        <v>GPN</v>
      </c>
      <c r="K1081" t="str">
        <f t="shared" si="66"/>
        <v>GPN16</v>
      </c>
      <c r="L1081">
        <f t="shared" si="67"/>
        <v>3</v>
      </c>
    </row>
    <row r="1082" spans="1:12" x14ac:dyDescent="0.4">
      <c r="A1082">
        <v>1111</v>
      </c>
      <c r="B1082" t="s">
        <v>43</v>
      </c>
      <c r="C1082" t="s">
        <v>2071</v>
      </c>
      <c r="D1082" t="s">
        <v>2085</v>
      </c>
      <c r="E1082" t="s">
        <v>2086</v>
      </c>
      <c r="F1082" t="s">
        <v>92</v>
      </c>
      <c r="I1082" s="6">
        <v>17</v>
      </c>
      <c r="J1082" t="str">
        <f t="shared" si="65"/>
        <v>GPN</v>
      </c>
      <c r="K1082" t="str">
        <f t="shared" si="66"/>
        <v>GPN17</v>
      </c>
      <c r="L1082">
        <f t="shared" si="67"/>
        <v>3</v>
      </c>
    </row>
    <row r="1083" spans="1:12" x14ac:dyDescent="0.4">
      <c r="A1083">
        <v>1112</v>
      </c>
      <c r="B1083" t="s">
        <v>43</v>
      </c>
      <c r="C1083" t="s">
        <v>2071</v>
      </c>
      <c r="D1083" t="s">
        <v>2087</v>
      </c>
      <c r="E1083" t="s">
        <v>2088</v>
      </c>
      <c r="F1083" t="s">
        <v>100</v>
      </c>
      <c r="I1083" s="6">
        <v>18</v>
      </c>
      <c r="J1083" t="str">
        <f t="shared" si="65"/>
        <v>GPN</v>
      </c>
      <c r="K1083" t="str">
        <f t="shared" si="66"/>
        <v>GPN18</v>
      </c>
      <c r="L1083">
        <f t="shared" si="67"/>
        <v>3</v>
      </c>
    </row>
    <row r="1084" spans="1:12" x14ac:dyDescent="0.4">
      <c r="A1084">
        <v>1113</v>
      </c>
      <c r="B1084" t="s">
        <v>43</v>
      </c>
      <c r="C1084" t="s">
        <v>2071</v>
      </c>
      <c r="D1084" t="s">
        <v>2089</v>
      </c>
      <c r="E1084" t="s">
        <v>2090</v>
      </c>
      <c r="F1084" t="s">
        <v>92</v>
      </c>
      <c r="I1084" s="6">
        <v>19</v>
      </c>
      <c r="J1084" t="str">
        <f t="shared" si="65"/>
        <v>GPN</v>
      </c>
      <c r="K1084" t="str">
        <f t="shared" si="66"/>
        <v>GPN19</v>
      </c>
      <c r="L1084">
        <f t="shared" si="67"/>
        <v>3</v>
      </c>
    </row>
    <row r="1085" spans="1:12" x14ac:dyDescent="0.4">
      <c r="A1085">
        <v>1114</v>
      </c>
      <c r="B1085" t="s">
        <v>43</v>
      </c>
      <c r="C1085" t="s">
        <v>2071</v>
      </c>
      <c r="D1085" t="s">
        <v>2091</v>
      </c>
      <c r="E1085" t="s">
        <v>2092</v>
      </c>
      <c r="F1085" t="s">
        <v>92</v>
      </c>
      <c r="I1085" s="6">
        <v>1</v>
      </c>
      <c r="J1085" t="str">
        <f t="shared" si="65"/>
        <v>GPN</v>
      </c>
      <c r="K1085" t="str">
        <f t="shared" si="66"/>
        <v>GPN1</v>
      </c>
      <c r="L1085">
        <f t="shared" si="67"/>
        <v>3</v>
      </c>
    </row>
    <row r="1086" spans="1:12" x14ac:dyDescent="0.4">
      <c r="A1086">
        <v>1115</v>
      </c>
      <c r="B1086" t="s">
        <v>43</v>
      </c>
      <c r="C1086" t="s">
        <v>2071</v>
      </c>
      <c r="D1086" t="s">
        <v>2093</v>
      </c>
      <c r="E1086" t="s">
        <v>2094</v>
      </c>
      <c r="F1086" t="s">
        <v>92</v>
      </c>
      <c r="I1086" s="6">
        <v>20</v>
      </c>
      <c r="J1086" t="str">
        <f t="shared" si="65"/>
        <v>GPN</v>
      </c>
      <c r="K1086" t="str">
        <f t="shared" si="66"/>
        <v>GPN20</v>
      </c>
      <c r="L1086">
        <f t="shared" si="67"/>
        <v>3</v>
      </c>
    </row>
    <row r="1087" spans="1:12" x14ac:dyDescent="0.4">
      <c r="A1087">
        <v>1116</v>
      </c>
      <c r="B1087" t="s">
        <v>43</v>
      </c>
      <c r="C1087" t="s">
        <v>2071</v>
      </c>
      <c r="D1087" t="s">
        <v>2095</v>
      </c>
      <c r="E1087" t="s">
        <v>2070</v>
      </c>
      <c r="F1087" t="s">
        <v>100</v>
      </c>
      <c r="I1087" s="6">
        <v>21</v>
      </c>
      <c r="J1087" t="str">
        <f t="shared" si="65"/>
        <v>GPN</v>
      </c>
      <c r="K1087" t="str">
        <f t="shared" si="66"/>
        <v>GPN21</v>
      </c>
      <c r="L1087">
        <f t="shared" si="67"/>
        <v>3</v>
      </c>
    </row>
    <row r="1088" spans="1:12" x14ac:dyDescent="0.4">
      <c r="A1088">
        <v>1117</v>
      </c>
      <c r="B1088" t="s">
        <v>43</v>
      </c>
      <c r="C1088" t="s">
        <v>2071</v>
      </c>
      <c r="D1088" t="s">
        <v>2096</v>
      </c>
      <c r="E1088" t="s">
        <v>2097</v>
      </c>
      <c r="F1088" t="s">
        <v>100</v>
      </c>
      <c r="I1088" s="6">
        <v>22</v>
      </c>
      <c r="J1088" t="str">
        <f t="shared" si="65"/>
        <v>GPN</v>
      </c>
      <c r="K1088" t="str">
        <f t="shared" si="66"/>
        <v>GPN22</v>
      </c>
      <c r="L1088">
        <f t="shared" si="67"/>
        <v>3</v>
      </c>
    </row>
    <row r="1089" spans="1:12" x14ac:dyDescent="0.4">
      <c r="A1089">
        <v>1118</v>
      </c>
      <c r="B1089" t="s">
        <v>43</v>
      </c>
      <c r="C1089" t="s">
        <v>2071</v>
      </c>
      <c r="D1089" t="s">
        <v>2098</v>
      </c>
      <c r="E1089" t="s">
        <v>1018</v>
      </c>
      <c r="F1089" t="s">
        <v>100</v>
      </c>
      <c r="I1089" s="6">
        <v>23</v>
      </c>
      <c r="J1089" t="str">
        <f t="shared" si="65"/>
        <v>GPN</v>
      </c>
      <c r="K1089" t="str">
        <f t="shared" si="66"/>
        <v>GPN23</v>
      </c>
      <c r="L1089">
        <f t="shared" si="67"/>
        <v>3</v>
      </c>
    </row>
    <row r="1090" spans="1:12" x14ac:dyDescent="0.4">
      <c r="A1090">
        <v>1119</v>
      </c>
      <c r="B1090" t="s">
        <v>43</v>
      </c>
      <c r="C1090" t="s">
        <v>2071</v>
      </c>
      <c r="D1090" t="s">
        <v>2099</v>
      </c>
      <c r="E1090" t="s">
        <v>844</v>
      </c>
      <c r="F1090" t="s">
        <v>100</v>
      </c>
      <c r="I1090" s="6">
        <v>24</v>
      </c>
      <c r="J1090" t="str">
        <f t="shared" ref="J1090:J1123" si="68">LEFT(B1090,3)</f>
        <v>GPN</v>
      </c>
      <c r="K1090" t="str">
        <f t="shared" ref="K1090:K1123" si="69">CONCATENATE(J1090,I1090)</f>
        <v>GPN24</v>
      </c>
      <c r="L1090">
        <f t="shared" ref="L1090:L1123" si="70">COUNTIF($K$2:$K$1123, "gpn" &amp; I1090&amp;""  )</f>
        <v>3</v>
      </c>
    </row>
    <row r="1091" spans="1:12" x14ac:dyDescent="0.4">
      <c r="A1091">
        <v>1120</v>
      </c>
      <c r="B1091" t="s">
        <v>43</v>
      </c>
      <c r="C1091" t="s">
        <v>2071</v>
      </c>
      <c r="D1091" t="s">
        <v>2100</v>
      </c>
      <c r="E1091" t="s">
        <v>2101</v>
      </c>
      <c r="F1091" t="s">
        <v>132</v>
      </c>
      <c r="I1091" s="6">
        <v>25</v>
      </c>
      <c r="J1091" t="str">
        <f t="shared" si="68"/>
        <v>GPN</v>
      </c>
      <c r="K1091" t="str">
        <f t="shared" si="69"/>
        <v>GPN25</v>
      </c>
      <c r="L1091">
        <f t="shared" si="70"/>
        <v>3</v>
      </c>
    </row>
    <row r="1092" spans="1:12" x14ac:dyDescent="0.4">
      <c r="A1092">
        <v>1121</v>
      </c>
      <c r="B1092" t="s">
        <v>43</v>
      </c>
      <c r="C1092" t="s">
        <v>2071</v>
      </c>
      <c r="D1092" t="s">
        <v>2102</v>
      </c>
      <c r="E1092" t="s">
        <v>2103</v>
      </c>
      <c r="F1092" t="s">
        <v>92</v>
      </c>
      <c r="I1092" s="6">
        <v>26</v>
      </c>
      <c r="J1092" t="str">
        <f t="shared" si="68"/>
        <v>GPN</v>
      </c>
      <c r="K1092" t="str">
        <f t="shared" si="69"/>
        <v>GPN26</v>
      </c>
      <c r="L1092">
        <f t="shared" si="70"/>
        <v>3</v>
      </c>
    </row>
    <row r="1093" spans="1:12" x14ac:dyDescent="0.4">
      <c r="A1093">
        <v>1122</v>
      </c>
      <c r="B1093" t="s">
        <v>43</v>
      </c>
      <c r="C1093" t="s">
        <v>2071</v>
      </c>
      <c r="D1093" t="s">
        <v>2104</v>
      </c>
      <c r="E1093" t="s">
        <v>2105</v>
      </c>
      <c r="F1093" t="s">
        <v>100</v>
      </c>
      <c r="I1093" s="6">
        <v>27</v>
      </c>
      <c r="J1093" t="str">
        <f t="shared" si="68"/>
        <v>GPN</v>
      </c>
      <c r="K1093" t="str">
        <f t="shared" si="69"/>
        <v>GPN27</v>
      </c>
      <c r="L1093">
        <f t="shared" si="70"/>
        <v>3</v>
      </c>
    </row>
    <row r="1094" spans="1:12" x14ac:dyDescent="0.4">
      <c r="A1094">
        <v>1123</v>
      </c>
      <c r="B1094" t="s">
        <v>43</v>
      </c>
      <c r="C1094" t="s">
        <v>2071</v>
      </c>
      <c r="D1094" t="s">
        <v>2106</v>
      </c>
      <c r="E1094" t="s">
        <v>2107</v>
      </c>
      <c r="F1094" t="s">
        <v>100</v>
      </c>
      <c r="I1094" s="6">
        <v>28</v>
      </c>
      <c r="J1094" t="str">
        <f t="shared" si="68"/>
        <v>GPN</v>
      </c>
      <c r="K1094" t="str">
        <f t="shared" si="69"/>
        <v>GPN28</v>
      </c>
      <c r="L1094">
        <f t="shared" si="70"/>
        <v>3</v>
      </c>
    </row>
    <row r="1095" spans="1:12" x14ac:dyDescent="0.4">
      <c r="A1095">
        <v>1124</v>
      </c>
      <c r="B1095" t="s">
        <v>43</v>
      </c>
      <c r="C1095" t="s">
        <v>2071</v>
      </c>
      <c r="D1095" t="s">
        <v>2108</v>
      </c>
      <c r="E1095" t="s">
        <v>2109</v>
      </c>
      <c r="F1095" t="s">
        <v>92</v>
      </c>
      <c r="I1095" s="6">
        <v>29</v>
      </c>
      <c r="J1095" t="str">
        <f t="shared" si="68"/>
        <v>GPN</v>
      </c>
      <c r="K1095" t="str">
        <f t="shared" si="69"/>
        <v>GPN29</v>
      </c>
      <c r="L1095">
        <f t="shared" si="70"/>
        <v>3</v>
      </c>
    </row>
    <row r="1096" spans="1:12" x14ac:dyDescent="0.4">
      <c r="A1096">
        <v>1125</v>
      </c>
      <c r="B1096" t="s">
        <v>43</v>
      </c>
      <c r="C1096" t="s">
        <v>2071</v>
      </c>
      <c r="D1096" t="s">
        <v>2110</v>
      </c>
      <c r="E1096" t="s">
        <v>2111</v>
      </c>
      <c r="F1096" t="s">
        <v>92</v>
      </c>
      <c r="I1096" s="6">
        <v>2</v>
      </c>
      <c r="J1096" t="str">
        <f t="shared" si="68"/>
        <v>GPN</v>
      </c>
      <c r="K1096" t="str">
        <f t="shared" si="69"/>
        <v>GPN2</v>
      </c>
      <c r="L1096">
        <f t="shared" si="70"/>
        <v>3</v>
      </c>
    </row>
    <row r="1097" spans="1:12" x14ac:dyDescent="0.4">
      <c r="A1097">
        <v>1126</v>
      </c>
      <c r="B1097" t="s">
        <v>43</v>
      </c>
      <c r="C1097" t="s">
        <v>2071</v>
      </c>
      <c r="D1097" t="s">
        <v>2112</v>
      </c>
      <c r="E1097" t="s">
        <v>2113</v>
      </c>
      <c r="F1097" t="s">
        <v>132</v>
      </c>
      <c r="I1097" s="6">
        <v>30</v>
      </c>
      <c r="J1097" t="str">
        <f t="shared" si="68"/>
        <v>GPN</v>
      </c>
      <c r="K1097" t="str">
        <f t="shared" si="69"/>
        <v>GPN30</v>
      </c>
      <c r="L1097">
        <f t="shared" si="70"/>
        <v>3</v>
      </c>
    </row>
    <row r="1098" spans="1:12" x14ac:dyDescent="0.4">
      <c r="A1098">
        <v>1127</v>
      </c>
      <c r="B1098" t="s">
        <v>43</v>
      </c>
      <c r="C1098" t="s">
        <v>2071</v>
      </c>
      <c r="D1098" t="s">
        <v>2114</v>
      </c>
      <c r="E1098" t="s">
        <v>2115</v>
      </c>
      <c r="F1098" t="s">
        <v>100</v>
      </c>
      <c r="I1098" s="6">
        <v>31</v>
      </c>
      <c r="J1098" t="str">
        <f t="shared" si="68"/>
        <v>GPN</v>
      </c>
      <c r="K1098" t="str">
        <f t="shared" si="69"/>
        <v>GPN31</v>
      </c>
      <c r="L1098">
        <f t="shared" si="70"/>
        <v>3</v>
      </c>
    </row>
    <row r="1099" spans="1:12" x14ac:dyDescent="0.4">
      <c r="A1099">
        <v>1128</v>
      </c>
      <c r="B1099" t="s">
        <v>43</v>
      </c>
      <c r="C1099" t="s">
        <v>2071</v>
      </c>
      <c r="D1099" t="s">
        <v>2116</v>
      </c>
      <c r="E1099" t="s">
        <v>2117</v>
      </c>
      <c r="F1099" t="s">
        <v>100</v>
      </c>
      <c r="I1099" s="6">
        <v>32</v>
      </c>
      <c r="J1099" t="str">
        <f t="shared" si="68"/>
        <v>GPN</v>
      </c>
      <c r="K1099" t="str">
        <f t="shared" si="69"/>
        <v>GPN32</v>
      </c>
      <c r="L1099">
        <f t="shared" si="70"/>
        <v>3</v>
      </c>
    </row>
    <row r="1100" spans="1:12" x14ac:dyDescent="0.4">
      <c r="A1100">
        <v>1129</v>
      </c>
      <c r="B1100" t="s">
        <v>43</v>
      </c>
      <c r="C1100" t="s">
        <v>2071</v>
      </c>
      <c r="D1100" t="s">
        <v>2118</v>
      </c>
      <c r="E1100" t="s">
        <v>2056</v>
      </c>
      <c r="F1100" t="s">
        <v>100</v>
      </c>
      <c r="I1100" s="6">
        <v>33</v>
      </c>
      <c r="J1100" t="str">
        <f t="shared" si="68"/>
        <v>GPN</v>
      </c>
      <c r="K1100" t="str">
        <f t="shared" si="69"/>
        <v>GPN33</v>
      </c>
      <c r="L1100">
        <f t="shared" si="70"/>
        <v>3</v>
      </c>
    </row>
    <row r="1101" spans="1:12" x14ac:dyDescent="0.4">
      <c r="A1101">
        <v>1130</v>
      </c>
      <c r="B1101" t="s">
        <v>43</v>
      </c>
      <c r="C1101" t="s">
        <v>2071</v>
      </c>
      <c r="D1101" t="s">
        <v>2119</v>
      </c>
      <c r="E1101" t="s">
        <v>2120</v>
      </c>
      <c r="F1101" t="s">
        <v>92</v>
      </c>
      <c r="I1101" s="6">
        <v>34</v>
      </c>
      <c r="J1101" t="str">
        <f t="shared" si="68"/>
        <v>GPN</v>
      </c>
      <c r="K1101" t="str">
        <f t="shared" si="69"/>
        <v>GPN34</v>
      </c>
      <c r="L1101">
        <f t="shared" si="70"/>
        <v>3</v>
      </c>
    </row>
    <row r="1102" spans="1:12" x14ac:dyDescent="0.4">
      <c r="A1102">
        <v>1131</v>
      </c>
      <c r="B1102" t="s">
        <v>43</v>
      </c>
      <c r="C1102" t="s">
        <v>2071</v>
      </c>
      <c r="D1102" t="s">
        <v>2121</v>
      </c>
      <c r="E1102" t="s">
        <v>2122</v>
      </c>
      <c r="F1102" t="s">
        <v>92</v>
      </c>
      <c r="I1102" s="6">
        <v>35</v>
      </c>
      <c r="J1102" t="str">
        <f t="shared" si="68"/>
        <v>GPN</v>
      </c>
      <c r="K1102" t="str">
        <f t="shared" si="69"/>
        <v>GPN35</v>
      </c>
      <c r="L1102">
        <f t="shared" si="70"/>
        <v>3</v>
      </c>
    </row>
    <row r="1103" spans="1:12" x14ac:dyDescent="0.4">
      <c r="A1103">
        <v>1132</v>
      </c>
      <c r="B1103" t="s">
        <v>43</v>
      </c>
      <c r="C1103" t="s">
        <v>2071</v>
      </c>
      <c r="D1103" t="s">
        <v>2123</v>
      </c>
      <c r="E1103" t="s">
        <v>2124</v>
      </c>
      <c r="F1103" t="s">
        <v>100</v>
      </c>
      <c r="I1103" s="6">
        <v>36</v>
      </c>
      <c r="J1103" t="str">
        <f t="shared" si="68"/>
        <v>GPN</v>
      </c>
      <c r="K1103" t="str">
        <f t="shared" si="69"/>
        <v>GPN36</v>
      </c>
      <c r="L1103">
        <f t="shared" si="70"/>
        <v>3</v>
      </c>
    </row>
    <row r="1104" spans="1:12" x14ac:dyDescent="0.4">
      <c r="A1104">
        <v>1133</v>
      </c>
      <c r="B1104" t="s">
        <v>43</v>
      </c>
      <c r="C1104" t="s">
        <v>2071</v>
      </c>
      <c r="D1104" t="s">
        <v>2125</v>
      </c>
      <c r="E1104" t="s">
        <v>2126</v>
      </c>
      <c r="F1104" t="s">
        <v>92</v>
      </c>
      <c r="I1104" s="6">
        <v>37</v>
      </c>
      <c r="J1104" t="str">
        <f t="shared" si="68"/>
        <v>GPN</v>
      </c>
      <c r="K1104" t="str">
        <f t="shared" si="69"/>
        <v>GPN37</v>
      </c>
      <c r="L1104">
        <f t="shared" si="70"/>
        <v>3</v>
      </c>
    </row>
    <row r="1105" spans="1:12" x14ac:dyDescent="0.4">
      <c r="A1105">
        <v>1134</v>
      </c>
      <c r="B1105" t="s">
        <v>43</v>
      </c>
      <c r="C1105" t="s">
        <v>2071</v>
      </c>
      <c r="D1105" t="s">
        <v>2127</v>
      </c>
      <c r="E1105" t="s">
        <v>2128</v>
      </c>
      <c r="F1105" t="s">
        <v>100</v>
      </c>
      <c r="I1105" s="6">
        <v>38</v>
      </c>
      <c r="J1105" t="str">
        <f t="shared" si="68"/>
        <v>GPN</v>
      </c>
      <c r="K1105" t="str">
        <f t="shared" si="69"/>
        <v>GPN38</v>
      </c>
      <c r="L1105">
        <f t="shared" si="70"/>
        <v>3</v>
      </c>
    </row>
    <row r="1106" spans="1:12" x14ac:dyDescent="0.4">
      <c r="A1106">
        <v>1135</v>
      </c>
      <c r="B1106" t="s">
        <v>43</v>
      </c>
      <c r="C1106" t="s">
        <v>2071</v>
      </c>
      <c r="D1106" t="s">
        <v>2129</v>
      </c>
      <c r="E1106" t="s">
        <v>2130</v>
      </c>
      <c r="F1106" t="s">
        <v>100</v>
      </c>
      <c r="I1106" s="6">
        <v>39</v>
      </c>
      <c r="J1106" t="str">
        <f t="shared" si="68"/>
        <v>GPN</v>
      </c>
      <c r="K1106" t="str">
        <f t="shared" si="69"/>
        <v>GPN39</v>
      </c>
      <c r="L1106">
        <f t="shared" si="70"/>
        <v>3</v>
      </c>
    </row>
    <row r="1107" spans="1:12" x14ac:dyDescent="0.4">
      <c r="A1107">
        <v>1136</v>
      </c>
      <c r="B1107" t="s">
        <v>43</v>
      </c>
      <c r="C1107" t="s">
        <v>2071</v>
      </c>
      <c r="D1107" t="s">
        <v>2131</v>
      </c>
      <c r="E1107" t="s">
        <v>2132</v>
      </c>
      <c r="F1107" t="s">
        <v>100</v>
      </c>
      <c r="I1107" s="6">
        <v>3</v>
      </c>
      <c r="J1107" t="str">
        <f t="shared" si="68"/>
        <v>GPN</v>
      </c>
      <c r="K1107" t="str">
        <f t="shared" si="69"/>
        <v>GPN3</v>
      </c>
      <c r="L1107">
        <f t="shared" si="70"/>
        <v>3</v>
      </c>
    </row>
    <row r="1108" spans="1:12" x14ac:dyDescent="0.4">
      <c r="A1108">
        <v>1137</v>
      </c>
      <c r="B1108" t="s">
        <v>43</v>
      </c>
      <c r="C1108" t="s">
        <v>2071</v>
      </c>
      <c r="D1108" t="s">
        <v>2133</v>
      </c>
      <c r="E1108" t="s">
        <v>1144</v>
      </c>
      <c r="F1108" t="s">
        <v>100</v>
      </c>
      <c r="I1108" s="6">
        <v>40</v>
      </c>
      <c r="J1108" t="str">
        <f t="shared" si="68"/>
        <v>GPN</v>
      </c>
      <c r="K1108" t="str">
        <f t="shared" si="69"/>
        <v>GPN40</v>
      </c>
      <c r="L1108">
        <f t="shared" si="70"/>
        <v>3</v>
      </c>
    </row>
    <row r="1109" spans="1:12" x14ac:dyDescent="0.4">
      <c r="A1109">
        <v>1138</v>
      </c>
      <c r="B1109" t="s">
        <v>43</v>
      </c>
      <c r="C1109" t="s">
        <v>2071</v>
      </c>
      <c r="D1109" t="s">
        <v>2134</v>
      </c>
      <c r="E1109" t="s">
        <v>2135</v>
      </c>
      <c r="F1109" t="s">
        <v>92</v>
      </c>
      <c r="I1109" s="6">
        <v>41</v>
      </c>
      <c r="J1109" t="str">
        <f t="shared" si="68"/>
        <v>GPN</v>
      </c>
      <c r="K1109" t="str">
        <f t="shared" si="69"/>
        <v>GPN41</v>
      </c>
      <c r="L1109">
        <f t="shared" si="70"/>
        <v>3</v>
      </c>
    </row>
    <row r="1110" spans="1:12" x14ac:dyDescent="0.4">
      <c r="A1110">
        <v>1139</v>
      </c>
      <c r="B1110" t="s">
        <v>43</v>
      </c>
      <c r="C1110" t="s">
        <v>2071</v>
      </c>
      <c r="D1110" t="s">
        <v>2136</v>
      </c>
      <c r="E1110" t="s">
        <v>2137</v>
      </c>
      <c r="F1110" t="s">
        <v>100</v>
      </c>
      <c r="I1110" s="6">
        <v>42</v>
      </c>
      <c r="J1110" t="str">
        <f t="shared" si="68"/>
        <v>GPN</v>
      </c>
      <c r="K1110" t="str">
        <f t="shared" si="69"/>
        <v>GPN42</v>
      </c>
      <c r="L1110">
        <f t="shared" si="70"/>
        <v>3</v>
      </c>
    </row>
    <row r="1111" spans="1:12" x14ac:dyDescent="0.4">
      <c r="A1111">
        <v>1140</v>
      </c>
      <c r="B1111" t="s">
        <v>43</v>
      </c>
      <c r="C1111" t="s">
        <v>2071</v>
      </c>
      <c r="D1111" t="s">
        <v>2138</v>
      </c>
      <c r="E1111" t="s">
        <v>2139</v>
      </c>
      <c r="F1111" t="s">
        <v>132</v>
      </c>
      <c r="I1111" s="6">
        <v>43</v>
      </c>
      <c r="J1111" t="str">
        <f t="shared" si="68"/>
        <v>GPN</v>
      </c>
      <c r="K1111" t="str">
        <f t="shared" si="69"/>
        <v>GPN43</v>
      </c>
      <c r="L1111">
        <f t="shared" si="70"/>
        <v>3</v>
      </c>
    </row>
    <row r="1112" spans="1:12" x14ac:dyDescent="0.4">
      <c r="A1112">
        <v>1141</v>
      </c>
      <c r="B1112" t="s">
        <v>43</v>
      </c>
      <c r="C1112" t="s">
        <v>2071</v>
      </c>
      <c r="D1112" t="s">
        <v>2140</v>
      </c>
      <c r="E1112" t="s">
        <v>1049</v>
      </c>
      <c r="F1112" t="s">
        <v>100</v>
      </c>
      <c r="I1112" s="6">
        <v>44</v>
      </c>
      <c r="J1112" t="str">
        <f t="shared" si="68"/>
        <v>GPN</v>
      </c>
      <c r="K1112" t="str">
        <f t="shared" si="69"/>
        <v>GPN44</v>
      </c>
      <c r="L1112">
        <f t="shared" si="70"/>
        <v>3</v>
      </c>
    </row>
    <row r="1113" spans="1:12" x14ac:dyDescent="0.4">
      <c r="A1113">
        <v>1142</v>
      </c>
      <c r="B1113" t="s">
        <v>43</v>
      </c>
      <c r="C1113" t="s">
        <v>2071</v>
      </c>
      <c r="D1113" t="s">
        <v>2141</v>
      </c>
      <c r="E1113" t="s">
        <v>2142</v>
      </c>
      <c r="F1113" t="s">
        <v>100</v>
      </c>
      <c r="I1113" s="6">
        <v>45</v>
      </c>
      <c r="J1113" t="str">
        <f t="shared" si="68"/>
        <v>GPN</v>
      </c>
      <c r="K1113" t="str">
        <f t="shared" si="69"/>
        <v>GPN45</v>
      </c>
      <c r="L1113">
        <f t="shared" si="70"/>
        <v>3</v>
      </c>
    </row>
    <row r="1114" spans="1:12" x14ac:dyDescent="0.4">
      <c r="A1114">
        <v>1143</v>
      </c>
      <c r="B1114" t="s">
        <v>43</v>
      </c>
      <c r="C1114" t="s">
        <v>2071</v>
      </c>
      <c r="D1114" t="s">
        <v>2143</v>
      </c>
      <c r="E1114" t="s">
        <v>2144</v>
      </c>
      <c r="F1114" t="s">
        <v>100</v>
      </c>
      <c r="I1114" s="6">
        <v>46</v>
      </c>
      <c r="J1114" t="str">
        <f t="shared" si="68"/>
        <v>GPN</v>
      </c>
      <c r="K1114" t="str">
        <f t="shared" si="69"/>
        <v>GPN46</v>
      </c>
      <c r="L1114">
        <f t="shared" si="70"/>
        <v>3</v>
      </c>
    </row>
    <row r="1115" spans="1:12" x14ac:dyDescent="0.4">
      <c r="A1115">
        <v>1144</v>
      </c>
      <c r="B1115" t="s">
        <v>43</v>
      </c>
      <c r="C1115" t="s">
        <v>2071</v>
      </c>
      <c r="D1115" t="s">
        <v>2145</v>
      </c>
      <c r="E1115" t="s">
        <v>2146</v>
      </c>
      <c r="F1115" t="s">
        <v>100</v>
      </c>
      <c r="I1115" s="6">
        <v>47</v>
      </c>
      <c r="J1115" t="str">
        <f t="shared" si="68"/>
        <v>GPN</v>
      </c>
      <c r="K1115" t="str">
        <f t="shared" si="69"/>
        <v>GPN47</v>
      </c>
      <c r="L1115">
        <f t="shared" si="70"/>
        <v>3</v>
      </c>
    </row>
    <row r="1116" spans="1:12" x14ac:dyDescent="0.4">
      <c r="A1116">
        <v>1145</v>
      </c>
      <c r="B1116" t="s">
        <v>43</v>
      </c>
      <c r="C1116" t="s">
        <v>2071</v>
      </c>
      <c r="D1116" t="s">
        <v>2147</v>
      </c>
      <c r="E1116" t="s">
        <v>2148</v>
      </c>
      <c r="F1116" t="s">
        <v>100</v>
      </c>
      <c r="I1116" s="6">
        <v>48</v>
      </c>
      <c r="J1116" t="str">
        <f t="shared" si="68"/>
        <v>GPN</v>
      </c>
      <c r="K1116" t="str">
        <f t="shared" si="69"/>
        <v>GPN48</v>
      </c>
      <c r="L1116">
        <f t="shared" si="70"/>
        <v>3</v>
      </c>
    </row>
    <row r="1117" spans="1:12" x14ac:dyDescent="0.4">
      <c r="A1117">
        <v>1146</v>
      </c>
      <c r="B1117" t="s">
        <v>43</v>
      </c>
      <c r="C1117" t="s">
        <v>2071</v>
      </c>
      <c r="D1117" t="s">
        <v>2149</v>
      </c>
      <c r="E1117" t="s">
        <v>2150</v>
      </c>
      <c r="F1117" t="s">
        <v>100</v>
      </c>
      <c r="I1117" s="6">
        <v>49</v>
      </c>
      <c r="J1117" t="str">
        <f t="shared" si="68"/>
        <v>GPN</v>
      </c>
      <c r="K1117" t="str">
        <f t="shared" si="69"/>
        <v>GPN49</v>
      </c>
      <c r="L1117">
        <f t="shared" si="70"/>
        <v>3</v>
      </c>
    </row>
    <row r="1118" spans="1:12" x14ac:dyDescent="0.4">
      <c r="A1118">
        <v>1147</v>
      </c>
      <c r="B1118" t="s">
        <v>43</v>
      </c>
      <c r="C1118" t="s">
        <v>2071</v>
      </c>
      <c r="D1118" t="s">
        <v>2151</v>
      </c>
      <c r="E1118" t="s">
        <v>2152</v>
      </c>
      <c r="F1118" t="s">
        <v>132</v>
      </c>
      <c r="I1118" s="6">
        <v>4</v>
      </c>
      <c r="J1118" t="str">
        <f t="shared" si="68"/>
        <v>GPN</v>
      </c>
      <c r="K1118" t="str">
        <f t="shared" si="69"/>
        <v>GPN4</v>
      </c>
      <c r="L1118">
        <f t="shared" si="70"/>
        <v>3</v>
      </c>
    </row>
    <row r="1119" spans="1:12" x14ac:dyDescent="0.4">
      <c r="A1119">
        <v>1148</v>
      </c>
      <c r="B1119" t="s">
        <v>43</v>
      </c>
      <c r="C1119" t="s">
        <v>2071</v>
      </c>
      <c r="D1119" t="s">
        <v>2153</v>
      </c>
      <c r="E1119" t="s">
        <v>2154</v>
      </c>
      <c r="F1119" t="s">
        <v>92</v>
      </c>
      <c r="I1119" s="6">
        <v>50</v>
      </c>
      <c r="J1119" t="str">
        <f t="shared" si="68"/>
        <v>GPN</v>
      </c>
      <c r="K1119" t="str">
        <f t="shared" si="69"/>
        <v>GPN50</v>
      </c>
      <c r="L1119">
        <f t="shared" si="70"/>
        <v>2</v>
      </c>
    </row>
    <row r="1120" spans="1:12" x14ac:dyDescent="0.4">
      <c r="A1120">
        <v>1149</v>
      </c>
      <c r="B1120" t="s">
        <v>43</v>
      </c>
      <c r="C1120" t="s">
        <v>2071</v>
      </c>
      <c r="D1120" t="s">
        <v>2155</v>
      </c>
      <c r="E1120" t="s">
        <v>2156</v>
      </c>
      <c r="F1120" t="s">
        <v>100</v>
      </c>
      <c r="I1120" s="6">
        <v>6</v>
      </c>
      <c r="J1120" t="str">
        <f t="shared" si="68"/>
        <v>GPN</v>
      </c>
      <c r="K1120" t="str">
        <f t="shared" si="69"/>
        <v>GPN6</v>
      </c>
      <c r="L1120">
        <f t="shared" si="70"/>
        <v>3</v>
      </c>
    </row>
    <row r="1121" spans="1:12" x14ac:dyDescent="0.4">
      <c r="A1121">
        <v>1150</v>
      </c>
      <c r="B1121" t="s">
        <v>43</v>
      </c>
      <c r="C1121" t="s">
        <v>2071</v>
      </c>
      <c r="D1121" t="s">
        <v>2157</v>
      </c>
      <c r="E1121" t="s">
        <v>2158</v>
      </c>
      <c r="F1121" t="s">
        <v>92</v>
      </c>
      <c r="I1121" s="6">
        <v>7</v>
      </c>
      <c r="J1121" t="str">
        <f t="shared" si="68"/>
        <v>GPN</v>
      </c>
      <c r="K1121" t="str">
        <f t="shared" si="69"/>
        <v>GPN7</v>
      </c>
      <c r="L1121">
        <f t="shared" si="70"/>
        <v>3</v>
      </c>
    </row>
    <row r="1122" spans="1:12" x14ac:dyDescent="0.4">
      <c r="A1122">
        <v>1151</v>
      </c>
      <c r="B1122" t="s">
        <v>43</v>
      </c>
      <c r="C1122" t="s">
        <v>2071</v>
      </c>
      <c r="D1122" t="s">
        <v>2159</v>
      </c>
      <c r="E1122" t="s">
        <v>2160</v>
      </c>
      <c r="F1122" t="s">
        <v>92</v>
      </c>
      <c r="I1122" s="6">
        <v>8</v>
      </c>
      <c r="J1122" t="str">
        <f t="shared" si="68"/>
        <v>GPN</v>
      </c>
      <c r="K1122" t="str">
        <f t="shared" si="69"/>
        <v>GPN8</v>
      </c>
      <c r="L1122">
        <f t="shared" si="70"/>
        <v>3</v>
      </c>
    </row>
    <row r="1123" spans="1:12" x14ac:dyDescent="0.4">
      <c r="A1123">
        <v>1152</v>
      </c>
      <c r="B1123" t="s">
        <v>43</v>
      </c>
      <c r="C1123" t="s">
        <v>2071</v>
      </c>
      <c r="D1123" t="s">
        <v>2161</v>
      </c>
      <c r="E1123" t="s">
        <v>2162</v>
      </c>
      <c r="F1123" t="s">
        <v>100</v>
      </c>
      <c r="I1123" s="6">
        <v>9</v>
      </c>
      <c r="J1123" t="str">
        <f t="shared" si="68"/>
        <v>GPN</v>
      </c>
      <c r="K1123" t="str">
        <f t="shared" si="69"/>
        <v>GPN9</v>
      </c>
      <c r="L1123">
        <f t="shared" si="70"/>
        <v>2</v>
      </c>
    </row>
  </sheetData>
  <autoFilter ref="A1:V1123" xr:uid="{B6DAE410-7DC0-436B-B3E4-BA5989EF6C6E}"/>
  <mergeCells count="26">
    <mergeCell ref="P96:T96"/>
    <mergeCell ref="P110:T110"/>
    <mergeCell ref="P124:T124"/>
    <mergeCell ref="AC64:AE64"/>
    <mergeCell ref="Y65:Y66"/>
    <mergeCell ref="Z65:AB65"/>
    <mergeCell ref="AC65:AE65"/>
    <mergeCell ref="P82:P83"/>
    <mergeCell ref="Q82:S82"/>
    <mergeCell ref="P68:P69"/>
    <mergeCell ref="Q68:S68"/>
    <mergeCell ref="P57:S57"/>
    <mergeCell ref="T57:V57"/>
    <mergeCell ref="W57:Y57"/>
    <mergeCell ref="Y64:AB64"/>
    <mergeCell ref="S30:T30"/>
    <mergeCell ref="P51:Y51"/>
    <mergeCell ref="P52:S52"/>
    <mergeCell ref="T52:V52"/>
    <mergeCell ref="W52:Y52"/>
    <mergeCell ref="P56:Y56"/>
    <mergeCell ref="AH11:AH12"/>
    <mergeCell ref="AI11:AI12"/>
    <mergeCell ref="AJ11:AM11"/>
    <mergeCell ref="AH21:AI21"/>
    <mergeCell ref="AJ21:AL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778E-A9F1-4628-B4F5-60963754EB6E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Analysis</vt:lpstr>
      <vt:lpstr>Overal_all of Automated Met</vt:lpstr>
      <vt:lpstr>Human Analysis</vt:lpstr>
      <vt:lpstr>ErrorAnalysis1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2025-09-14T13:37:45Z</dcterms:created>
  <dcterms:modified xsi:type="dcterms:W3CDTF">2025-10-05T15:31:11Z</dcterms:modified>
</cp:coreProperties>
</file>