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healthineers-my.sharepoint.com/personal/maciej_kopczynski_ext_siemens-healthineers_com/Documents/Desktop/"/>
    </mc:Choice>
  </mc:AlternateContent>
  <xr:revisionPtr revIDLastSave="328" documentId="13_ncr:1_{DF081509-0165-CF49-875E-EF9472C6F7A1}" xr6:coauthVersionLast="47" xr6:coauthVersionMax="47" xr10:uidLastSave="{CC4BFCAF-18FE-4BD4-A028-94E5958047D5}"/>
  <bookViews>
    <workbookView xWindow="-120" yWindow="-120" windowWidth="38640" windowHeight="21120" activeTab="1" xr2:uid="{EABD0CBF-57C8-4D1E-A18C-FF650E2318DF}"/>
  </bookViews>
  <sheets>
    <sheet name="Cover" sheetId="106" r:id="rId1"/>
    <sheet name="Case-Varsity" sheetId="102" r:id="rId2"/>
    <sheet name="Messages" sheetId="99" r:id="rId3"/>
    <sheet name="Graded Answers" sheetId="103" state="hidden" r:id="rId4"/>
    <sheet name="Answers" sheetId="107" r:id="rId5"/>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fxEncode">_xlfn.LAMBDA(_xlpm.letter,_xlpm.shift, _xlfn.LET( _xlpm.code, CODE(_xlpm.letter) +_xlpm.shift, _xlpm.result, CHAR(IF(_xlpm.code&gt;90,65+ABS(_xlpm.code-90) - 1, IF(_xlpm.code&lt;65, 90 - ABS(_xlpm.code - 65) + 1,_xlpm.code))), _xlpm.result))</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0" hidden="1">1</definedName>
    <definedName name="solver_neg" localSheetId="0" hidden="1">1</definedName>
    <definedName name="solver_num" localSheetId="0" hidden="1">0</definedName>
    <definedName name="solver_opt" localSheetId="0" hidden="1">Cover!#REF!</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102" l="1"/>
  <c r="BB289" i="102" a="1"/>
  <c r="BB289" i="102" s="1"/>
  <c r="AZ289" i="102" a="1"/>
  <c r="AZ289" i="102" s="1"/>
  <c r="AY289" i="102" a="1"/>
  <c r="AY289" i="102" s="1"/>
  <c r="AW289" i="102" a="1"/>
  <c r="AW289" i="102" s="1"/>
  <c r="AW287" i="102" a="1"/>
  <c r="AW287" i="102" s="1"/>
  <c r="E28" i="102"/>
  <c r="G4" i="99" a="1"/>
  <c r="G4" i="99" s="1"/>
  <c r="F4" i="99" a="1"/>
  <c r="F4" i="99" s="1"/>
  <c r="E27" i="102" a="1"/>
  <c r="E27" i="102" s="1"/>
  <c r="F27" i="102" s="1"/>
  <c r="E26" i="102"/>
  <c r="I92" i="102" a="1"/>
  <c r="I92" i="102" s="1"/>
  <c r="E25" i="102"/>
  <c r="F25" i="102" s="1"/>
  <c r="E287" i="102" a="1"/>
  <c r="E287" i="102" s="1"/>
  <c r="F287" i="102" s="1"/>
  <c r="X371" i="102" a="1"/>
  <c r="X371" i="102" s="1"/>
  <c r="X372" i="102" a="1"/>
  <c r="X372" i="102" s="1"/>
  <c r="X373" i="102" a="1"/>
  <c r="X373" i="102"/>
  <c r="X374" i="102" a="1"/>
  <c r="X374" i="102"/>
  <c r="X375" i="102" a="1"/>
  <c r="X375" i="102" s="1"/>
  <c r="X376" i="102" a="1"/>
  <c r="X376" i="102" s="1"/>
  <c r="X377" i="102" a="1"/>
  <c r="X377" i="102"/>
  <c r="X378" i="102" a="1"/>
  <c r="X378" i="102"/>
  <c r="X379" i="102" a="1"/>
  <c r="X379" i="102" s="1"/>
  <c r="X380" i="102" a="1"/>
  <c r="X380" i="102" s="1"/>
  <c r="X381" i="102" a="1"/>
  <c r="X381" i="102"/>
  <c r="X382" i="102" a="1"/>
  <c r="X382" i="102"/>
  <c r="X383" i="102" a="1"/>
  <c r="X383" i="102" s="1"/>
  <c r="X384" i="102" a="1"/>
  <c r="X384" i="102" s="1"/>
  <c r="X385" i="102" a="1"/>
  <c r="X385" i="102"/>
  <c r="X386" i="102" a="1"/>
  <c r="X386" i="102" s="1"/>
  <c r="X387" i="102" a="1"/>
  <c r="X387" i="102" s="1"/>
  <c r="X388" i="102" a="1"/>
  <c r="X388" i="102" s="1"/>
  <c r="X389" i="102" a="1"/>
  <c r="X389" i="102" s="1"/>
  <c r="X370" i="102" a="1"/>
  <c r="X370" i="102" s="1"/>
  <c r="O287" i="102" a="1"/>
  <c r="O287" i="102" s="1"/>
  <c r="H356" i="102" a="1"/>
  <c r="H356" i="102" s="1"/>
  <c r="M341" i="102"/>
  <c r="M342" i="102"/>
  <c r="M343" i="102"/>
  <c r="M344" i="102"/>
  <c r="M345" i="102"/>
  <c r="M346" i="102"/>
  <c r="M347" i="102"/>
  <c r="M348" i="102"/>
  <c r="M349" i="102"/>
  <c r="M350" i="102"/>
  <c r="M351" i="102"/>
  <c r="O342" i="102" a="1"/>
  <c r="O342" i="102" s="1"/>
  <c r="P342" i="102" a="1"/>
  <c r="P342" i="102" s="1"/>
  <c r="Q342" i="102" a="1"/>
  <c r="Q342" i="102"/>
  <c r="R342" i="102" a="1"/>
  <c r="R342" i="102"/>
  <c r="S342" i="102" a="1"/>
  <c r="S342" i="102" s="1"/>
  <c r="T342" i="102" a="1"/>
  <c r="T342" i="102" s="1"/>
  <c r="U342" i="102" a="1"/>
  <c r="U342" i="102"/>
  <c r="V342" i="102" a="1"/>
  <c r="V342" i="102"/>
  <c r="W342" i="102" a="1"/>
  <c r="W342" i="102" s="1"/>
  <c r="X342" i="102" a="1"/>
  <c r="X342" i="102" s="1"/>
  <c r="Y342" i="102" a="1"/>
  <c r="Y342" i="102"/>
  <c r="Z342" i="102" a="1"/>
  <c r="Z342" i="102"/>
  <c r="AA342" i="102" a="1"/>
  <c r="AA342" i="102" s="1"/>
  <c r="AB342" i="102" a="1"/>
  <c r="AB342" i="102" s="1"/>
  <c r="AC342" i="102" a="1"/>
  <c r="AC342" i="102"/>
  <c r="AD342" i="102" a="1"/>
  <c r="AD342" i="102"/>
  <c r="AE342" i="102" a="1"/>
  <c r="AE342" i="102" s="1"/>
  <c r="AF342" i="102" a="1"/>
  <c r="AF342" i="102" s="1"/>
  <c r="AG342" i="102" a="1"/>
  <c r="AG342" i="102"/>
  <c r="AH342" i="102" a="1"/>
  <c r="AH342" i="102"/>
  <c r="AI342" i="102" a="1"/>
  <c r="AI342" i="102" s="1"/>
  <c r="AJ342" i="102" a="1"/>
  <c r="AJ342" i="102" s="1"/>
  <c r="AK342" i="102" a="1"/>
  <c r="AK342" i="102"/>
  <c r="AL342" i="102" a="1"/>
  <c r="AL342" i="102"/>
  <c r="AM342" i="102" a="1"/>
  <c r="AM342" i="102" s="1"/>
  <c r="AN342" i="102" a="1"/>
  <c r="AN342" i="102" s="1"/>
  <c r="O343" i="102" a="1"/>
  <c r="O343" i="102"/>
  <c r="N343" i="102" s="1" a="1"/>
  <c r="N343" i="102" s="1"/>
  <c r="P343" i="102" a="1"/>
  <c r="P343" i="102"/>
  <c r="Q343" i="102" a="1"/>
  <c r="Q343" i="102" s="1"/>
  <c r="R343" i="102" a="1"/>
  <c r="R343" i="102" s="1"/>
  <c r="S343" i="102" a="1"/>
  <c r="S343" i="102"/>
  <c r="T343" i="102" a="1"/>
  <c r="T343" i="102"/>
  <c r="U343" i="102" a="1"/>
  <c r="U343" i="102" s="1"/>
  <c r="V343" i="102" a="1"/>
  <c r="V343" i="102" s="1"/>
  <c r="W343" i="102" a="1"/>
  <c r="W343" i="102"/>
  <c r="X343" i="102" a="1"/>
  <c r="X343" i="102"/>
  <c r="Y343" i="102" a="1"/>
  <c r="Y343" i="102" s="1"/>
  <c r="Z343" i="102" a="1"/>
  <c r="Z343" i="102" s="1"/>
  <c r="AA343" i="102" a="1"/>
  <c r="AA343" i="102"/>
  <c r="AB343" i="102" a="1"/>
  <c r="AB343" i="102"/>
  <c r="AC343" i="102" a="1"/>
  <c r="AC343" i="102" s="1"/>
  <c r="AD343" i="102" a="1"/>
  <c r="AD343" i="102" s="1"/>
  <c r="AE343" i="102" a="1"/>
  <c r="AE343" i="102"/>
  <c r="AF343" i="102" a="1"/>
  <c r="AF343" i="102"/>
  <c r="AG343" i="102" a="1"/>
  <c r="AG343" i="102" s="1"/>
  <c r="AH343" i="102" a="1"/>
  <c r="AH343" i="102" s="1"/>
  <c r="AI343" i="102" a="1"/>
  <c r="AI343" i="102"/>
  <c r="AJ343" i="102" a="1"/>
  <c r="AJ343" i="102"/>
  <c r="AK343" i="102" a="1"/>
  <c r="AK343" i="102" s="1"/>
  <c r="AL343" i="102" a="1"/>
  <c r="AL343" i="102" s="1"/>
  <c r="AM343" i="102" a="1"/>
  <c r="AM343" i="102"/>
  <c r="AN343" i="102" a="1"/>
  <c r="AN343" i="102"/>
  <c r="O344" i="102" a="1"/>
  <c r="O344" i="102" s="1"/>
  <c r="N344" i="102" s="1" a="1"/>
  <c r="N344" i="102" s="1"/>
  <c r="P344" i="102" a="1"/>
  <c r="P344" i="102" s="1"/>
  <c r="Q344" i="102" a="1"/>
  <c r="Q344" i="102"/>
  <c r="R344" i="102" a="1"/>
  <c r="R344" i="102"/>
  <c r="S344" i="102" a="1"/>
  <c r="S344" i="102" s="1"/>
  <c r="T344" i="102" a="1"/>
  <c r="T344" i="102" s="1"/>
  <c r="U344" i="102" a="1"/>
  <c r="U344" i="102"/>
  <c r="V344" i="102" a="1"/>
  <c r="V344" i="102"/>
  <c r="W344" i="102" a="1"/>
  <c r="W344" i="102" s="1"/>
  <c r="X344" i="102" a="1"/>
  <c r="X344" i="102" s="1"/>
  <c r="Y344" i="102" a="1"/>
  <c r="Y344" i="102"/>
  <c r="Z344" i="102" a="1"/>
  <c r="Z344" i="102"/>
  <c r="AA344" i="102" a="1"/>
  <c r="AA344" i="102" s="1"/>
  <c r="AB344" i="102" a="1"/>
  <c r="AB344" i="102" s="1"/>
  <c r="AC344" i="102" a="1"/>
  <c r="AC344" i="102"/>
  <c r="AD344" i="102" a="1"/>
  <c r="AD344" i="102"/>
  <c r="AE344" i="102" a="1"/>
  <c r="AE344" i="102" s="1"/>
  <c r="AF344" i="102" a="1"/>
  <c r="AF344" i="102" s="1"/>
  <c r="AG344" i="102" a="1"/>
  <c r="AG344" i="102"/>
  <c r="AH344" i="102" a="1"/>
  <c r="AH344" i="102"/>
  <c r="AI344" i="102" a="1"/>
  <c r="AI344" i="102" s="1"/>
  <c r="AJ344" i="102" a="1"/>
  <c r="AJ344" i="102" s="1"/>
  <c r="AK344" i="102" a="1"/>
  <c r="AK344" i="102"/>
  <c r="AL344" i="102" a="1"/>
  <c r="AL344" i="102"/>
  <c r="AM344" i="102" a="1"/>
  <c r="AM344" i="102" s="1"/>
  <c r="AN344" i="102" a="1"/>
  <c r="AN344" i="102" s="1"/>
  <c r="O345" i="102" a="1"/>
  <c r="O345" i="102"/>
  <c r="P345" i="102" a="1"/>
  <c r="P345" i="102"/>
  <c r="Q345" i="102" a="1"/>
  <c r="Q345" i="102" s="1"/>
  <c r="R345" i="102" a="1"/>
  <c r="R345" i="102" s="1"/>
  <c r="S345" i="102" a="1"/>
  <c r="S345" i="102"/>
  <c r="T345" i="102" a="1"/>
  <c r="T345" i="102"/>
  <c r="U345" i="102" a="1"/>
  <c r="U345" i="102" s="1"/>
  <c r="V345" i="102" a="1"/>
  <c r="V345" i="102" s="1"/>
  <c r="W345" i="102" a="1"/>
  <c r="W345" i="102"/>
  <c r="X345" i="102" a="1"/>
  <c r="X345" i="102"/>
  <c r="Y345" i="102" a="1"/>
  <c r="Y345" i="102" s="1"/>
  <c r="Z345" i="102" a="1"/>
  <c r="Z345" i="102" s="1"/>
  <c r="AA345" i="102" a="1"/>
  <c r="AA345" i="102"/>
  <c r="AB345" i="102" a="1"/>
  <c r="AB345" i="102"/>
  <c r="AC345" i="102" a="1"/>
  <c r="AC345" i="102" s="1"/>
  <c r="AD345" i="102" a="1"/>
  <c r="AD345" i="102" s="1"/>
  <c r="AE345" i="102" a="1"/>
  <c r="AE345" i="102"/>
  <c r="AF345" i="102" a="1"/>
  <c r="AF345" i="102"/>
  <c r="AG345" i="102" a="1"/>
  <c r="AG345" i="102" s="1"/>
  <c r="AH345" i="102" a="1"/>
  <c r="AH345" i="102" s="1"/>
  <c r="AI345" i="102" a="1"/>
  <c r="AI345" i="102"/>
  <c r="AJ345" i="102" a="1"/>
  <c r="AJ345" i="102"/>
  <c r="AK345" i="102" a="1"/>
  <c r="AK345" i="102" s="1"/>
  <c r="AL345" i="102" a="1"/>
  <c r="AL345" i="102" s="1"/>
  <c r="AM345" i="102" a="1"/>
  <c r="AM345" i="102"/>
  <c r="AN345" i="102" a="1"/>
  <c r="AN345" i="102"/>
  <c r="O346" i="102" a="1"/>
  <c r="O346" i="102" s="1"/>
  <c r="P346" i="102" a="1"/>
  <c r="P346" i="102" s="1"/>
  <c r="Q346" i="102" a="1"/>
  <c r="Q346" i="102"/>
  <c r="R346" i="102" a="1"/>
  <c r="R346" i="102"/>
  <c r="S346" i="102" a="1"/>
  <c r="S346" i="102" s="1"/>
  <c r="T346" i="102" a="1"/>
  <c r="T346" i="102" s="1"/>
  <c r="U346" i="102" a="1"/>
  <c r="U346" i="102"/>
  <c r="V346" i="102" a="1"/>
  <c r="V346" i="102"/>
  <c r="W346" i="102" a="1"/>
  <c r="W346" i="102" s="1"/>
  <c r="X346" i="102" a="1"/>
  <c r="X346" i="102" s="1"/>
  <c r="Y346" i="102" a="1"/>
  <c r="Y346" i="102"/>
  <c r="Z346" i="102" a="1"/>
  <c r="Z346" i="102"/>
  <c r="AA346" i="102" a="1"/>
  <c r="AA346" i="102" s="1"/>
  <c r="AB346" i="102" a="1"/>
  <c r="AB346" i="102" s="1"/>
  <c r="AC346" i="102" a="1"/>
  <c r="AC346" i="102"/>
  <c r="AD346" i="102" a="1"/>
  <c r="AD346" i="102"/>
  <c r="AE346" i="102" a="1"/>
  <c r="AE346" i="102" s="1"/>
  <c r="AF346" i="102" a="1"/>
  <c r="AF346" i="102" s="1"/>
  <c r="AG346" i="102" a="1"/>
  <c r="AG346" i="102"/>
  <c r="AH346" i="102" a="1"/>
  <c r="AH346" i="102"/>
  <c r="AI346" i="102" a="1"/>
  <c r="AI346" i="102" s="1"/>
  <c r="AJ346" i="102" a="1"/>
  <c r="AJ346" i="102" s="1"/>
  <c r="AK346" i="102" a="1"/>
  <c r="AK346" i="102"/>
  <c r="AL346" i="102" a="1"/>
  <c r="AL346" i="102"/>
  <c r="AM346" i="102" a="1"/>
  <c r="AM346" i="102" s="1"/>
  <c r="AN346" i="102" a="1"/>
  <c r="AN346" i="102" s="1"/>
  <c r="O347" i="102" a="1"/>
  <c r="O347" i="102"/>
  <c r="P347" i="102" a="1"/>
  <c r="P347" i="102"/>
  <c r="Q347" i="102" a="1"/>
  <c r="Q347" i="102" s="1"/>
  <c r="R347" i="102" a="1"/>
  <c r="R347" i="102" s="1"/>
  <c r="S347" i="102" a="1"/>
  <c r="S347" i="102"/>
  <c r="T347" i="102" a="1"/>
  <c r="T347" i="102"/>
  <c r="U347" i="102" a="1"/>
  <c r="U347" i="102" s="1"/>
  <c r="V347" i="102" a="1"/>
  <c r="V347" i="102" s="1"/>
  <c r="W347" i="102" a="1"/>
  <c r="W347" i="102"/>
  <c r="X347" i="102" a="1"/>
  <c r="X347" i="102"/>
  <c r="Y347" i="102" a="1"/>
  <c r="Y347" i="102" s="1"/>
  <c r="Z347" i="102" a="1"/>
  <c r="Z347" i="102" s="1"/>
  <c r="AA347" i="102" a="1"/>
  <c r="AA347" i="102"/>
  <c r="AB347" i="102" a="1"/>
  <c r="AB347" i="102"/>
  <c r="AC347" i="102" a="1"/>
  <c r="AC347" i="102" s="1"/>
  <c r="AD347" i="102" a="1"/>
  <c r="AD347" i="102" s="1"/>
  <c r="AE347" i="102" a="1"/>
  <c r="AE347" i="102"/>
  <c r="AF347" i="102" a="1"/>
  <c r="AF347" i="102"/>
  <c r="AG347" i="102" a="1"/>
  <c r="AG347" i="102" s="1"/>
  <c r="AH347" i="102" a="1"/>
  <c r="AH347" i="102" s="1"/>
  <c r="AI347" i="102" a="1"/>
  <c r="AI347" i="102"/>
  <c r="AJ347" i="102" a="1"/>
  <c r="AJ347" i="102"/>
  <c r="AK347" i="102" a="1"/>
  <c r="AK347" i="102" s="1"/>
  <c r="AL347" i="102" a="1"/>
  <c r="AL347" i="102" s="1"/>
  <c r="AM347" i="102" a="1"/>
  <c r="AM347" i="102"/>
  <c r="AN347" i="102" a="1"/>
  <c r="AN347" i="102"/>
  <c r="O348" i="102" a="1"/>
  <c r="O348" i="102" s="1"/>
  <c r="P348" i="102" a="1"/>
  <c r="P348" i="102" s="1"/>
  <c r="Q348" i="102" a="1"/>
  <c r="Q348" i="102"/>
  <c r="R348" i="102" a="1"/>
  <c r="R348" i="102"/>
  <c r="S348" i="102" a="1"/>
  <c r="S348" i="102" s="1"/>
  <c r="T348" i="102" a="1"/>
  <c r="T348" i="102" s="1"/>
  <c r="U348" i="102" a="1"/>
  <c r="U348" i="102"/>
  <c r="V348" i="102" a="1"/>
  <c r="V348" i="102"/>
  <c r="W348" i="102" a="1"/>
  <c r="W348" i="102" s="1"/>
  <c r="X348" i="102" a="1"/>
  <c r="X348" i="102" s="1"/>
  <c r="Y348" i="102" a="1"/>
  <c r="Y348" i="102"/>
  <c r="Z348" i="102" a="1"/>
  <c r="Z348" i="102"/>
  <c r="AA348" i="102" a="1"/>
  <c r="AA348" i="102" s="1"/>
  <c r="AB348" i="102" a="1"/>
  <c r="AB348" i="102" s="1"/>
  <c r="AC348" i="102" a="1"/>
  <c r="AC348" i="102"/>
  <c r="AD348" i="102" a="1"/>
  <c r="AD348" i="102"/>
  <c r="AE348" i="102" a="1"/>
  <c r="AE348" i="102" s="1"/>
  <c r="AF348" i="102" a="1"/>
  <c r="AF348" i="102" s="1"/>
  <c r="AG348" i="102" a="1"/>
  <c r="AG348" i="102"/>
  <c r="AH348" i="102" a="1"/>
  <c r="AH348" i="102"/>
  <c r="AI348" i="102" a="1"/>
  <c r="AI348" i="102" s="1"/>
  <c r="AJ348" i="102" a="1"/>
  <c r="AJ348" i="102" s="1"/>
  <c r="AK348" i="102" a="1"/>
  <c r="AK348" i="102"/>
  <c r="AL348" i="102" a="1"/>
  <c r="AL348" i="102"/>
  <c r="AM348" i="102" a="1"/>
  <c r="AM348" i="102" s="1"/>
  <c r="AN348" i="102" a="1"/>
  <c r="AN348" i="102" s="1"/>
  <c r="O349" i="102" a="1"/>
  <c r="O349" i="102"/>
  <c r="P349" i="102" a="1"/>
  <c r="P349" i="102"/>
  <c r="Q349" i="102" a="1"/>
  <c r="Q349" i="102" s="1"/>
  <c r="R349" i="102" a="1"/>
  <c r="R349" i="102" s="1"/>
  <c r="S349" i="102" a="1"/>
  <c r="S349" i="102"/>
  <c r="T349" i="102" a="1"/>
  <c r="T349" i="102"/>
  <c r="U349" i="102" a="1"/>
  <c r="U349" i="102" s="1"/>
  <c r="V349" i="102" a="1"/>
  <c r="V349" i="102" s="1"/>
  <c r="W349" i="102" a="1"/>
  <c r="W349" i="102"/>
  <c r="X349" i="102" a="1"/>
  <c r="X349" i="102"/>
  <c r="Y349" i="102" a="1"/>
  <c r="Y349" i="102" s="1"/>
  <c r="Z349" i="102" a="1"/>
  <c r="Z349" i="102" s="1"/>
  <c r="AA349" i="102" a="1"/>
  <c r="AA349" i="102"/>
  <c r="AB349" i="102" a="1"/>
  <c r="AB349" i="102"/>
  <c r="AC349" i="102" a="1"/>
  <c r="AC349" i="102" s="1"/>
  <c r="AD349" i="102" a="1"/>
  <c r="AD349" i="102" s="1"/>
  <c r="AE349" i="102" a="1"/>
  <c r="AE349" i="102"/>
  <c r="AF349" i="102" a="1"/>
  <c r="AF349" i="102"/>
  <c r="AG349" i="102" a="1"/>
  <c r="AG349" i="102" s="1"/>
  <c r="AH349" i="102" a="1"/>
  <c r="AH349" i="102" s="1"/>
  <c r="AI349" i="102" a="1"/>
  <c r="AI349" i="102"/>
  <c r="AJ349" i="102" a="1"/>
  <c r="AJ349" i="102"/>
  <c r="AK349" i="102" a="1"/>
  <c r="AK349" i="102" s="1"/>
  <c r="AL349" i="102" a="1"/>
  <c r="AL349" i="102" s="1"/>
  <c r="AM349" i="102" a="1"/>
  <c r="AM349" i="102"/>
  <c r="AN349" i="102" a="1"/>
  <c r="AN349" i="102"/>
  <c r="O350" i="102" a="1"/>
  <c r="O350" i="102" s="1"/>
  <c r="P350" i="102" a="1"/>
  <c r="P350" i="102" s="1"/>
  <c r="Q350" i="102" a="1"/>
  <c r="Q350" i="102"/>
  <c r="R350" i="102" a="1"/>
  <c r="R350" i="102"/>
  <c r="S350" i="102" a="1"/>
  <c r="S350" i="102" s="1"/>
  <c r="T350" i="102" a="1"/>
  <c r="T350" i="102" s="1"/>
  <c r="U350" i="102" a="1"/>
  <c r="U350" i="102"/>
  <c r="V350" i="102" a="1"/>
  <c r="V350" i="102"/>
  <c r="W350" i="102" a="1"/>
  <c r="W350" i="102" s="1"/>
  <c r="X350" i="102" a="1"/>
  <c r="X350" i="102" s="1"/>
  <c r="Y350" i="102" a="1"/>
  <c r="Y350" i="102"/>
  <c r="Z350" i="102" a="1"/>
  <c r="Z350" i="102"/>
  <c r="AA350" i="102" a="1"/>
  <c r="AA350" i="102" s="1"/>
  <c r="AB350" i="102" a="1"/>
  <c r="AB350" i="102" s="1"/>
  <c r="AC350" i="102" a="1"/>
  <c r="AC350" i="102"/>
  <c r="AD350" i="102" a="1"/>
  <c r="AD350" i="102"/>
  <c r="AE350" i="102" a="1"/>
  <c r="AE350" i="102" s="1"/>
  <c r="AF350" i="102" a="1"/>
  <c r="AF350" i="102" s="1"/>
  <c r="AG350" i="102" a="1"/>
  <c r="AG350" i="102"/>
  <c r="AH350" i="102" a="1"/>
  <c r="AH350" i="102"/>
  <c r="AI350" i="102" a="1"/>
  <c r="AI350" i="102" s="1"/>
  <c r="AJ350" i="102" a="1"/>
  <c r="AJ350" i="102" s="1"/>
  <c r="AK350" i="102" a="1"/>
  <c r="AK350" i="102"/>
  <c r="AL350" i="102" a="1"/>
  <c r="AL350" i="102"/>
  <c r="AM350" i="102" a="1"/>
  <c r="AM350" i="102" s="1"/>
  <c r="AN350" i="102" a="1"/>
  <c r="AN350" i="102" s="1"/>
  <c r="O351" i="102" a="1"/>
  <c r="O351" i="102"/>
  <c r="P351" i="102" a="1"/>
  <c r="P351" i="102"/>
  <c r="Q351" i="102" a="1"/>
  <c r="Q351" i="102" s="1"/>
  <c r="R351" i="102" a="1"/>
  <c r="R351" i="102" s="1"/>
  <c r="S351" i="102" a="1"/>
  <c r="S351" i="102"/>
  <c r="T351" i="102" a="1"/>
  <c r="T351" i="102"/>
  <c r="U351" i="102" a="1"/>
  <c r="U351" i="102" s="1"/>
  <c r="V351" i="102" a="1"/>
  <c r="V351" i="102" s="1"/>
  <c r="W351" i="102" a="1"/>
  <c r="W351" i="102"/>
  <c r="X351" i="102" a="1"/>
  <c r="X351" i="102"/>
  <c r="Y351" i="102" a="1"/>
  <c r="Y351" i="102" s="1"/>
  <c r="Z351" i="102" a="1"/>
  <c r="Z351" i="102" s="1"/>
  <c r="AA351" i="102" a="1"/>
  <c r="AA351" i="102"/>
  <c r="AB351" i="102" a="1"/>
  <c r="AB351" i="102" s="1"/>
  <c r="AC351" i="102" a="1"/>
  <c r="AC351" i="102" s="1"/>
  <c r="AD351" i="102" a="1"/>
  <c r="AD351" i="102" s="1"/>
  <c r="AE351" i="102" a="1"/>
  <c r="AE351" i="102"/>
  <c r="AF351" i="102" a="1"/>
  <c r="AF351" i="102" s="1"/>
  <c r="AG351" i="102" a="1"/>
  <c r="AG351" i="102" s="1"/>
  <c r="AH351" i="102" a="1"/>
  <c r="AH351" i="102" s="1"/>
  <c r="AI351" i="102" a="1"/>
  <c r="AI351" i="102"/>
  <c r="AJ351" i="102" a="1"/>
  <c r="AJ351" i="102" s="1"/>
  <c r="AK351" i="102" a="1"/>
  <c r="AK351" i="102" s="1"/>
  <c r="AL351" i="102" a="1"/>
  <c r="AL351" i="102" s="1"/>
  <c r="AM351" i="102" a="1"/>
  <c r="AM351" i="102" s="1"/>
  <c r="AN351" i="102" a="1"/>
  <c r="AN351" i="102" s="1"/>
  <c r="N342" i="102" a="1"/>
  <c r="N342" i="102" s="1"/>
  <c r="N345" i="102" a="1"/>
  <c r="N345" i="102" s="1"/>
  <c r="L349" i="102" a="1"/>
  <c r="L349" i="102" s="1"/>
  <c r="L346" i="102" a="1"/>
  <c r="L346" i="102" s="1"/>
  <c r="L343" i="102" a="1"/>
  <c r="L343" i="102" s="1"/>
  <c r="AP304" i="102"/>
  <c r="AP305" i="102"/>
  <c r="AP306" i="102"/>
  <c r="O304" i="102" a="1"/>
  <c r="O304" i="102" s="1"/>
  <c r="P304" i="102" a="1"/>
  <c r="P304" i="102" s="1"/>
  <c r="Q304" i="102" a="1"/>
  <c r="Q304" i="102"/>
  <c r="R304" i="102" a="1"/>
  <c r="R304" i="102"/>
  <c r="S304" i="102" a="1"/>
  <c r="S304" i="102" s="1"/>
  <c r="T304" i="102" a="1"/>
  <c r="T304" i="102" s="1"/>
  <c r="U304" i="102" a="1"/>
  <c r="U304" i="102"/>
  <c r="V304" i="102" a="1"/>
  <c r="V304" i="102"/>
  <c r="W304" i="102" a="1"/>
  <c r="W304" i="102" s="1"/>
  <c r="X304" i="102" a="1"/>
  <c r="X304" i="102" s="1"/>
  <c r="Y304" i="102" a="1"/>
  <c r="Y304" i="102"/>
  <c r="Z304" i="102" a="1"/>
  <c r="Z304" i="102"/>
  <c r="AA304" i="102" a="1"/>
  <c r="AA304" i="102" s="1"/>
  <c r="AB304" i="102" a="1"/>
  <c r="AB304" i="102" s="1"/>
  <c r="AC304" i="102" a="1"/>
  <c r="AC304" i="102"/>
  <c r="AD304" i="102" a="1"/>
  <c r="AD304" i="102"/>
  <c r="AE304" i="102" a="1"/>
  <c r="AE304" i="102" s="1"/>
  <c r="AF304" i="102" a="1"/>
  <c r="AF304" i="102" s="1"/>
  <c r="AG304" i="102" a="1"/>
  <c r="AG304" i="102"/>
  <c r="AH304" i="102" a="1"/>
  <c r="AH304" i="102"/>
  <c r="AI304" i="102" a="1"/>
  <c r="AI304" i="102" s="1"/>
  <c r="AJ304" i="102" a="1"/>
  <c r="AJ304" i="102" s="1"/>
  <c r="AK304" i="102" a="1"/>
  <c r="AK304" i="102"/>
  <c r="AL304" i="102" a="1"/>
  <c r="AL304" i="102"/>
  <c r="AM304" i="102" a="1"/>
  <c r="AM304" i="102" s="1"/>
  <c r="AN304" i="102" a="1"/>
  <c r="AN304" i="102" s="1"/>
  <c r="O305" i="102" a="1"/>
  <c r="O305" i="102"/>
  <c r="P305" i="102" a="1"/>
  <c r="P305" i="102"/>
  <c r="Q305" i="102" a="1"/>
  <c r="Q305" i="102" s="1"/>
  <c r="R305" i="102" a="1"/>
  <c r="R305" i="102" s="1"/>
  <c r="S305" i="102" a="1"/>
  <c r="S305" i="102"/>
  <c r="T305" i="102" a="1"/>
  <c r="T305" i="102"/>
  <c r="U305" i="102" a="1"/>
  <c r="U305" i="102" s="1"/>
  <c r="V305" i="102" a="1"/>
  <c r="V305" i="102" s="1"/>
  <c r="W305" i="102" a="1"/>
  <c r="W305" i="102"/>
  <c r="X305" i="102" a="1"/>
  <c r="X305" i="102"/>
  <c r="Y305" i="102" a="1"/>
  <c r="Y305" i="102" s="1"/>
  <c r="Z305" i="102" a="1"/>
  <c r="Z305" i="102" s="1"/>
  <c r="AA305" i="102" a="1"/>
  <c r="AA305" i="102"/>
  <c r="AB305" i="102" a="1"/>
  <c r="AB305" i="102"/>
  <c r="AC305" i="102" a="1"/>
  <c r="AC305" i="102" s="1"/>
  <c r="AD305" i="102" a="1"/>
  <c r="AD305" i="102" s="1"/>
  <c r="AE305" i="102" a="1"/>
  <c r="AE305" i="102"/>
  <c r="AF305" i="102" a="1"/>
  <c r="AF305" i="102"/>
  <c r="AG305" i="102" a="1"/>
  <c r="AG305" i="102" s="1"/>
  <c r="AH305" i="102" a="1"/>
  <c r="AH305" i="102" s="1"/>
  <c r="AI305" i="102" a="1"/>
  <c r="AI305" i="102"/>
  <c r="AJ305" i="102" a="1"/>
  <c r="AJ305" i="102"/>
  <c r="AK305" i="102" a="1"/>
  <c r="AK305" i="102" s="1"/>
  <c r="AL305" i="102" a="1"/>
  <c r="AL305" i="102" s="1"/>
  <c r="AM305" i="102" a="1"/>
  <c r="AM305" i="102"/>
  <c r="AN305" i="102" a="1"/>
  <c r="AN305" i="102"/>
  <c r="O306" i="102" a="1"/>
  <c r="O306" i="102" s="1"/>
  <c r="P306" i="102" a="1"/>
  <c r="P306" i="102" s="1"/>
  <c r="Q306" i="102" a="1"/>
  <c r="Q306" i="102"/>
  <c r="R306" i="102" a="1"/>
  <c r="R306" i="102"/>
  <c r="S306" i="102" a="1"/>
  <c r="S306" i="102" s="1"/>
  <c r="T306" i="102" a="1"/>
  <c r="T306" i="102" s="1"/>
  <c r="U306" i="102" a="1"/>
  <c r="U306" i="102"/>
  <c r="V306" i="102" a="1"/>
  <c r="V306" i="102"/>
  <c r="W306" i="102" a="1"/>
  <c r="W306" i="102" s="1"/>
  <c r="X306" i="102" a="1"/>
  <c r="X306" i="102" s="1"/>
  <c r="Y306" i="102" a="1"/>
  <c r="Y306" i="102"/>
  <c r="Z306" i="102" a="1"/>
  <c r="Z306" i="102"/>
  <c r="AA306" i="102" a="1"/>
  <c r="AA306" i="102" s="1"/>
  <c r="AB306" i="102" a="1"/>
  <c r="AB306" i="102" s="1"/>
  <c r="AC306" i="102" a="1"/>
  <c r="AC306" i="102"/>
  <c r="AD306" i="102" a="1"/>
  <c r="AD306" i="102"/>
  <c r="AE306" i="102" a="1"/>
  <c r="AE306" i="102" s="1"/>
  <c r="AF306" i="102" a="1"/>
  <c r="AF306" i="102" s="1"/>
  <c r="AG306" i="102" a="1"/>
  <c r="AG306" i="102"/>
  <c r="AH306" i="102" a="1"/>
  <c r="AH306" i="102"/>
  <c r="AI306" i="102" a="1"/>
  <c r="AI306" i="102" s="1"/>
  <c r="AJ306" i="102" a="1"/>
  <c r="AJ306" i="102" s="1"/>
  <c r="AK306" i="102" a="1"/>
  <c r="AK306" i="102" s="1"/>
  <c r="AL306" i="102" a="1"/>
  <c r="AL306" i="102" s="1"/>
  <c r="AM306" i="102" a="1"/>
  <c r="AM306" i="102" s="1"/>
  <c r="AN306" i="102" a="1"/>
  <c r="AN306" i="102" s="1"/>
  <c r="L287" i="102" a="1"/>
  <c r="L287" i="102" s="1"/>
  <c r="V370" i="102" a="1"/>
  <c r="V370" i="102" s="1"/>
  <c r="L367" i="102" a="1"/>
  <c r="L367" i="102" s="1"/>
  <c r="M321" i="102"/>
  <c r="M327" i="102"/>
  <c r="M330" i="102"/>
  <c r="M339" i="102"/>
  <c r="N321" i="102" a="1"/>
  <c r="N321" i="102" s="1"/>
  <c r="N327" i="102" a="1"/>
  <c r="N327" i="102" s="1"/>
  <c r="N330" i="102" a="1"/>
  <c r="N330" i="102" s="1"/>
  <c r="N339" i="102" a="1"/>
  <c r="N339" i="102" s="1"/>
  <c r="O309" i="102" a="1"/>
  <c r="O309" i="102" s="1"/>
  <c r="J210" i="102" a="1"/>
  <c r="J210" i="102" s="1"/>
  <c r="E210" i="102" s="1"/>
  <c r="F210" i="102" s="1"/>
  <c r="M269" i="102" a="1"/>
  <c r="M269" i="102" s="1"/>
  <c r="AH288" i="102" a="1"/>
  <c r="AH288" i="102" s="1"/>
  <c r="O286" i="102" a="1"/>
  <c r="O286" i="102" s="1"/>
  <c r="I247" i="102"/>
  <c r="I248" i="102"/>
  <c r="I249" i="102"/>
  <c r="I250" i="102"/>
  <c r="I251" i="102"/>
  <c r="I252" i="102"/>
  <c r="I253" i="102"/>
  <c r="I254" i="102"/>
  <c r="J254" i="102" s="1" a="1"/>
  <c r="J254" i="102" s="1"/>
  <c r="E254" i="102" s="1"/>
  <c r="F254" i="102" s="1"/>
  <c r="I255" i="102"/>
  <c r="J255" i="102" s="1" a="1"/>
  <c r="J255" i="102" s="1"/>
  <c r="E255" i="102" s="1"/>
  <c r="F255" i="102" s="1"/>
  <c r="I256" i="102"/>
  <c r="I257" i="102"/>
  <c r="I258" i="102"/>
  <c r="I259" i="102"/>
  <c r="I260" i="102"/>
  <c r="I261" i="102"/>
  <c r="I262" i="102"/>
  <c r="J262" i="102" s="1" a="1"/>
  <c r="J262" i="102" s="1"/>
  <c r="E262" i="102" s="1"/>
  <c r="F262" i="102" s="1"/>
  <c r="I263" i="102"/>
  <c r="J263" i="102" s="1" a="1"/>
  <c r="J263" i="102" s="1"/>
  <c r="E263" i="102" s="1"/>
  <c r="F263" i="102" s="1"/>
  <c r="I264" i="102"/>
  <c r="I265" i="102"/>
  <c r="I266" i="102"/>
  <c r="J208" i="102" a="1"/>
  <c r="J208" i="102" s="1"/>
  <c r="J247" i="102" a="1"/>
  <c r="J247" i="102" s="1"/>
  <c r="E247" i="102" s="1"/>
  <c r="F247" i="102" s="1"/>
  <c r="J248" i="102" a="1"/>
  <c r="J248" i="102" s="1"/>
  <c r="E248" i="102" s="1"/>
  <c r="F248" i="102" s="1"/>
  <c r="J249" i="102" a="1"/>
  <c r="J249" i="102" s="1"/>
  <c r="E249" i="102" s="1"/>
  <c r="F249" i="102" s="1"/>
  <c r="J250" i="102" a="1"/>
  <c r="J250" i="102" s="1"/>
  <c r="E250" i="102" s="1"/>
  <c r="F250" i="102" s="1"/>
  <c r="J251" i="102" a="1"/>
  <c r="J251" i="102" s="1"/>
  <c r="E251" i="102" s="1"/>
  <c r="F251" i="102" s="1"/>
  <c r="J252" i="102" a="1"/>
  <c r="J252" i="102" s="1"/>
  <c r="E252" i="102" s="1"/>
  <c r="F252" i="102" s="1"/>
  <c r="J253" i="102" a="1"/>
  <c r="J253" i="102" s="1"/>
  <c r="E253" i="102" s="1"/>
  <c r="F253" i="102" s="1"/>
  <c r="J256" i="102" a="1"/>
  <c r="J256" i="102" s="1"/>
  <c r="E256" i="102" s="1"/>
  <c r="F256" i="102" s="1"/>
  <c r="J257" i="102" a="1"/>
  <c r="J257" i="102" s="1"/>
  <c r="E257" i="102" s="1"/>
  <c r="F257" i="102" s="1"/>
  <c r="J258" i="102" a="1"/>
  <c r="J258" i="102" s="1"/>
  <c r="E258" i="102" s="1"/>
  <c r="F258" i="102" s="1"/>
  <c r="J259" i="102" a="1"/>
  <c r="J259" i="102" s="1"/>
  <c r="E259" i="102" s="1"/>
  <c r="F259" i="102" s="1"/>
  <c r="J260" i="102" a="1"/>
  <c r="J260" i="102" s="1"/>
  <c r="E260" i="102" s="1"/>
  <c r="F260" i="102" s="1"/>
  <c r="J261" i="102" a="1"/>
  <c r="J261" i="102" s="1"/>
  <c r="E261" i="102" s="1"/>
  <c r="F261" i="102" s="1"/>
  <c r="J264" i="102" a="1"/>
  <c r="J264" i="102" s="1"/>
  <c r="E264" i="102" s="1"/>
  <c r="F264" i="102" s="1"/>
  <c r="J265" i="102" a="1"/>
  <c r="J265" i="102" s="1"/>
  <c r="E265" i="102" s="1"/>
  <c r="F265" i="102" s="1"/>
  <c r="J266" i="102" a="1"/>
  <c r="J266" i="102" s="1"/>
  <c r="E266" i="102" s="1"/>
  <c r="F266" i="102" s="1"/>
  <c r="Q171" i="102"/>
  <c r="Q172" i="102"/>
  <c r="Q173" i="102"/>
  <c r="Q174" i="102"/>
  <c r="Q175" i="102"/>
  <c r="Q176" i="102"/>
  <c r="Q177" i="102"/>
  <c r="Q178" i="102"/>
  <c r="Q179" i="102"/>
  <c r="Q180" i="102"/>
  <c r="Q181" i="102"/>
  <c r="Q182" i="102"/>
  <c r="Q183" i="102"/>
  <c r="Q184" i="102"/>
  <c r="Q185" i="102"/>
  <c r="Q186" i="102"/>
  <c r="Q187" i="102"/>
  <c r="Q188" i="102"/>
  <c r="Q189" i="102"/>
  <c r="Q170" i="102"/>
  <c r="E211" i="102"/>
  <c r="E212" i="102"/>
  <c r="E220" i="102"/>
  <c r="F220" i="102" s="1"/>
  <c r="J211" i="102" a="1"/>
  <c r="J211" i="102" s="1"/>
  <c r="J212" i="102" a="1"/>
  <c r="J212" i="102" s="1"/>
  <c r="J213" i="102" a="1"/>
  <c r="J213" i="102" s="1"/>
  <c r="E213" i="102" s="1"/>
  <c r="F213" i="102" s="1"/>
  <c r="J214" i="102" a="1"/>
  <c r="J214" i="102" s="1"/>
  <c r="E214" i="102" s="1"/>
  <c r="F214" i="102" s="1"/>
  <c r="J215" i="102" a="1"/>
  <c r="J215" i="102" s="1"/>
  <c r="E215" i="102" s="1"/>
  <c r="F215" i="102" s="1"/>
  <c r="J216" i="102" a="1"/>
  <c r="J216" i="102" s="1"/>
  <c r="E216" i="102" s="1"/>
  <c r="F216" i="102" s="1"/>
  <c r="J217" i="102" a="1"/>
  <c r="J217" i="102" s="1"/>
  <c r="E217" i="102" s="1"/>
  <c r="F217" i="102" s="1"/>
  <c r="J218" i="102" a="1"/>
  <c r="J218" i="102" s="1"/>
  <c r="E218" i="102" s="1"/>
  <c r="F218" i="102" s="1"/>
  <c r="J219" i="102" a="1"/>
  <c r="J219" i="102" s="1"/>
  <c r="E219" i="102" s="1"/>
  <c r="F219" i="102" s="1"/>
  <c r="J220" i="102" a="1"/>
  <c r="J220" i="102" s="1"/>
  <c r="J221" i="102" a="1"/>
  <c r="J221" i="102" s="1"/>
  <c r="E221" i="102" s="1"/>
  <c r="F221" i="102" s="1"/>
  <c r="J222" i="102" a="1"/>
  <c r="J222" i="102" s="1"/>
  <c r="E222" i="102" s="1"/>
  <c r="F222" i="102" s="1"/>
  <c r="J223" i="102" a="1"/>
  <c r="J223" i="102" s="1"/>
  <c r="E223" i="102" s="1"/>
  <c r="F223" i="102" s="1"/>
  <c r="J224" i="102" a="1"/>
  <c r="J224" i="102" s="1"/>
  <c r="E224" i="102" s="1"/>
  <c r="F224" i="102" s="1"/>
  <c r="J225" i="102" a="1"/>
  <c r="J225" i="102" s="1"/>
  <c r="E225" i="102" s="1"/>
  <c r="F225" i="102" s="1"/>
  <c r="J226" i="102" a="1"/>
  <c r="J226" i="102" s="1"/>
  <c r="E226" i="102" s="1"/>
  <c r="F226" i="102" s="1"/>
  <c r="J227" i="102" a="1"/>
  <c r="J227" i="102" s="1"/>
  <c r="E227" i="102" s="1"/>
  <c r="F227" i="102" s="1"/>
  <c r="J228" i="102" a="1"/>
  <c r="J228" i="102" s="1"/>
  <c r="E228" i="102" s="1"/>
  <c r="F228" i="102" s="1"/>
  <c r="J229" i="102" a="1"/>
  <c r="J229" i="102" s="1"/>
  <c r="E229" i="102" s="1"/>
  <c r="F229" i="102" s="1"/>
  <c r="J207" i="102" a="1"/>
  <c r="J207" i="102" s="1"/>
  <c r="N172" i="102"/>
  <c r="N173" i="102"/>
  <c r="N176" i="102"/>
  <c r="N177" i="102"/>
  <c r="N180" i="102"/>
  <c r="N181" i="102"/>
  <c r="N184" i="102"/>
  <c r="N185" i="102"/>
  <c r="N188" i="102"/>
  <c r="N189" i="102"/>
  <c r="L171" i="102"/>
  <c r="L172" i="102"/>
  <c r="L173" i="102"/>
  <c r="L174" i="102"/>
  <c r="L175" i="102"/>
  <c r="L176" i="102"/>
  <c r="L177" i="102"/>
  <c r="L178" i="102"/>
  <c r="L179" i="102"/>
  <c r="L180" i="102"/>
  <c r="L181" i="102"/>
  <c r="L182" i="102"/>
  <c r="L183" i="102"/>
  <c r="L184" i="102"/>
  <c r="L185" i="102"/>
  <c r="L186" i="102"/>
  <c r="L187" i="102"/>
  <c r="L188" i="102"/>
  <c r="L189" i="102"/>
  <c r="L170" i="102"/>
  <c r="M171" i="102"/>
  <c r="N171" i="102" s="1"/>
  <c r="M172" i="102"/>
  <c r="M173" i="102"/>
  <c r="M174" i="102"/>
  <c r="N174" i="102" s="1"/>
  <c r="M175" i="102"/>
  <c r="N175" i="102" s="1"/>
  <c r="M176" i="102"/>
  <c r="M177" i="102"/>
  <c r="M178" i="102"/>
  <c r="N178" i="102" s="1"/>
  <c r="M179" i="102"/>
  <c r="N179" i="102" s="1"/>
  <c r="M180" i="102"/>
  <c r="M181" i="102"/>
  <c r="M182" i="102"/>
  <c r="N182" i="102" s="1"/>
  <c r="M183" i="102"/>
  <c r="N183" i="102" s="1"/>
  <c r="M184" i="102"/>
  <c r="M185" i="102"/>
  <c r="M186" i="102"/>
  <c r="N186" i="102" s="1"/>
  <c r="M187" i="102"/>
  <c r="N187" i="102" s="1"/>
  <c r="M188" i="102"/>
  <c r="M189" i="102"/>
  <c r="M170" i="102"/>
  <c r="N170" i="102" s="1"/>
  <c r="K163" i="102"/>
  <c r="M163" i="102" s="1"/>
  <c r="K162" i="102"/>
  <c r="E132" i="102"/>
  <c r="F132" i="102" s="1"/>
  <c r="E133" i="102"/>
  <c r="F133" i="102" s="1"/>
  <c r="E134" i="102"/>
  <c r="F134" i="102" s="1"/>
  <c r="E135" i="102"/>
  <c r="E136" i="102"/>
  <c r="F136" i="102" s="1"/>
  <c r="E137" i="102"/>
  <c r="F137" i="102" s="1"/>
  <c r="E138" i="102"/>
  <c r="F138" i="102" s="1"/>
  <c r="E139" i="102"/>
  <c r="F139" i="102" s="1"/>
  <c r="E140" i="102"/>
  <c r="F140" i="102" s="1"/>
  <c r="E141" i="102"/>
  <c r="E142" i="102"/>
  <c r="F142" i="102" s="1"/>
  <c r="E143" i="102"/>
  <c r="E144" i="102"/>
  <c r="E145" i="102"/>
  <c r="E146" i="102"/>
  <c r="F146" i="102" s="1"/>
  <c r="E147" i="102"/>
  <c r="F147" i="102" s="1"/>
  <c r="E148" i="102"/>
  <c r="F148" i="102" s="1"/>
  <c r="E149" i="102"/>
  <c r="F149" i="102" s="1"/>
  <c r="E150" i="102"/>
  <c r="F150" i="102" s="1"/>
  <c r="E131" i="102"/>
  <c r="F131" i="102" s="1"/>
  <c r="H123" i="102"/>
  <c r="E93" i="102"/>
  <c r="F93" i="102" s="1"/>
  <c r="E94" i="102"/>
  <c r="E95" i="102"/>
  <c r="E96" i="102"/>
  <c r="F96" i="102" s="1"/>
  <c r="E97" i="102"/>
  <c r="F97" i="102" s="1"/>
  <c r="E98" i="102"/>
  <c r="F98" i="102" s="1"/>
  <c r="E99" i="102"/>
  <c r="E100" i="102"/>
  <c r="E101" i="102"/>
  <c r="F101" i="102" s="1"/>
  <c r="E102" i="102"/>
  <c r="F102" i="102" s="1"/>
  <c r="E103" i="102"/>
  <c r="F103" i="102" s="1"/>
  <c r="E104" i="102"/>
  <c r="F104" i="102" s="1"/>
  <c r="E105" i="102"/>
  <c r="F105" i="102" s="1"/>
  <c r="E106" i="102"/>
  <c r="F106" i="102" s="1"/>
  <c r="E107" i="102"/>
  <c r="E108" i="102"/>
  <c r="E109" i="102"/>
  <c r="E110" i="102"/>
  <c r="F110" i="102" s="1"/>
  <c r="E111" i="102"/>
  <c r="F111" i="102" s="1"/>
  <c r="E92" i="102"/>
  <c r="F92" i="102" s="1"/>
  <c r="E54" i="102"/>
  <c r="F54" i="102" s="1"/>
  <c r="E55" i="102"/>
  <c r="F55" i="102" s="1"/>
  <c r="E56" i="102"/>
  <c r="E57" i="102"/>
  <c r="F57" i="102" s="1"/>
  <c r="E58" i="102"/>
  <c r="F58" i="102" s="1"/>
  <c r="E59" i="102"/>
  <c r="F59" i="102" s="1"/>
  <c r="E60" i="102"/>
  <c r="F60" i="102" s="1"/>
  <c r="E61" i="102"/>
  <c r="F61" i="102" s="1"/>
  <c r="E62" i="102"/>
  <c r="F62" i="102" s="1"/>
  <c r="E63" i="102"/>
  <c r="F63" i="102" s="1"/>
  <c r="E64" i="102"/>
  <c r="E65" i="102"/>
  <c r="F65" i="102" s="1"/>
  <c r="E66" i="102"/>
  <c r="E67" i="102"/>
  <c r="F67" i="102" s="1"/>
  <c r="E68" i="102"/>
  <c r="E69" i="102"/>
  <c r="F69" i="102" s="1"/>
  <c r="E70" i="102"/>
  <c r="F70" i="102" s="1"/>
  <c r="E71" i="102"/>
  <c r="F71" i="102" s="1"/>
  <c r="E72" i="102"/>
  <c r="E53" i="102"/>
  <c r="F53" i="102" s="1"/>
  <c r="F306" i="102"/>
  <c r="F305" i="102"/>
  <c r="F304" i="102"/>
  <c r="F303" i="102"/>
  <c r="F302" i="102"/>
  <c r="F301" i="102"/>
  <c r="F300" i="102"/>
  <c r="F299" i="102"/>
  <c r="F298" i="102"/>
  <c r="F297" i="102"/>
  <c r="F296" i="102"/>
  <c r="F295" i="102"/>
  <c r="F294" i="102"/>
  <c r="F293" i="102"/>
  <c r="F292" i="102"/>
  <c r="F291" i="102"/>
  <c r="F290" i="102"/>
  <c r="F289" i="102"/>
  <c r="F288" i="102"/>
  <c r="F285" i="102"/>
  <c r="F245" i="102"/>
  <c r="F212" i="102"/>
  <c r="F211" i="102"/>
  <c r="F208" i="102"/>
  <c r="F168" i="102"/>
  <c r="F145" i="102"/>
  <c r="F144" i="102"/>
  <c r="F143" i="102"/>
  <c r="F141" i="102"/>
  <c r="F135" i="102"/>
  <c r="F129" i="102"/>
  <c r="F109" i="102"/>
  <c r="F108" i="102"/>
  <c r="F107" i="102"/>
  <c r="F100" i="102"/>
  <c r="F99" i="102"/>
  <c r="F95" i="102"/>
  <c r="F94" i="102"/>
  <c r="F90" i="102"/>
  <c r="F89" i="102"/>
  <c r="F72" i="102"/>
  <c r="F68" i="102"/>
  <c r="F66" i="102"/>
  <c r="F64" i="102"/>
  <c r="F56" i="102"/>
  <c r="F51" i="102"/>
  <c r="F50" i="102"/>
  <c r="F29" i="102"/>
  <c r="F28" i="102"/>
  <c r="F26" i="102"/>
  <c r="K287" i="102" l="1" a="1"/>
  <c r="K287" i="102" s="1"/>
  <c r="O297" i="102" a="1"/>
  <c r="O297" i="102" s="1"/>
  <c r="AK303" i="102" a="1"/>
  <c r="AK303" i="102" s="1"/>
  <c r="AE303" i="102" a="1"/>
  <c r="AE303" i="102" s="1"/>
  <c r="R303" i="102" a="1"/>
  <c r="R303" i="102" s="1"/>
  <c r="AK302" i="102" a="1"/>
  <c r="AK302" i="102" s="1"/>
  <c r="AD302" i="102" a="1"/>
  <c r="AD302" i="102" s="1"/>
  <c r="X302" i="102" a="1"/>
  <c r="X302" i="102" s="1"/>
  <c r="AJ301" i="102" a="1"/>
  <c r="AJ301" i="102" s="1"/>
  <c r="AD301" i="102" a="1"/>
  <c r="AD301" i="102" s="1"/>
  <c r="W301" i="102" a="1"/>
  <c r="W301" i="102" s="1"/>
  <c r="Q301" i="102" a="1"/>
  <c r="Q301" i="102" s="1"/>
  <c r="AC300" i="102" a="1"/>
  <c r="AC300" i="102" s="1"/>
  <c r="V300" i="102" a="1"/>
  <c r="V300" i="102" s="1"/>
  <c r="AN299" i="102" a="1"/>
  <c r="AN299" i="102" s="1"/>
  <c r="AG299" i="102" a="1"/>
  <c r="AG299" i="102" s="1"/>
  <c r="Z299" i="102" a="1"/>
  <c r="Z299" i="102" s="1"/>
  <c r="S299" i="102" a="1"/>
  <c r="S299" i="102" s="1"/>
  <c r="AK298" i="102" a="1"/>
  <c r="AK298" i="102" s="1"/>
  <c r="AB298" i="102" a="1"/>
  <c r="AB298" i="102" s="1"/>
  <c r="AB297" i="102" a="1"/>
  <c r="AB297" i="102" s="1"/>
  <c r="Y296" i="102" a="1"/>
  <c r="Y296" i="102" s="1"/>
  <c r="U295" i="102" a="1"/>
  <c r="U295" i="102" s="1"/>
  <c r="Q294" i="102" a="1"/>
  <c r="Q294" i="102" s="1"/>
  <c r="AM292" i="102" a="1"/>
  <c r="AM292" i="102" s="1"/>
  <c r="AC291" i="102" a="1"/>
  <c r="AC291" i="102" s="1"/>
  <c r="W289" i="102" a="1"/>
  <c r="W289" i="102" s="1"/>
  <c r="O303" i="102" a="1"/>
  <c r="O303" i="102" s="1"/>
  <c r="O296" i="102" a="1"/>
  <c r="O296" i="102" s="1"/>
  <c r="O290" i="102" a="1"/>
  <c r="O290" i="102" s="1"/>
  <c r="AD303" i="102" a="1"/>
  <c r="AD303" i="102" s="1"/>
  <c r="X303" i="102" a="1"/>
  <c r="X303" i="102" s="1"/>
  <c r="Q303" i="102" a="1"/>
  <c r="Q303" i="102" s="1"/>
  <c r="AJ302" i="102" a="1"/>
  <c r="AJ302" i="102" s="1"/>
  <c r="W302" i="102" a="1"/>
  <c r="W302" i="102" s="1"/>
  <c r="Q302" i="102" a="1"/>
  <c r="Q302" i="102" s="1"/>
  <c r="AI301" i="102" a="1"/>
  <c r="AI301" i="102" s="1"/>
  <c r="AC301" i="102" a="1"/>
  <c r="AC301" i="102" s="1"/>
  <c r="P301" i="102" a="1"/>
  <c r="P301" i="102" s="1"/>
  <c r="AI300" i="102" a="1"/>
  <c r="AI300" i="102" s="1"/>
  <c r="AB300" i="102" a="1"/>
  <c r="AB300" i="102" s="1"/>
  <c r="AM299" i="102" a="1"/>
  <c r="AM299" i="102" s="1"/>
  <c r="AF299" i="102" a="1"/>
  <c r="AF299" i="102" s="1"/>
  <c r="Y299" i="102" a="1"/>
  <c r="Y299" i="102" s="1"/>
  <c r="R299" i="102" a="1"/>
  <c r="R299" i="102" s="1"/>
  <c r="AJ298" i="102" a="1"/>
  <c r="AJ298" i="102" s="1"/>
  <c r="Y298" i="102" a="1"/>
  <c r="Y298" i="102" s="1"/>
  <c r="R296" i="102" a="1"/>
  <c r="R296" i="102" s="1"/>
  <c r="AN294" i="102" a="1"/>
  <c r="AN294" i="102" s="1"/>
  <c r="AG292" i="102" a="1"/>
  <c r="AG292" i="102" s="1"/>
  <c r="P289" i="102" a="1"/>
  <c r="P289" i="102" s="1"/>
  <c r="O302" i="102" a="1"/>
  <c r="O302" i="102" s="1"/>
  <c r="O295" i="102" a="1"/>
  <c r="O295" i="102" s="1"/>
  <c r="O289" i="102" a="1"/>
  <c r="O289" i="102" s="1"/>
  <c r="AJ303" i="102" a="1"/>
  <c r="AJ303" i="102" s="1"/>
  <c r="AC303" i="102" a="1"/>
  <c r="AC303" i="102" s="1"/>
  <c r="W303" i="102" a="1"/>
  <c r="W303" i="102" s="1"/>
  <c r="AI302" i="102" a="1"/>
  <c r="AI302" i="102" s="1"/>
  <c r="AC302" i="102" a="1"/>
  <c r="AC302" i="102" s="1"/>
  <c r="V302" i="102" a="1"/>
  <c r="V302" i="102" s="1"/>
  <c r="P302" i="102" a="1"/>
  <c r="P302" i="102" s="1"/>
  <c r="AB301" i="102" a="1"/>
  <c r="AB301" i="102" s="1"/>
  <c r="V301" i="102" a="1"/>
  <c r="V301" i="102" s="1"/>
  <c r="AN300" i="102" a="1"/>
  <c r="AN300" i="102" s="1"/>
  <c r="AH300" i="102" a="1"/>
  <c r="AH300" i="102" s="1"/>
  <c r="AA300" i="102" a="1"/>
  <c r="AA300" i="102" s="1"/>
  <c r="U300" i="102" a="1"/>
  <c r="U300" i="102" s="1"/>
  <c r="AL299" i="102" a="1"/>
  <c r="AL299" i="102" s="1"/>
  <c r="AE299" i="102" a="1"/>
  <c r="AE299" i="102" s="1"/>
  <c r="X299" i="102" a="1"/>
  <c r="X299" i="102" s="1"/>
  <c r="Q299" i="102" a="1"/>
  <c r="Q299" i="102" s="1"/>
  <c r="AI298" i="102" a="1"/>
  <c r="AI298" i="102" s="1"/>
  <c r="X298" i="102" a="1"/>
  <c r="X298" i="102" s="1"/>
  <c r="U297" i="102" a="1"/>
  <c r="U297" i="102" s="1"/>
  <c r="Q296" i="102" a="1"/>
  <c r="Q296" i="102" s="1"/>
  <c r="AM294" i="102" a="1"/>
  <c r="AM294" i="102" s="1"/>
  <c r="AJ293" i="102" a="1"/>
  <c r="AJ293" i="102" s="1"/>
  <c r="AF292" i="102" a="1"/>
  <c r="AF292" i="102" s="1"/>
  <c r="AN290" i="102" a="1"/>
  <c r="AN290" i="102" s="1"/>
  <c r="U288" i="102" a="1"/>
  <c r="U288" i="102" s="1"/>
  <c r="AB288" i="102" a="1"/>
  <c r="AB288" i="102" s="1"/>
  <c r="AI288" i="102" a="1"/>
  <c r="AI288" i="102" s="1"/>
  <c r="Q289" i="102" a="1"/>
  <c r="Q289" i="102" s="1"/>
  <c r="X289" i="102" a="1"/>
  <c r="X289" i="102" s="1"/>
  <c r="AD289" i="102" a="1"/>
  <c r="AD289" i="102" s="1"/>
  <c r="AL289" i="102" a="1"/>
  <c r="AL289" i="102" s="1"/>
  <c r="T290" i="102" a="1"/>
  <c r="T290" i="102" s="1"/>
  <c r="AA290" i="102" a="1"/>
  <c r="AA290" i="102" s="1"/>
  <c r="AH290" i="102" a="1"/>
  <c r="AH290" i="102" s="1"/>
  <c r="P291" i="102" a="1"/>
  <c r="P291" i="102" s="1"/>
  <c r="W291" i="102" a="1"/>
  <c r="W291" i="102" s="1"/>
  <c r="AD291" i="102" a="1"/>
  <c r="AD291" i="102" s="1"/>
  <c r="AL291" i="102" a="1"/>
  <c r="AL291" i="102" s="1"/>
  <c r="S292" i="102" a="1"/>
  <c r="S292" i="102" s="1"/>
  <c r="AA292" i="102" a="1"/>
  <c r="AA292" i="102" s="1"/>
  <c r="AH292" i="102" a="1"/>
  <c r="AH292" i="102" s="1"/>
  <c r="P293" i="102" a="1"/>
  <c r="P293" i="102" s="1"/>
  <c r="W293" i="102" a="1"/>
  <c r="W293" i="102" s="1"/>
  <c r="AD293" i="102" a="1"/>
  <c r="AD293" i="102" s="1"/>
  <c r="AK293" i="102" a="1"/>
  <c r="AK293" i="102" s="1"/>
  <c r="S294" i="102" a="1"/>
  <c r="S294" i="102" s="1"/>
  <c r="AA294" i="102" a="1"/>
  <c r="AA294" i="102" s="1"/>
  <c r="AG294" i="102" a="1"/>
  <c r="AG294" i="102" s="1"/>
  <c r="P295" i="102" a="1"/>
  <c r="P295" i="102" s="1"/>
  <c r="W295" i="102" a="1"/>
  <c r="W295" i="102" s="1"/>
  <c r="AD295" i="102" a="1"/>
  <c r="AD295" i="102" s="1"/>
  <c r="AK295" i="102" a="1"/>
  <c r="AK295" i="102" s="1"/>
  <c r="S296" i="102" a="1"/>
  <c r="S296" i="102" s="1"/>
  <c r="Z296" i="102" a="1"/>
  <c r="Z296" i="102" s="1"/>
  <c r="AG296" i="102" a="1"/>
  <c r="AG296" i="102" s="1"/>
  <c r="P297" i="102" a="1"/>
  <c r="P297" i="102" s="1"/>
  <c r="V297" i="102" a="1"/>
  <c r="V297" i="102" s="1"/>
  <c r="AD297" i="102" a="1"/>
  <c r="AD297" i="102" s="1"/>
  <c r="AK297" i="102" a="1"/>
  <c r="AK297" i="102" s="1"/>
  <c r="S298" i="102" a="1"/>
  <c r="S298" i="102" s="1"/>
  <c r="Z298" i="102" a="1"/>
  <c r="Z298" i="102" s="1"/>
  <c r="V288" i="102" a="1"/>
  <c r="V288" i="102" s="1"/>
  <c r="AC288" i="102" a="1"/>
  <c r="AC288" i="102" s="1"/>
  <c r="AJ288" i="102" a="1"/>
  <c r="AJ288" i="102" s="1"/>
  <c r="R289" i="102" a="1"/>
  <c r="R289" i="102" s="1"/>
  <c r="AE289" i="102" a="1"/>
  <c r="AE289" i="102" s="1"/>
  <c r="AM289" i="102" a="1"/>
  <c r="AM289" i="102" s="1"/>
  <c r="AB290" i="102" a="1"/>
  <c r="AB290" i="102" s="1"/>
  <c r="AI290" i="102" a="1"/>
  <c r="AI290" i="102" s="1"/>
  <c r="Q291" i="102" a="1"/>
  <c r="Q291" i="102" s="1"/>
  <c r="X291" i="102" a="1"/>
  <c r="X291" i="102" s="1"/>
  <c r="AE291" i="102" a="1"/>
  <c r="AE291" i="102" s="1"/>
  <c r="T292" i="102" a="1"/>
  <c r="T292" i="102" s="1"/>
  <c r="AB292" i="102" a="1"/>
  <c r="AB292" i="102" s="1"/>
  <c r="Q293" i="102" a="1"/>
  <c r="Q293" i="102" s="1"/>
  <c r="X293" i="102" a="1"/>
  <c r="X293" i="102" s="1"/>
  <c r="AE293" i="102" a="1"/>
  <c r="AE293" i="102" s="1"/>
  <c r="AL293" i="102" a="1"/>
  <c r="AL293" i="102" s="1"/>
  <c r="T294" i="102" a="1"/>
  <c r="T294" i="102" s="1"/>
  <c r="AH294" i="102" a="1"/>
  <c r="AH294" i="102" s="1"/>
  <c r="Q295" i="102" a="1"/>
  <c r="Q295" i="102" s="1"/>
  <c r="AE295" i="102" a="1"/>
  <c r="AE295" i="102" s="1"/>
  <c r="AL295" i="102" a="1"/>
  <c r="AL295" i="102" s="1"/>
  <c r="T296" i="102" a="1"/>
  <c r="T296" i="102" s="1"/>
  <c r="AA296" i="102" a="1"/>
  <c r="AA296" i="102" s="1"/>
  <c r="AH296" i="102" a="1"/>
  <c r="AH296" i="102" s="1"/>
  <c r="W297" i="102" a="1"/>
  <c r="W297" i="102" s="1"/>
  <c r="AE297" i="102" a="1"/>
  <c r="AE297" i="102" s="1"/>
  <c r="T298" i="102" a="1"/>
  <c r="T298" i="102" s="1"/>
  <c r="AA298" i="102" a="1"/>
  <c r="AA298" i="102" s="1"/>
  <c r="P288" i="102" a="1"/>
  <c r="P288" i="102" s="1"/>
  <c r="AD288" i="102" a="1"/>
  <c r="AD288" i="102" s="1"/>
  <c r="AK288" i="102" a="1"/>
  <c r="AK288" i="102" s="1"/>
  <c r="S289" i="102" a="1"/>
  <c r="S289" i="102" s="1"/>
  <c r="Y289" i="102" a="1"/>
  <c r="Y289" i="102" s="1"/>
  <c r="AF289" i="102" a="1"/>
  <c r="AF289" i="102" s="1"/>
  <c r="AN289" i="102" a="1"/>
  <c r="AN289" i="102" s="1"/>
  <c r="U290" i="102" a="1"/>
  <c r="U290" i="102" s="1"/>
  <c r="AC290" i="102" a="1"/>
  <c r="AC290" i="102" s="1"/>
  <c r="AJ290" i="102" a="1"/>
  <c r="AJ290" i="102" s="1"/>
  <c r="R291" i="102" a="1"/>
  <c r="R291" i="102" s="1"/>
  <c r="Y291" i="102" a="1"/>
  <c r="Y291" i="102" s="1"/>
  <c r="AF291" i="102" a="1"/>
  <c r="AF291" i="102" s="1"/>
  <c r="AM291" i="102" a="1"/>
  <c r="AM291" i="102" s="1"/>
  <c r="U292" i="102" a="1"/>
  <c r="U292" i="102" s="1"/>
  <c r="AC292" i="102" a="1"/>
  <c r="AC292" i="102" s="1"/>
  <c r="AI292" i="102" a="1"/>
  <c r="AI292" i="102" s="1"/>
  <c r="R293" i="102" a="1"/>
  <c r="R293" i="102" s="1"/>
  <c r="Y293" i="102" a="1"/>
  <c r="Y293" i="102" s="1"/>
  <c r="AF293" i="102" a="1"/>
  <c r="AF293" i="102" s="1"/>
  <c r="AM293" i="102" a="1"/>
  <c r="AM293" i="102" s="1"/>
  <c r="U294" i="102" a="1"/>
  <c r="U294" i="102" s="1"/>
  <c r="AB294" i="102" a="1"/>
  <c r="AB294" i="102" s="1"/>
  <c r="AI294" i="102" a="1"/>
  <c r="AI294" i="102" s="1"/>
  <c r="R295" i="102" a="1"/>
  <c r="R295" i="102" s="1"/>
  <c r="X295" i="102" a="1"/>
  <c r="X295" i="102" s="1"/>
  <c r="AF295" i="102" a="1"/>
  <c r="AF295" i="102" s="1"/>
  <c r="AM295" i="102" a="1"/>
  <c r="AM295" i="102" s="1"/>
  <c r="U296" i="102" a="1"/>
  <c r="U296" i="102" s="1"/>
  <c r="AB296" i="102" a="1"/>
  <c r="AB296" i="102" s="1"/>
  <c r="AI296" i="102" a="1"/>
  <c r="AI296" i="102" s="1"/>
  <c r="Q297" i="102" a="1"/>
  <c r="Q297" i="102" s="1"/>
  <c r="X297" i="102" a="1"/>
  <c r="X297" i="102" s="1"/>
  <c r="AF297" i="102" a="1"/>
  <c r="AF297" i="102" s="1"/>
  <c r="AL297" i="102" a="1"/>
  <c r="AL297" i="102" s="1"/>
  <c r="U298" i="102" a="1"/>
  <c r="U298" i="102" s="1"/>
  <c r="Q288" i="102" a="1"/>
  <c r="Q288" i="102" s="1"/>
  <c r="W288" i="102" a="1"/>
  <c r="W288" i="102" s="1"/>
  <c r="AE288" i="102" a="1"/>
  <c r="AE288" i="102" s="1"/>
  <c r="AL288" i="102" a="1"/>
  <c r="AL288" i="102" s="1"/>
  <c r="T289" i="102" a="1"/>
  <c r="T289" i="102" s="1"/>
  <c r="Z289" i="102" a="1"/>
  <c r="Z289" i="102" s="1"/>
  <c r="AG289" i="102" a="1"/>
  <c r="AG289" i="102" s="1"/>
  <c r="V290" i="102" a="1"/>
  <c r="V290" i="102" s="1"/>
  <c r="AD290" i="102" a="1"/>
  <c r="AD290" i="102" s="1"/>
  <c r="S291" i="102" a="1"/>
  <c r="S291" i="102" s="1"/>
  <c r="Z291" i="102" a="1"/>
  <c r="Z291" i="102" s="1"/>
  <c r="AG291" i="102" a="1"/>
  <c r="AG291" i="102" s="1"/>
  <c r="AN291" i="102" a="1"/>
  <c r="AN291" i="102" s="1"/>
  <c r="V292" i="102" a="1"/>
  <c r="V292" i="102" s="1"/>
  <c r="AJ292" i="102" a="1"/>
  <c r="AJ292" i="102" s="1"/>
  <c r="S293" i="102" a="1"/>
  <c r="S293" i="102" s="1"/>
  <c r="AG293" i="102" a="1"/>
  <c r="AG293" i="102" s="1"/>
  <c r="AN293" i="102" a="1"/>
  <c r="AN293" i="102" s="1"/>
  <c r="V294" i="102" a="1"/>
  <c r="V294" i="102" s="1"/>
  <c r="AC294" i="102" a="1"/>
  <c r="AC294" i="102" s="1"/>
  <c r="AJ294" i="102" a="1"/>
  <c r="AJ294" i="102" s="1"/>
  <c r="Y295" i="102" a="1"/>
  <c r="Y295" i="102" s="1"/>
  <c r="AG295" i="102" a="1"/>
  <c r="AG295" i="102" s="1"/>
  <c r="V296" i="102" a="1"/>
  <c r="V296" i="102" s="1"/>
  <c r="AC296" i="102" a="1"/>
  <c r="AC296" i="102" s="1"/>
  <c r="AJ296" i="102" a="1"/>
  <c r="AJ296" i="102" s="1"/>
  <c r="R297" i="102" a="1"/>
  <c r="R297" i="102" s="1"/>
  <c r="Y297" i="102" a="1"/>
  <c r="Y297" i="102" s="1"/>
  <c r="AM297" i="102" a="1"/>
  <c r="AM297" i="102" s="1"/>
  <c r="V298" i="102" a="1"/>
  <c r="V298" i="102" s="1"/>
  <c r="X288" i="102" a="1"/>
  <c r="X288" i="102" s="1"/>
  <c r="AF288" i="102" a="1"/>
  <c r="AF288" i="102" s="1"/>
  <c r="AA289" i="102" a="1"/>
  <c r="AA289" i="102" s="1"/>
  <c r="AH289" i="102" a="1"/>
  <c r="AH289" i="102" s="1"/>
  <c r="P290" i="102" a="1"/>
  <c r="P290" i="102" s="1"/>
  <c r="W290" i="102" a="1"/>
  <c r="W290" i="102" s="1"/>
  <c r="AE290" i="102" a="1"/>
  <c r="AE290" i="102" s="1"/>
  <c r="AK290" i="102" a="1"/>
  <c r="AK290" i="102" s="1"/>
  <c r="T291" i="102" a="1"/>
  <c r="T291" i="102" s="1"/>
  <c r="AA291" i="102" a="1"/>
  <c r="AA291" i="102" s="1"/>
  <c r="AH291" i="102" a="1"/>
  <c r="AH291" i="102" s="1"/>
  <c r="P292" i="102" a="1"/>
  <c r="P292" i="102" s="1"/>
  <c r="W292" i="102" a="1"/>
  <c r="W292" i="102" s="1"/>
  <c r="AD292" i="102" a="1"/>
  <c r="AD292" i="102" s="1"/>
  <c r="AK292" i="102" a="1"/>
  <c r="AK292" i="102" s="1"/>
  <c r="T293" i="102" a="1"/>
  <c r="T293" i="102" s="1"/>
  <c r="Z293" i="102" a="1"/>
  <c r="Z293" i="102" s="1"/>
  <c r="AH293" i="102" a="1"/>
  <c r="AH293" i="102" s="1"/>
  <c r="P294" i="102" a="1"/>
  <c r="P294" i="102" s="1"/>
  <c r="W294" i="102" a="1"/>
  <c r="W294" i="102" s="1"/>
  <c r="AD294" i="102" a="1"/>
  <c r="AD294" i="102" s="1"/>
  <c r="AK294" i="102" a="1"/>
  <c r="AK294" i="102" s="1"/>
  <c r="S295" i="102" a="1"/>
  <c r="S295" i="102" s="1"/>
  <c r="Z295" i="102" a="1"/>
  <c r="Z295" i="102" s="1"/>
  <c r="AH295" i="102" a="1"/>
  <c r="AH295" i="102" s="1"/>
  <c r="AN295" i="102" a="1"/>
  <c r="AN295" i="102" s="1"/>
  <c r="W296" i="102" a="1"/>
  <c r="W296" i="102" s="1"/>
  <c r="AD296" i="102" a="1"/>
  <c r="AD296" i="102" s="1"/>
  <c r="AK296" i="102" a="1"/>
  <c r="AK296" i="102" s="1"/>
  <c r="S297" i="102" a="1"/>
  <c r="S297" i="102" s="1"/>
  <c r="Z297" i="102" a="1"/>
  <c r="Z297" i="102" s="1"/>
  <c r="AG297" i="102" a="1"/>
  <c r="AG297" i="102" s="1"/>
  <c r="AN297" i="102" a="1"/>
  <c r="AN297" i="102" s="1"/>
  <c r="W298" i="102" a="1"/>
  <c r="W298" i="102" s="1"/>
  <c r="R288" i="102" a="1"/>
  <c r="R288" i="102" s="1"/>
  <c r="Y288" i="102" a="1"/>
  <c r="Y288" i="102" s="1"/>
  <c r="AG288" i="102" a="1"/>
  <c r="AG288" i="102" s="1"/>
  <c r="AM288" i="102" a="1"/>
  <c r="AM288" i="102" s="1"/>
  <c r="U289" i="102" a="1"/>
  <c r="U289" i="102" s="1"/>
  <c r="AB289" i="102" a="1"/>
  <c r="AB289" i="102" s="1"/>
  <c r="AI289" i="102" a="1"/>
  <c r="AI289" i="102" s="1"/>
  <c r="Q290" i="102" a="1"/>
  <c r="Q290" i="102" s="1"/>
  <c r="X290" i="102" a="1"/>
  <c r="X290" i="102" s="1"/>
  <c r="AL290" i="102" a="1"/>
  <c r="AL290" i="102" s="1"/>
  <c r="U291" i="102" a="1"/>
  <c r="U291" i="102" s="1"/>
  <c r="AI291" i="102" a="1"/>
  <c r="AI291" i="102" s="1"/>
  <c r="Q292" i="102" a="1"/>
  <c r="Q292" i="102" s="1"/>
  <c r="X292" i="102" a="1"/>
  <c r="X292" i="102" s="1"/>
  <c r="AE292" i="102" a="1"/>
  <c r="AE292" i="102" s="1"/>
  <c r="AL292" i="102" a="1"/>
  <c r="AL292" i="102" s="1"/>
  <c r="AA293" i="102" a="1"/>
  <c r="AA293" i="102" s="1"/>
  <c r="AI293" i="102" a="1"/>
  <c r="AI293" i="102" s="1"/>
  <c r="X294" i="102" a="1"/>
  <c r="X294" i="102" s="1"/>
  <c r="AE294" i="102" a="1"/>
  <c r="AE294" i="102" s="1"/>
  <c r="AL294" i="102" a="1"/>
  <c r="AL294" i="102" s="1"/>
  <c r="T295" i="102" a="1"/>
  <c r="T295" i="102" s="1"/>
  <c r="AA295" i="102" a="1"/>
  <c r="AA295" i="102" s="1"/>
  <c r="P296" i="102" a="1"/>
  <c r="P296" i="102" s="1"/>
  <c r="X296" i="102" a="1"/>
  <c r="X296" i="102" s="1"/>
  <c r="AL296" i="102" a="1"/>
  <c r="AL296" i="102" s="1"/>
  <c r="T297" i="102" a="1"/>
  <c r="T297" i="102" s="1"/>
  <c r="AA297" i="102" a="1"/>
  <c r="AA297" i="102" s="1"/>
  <c r="AH297" i="102" a="1"/>
  <c r="AH297" i="102" s="1"/>
  <c r="P298" i="102" a="1"/>
  <c r="P298" i="102" s="1"/>
  <c r="AD298" i="102" a="1"/>
  <c r="AD298" i="102" s="1"/>
  <c r="S288" i="102" a="1"/>
  <c r="S288" i="102" s="1"/>
  <c r="Z288" i="102" a="1"/>
  <c r="Z288" i="102" s="1"/>
  <c r="AN288" i="102" a="1"/>
  <c r="AN288" i="102" s="1"/>
  <c r="V289" i="102" a="1"/>
  <c r="V289" i="102" s="1"/>
  <c r="AC289" i="102" a="1"/>
  <c r="AC289" i="102" s="1"/>
  <c r="AJ289" i="102" a="1"/>
  <c r="AJ289" i="102" s="1"/>
  <c r="R290" i="102" a="1"/>
  <c r="R290" i="102" s="1"/>
  <c r="Y290" i="102" a="1"/>
  <c r="Y290" i="102" s="1"/>
  <c r="AF290" i="102" a="1"/>
  <c r="AF290" i="102" s="1"/>
  <c r="AM290" i="102" a="1"/>
  <c r="AM290" i="102" s="1"/>
  <c r="V291" i="102" a="1"/>
  <c r="V291" i="102" s="1"/>
  <c r="AB291" i="102" a="1"/>
  <c r="AB291" i="102" s="1"/>
  <c r="AJ291" i="102" a="1"/>
  <c r="AJ291" i="102" s="1"/>
  <c r="O301" i="102" a="1"/>
  <c r="O301" i="102" s="1"/>
  <c r="O294" i="102" a="1"/>
  <c r="O294" i="102" s="1"/>
  <c r="O288" i="102" a="1"/>
  <c r="O288" i="102" s="1"/>
  <c r="AI303" i="102" a="1"/>
  <c r="AI303" i="102" s="1"/>
  <c r="V303" i="102" a="1"/>
  <c r="V303" i="102" s="1"/>
  <c r="P303" i="102" a="1"/>
  <c r="P303" i="102" s="1"/>
  <c r="AH302" i="102" a="1"/>
  <c r="AH302" i="102" s="1"/>
  <c r="AB302" i="102" a="1"/>
  <c r="AB302" i="102" s="1"/>
  <c r="AN301" i="102" a="1"/>
  <c r="AN301" i="102" s="1"/>
  <c r="AH301" i="102" a="1"/>
  <c r="AH301" i="102" s="1"/>
  <c r="AA301" i="102" a="1"/>
  <c r="AA301" i="102" s="1"/>
  <c r="U301" i="102" a="1"/>
  <c r="U301" i="102" s="1"/>
  <c r="AG300" i="102" a="1"/>
  <c r="AG300" i="102" s="1"/>
  <c r="T300" i="102" a="1"/>
  <c r="T300" i="102" s="1"/>
  <c r="AK299" i="102" a="1"/>
  <c r="AK299" i="102" s="1"/>
  <c r="W299" i="102" a="1"/>
  <c r="W299" i="102" s="1"/>
  <c r="P299" i="102" a="1"/>
  <c r="P299" i="102" s="1"/>
  <c r="AH298" i="102" a="1"/>
  <c r="AH298" i="102" s="1"/>
  <c r="R298" i="102" a="1"/>
  <c r="R298" i="102" s="1"/>
  <c r="AN296" i="102" a="1"/>
  <c r="AN296" i="102" s="1"/>
  <c r="AJ295" i="102" a="1"/>
  <c r="AJ295" i="102" s="1"/>
  <c r="AC293" i="102" a="1"/>
  <c r="AC293" i="102" s="1"/>
  <c r="Z292" i="102" a="1"/>
  <c r="Z292" i="102" s="1"/>
  <c r="AG290" i="102" a="1"/>
  <c r="AG290" i="102" s="1"/>
  <c r="AA288" i="102" a="1"/>
  <c r="AA288" i="102" s="1"/>
  <c r="O300" i="102" a="1"/>
  <c r="O300" i="102" s="1"/>
  <c r="O293" i="102" a="1"/>
  <c r="O293" i="102" s="1"/>
  <c r="AH303" i="102" a="1"/>
  <c r="AH303" i="102" s="1"/>
  <c r="AB303" i="102" a="1"/>
  <c r="AB303" i="102" s="1"/>
  <c r="U303" i="102" a="1"/>
  <c r="U303" i="102" s="1"/>
  <c r="AN302" i="102" a="1"/>
  <c r="AN302" i="102" s="1"/>
  <c r="AA302" i="102" a="1"/>
  <c r="AA302" i="102" s="1"/>
  <c r="U302" i="102" a="1"/>
  <c r="U302" i="102" s="1"/>
  <c r="AM301" i="102" a="1"/>
  <c r="AM301" i="102" s="1"/>
  <c r="AG301" i="102" a="1"/>
  <c r="AG301" i="102" s="1"/>
  <c r="T301" i="102" a="1"/>
  <c r="T301" i="102" s="1"/>
  <c r="AM300" i="102" a="1"/>
  <c r="AM300" i="102" s="1"/>
  <c r="AF300" i="102" a="1"/>
  <c r="AF300" i="102" s="1"/>
  <c r="Z300" i="102" a="1"/>
  <c r="Z300" i="102" s="1"/>
  <c r="S300" i="102" a="1"/>
  <c r="S300" i="102" s="1"/>
  <c r="AJ299" i="102" a="1"/>
  <c r="AJ299" i="102" s="1"/>
  <c r="AD299" i="102" a="1"/>
  <c r="AD299" i="102" s="1"/>
  <c r="V299" i="102" a="1"/>
  <c r="V299" i="102" s="1"/>
  <c r="AN298" i="102" a="1"/>
  <c r="AN298" i="102" s="1"/>
  <c r="AG298" i="102" a="1"/>
  <c r="AG298" i="102" s="1"/>
  <c r="Q298" i="102" a="1"/>
  <c r="Q298" i="102" s="1"/>
  <c r="AM296" i="102" a="1"/>
  <c r="AM296" i="102" s="1"/>
  <c r="AI295" i="102" a="1"/>
  <c r="AI295" i="102" s="1"/>
  <c r="AF294" i="102" a="1"/>
  <c r="AF294" i="102" s="1"/>
  <c r="AB293" i="102" a="1"/>
  <c r="AB293" i="102" s="1"/>
  <c r="Y292" i="102" a="1"/>
  <c r="Y292" i="102" s="1"/>
  <c r="Z290" i="102" a="1"/>
  <c r="Z290" i="102" s="1"/>
  <c r="T288" i="102" a="1"/>
  <c r="T288" i="102" s="1"/>
  <c r="O299" i="102" a="1"/>
  <c r="O299" i="102" s="1"/>
  <c r="O292" i="102" a="1"/>
  <c r="O292" i="102" s="1"/>
  <c r="AN303" i="102" a="1"/>
  <c r="AN303" i="102" s="1"/>
  <c r="AG303" i="102" a="1"/>
  <c r="AG303" i="102" s="1"/>
  <c r="AA303" i="102" a="1"/>
  <c r="AA303" i="102" s="1"/>
  <c r="AM302" i="102" a="1"/>
  <c r="AM302" i="102" s="1"/>
  <c r="AG302" i="102" a="1"/>
  <c r="AG302" i="102" s="1"/>
  <c r="Z302" i="102" a="1"/>
  <c r="Z302" i="102" s="1"/>
  <c r="T302" i="102" a="1"/>
  <c r="T302" i="102" s="1"/>
  <c r="AF301" i="102" a="1"/>
  <c r="AF301" i="102" s="1"/>
  <c r="Z301" i="102" a="1"/>
  <c r="Z301" i="102" s="1"/>
  <c r="S301" i="102" a="1"/>
  <c r="S301" i="102" s="1"/>
  <c r="AL300" i="102" a="1"/>
  <c r="AL300" i="102" s="1"/>
  <c r="Y300" i="102" a="1"/>
  <c r="Y300" i="102" s="1"/>
  <c r="R300" i="102" a="1"/>
  <c r="R300" i="102" s="1"/>
  <c r="AC299" i="102" a="1"/>
  <c r="AC299" i="102" s="1"/>
  <c r="U299" i="102" a="1"/>
  <c r="U299" i="102" s="1"/>
  <c r="AF298" i="102" a="1"/>
  <c r="AF298" i="102" s="1"/>
  <c r="AJ297" i="102" a="1"/>
  <c r="AJ297" i="102" s="1"/>
  <c r="AF296" i="102" a="1"/>
  <c r="AF296" i="102" s="1"/>
  <c r="AC295" i="102" a="1"/>
  <c r="AC295" i="102" s="1"/>
  <c r="Z294" i="102" a="1"/>
  <c r="Z294" i="102" s="1"/>
  <c r="V293" i="102" a="1"/>
  <c r="V293" i="102" s="1"/>
  <c r="S290" i="102" a="1"/>
  <c r="S290" i="102" s="1"/>
  <c r="AM303" i="102" a="1"/>
  <c r="AM303" i="102" s="1"/>
  <c r="Z303" i="102" a="1"/>
  <c r="Z303" i="102" s="1"/>
  <c r="T303" i="102" a="1"/>
  <c r="T303" i="102" s="1"/>
  <c r="AL302" i="102" a="1"/>
  <c r="AL302" i="102" s="1"/>
  <c r="AF302" i="102" a="1"/>
  <c r="AF302" i="102" s="1"/>
  <c r="S302" i="102" a="1"/>
  <c r="S302" i="102" s="1"/>
  <c r="AL301" i="102" a="1"/>
  <c r="AL301" i="102" s="1"/>
  <c r="AE301" i="102" a="1"/>
  <c r="AE301" i="102" s="1"/>
  <c r="Y301" i="102" a="1"/>
  <c r="Y301" i="102" s="1"/>
  <c r="AK300" i="102" a="1"/>
  <c r="AK300" i="102" s="1"/>
  <c r="AE300" i="102" a="1"/>
  <c r="AE300" i="102" s="1"/>
  <c r="X300" i="102" a="1"/>
  <c r="X300" i="102" s="1"/>
  <c r="Q300" i="102" a="1"/>
  <c r="Q300" i="102" s="1"/>
  <c r="AI299" i="102" a="1"/>
  <c r="AI299" i="102" s="1"/>
  <c r="AB299" i="102" a="1"/>
  <c r="AB299" i="102" s="1"/>
  <c r="T299" i="102" a="1"/>
  <c r="T299" i="102" s="1"/>
  <c r="AM298" i="102" a="1"/>
  <c r="AM298" i="102" s="1"/>
  <c r="AE298" i="102" a="1"/>
  <c r="AE298" i="102" s="1"/>
  <c r="AI297" i="102" a="1"/>
  <c r="AI297" i="102" s="1"/>
  <c r="AE296" i="102" a="1"/>
  <c r="AE296" i="102" s="1"/>
  <c r="AB295" i="102" a="1"/>
  <c r="AB295" i="102" s="1"/>
  <c r="Y294" i="102" a="1"/>
  <c r="Y294" i="102" s="1"/>
  <c r="U293" i="102" a="1"/>
  <c r="U293" i="102" s="1"/>
  <c r="R292" i="102" a="1"/>
  <c r="R292" i="102" s="1"/>
  <c r="AK289" i="102" a="1"/>
  <c r="AK289" i="102" s="1"/>
  <c r="O298" i="102" a="1"/>
  <c r="O298" i="102" s="1"/>
  <c r="O291" i="102" a="1"/>
  <c r="O291" i="102" s="1"/>
  <c r="AL303" i="102" a="1"/>
  <c r="AL303" i="102" s="1"/>
  <c r="AF303" i="102" a="1"/>
  <c r="AF303" i="102" s="1"/>
  <c r="Y303" i="102" a="1"/>
  <c r="Y303" i="102" s="1"/>
  <c r="S303" i="102" a="1"/>
  <c r="S303" i="102" s="1"/>
  <c r="AE302" i="102" a="1"/>
  <c r="AE302" i="102" s="1"/>
  <c r="Y302" i="102" a="1"/>
  <c r="Y302" i="102" s="1"/>
  <c r="R302" i="102" a="1"/>
  <c r="R302" i="102" s="1"/>
  <c r="AK301" i="102" a="1"/>
  <c r="AK301" i="102" s="1"/>
  <c r="X301" i="102" a="1"/>
  <c r="X301" i="102" s="1"/>
  <c r="R301" i="102" a="1"/>
  <c r="R301" i="102" s="1"/>
  <c r="AJ300" i="102" a="1"/>
  <c r="AJ300" i="102" s="1"/>
  <c r="AD300" i="102" a="1"/>
  <c r="AD300" i="102" s="1"/>
  <c r="W300" i="102" a="1"/>
  <c r="W300" i="102" s="1"/>
  <c r="P300" i="102" a="1"/>
  <c r="P300" i="102" s="1"/>
  <c r="AH299" i="102" a="1"/>
  <c r="AH299" i="102" s="1"/>
  <c r="AA299" i="102" a="1"/>
  <c r="AA299" i="102" s="1"/>
  <c r="AL298" i="102" a="1"/>
  <c r="AL298" i="102" s="1"/>
  <c r="AC298" i="102" a="1"/>
  <c r="AC298" i="102" s="1"/>
  <c r="AC297" i="102" a="1"/>
  <c r="AC297" i="102" s="1"/>
  <c r="V295" i="102" a="1"/>
  <c r="V295" i="102" s="1"/>
  <c r="R294" i="102" a="1"/>
  <c r="R294" i="102" s="1"/>
  <c r="AN292" i="102" a="1"/>
  <c r="AN292" i="102" s="1"/>
  <c r="AK291" i="102" a="1"/>
  <c r="AK291" i="102" s="1"/>
  <c r="E170" i="102" a="1"/>
  <c r="E170" i="102" s="1"/>
  <c r="C147" i="103"/>
  <c r="C146" i="103"/>
  <c r="C145" i="103"/>
  <c r="C144" i="103"/>
  <c r="C143" i="103"/>
  <c r="C142" i="103"/>
  <c r="C141" i="103"/>
  <c r="C140" i="103"/>
  <c r="C139" i="103"/>
  <c r="C138" i="103"/>
  <c r="C137" i="103"/>
  <c r="C136" i="103"/>
  <c r="C135" i="103"/>
  <c r="C134" i="103"/>
  <c r="C133" i="103"/>
  <c r="C132" i="103"/>
  <c r="C131" i="103"/>
  <c r="C130" i="103"/>
  <c r="C129" i="103"/>
  <c r="C128" i="103"/>
  <c r="C127" i="103"/>
  <c r="C126" i="103"/>
  <c r="C125" i="103"/>
  <c r="C124" i="103"/>
  <c r="C123" i="103"/>
  <c r="C122" i="103"/>
  <c r="C121" i="103"/>
  <c r="C120" i="103"/>
  <c r="C119" i="103"/>
  <c r="C118" i="103"/>
  <c r="C117" i="103"/>
  <c r="C116" i="103"/>
  <c r="C115" i="103"/>
  <c r="C114" i="103"/>
  <c r="C113" i="103"/>
  <c r="C112" i="103"/>
  <c r="C111" i="103"/>
  <c r="C110" i="103"/>
  <c r="C109" i="103"/>
  <c r="C108" i="103"/>
  <c r="C107" i="103"/>
  <c r="C106" i="103"/>
  <c r="C105" i="103"/>
  <c r="C104" i="103"/>
  <c r="C103" i="103"/>
  <c r="C102" i="103"/>
  <c r="C101" i="103"/>
  <c r="C100" i="103"/>
  <c r="C99" i="103"/>
  <c r="C98" i="103"/>
  <c r="C97" i="103"/>
  <c r="C96" i="103"/>
  <c r="C95" i="103"/>
  <c r="C94" i="103"/>
  <c r="C93" i="103"/>
  <c r="C92" i="103"/>
  <c r="C91" i="103"/>
  <c r="C90" i="103"/>
  <c r="C89" i="103"/>
  <c r="C88" i="103"/>
  <c r="C67" i="103"/>
  <c r="C66" i="103"/>
  <c r="C65" i="103"/>
  <c r="C64" i="103"/>
  <c r="C63" i="103"/>
  <c r="C62" i="103"/>
  <c r="C61" i="103"/>
  <c r="C60" i="103"/>
  <c r="C59" i="103"/>
  <c r="C58" i="103"/>
  <c r="C57" i="103"/>
  <c r="C56" i="103"/>
  <c r="C55" i="103"/>
  <c r="C54" i="103"/>
  <c r="C53" i="103"/>
  <c r="C52" i="103"/>
  <c r="C51" i="103"/>
  <c r="C50" i="103"/>
  <c r="C49" i="103"/>
  <c r="C48" i="103"/>
  <c r="C30" i="103"/>
  <c r="C47" i="103"/>
  <c r="C46" i="103"/>
  <c r="C45" i="103"/>
  <c r="C44" i="103"/>
  <c r="C43" i="103"/>
  <c r="C42" i="103"/>
  <c r="C41" i="103"/>
  <c r="C40" i="103"/>
  <c r="C39" i="103"/>
  <c r="C38" i="103"/>
  <c r="C37" i="103"/>
  <c r="C36" i="103"/>
  <c r="C35" i="103"/>
  <c r="C34" i="103"/>
  <c r="C33" i="103"/>
  <c r="C32" i="103"/>
  <c r="C31" i="103"/>
  <c r="C29" i="103"/>
  <c r="C28" i="103"/>
  <c r="C27" i="103"/>
  <c r="C26" i="103"/>
  <c r="C25" i="103"/>
  <c r="C24" i="103"/>
  <c r="C23" i="103"/>
  <c r="C22" i="103"/>
  <c r="C21" i="103"/>
  <c r="C20" i="103"/>
  <c r="C19" i="103"/>
  <c r="C18" i="103"/>
  <c r="C17" i="103"/>
  <c r="C16" i="103"/>
  <c r="C15" i="103"/>
  <c r="C14" i="103"/>
  <c r="C13" i="103"/>
  <c r="C12" i="103"/>
  <c r="C11" i="103"/>
  <c r="C10" i="103"/>
  <c r="C9" i="103"/>
  <c r="C8" i="103"/>
  <c r="C7" i="103"/>
  <c r="C6" i="103"/>
  <c r="C5" i="103"/>
  <c r="C4" i="103"/>
  <c r="C3" i="103"/>
  <c r="B9" i="103"/>
  <c r="B10" i="103" s="1"/>
  <c r="B11" i="103" s="1"/>
  <c r="B12" i="103" s="1"/>
  <c r="B13" i="103" s="1"/>
  <c r="B14" i="103" s="1"/>
  <c r="B15" i="103" s="1"/>
  <c r="B16" i="103" s="1"/>
  <c r="B17" i="103" s="1"/>
  <c r="B18" i="103" s="1"/>
  <c r="B19" i="103" s="1"/>
  <c r="B20" i="103" s="1"/>
  <c r="B21" i="103" s="1"/>
  <c r="B22" i="103" s="1"/>
  <c r="B23" i="103" s="1"/>
  <c r="B24" i="103" s="1"/>
  <c r="B25" i="103" s="1"/>
  <c r="B26" i="103" s="1"/>
  <c r="B27" i="103" s="1"/>
  <c r="B28" i="103" s="1"/>
  <c r="B29" i="103" s="1"/>
  <c r="B30" i="103" s="1"/>
  <c r="B31" i="103" s="1"/>
  <c r="B32" i="103" s="1"/>
  <c r="B33" i="103" s="1"/>
  <c r="B34" i="103" s="1"/>
  <c r="B35" i="103" s="1"/>
  <c r="B36" i="103" s="1"/>
  <c r="B37" i="103" s="1"/>
  <c r="B38" i="103" s="1"/>
  <c r="B39" i="103" s="1"/>
  <c r="B40" i="103" s="1"/>
  <c r="B41" i="103" s="1"/>
  <c r="B42" i="103" s="1"/>
  <c r="B43" i="103" s="1"/>
  <c r="B44" i="103" s="1"/>
  <c r="B45" i="103" s="1"/>
  <c r="B46" i="103" s="1"/>
  <c r="B47" i="103" s="1"/>
  <c r="B48" i="103" s="1"/>
  <c r="B49" i="103" s="1"/>
  <c r="B50" i="103" s="1"/>
  <c r="B51" i="103" s="1"/>
  <c r="B52" i="103" s="1"/>
  <c r="B53" i="103" s="1"/>
  <c r="B54" i="103" s="1"/>
  <c r="B55" i="103" s="1"/>
  <c r="B56" i="103" s="1"/>
  <c r="B57" i="103" s="1"/>
  <c r="B58" i="103" s="1"/>
  <c r="B59" i="103" s="1"/>
  <c r="B60" i="103" s="1"/>
  <c r="B61" i="103" s="1"/>
  <c r="B62" i="103" s="1"/>
  <c r="B63" i="103" s="1"/>
  <c r="B64" i="103" s="1"/>
  <c r="B65" i="103" s="1"/>
  <c r="B66" i="103" s="1"/>
  <c r="B67" i="103" s="1"/>
  <c r="B68" i="103" s="1"/>
  <c r="B69" i="103" s="1"/>
  <c r="B70" i="103" s="1"/>
  <c r="B71" i="103" s="1"/>
  <c r="B72" i="103" s="1"/>
  <c r="B73" i="103" s="1"/>
  <c r="B74" i="103" s="1"/>
  <c r="B75" i="103" s="1"/>
  <c r="B76" i="103" s="1"/>
  <c r="B77" i="103" s="1"/>
  <c r="B78" i="103" s="1"/>
  <c r="B79" i="103" s="1"/>
  <c r="B80" i="103" s="1"/>
  <c r="B81" i="103" s="1"/>
  <c r="B82" i="103" s="1"/>
  <c r="B83" i="103" s="1"/>
  <c r="B84" i="103" s="1"/>
  <c r="B85" i="103" s="1"/>
  <c r="B86" i="103" s="1"/>
  <c r="B87" i="103" s="1"/>
  <c r="B88" i="103" s="1"/>
  <c r="B89" i="103" s="1"/>
  <c r="B90" i="103" s="1"/>
  <c r="B91" i="103" s="1"/>
  <c r="B92" i="103" s="1"/>
  <c r="B93" i="103" s="1"/>
  <c r="B94" i="103" s="1"/>
  <c r="B95" i="103" s="1"/>
  <c r="B96" i="103" s="1"/>
  <c r="B97" i="103" s="1"/>
  <c r="B98" i="103" s="1"/>
  <c r="B99" i="103" s="1"/>
  <c r="B100" i="103" s="1"/>
  <c r="B101" i="103" s="1"/>
  <c r="B102" i="103" s="1"/>
  <c r="B103" i="103" s="1"/>
  <c r="B104" i="103" s="1"/>
  <c r="B105" i="103" s="1"/>
  <c r="B106" i="103" s="1"/>
  <c r="B107" i="103" s="1"/>
  <c r="B108" i="103" s="1"/>
  <c r="B109" i="103" s="1"/>
  <c r="B110" i="103" s="1"/>
  <c r="B111" i="103" s="1"/>
  <c r="B112" i="103" s="1"/>
  <c r="B113" i="103" s="1"/>
  <c r="B114" i="103" s="1"/>
  <c r="B115" i="103" s="1"/>
  <c r="B116" i="103" s="1"/>
  <c r="B117" i="103" s="1"/>
  <c r="B118" i="103" s="1"/>
  <c r="B119" i="103" s="1"/>
  <c r="B120" i="103" s="1"/>
  <c r="B121" i="103" s="1"/>
  <c r="B122" i="103" s="1"/>
  <c r="B123" i="103" s="1"/>
  <c r="B124" i="103" s="1"/>
  <c r="B125" i="103" s="1"/>
  <c r="B126" i="103" s="1"/>
  <c r="B127" i="103" s="1"/>
  <c r="B128" i="103" s="1"/>
  <c r="B129" i="103" s="1"/>
  <c r="B130" i="103" s="1"/>
  <c r="B131" i="103" s="1"/>
  <c r="B132" i="103" s="1"/>
  <c r="B133" i="103" s="1"/>
  <c r="B134" i="103" s="1"/>
  <c r="B135" i="103" s="1"/>
  <c r="B136" i="103" s="1"/>
  <c r="B137" i="103" s="1"/>
  <c r="B138" i="103" s="1"/>
  <c r="B139" i="103" s="1"/>
  <c r="B140" i="103" s="1"/>
  <c r="B141" i="103" s="1"/>
  <c r="B142" i="103" s="1"/>
  <c r="B143" i="103" s="1"/>
  <c r="B144" i="103" s="1"/>
  <c r="B145" i="103" s="1"/>
  <c r="B146" i="103" s="1"/>
  <c r="B147" i="103" s="1"/>
  <c r="Y287" i="102" l="1" a="1"/>
  <c r="Y287" i="102" s="1"/>
  <c r="AM287" i="102" a="1"/>
  <c r="AM287" i="102" s="1"/>
  <c r="S287" i="102" a="1"/>
  <c r="S287" i="102" s="1"/>
  <c r="Z287" i="102" a="1"/>
  <c r="Z287" i="102" s="1"/>
  <c r="AF287" i="102" a="1"/>
  <c r="AF287" i="102" s="1"/>
  <c r="AN287" i="102" a="1"/>
  <c r="AN287" i="102" s="1"/>
  <c r="AG287" i="102" a="1"/>
  <c r="AG287" i="102" s="1"/>
  <c r="T287" i="102" a="1"/>
  <c r="T287" i="102" s="1"/>
  <c r="AA287" i="102" a="1"/>
  <c r="AA287" i="102" s="1"/>
  <c r="AH287" i="102" a="1"/>
  <c r="AH287" i="102" s="1"/>
  <c r="U287" i="102" a="1"/>
  <c r="U287" i="102" s="1"/>
  <c r="AB287" i="102" a="1"/>
  <c r="AB287" i="102" s="1"/>
  <c r="AI287" i="102" a="1"/>
  <c r="AI287" i="102" s="1"/>
  <c r="P287" i="102" a="1"/>
  <c r="P287" i="102" s="1"/>
  <c r="V287" i="102" a="1"/>
  <c r="V287" i="102" s="1"/>
  <c r="AC287" i="102" a="1"/>
  <c r="AC287" i="102" s="1"/>
  <c r="AJ287" i="102" a="1"/>
  <c r="AJ287" i="102" s="1"/>
  <c r="Q287" i="102" a="1"/>
  <c r="Q287" i="102" s="1"/>
  <c r="W287" i="102" a="1"/>
  <c r="W287" i="102" s="1"/>
  <c r="AD287" i="102" a="1"/>
  <c r="AD287" i="102" s="1"/>
  <c r="AK287" i="102" a="1"/>
  <c r="AK287" i="102" s="1"/>
  <c r="X287" i="102" a="1"/>
  <c r="X287" i="102" s="1"/>
  <c r="AE287" i="102" a="1"/>
  <c r="AE287" i="102" s="1"/>
  <c r="AL287" i="102" a="1"/>
  <c r="AL287" i="102" s="1"/>
  <c r="M287" i="102" a="1"/>
  <c r="M287" i="102" s="1"/>
  <c r="N287" i="102" s="1" a="1"/>
  <c r="R287" i="102" a="1"/>
  <c r="R287" i="102" s="1"/>
  <c r="F170" i="102"/>
  <c r="C68" i="103"/>
  <c r="F179" i="102"/>
  <c r="F186" i="102"/>
  <c r="C81" i="103"/>
  <c r="F184" i="102"/>
  <c r="F183" i="102"/>
  <c r="C75" i="103"/>
  <c r="C76" i="103"/>
  <c r="C84" i="103"/>
  <c r="F173" i="102"/>
  <c r="F185" i="102"/>
  <c r="F172" i="102"/>
  <c r="C80" i="103"/>
  <c r="C73" i="103"/>
  <c r="F177" i="102"/>
  <c r="C69" i="103"/>
  <c r="C77" i="103"/>
  <c r="C85" i="103"/>
  <c r="F181" i="102"/>
  <c r="F175" i="102"/>
  <c r="F180" i="102"/>
  <c r="C72" i="103"/>
  <c r="F187" i="102"/>
  <c r="C70" i="103"/>
  <c r="C78" i="103"/>
  <c r="C86" i="103"/>
  <c r="F189" i="102"/>
  <c r="F176" i="102"/>
  <c r="F188" i="102"/>
  <c r="F182" i="102"/>
  <c r="F171" i="102"/>
  <c r="C74" i="103"/>
  <c r="C82" i="103"/>
  <c r="C83" i="103"/>
  <c r="C71" i="103"/>
  <c r="C79" i="103"/>
  <c r="C87" i="103"/>
  <c r="F174" i="102"/>
  <c r="F178" i="102"/>
  <c r="N287" i="102" l="1"/>
  <c r="AP288" i="102"/>
  <c r="AP296" i="102"/>
  <c r="AP289" i="102"/>
  <c r="AP297" i="102"/>
  <c r="AP290" i="102"/>
  <c r="AP298" i="102"/>
  <c r="AP292" i="102"/>
  <c r="AP300" i="102"/>
  <c r="AP303" i="102"/>
  <c r="AP291" i="102"/>
  <c r="AP299" i="102"/>
  <c r="AP293" i="102"/>
  <c r="AP301" i="102"/>
  <c r="AP294" i="102"/>
  <c r="AP302" i="102"/>
  <c r="AP295" i="102"/>
  <c r="AP287" i="102" l="1"/>
  <c r="AR287" i="102" s="1" a="1"/>
  <c r="AR287" i="102" s="1"/>
  <c r="L358" i="102" s="1" a="1"/>
  <c r="L358" i="102" s="1"/>
  <c r="K310" i="102" a="1"/>
  <c r="I310" i="102" a="1"/>
  <c r="I310" i="102" s="1"/>
  <c r="K310" i="102" l="1"/>
  <c r="AD313" i="102" a="1"/>
  <c r="AD313" i="102" s="1"/>
  <c r="O316" i="102" a="1"/>
  <c r="O316" i="102" s="1"/>
  <c r="AB318" i="102" a="1"/>
  <c r="AB318" i="102" s="1"/>
  <c r="AE320" i="102" a="1"/>
  <c r="AE320" i="102" s="1"/>
  <c r="S324" i="102" a="1"/>
  <c r="S324" i="102" s="1"/>
  <c r="AE326" i="102" a="1"/>
  <c r="AE326" i="102" s="1"/>
  <c r="Q331" i="102" a="1"/>
  <c r="Q331" i="102" s="1"/>
  <c r="AC333" i="102" a="1"/>
  <c r="AC333" i="102" s="1"/>
  <c r="AJ335" i="102" a="1"/>
  <c r="AJ335" i="102" s="1"/>
  <c r="AB312" i="102" a="1"/>
  <c r="AB312" i="102" s="1"/>
  <c r="U315" i="102" a="1"/>
  <c r="U315" i="102" s="1"/>
  <c r="Y317" i="102" a="1"/>
  <c r="Y317" i="102" s="1"/>
  <c r="AD319" i="102" a="1"/>
  <c r="AD319" i="102" s="1"/>
  <c r="O323" i="102" a="1"/>
  <c r="O323" i="102" s="1"/>
  <c r="AH325" i="102" a="1"/>
  <c r="AH325" i="102" s="1"/>
  <c r="T329" i="102" a="1"/>
  <c r="T329" i="102" s="1"/>
  <c r="AC332" i="102" a="1"/>
  <c r="AC332" i="102" s="1"/>
  <c r="AD334" i="102" a="1"/>
  <c r="AD334" i="102" s="1"/>
  <c r="AF311" i="102" a="1"/>
  <c r="AF311" i="102" s="1"/>
  <c r="S314" i="102" a="1"/>
  <c r="S314" i="102" s="1"/>
  <c r="AF316" i="102" a="1"/>
  <c r="AF316" i="102" s="1"/>
  <c r="R319" i="102" a="1"/>
  <c r="R319" i="102" s="1"/>
  <c r="AJ322" i="102" a="1"/>
  <c r="AJ322" i="102" s="1"/>
  <c r="S325" i="102" a="1"/>
  <c r="S325" i="102" s="1"/>
  <c r="AE328" i="102" a="1"/>
  <c r="AE328" i="102" s="1"/>
  <c r="P332" i="102" a="1"/>
  <c r="P332" i="102" s="1"/>
  <c r="Y311" i="102" a="1"/>
  <c r="Y311" i="102" s="1"/>
  <c r="AF313" i="102" a="1"/>
  <c r="AF313" i="102" s="1"/>
  <c r="R316" i="102" a="1"/>
  <c r="R316" i="102" s="1"/>
  <c r="AL318" i="102" a="1"/>
  <c r="AL318" i="102" s="1"/>
  <c r="O322" i="102" a="1"/>
  <c r="O322" i="102" s="1"/>
  <c r="AD324" i="102" a="1"/>
  <c r="AD324" i="102" s="1"/>
  <c r="P328" i="102" a="1"/>
  <c r="P328" i="102" s="1"/>
  <c r="AB331" i="102" a="1"/>
  <c r="AB331" i="102" s="1"/>
  <c r="AL333" i="102" a="1"/>
  <c r="AL333" i="102" s="1"/>
  <c r="AA336" i="102" a="1"/>
  <c r="AA336" i="102" s="1"/>
  <c r="S313" i="102" a="1"/>
  <c r="S313" i="102" s="1"/>
  <c r="AD315" i="102" a="1"/>
  <c r="AD315" i="102" s="1"/>
  <c r="Q318" i="102" a="1"/>
  <c r="Q318" i="102" s="1"/>
  <c r="W322" i="102" a="1"/>
  <c r="W322" i="102" s="1"/>
  <c r="AE324" i="102" a="1"/>
  <c r="AE324" i="102" s="1"/>
  <c r="Q328" i="102" a="1"/>
  <c r="Q328" i="102" s="1"/>
  <c r="AC331" i="102" a="1"/>
  <c r="AC331" i="102" s="1"/>
  <c r="AM333" i="102" a="1"/>
  <c r="AM333" i="102" s="1"/>
  <c r="S311" i="102" a="1"/>
  <c r="S311" i="102" s="1"/>
  <c r="O314" i="102" a="1"/>
  <c r="O314" i="102" s="1"/>
  <c r="AI316" i="102" a="1"/>
  <c r="AI316" i="102" s="1"/>
  <c r="U319" i="102" a="1"/>
  <c r="U319" i="102" s="1"/>
  <c r="AM322" i="102" a="1"/>
  <c r="AM322" i="102" s="1"/>
  <c r="V325" i="102" a="1"/>
  <c r="V325" i="102" s="1"/>
  <c r="AH328" i="102" a="1"/>
  <c r="AH328" i="102" s="1"/>
  <c r="S332" i="102" a="1"/>
  <c r="S332" i="102" s="1"/>
  <c r="AA334" i="102" a="1"/>
  <c r="AA334" i="102" s="1"/>
  <c r="U311" i="102" a="1"/>
  <c r="U311" i="102" s="1"/>
  <c r="S322" i="102" a="1"/>
  <c r="S322" i="102" s="1"/>
  <c r="AB334" i="102" a="1"/>
  <c r="AB334" i="102" s="1"/>
  <c r="AJ338" i="102" a="1"/>
  <c r="AJ338" i="102" s="1"/>
  <c r="AB311" i="102" a="1"/>
  <c r="AB311" i="102" s="1"/>
  <c r="V320" i="102" a="1"/>
  <c r="V320" i="102" s="1"/>
  <c r="AH332" i="102" a="1"/>
  <c r="AH332" i="102" s="1"/>
  <c r="AJ337" i="102" a="1"/>
  <c r="AJ337" i="102" s="1"/>
  <c r="P341" i="102" a="1"/>
  <c r="P341" i="102" s="1"/>
  <c r="T318" i="102" a="1"/>
  <c r="T318" i="102" s="1"/>
  <c r="AF331" i="102" a="1"/>
  <c r="AF331" i="102" s="1"/>
  <c r="Y337" i="102" a="1"/>
  <c r="Y337" i="102" s="1"/>
  <c r="Q341" i="102" a="1"/>
  <c r="Q341" i="102" s="1"/>
  <c r="V317" i="102" a="1"/>
  <c r="V317" i="102" s="1"/>
  <c r="AA328" i="102" a="1"/>
  <c r="AA328" i="102" s="1"/>
  <c r="AF336" i="102" a="1"/>
  <c r="AF336" i="102" s="1"/>
  <c r="AM338" i="102" a="1"/>
  <c r="AM338" i="102" s="1"/>
  <c r="S315" i="102" a="1"/>
  <c r="S315" i="102" s="1"/>
  <c r="V326" i="102" a="1"/>
  <c r="V326" i="102" s="1"/>
  <c r="AM336" i="102" a="1"/>
  <c r="AM336" i="102" s="1"/>
  <c r="AF340" i="102" a="1"/>
  <c r="AF340" i="102" s="1"/>
  <c r="U313" i="102" a="1"/>
  <c r="U313" i="102" s="1"/>
  <c r="Q324" i="102" a="1"/>
  <c r="Q324" i="102" s="1"/>
  <c r="P335" i="102" a="1"/>
  <c r="P335" i="102" s="1"/>
  <c r="AA338" i="102" a="1"/>
  <c r="AA338" i="102" s="1"/>
  <c r="O311" i="102" a="1"/>
  <c r="O311" i="102" s="1"/>
  <c r="AI319" i="102" a="1"/>
  <c r="AI319" i="102" s="1"/>
  <c r="U333" i="102" a="1"/>
  <c r="U333" i="102" s="1"/>
  <c r="AH337" i="102" a="1"/>
  <c r="AH337" i="102" s="1"/>
  <c r="AN340" i="102" a="1"/>
  <c r="AN340" i="102" s="1"/>
  <c r="V311" i="102" a="1"/>
  <c r="V311" i="102" s="1"/>
  <c r="AK313" i="102" a="1"/>
  <c r="AK313" i="102" s="1"/>
  <c r="V316" i="102" a="1"/>
  <c r="V316" i="102" s="1"/>
  <c r="AI318" i="102" a="1"/>
  <c r="AI318" i="102" s="1"/>
  <c r="AL320" i="102" a="1"/>
  <c r="AL320" i="102" s="1"/>
  <c r="AA324" i="102" a="1"/>
  <c r="AA324" i="102" s="1"/>
  <c r="AM326" i="102" a="1"/>
  <c r="AM326" i="102" s="1"/>
  <c r="Y331" i="102" a="1"/>
  <c r="Y331" i="102" s="1"/>
  <c r="P334" i="102" a="1"/>
  <c r="P334" i="102" s="1"/>
  <c r="Q336" i="102" a="1"/>
  <c r="Q336" i="102" s="1"/>
  <c r="AI312" i="102" a="1"/>
  <c r="AI312" i="102" s="1"/>
  <c r="AB315" i="102" a="1"/>
  <c r="AB315" i="102" s="1"/>
  <c r="AG317" i="102" a="1"/>
  <c r="AG317" i="102" s="1"/>
  <c r="R320" i="102" a="1"/>
  <c r="R320" i="102" s="1"/>
  <c r="W323" i="102" a="1"/>
  <c r="W323" i="102" s="1"/>
  <c r="P326" i="102" a="1"/>
  <c r="P326" i="102" s="1"/>
  <c r="AB329" i="102" a="1"/>
  <c r="AB329" i="102" s="1"/>
  <c r="AJ332" i="102" a="1"/>
  <c r="AJ332" i="102" s="1"/>
  <c r="AK334" i="102" a="1"/>
  <c r="AK334" i="102" s="1"/>
  <c r="AN311" i="102" a="1"/>
  <c r="AN311" i="102" s="1"/>
  <c r="AA314" i="102" a="1"/>
  <c r="AA314" i="102" s="1"/>
  <c r="AL316" i="102" a="1"/>
  <c r="AL316" i="102" s="1"/>
  <c r="AK319" i="102" a="1"/>
  <c r="AK319" i="102" s="1"/>
  <c r="P323" i="102" a="1"/>
  <c r="P323" i="102" s="1"/>
  <c r="AA325" i="102" a="1"/>
  <c r="AA325" i="102" s="1"/>
  <c r="AM328" i="102" a="1"/>
  <c r="AM328" i="102" s="1"/>
  <c r="W332" i="102" a="1"/>
  <c r="W332" i="102" s="1"/>
  <c r="AG311" i="102" a="1"/>
  <c r="AG311" i="102" s="1"/>
  <c r="AM313" i="102" a="1"/>
  <c r="AM313" i="102" s="1"/>
  <c r="Y316" i="102" a="1"/>
  <c r="Y316" i="102" s="1"/>
  <c r="S319" i="102" a="1"/>
  <c r="S319" i="102" s="1"/>
  <c r="AD322" i="102" a="1"/>
  <c r="AD322" i="102" s="1"/>
  <c r="AL324" i="102" a="1"/>
  <c r="AL324" i="102" s="1"/>
  <c r="X328" i="102" a="1"/>
  <c r="X328" i="102" s="1"/>
  <c r="AJ331" i="102" a="1"/>
  <c r="AJ331" i="102" s="1"/>
  <c r="R334" i="102" a="1"/>
  <c r="R334" i="102" s="1"/>
  <c r="R311" i="102" a="1"/>
  <c r="R311" i="102" s="1"/>
  <c r="AG313" i="102" a="1"/>
  <c r="AG313" i="102" s="1"/>
  <c r="AK315" i="102" a="1"/>
  <c r="AK315" i="102" s="1"/>
  <c r="AE318" i="102" a="1"/>
  <c r="AE318" i="102" s="1"/>
  <c r="AE322" i="102" a="1"/>
  <c r="AE322" i="102" s="1"/>
  <c r="AM324" i="102" a="1"/>
  <c r="AM324" i="102" s="1"/>
  <c r="Y328" i="102" a="1"/>
  <c r="Y328" i="102" s="1"/>
  <c r="AK331" i="102" a="1"/>
  <c r="AK331" i="102" s="1"/>
  <c r="S334" i="102" a="1"/>
  <c r="S334" i="102" s="1"/>
  <c r="AA311" i="102" a="1"/>
  <c r="AA311" i="102" s="1"/>
  <c r="V314" i="102" a="1"/>
  <c r="V314" i="102" s="1"/>
  <c r="AN316" i="102" a="1"/>
  <c r="AN316" i="102" s="1"/>
  <c r="AA319" i="102" a="1"/>
  <c r="AA319" i="102" s="1"/>
  <c r="S323" i="102" a="1"/>
  <c r="S323" i="102" s="1"/>
  <c r="AD325" i="102" a="1"/>
  <c r="AD325" i="102" s="1"/>
  <c r="P329" i="102" a="1"/>
  <c r="P329" i="102" s="1"/>
  <c r="Z332" i="102" a="1"/>
  <c r="Z332" i="102" s="1"/>
  <c r="AN334" i="102" a="1"/>
  <c r="AN334" i="102" s="1"/>
  <c r="Z312" i="102" a="1"/>
  <c r="Z312" i="102" s="1"/>
  <c r="U323" i="102" a="1"/>
  <c r="U323" i="102" s="1"/>
  <c r="V335" i="102" a="1"/>
  <c r="V335" i="102" s="1"/>
  <c r="P340" i="102" a="1"/>
  <c r="P340" i="102" s="1"/>
  <c r="AF312" i="102" a="1"/>
  <c r="AF312" i="102" s="1"/>
  <c r="Y322" i="102" a="1"/>
  <c r="Y322" i="102" s="1"/>
  <c r="AH334" i="102" a="1"/>
  <c r="AH334" i="102" s="1"/>
  <c r="Q338" i="102" a="1"/>
  <c r="Q338" i="102" s="1"/>
  <c r="V341" i="102" a="1"/>
  <c r="V341" i="102" s="1"/>
  <c r="W320" i="102" a="1"/>
  <c r="W320" i="102" s="1"/>
  <c r="AI332" i="102" a="1"/>
  <c r="AI332" i="102" s="1"/>
  <c r="AK337" i="102" a="1"/>
  <c r="AK337" i="102" s="1"/>
  <c r="W341" i="102" a="1"/>
  <c r="W341" i="102" s="1"/>
  <c r="Z318" i="102" a="1"/>
  <c r="Z318" i="102" s="1"/>
  <c r="AG329" i="102" a="1"/>
  <c r="AG329" i="102" s="1"/>
  <c r="AL336" i="102" a="1"/>
  <c r="AL336" i="102" s="1"/>
  <c r="R340" i="102" a="1"/>
  <c r="R340" i="102" s="1"/>
  <c r="U316" i="102" a="1"/>
  <c r="U316" i="102" s="1"/>
  <c r="AB328" i="102" a="1"/>
  <c r="AB328" i="102" s="1"/>
  <c r="Z337" i="102" a="1"/>
  <c r="Z337" i="102" s="1"/>
  <c r="AL340" i="102" a="1"/>
  <c r="AL340" i="102" s="1"/>
  <c r="W314" i="102" a="1"/>
  <c r="W314" i="102" s="1"/>
  <c r="W325" i="102" a="1"/>
  <c r="W325" i="102" s="1"/>
  <c r="AH335" i="102" a="1"/>
  <c r="AH335" i="102" s="1"/>
  <c r="AG338" i="102" a="1"/>
  <c r="AG338" i="102" s="1"/>
  <c r="T312" i="102" a="1"/>
  <c r="T312" i="102" s="1"/>
  <c r="AK320" i="102" a="1"/>
  <c r="AK320" i="102" s="1"/>
  <c r="V334" i="102" a="1"/>
  <c r="V334" i="102" s="1"/>
  <c r="O338" i="102" a="1"/>
  <c r="O338" i="102" s="1"/>
  <c r="S341" i="102" a="1"/>
  <c r="S341" i="102" s="1"/>
  <c r="AG341" i="102" a="1"/>
  <c r="AG341" i="102" s="1"/>
  <c r="AD311" i="102" a="1"/>
  <c r="AD311" i="102" s="1"/>
  <c r="Q314" i="102" a="1"/>
  <c r="Q314" i="102" s="1"/>
  <c r="AD316" i="102" a="1"/>
  <c r="AD316" i="102" s="1"/>
  <c r="P319" i="102" a="1"/>
  <c r="P319" i="102" s="1"/>
  <c r="T322" i="102" a="1"/>
  <c r="T322" i="102" s="1"/>
  <c r="AI324" i="102" a="1"/>
  <c r="AI324" i="102" s="1"/>
  <c r="U328" i="102" a="1"/>
  <c r="U328" i="102" s="1"/>
  <c r="AG331" i="102" a="1"/>
  <c r="AG331" i="102" s="1"/>
  <c r="W334" i="102" a="1"/>
  <c r="W334" i="102" s="1"/>
  <c r="X336" i="102" a="1"/>
  <c r="X336" i="102" s="1"/>
  <c r="P313" i="102" a="1"/>
  <c r="P313" i="102" s="1"/>
  <c r="AH315" i="102" a="1"/>
  <c r="AH315" i="102" s="1"/>
  <c r="AN317" i="102" a="1"/>
  <c r="AN317" i="102" s="1"/>
  <c r="Y320" i="102" a="1"/>
  <c r="Y320" i="102" s="1"/>
  <c r="AE323" i="102" a="1"/>
  <c r="AE323" i="102" s="1"/>
  <c r="X326" i="102" a="1"/>
  <c r="X326" i="102" s="1"/>
  <c r="AJ329" i="102" a="1"/>
  <c r="AJ329" i="102" s="1"/>
  <c r="Q333" i="102" a="1"/>
  <c r="Q333" i="102" s="1"/>
  <c r="R335" i="102" a="1"/>
  <c r="R335" i="102" s="1"/>
  <c r="V312" i="102" a="1"/>
  <c r="V312" i="102" s="1"/>
  <c r="AH314" i="102" a="1"/>
  <c r="AH314" i="102" s="1"/>
  <c r="S317" i="102" a="1"/>
  <c r="S317" i="102" s="1"/>
  <c r="S320" i="102" a="1"/>
  <c r="S320" i="102" s="1"/>
  <c r="X323" i="102" a="1"/>
  <c r="X323" i="102" s="1"/>
  <c r="AI325" i="102" a="1"/>
  <c r="AI325" i="102" s="1"/>
  <c r="U329" i="102" a="1"/>
  <c r="U329" i="102" s="1"/>
  <c r="AD332" i="102" a="1"/>
  <c r="AD332" i="102" s="1"/>
  <c r="P312" i="102" a="1"/>
  <c r="P312" i="102" s="1"/>
  <c r="T314" i="102" a="1"/>
  <c r="T314" i="102" s="1"/>
  <c r="AG316" i="102" a="1"/>
  <c r="AG316" i="102" s="1"/>
  <c r="Y319" i="102" a="1"/>
  <c r="Y319" i="102" s="1"/>
  <c r="AK322" i="102" a="1"/>
  <c r="AK322" i="102" s="1"/>
  <c r="T325" i="102" a="1"/>
  <c r="T325" i="102" s="1"/>
  <c r="AF328" i="102" a="1"/>
  <c r="AF328" i="102" s="1"/>
  <c r="Q332" i="102" a="1"/>
  <c r="Q332" i="102" s="1"/>
  <c r="Y334" i="102" a="1"/>
  <c r="Y334" i="102" s="1"/>
  <c r="Z311" i="102" a="1"/>
  <c r="Z311" i="102" s="1"/>
  <c r="AN313" i="102" a="1"/>
  <c r="AN313" i="102" s="1"/>
  <c r="Z316" i="102" a="1"/>
  <c r="Z316" i="102" s="1"/>
  <c r="T319" i="102" a="1"/>
  <c r="T319" i="102" s="1"/>
  <c r="AL322" i="102" a="1"/>
  <c r="AL322" i="102" s="1"/>
  <c r="U325" i="102" a="1"/>
  <c r="U325" i="102" s="1"/>
  <c r="AG328" i="102" a="1"/>
  <c r="AG328" i="102" s="1"/>
  <c r="R332" i="102" a="1"/>
  <c r="R332" i="102" s="1"/>
  <c r="Z334" i="102" a="1"/>
  <c r="Z334" i="102" s="1"/>
  <c r="AI311" i="102" a="1"/>
  <c r="AI311" i="102" s="1"/>
  <c r="AD314" i="102" a="1"/>
  <c r="AD314" i="102" s="1"/>
  <c r="AC317" i="102" a="1"/>
  <c r="AC317" i="102" s="1"/>
  <c r="AG319" i="102" a="1"/>
  <c r="AG319" i="102" s="1"/>
  <c r="AA323" i="102" a="1"/>
  <c r="AA323" i="102" s="1"/>
  <c r="AL325" i="102" a="1"/>
  <c r="AL325" i="102" s="1"/>
  <c r="X329" i="102" a="1"/>
  <c r="X329" i="102" s="1"/>
  <c r="AG332" i="102" a="1"/>
  <c r="AG332" i="102" s="1"/>
  <c r="U335" i="102" a="1"/>
  <c r="U335" i="102" s="1"/>
  <c r="AC313" i="102" a="1"/>
  <c r="AC313" i="102" s="1"/>
  <c r="Z324" i="102" a="1"/>
  <c r="Z324" i="102" s="1"/>
  <c r="P336" i="102" a="1"/>
  <c r="P336" i="102" s="1"/>
  <c r="V340" i="102" a="1"/>
  <c r="V340" i="102" s="1"/>
  <c r="AI313" i="102" a="1"/>
  <c r="AI313" i="102" s="1"/>
  <c r="AB323" i="102" a="1"/>
  <c r="AB323" i="102" s="1"/>
  <c r="X335" i="102" a="1"/>
  <c r="X335" i="102" s="1"/>
  <c r="AD338" i="102" a="1"/>
  <c r="AD338" i="102" s="1"/>
  <c r="AC311" i="102" a="1"/>
  <c r="AC311" i="102" s="1"/>
  <c r="Z322" i="102" a="1"/>
  <c r="Z322" i="102" s="1"/>
  <c r="AI333" i="102" a="1"/>
  <c r="AI333" i="102" s="1"/>
  <c r="X338" i="102" a="1"/>
  <c r="X338" i="102" s="1"/>
  <c r="AB341" i="102" a="1"/>
  <c r="AB341" i="102" s="1"/>
  <c r="AB319" i="102" a="1"/>
  <c r="AB319" i="102" s="1"/>
  <c r="AM331" i="102" a="1"/>
  <c r="AM331" i="102" s="1"/>
  <c r="S337" i="102" a="1"/>
  <c r="S337" i="102" s="1"/>
  <c r="Y340" i="102" a="1"/>
  <c r="Y340" i="102" s="1"/>
  <c r="W317" i="102" a="1"/>
  <c r="W317" i="102" s="1"/>
  <c r="AH329" i="102" a="1"/>
  <c r="AH329" i="102" s="1"/>
  <c r="AG337" i="102" a="1"/>
  <c r="AG337" i="102" s="1"/>
  <c r="R341" i="102" a="1"/>
  <c r="R341" i="102" s="1"/>
  <c r="Y315" i="102" a="1"/>
  <c r="Y315" i="102" s="1"/>
  <c r="AC326" i="102" a="1"/>
  <c r="AC326" i="102" s="1"/>
  <c r="Z336" i="102" a="1"/>
  <c r="Z336" i="102" s="1"/>
  <c r="AN338" i="102" a="1"/>
  <c r="AN338" i="102" s="1"/>
  <c r="V313" i="102" a="1"/>
  <c r="V313" i="102" s="1"/>
  <c r="AN322" i="102" a="1"/>
  <c r="AN322" i="102" s="1"/>
  <c r="S335" i="102" a="1"/>
  <c r="S335" i="102" s="1"/>
  <c r="U338" i="102" a="1"/>
  <c r="U338" i="102" s="1"/>
  <c r="Z341" i="102" a="1"/>
  <c r="Z341" i="102" s="1"/>
  <c r="AN318" i="102" a="1"/>
  <c r="AN318" i="102" s="1"/>
  <c r="AL311" i="102" a="1"/>
  <c r="AL311" i="102" s="1"/>
  <c r="Y314" i="102" a="1"/>
  <c r="Y314" i="102" s="1"/>
  <c r="Q317" i="102" a="1"/>
  <c r="Q317" i="102" s="1"/>
  <c r="W319" i="102" a="1"/>
  <c r="W319" i="102" s="1"/>
  <c r="AA322" i="102" a="1"/>
  <c r="AA322" i="102" s="1"/>
  <c r="Q325" i="102" a="1"/>
  <c r="Q325" i="102" s="1"/>
  <c r="AC328" i="102" a="1"/>
  <c r="AC328" i="102" s="1"/>
  <c r="AN331" i="102" a="1"/>
  <c r="AN331" i="102" s="1"/>
  <c r="AC334" i="102" a="1"/>
  <c r="AC334" i="102" s="1"/>
  <c r="P311" i="102" a="1"/>
  <c r="P311" i="102" s="1"/>
  <c r="X313" i="102" a="1"/>
  <c r="X313" i="102" s="1"/>
  <c r="P316" i="102" a="1"/>
  <c r="P316" i="102" s="1"/>
  <c r="V318" i="102" a="1"/>
  <c r="V318" i="102" s="1"/>
  <c r="AF320" i="102" a="1"/>
  <c r="AF320" i="102" s="1"/>
  <c r="T324" i="102" a="1"/>
  <c r="T324" i="102" s="1"/>
  <c r="AF326" i="102" a="1"/>
  <c r="AF326" i="102" s="1"/>
  <c r="R331" i="102" a="1"/>
  <c r="R331" i="102" s="1"/>
  <c r="W333" i="102" a="1"/>
  <c r="W333" i="102" s="1"/>
  <c r="AK335" i="102" a="1"/>
  <c r="AK335" i="102" s="1"/>
  <c r="AC312" i="102" a="1"/>
  <c r="AC312" i="102" s="1"/>
  <c r="O315" i="102" a="1"/>
  <c r="O315" i="102" s="1"/>
  <c r="Z317" i="102" a="1"/>
  <c r="Z317" i="102" s="1"/>
  <c r="Z320" i="102" a="1"/>
  <c r="Z320" i="102" s="1"/>
  <c r="AF323" i="102" a="1"/>
  <c r="AF323" i="102" s="1"/>
  <c r="Q326" i="102" a="1"/>
  <c r="Q326" i="102" s="1"/>
  <c r="AC329" i="102" a="1"/>
  <c r="AC329" i="102" s="1"/>
  <c r="AK332" i="102" a="1"/>
  <c r="AK332" i="102" s="1"/>
  <c r="W312" i="102" a="1"/>
  <c r="W312" i="102" s="1"/>
  <c r="AB314" i="102" a="1"/>
  <c r="AB314" i="102" s="1"/>
  <c r="T317" i="102" a="1"/>
  <c r="T317" i="102" s="1"/>
  <c r="AE319" i="102" a="1"/>
  <c r="AE319" i="102" s="1"/>
  <c r="Q323" i="102" a="1"/>
  <c r="Q323" i="102" s="1"/>
  <c r="AB325" i="102" a="1"/>
  <c r="AB325" i="102" s="1"/>
  <c r="AN328" i="102" a="1"/>
  <c r="AN328" i="102" s="1"/>
  <c r="X332" i="102" a="1"/>
  <c r="X332" i="102" s="1"/>
  <c r="AF334" i="102" a="1"/>
  <c r="AF334" i="102" s="1"/>
  <c r="AH311" i="102" a="1"/>
  <c r="AH311" i="102" s="1"/>
  <c r="U314" i="102" a="1"/>
  <c r="U314" i="102" s="1"/>
  <c r="AH316" i="102" a="1"/>
  <c r="AH316" i="102" s="1"/>
  <c r="Z319" i="102" a="1"/>
  <c r="Z319" i="102" s="1"/>
  <c r="R323" i="102" a="1"/>
  <c r="R323" i="102" s="1"/>
  <c r="AC325" i="102" a="1"/>
  <c r="AC325" i="102" s="1"/>
  <c r="O329" i="102" a="1"/>
  <c r="O329" i="102" s="1"/>
  <c r="Y332" i="102" a="1"/>
  <c r="Y332" i="102" s="1"/>
  <c r="AG334" i="102" a="1"/>
  <c r="AG334" i="102" s="1"/>
  <c r="R312" i="102" a="1"/>
  <c r="R312" i="102" s="1"/>
  <c r="X315" i="102" a="1"/>
  <c r="X315" i="102" s="1"/>
  <c r="AJ317" i="102" a="1"/>
  <c r="AJ317" i="102" s="1"/>
  <c r="AN319" i="102" a="1"/>
  <c r="AN319" i="102" s="1"/>
  <c r="AI323" i="102" a="1"/>
  <c r="AI323" i="102" s="1"/>
  <c r="T326" i="102" a="1"/>
  <c r="T326" i="102" s="1"/>
  <c r="AF329" i="102" a="1"/>
  <c r="AF329" i="102" s="1"/>
  <c r="AM332" i="102" a="1"/>
  <c r="AM332" i="102" s="1"/>
  <c r="AA335" i="102" a="1"/>
  <c r="AA335" i="102" s="1"/>
  <c r="AF314" i="102" a="1"/>
  <c r="AF314" i="102" s="1"/>
  <c r="AF325" i="102" a="1"/>
  <c r="AF325" i="102" s="1"/>
  <c r="P337" i="102" a="1"/>
  <c r="P337" i="102" s="1"/>
  <c r="O341" i="102" a="1"/>
  <c r="O341" i="102" s="1"/>
  <c r="AK314" i="102" a="1"/>
  <c r="AK314" i="102" s="1"/>
  <c r="AG324" i="102" a="1"/>
  <c r="AG324" i="102" s="1"/>
  <c r="AD336" i="102" a="1"/>
  <c r="AD336" i="102" s="1"/>
  <c r="AK338" i="102" a="1"/>
  <c r="AK338" i="102" s="1"/>
  <c r="AG312" i="102" a="1"/>
  <c r="AG312" i="102" s="1"/>
  <c r="AC323" i="102" a="1"/>
  <c r="AC323" i="102" s="1"/>
  <c r="AI334" i="102" a="1"/>
  <c r="AI334" i="102" s="1"/>
  <c r="AE338" i="102" a="1"/>
  <c r="AE338" i="102" s="1"/>
  <c r="AI341" i="102" a="1"/>
  <c r="AI341" i="102" s="1"/>
  <c r="AC320" i="102" a="1"/>
  <c r="AC320" i="102" s="1"/>
  <c r="AN332" i="102" a="1"/>
  <c r="AN332" i="102" s="1"/>
  <c r="AF337" i="102" a="1"/>
  <c r="AF337" i="102" s="1"/>
  <c r="AC341" i="102" a="1"/>
  <c r="AC341" i="102" s="1"/>
  <c r="AA318" i="102" a="1"/>
  <c r="AA318" i="102" s="1"/>
  <c r="O333" i="102" a="1"/>
  <c r="O333" i="102" s="1"/>
  <c r="AM337" i="102" a="1"/>
  <c r="AM337" i="102" s="1"/>
  <c r="X341" i="102" a="1"/>
  <c r="X341" i="102" s="1"/>
  <c r="AB316" i="102" a="1"/>
  <c r="AB316" i="102" s="1"/>
  <c r="AI328" i="102" a="1"/>
  <c r="AI328" i="102" s="1"/>
  <c r="AH336" i="102" a="1"/>
  <c r="AH336" i="102" s="1"/>
  <c r="AA340" i="102" a="1"/>
  <c r="AA340" i="102" s="1"/>
  <c r="X314" i="102" a="1"/>
  <c r="X314" i="102" s="1"/>
  <c r="R324" i="102" a="1"/>
  <c r="R324" i="102" s="1"/>
  <c r="AI335" i="102" a="1"/>
  <c r="AI335" i="102" s="1"/>
  <c r="AB338" i="102" a="1"/>
  <c r="AB338" i="102" s="1"/>
  <c r="AF341" i="102" a="1"/>
  <c r="AF341" i="102" s="1"/>
  <c r="W331" i="102" a="1"/>
  <c r="W331" i="102" s="1"/>
  <c r="AA312" i="102" a="1"/>
  <c r="AA312" i="102" s="1"/>
  <c r="AM314" i="102" a="1"/>
  <c r="AM314" i="102" s="1"/>
  <c r="X317" i="102" a="1"/>
  <c r="X317" i="102" s="1"/>
  <c r="AC319" i="102" a="1"/>
  <c r="AC319" i="102" s="1"/>
  <c r="AH322" i="102" a="1"/>
  <c r="AH322" i="102" s="1"/>
  <c r="Y325" i="102" a="1"/>
  <c r="Y325" i="102" s="1"/>
  <c r="AK328" i="102" a="1"/>
  <c r="AK328" i="102" s="1"/>
  <c r="U332" i="102" a="1"/>
  <c r="U332" i="102" s="1"/>
  <c r="AJ334" i="102" a="1"/>
  <c r="AJ334" i="102" s="1"/>
  <c r="W311" i="102" a="1"/>
  <c r="W311" i="102" s="1"/>
  <c r="R314" i="102" a="1"/>
  <c r="R314" i="102" s="1"/>
  <c r="W316" i="102" a="1"/>
  <c r="W316" i="102" s="1"/>
  <c r="AC318" i="102" a="1"/>
  <c r="AC318" i="102" s="1"/>
  <c r="AM320" i="102" a="1"/>
  <c r="AM320" i="102" s="1"/>
  <c r="AB324" i="102" a="1"/>
  <c r="AB324" i="102" s="1"/>
  <c r="AN326" i="102" a="1"/>
  <c r="AN326" i="102" s="1"/>
  <c r="Z331" i="102" a="1"/>
  <c r="Z331" i="102" s="1"/>
  <c r="AD333" i="102" a="1"/>
  <c r="AD333" i="102" s="1"/>
  <c r="R336" i="102" a="1"/>
  <c r="R336" i="102" s="1"/>
  <c r="Q313" i="102" a="1"/>
  <c r="Q313" i="102" s="1"/>
  <c r="AC315" i="102" a="1"/>
  <c r="AC315" i="102" s="1"/>
  <c r="O318" i="102" a="1"/>
  <c r="O318" i="102" s="1"/>
  <c r="AG320" i="102" a="1"/>
  <c r="AG320" i="102" s="1"/>
  <c r="AM323" i="102" a="1"/>
  <c r="AM323" i="102" s="1"/>
  <c r="Y326" i="102" a="1"/>
  <c r="Y326" i="102" s="1"/>
  <c r="AK329" i="102" a="1"/>
  <c r="AK329" i="102" s="1"/>
  <c r="X333" i="102" a="1"/>
  <c r="X333" i="102" s="1"/>
  <c r="AD312" i="102" a="1"/>
  <c r="AD312" i="102" s="1"/>
  <c r="AI314" i="102" a="1"/>
  <c r="AI314" i="102" s="1"/>
  <c r="AA317" i="102" a="1"/>
  <c r="AA317" i="102" s="1"/>
  <c r="AL319" i="102" a="1"/>
  <c r="AL319" i="102" s="1"/>
  <c r="Y323" i="102" a="1"/>
  <c r="Y323" i="102" s="1"/>
  <c r="AJ325" i="102" a="1"/>
  <c r="AJ325" i="102" s="1"/>
  <c r="V329" i="102" a="1"/>
  <c r="V329" i="102" s="1"/>
  <c r="AE332" i="102" a="1"/>
  <c r="AE332" i="102" s="1"/>
  <c r="AM334" i="102" a="1"/>
  <c r="AM334" i="102" s="1"/>
  <c r="Q312" i="102" a="1"/>
  <c r="Q312" i="102" s="1"/>
  <c r="AC314" i="102" a="1"/>
  <c r="AC314" i="102" s="1"/>
  <c r="AM316" i="102" a="1"/>
  <c r="AM316" i="102" s="1"/>
  <c r="AF319" i="102" a="1"/>
  <c r="AF319" i="102" s="1"/>
  <c r="Z323" i="102" a="1"/>
  <c r="Z323" i="102" s="1"/>
  <c r="AK325" i="102" a="1"/>
  <c r="AK325" i="102" s="1"/>
  <c r="W329" i="102" a="1"/>
  <c r="W329" i="102" s="1"/>
  <c r="AF332" i="102" a="1"/>
  <c r="AF332" i="102" s="1"/>
  <c r="T335" i="102" a="1"/>
  <c r="T335" i="102" s="1"/>
  <c r="AL312" i="102" a="1"/>
  <c r="AL312" i="102" s="1"/>
  <c r="AE315" i="102" a="1"/>
  <c r="AE315" i="102" s="1"/>
  <c r="R318" i="102" a="1"/>
  <c r="R318" i="102" s="1"/>
  <c r="U320" i="102" a="1"/>
  <c r="U320" i="102" s="1"/>
  <c r="P324" i="102" a="1"/>
  <c r="P324" i="102" s="1"/>
  <c r="AB326" i="102" a="1"/>
  <c r="AB326" i="102" s="1"/>
  <c r="AN329" i="102" a="1"/>
  <c r="AN329" i="102" s="1"/>
  <c r="S333" i="102" a="1"/>
  <c r="S333" i="102" s="1"/>
  <c r="AG335" i="102" a="1"/>
  <c r="AG335" i="102" s="1"/>
  <c r="AJ316" i="102" a="1"/>
  <c r="AJ316" i="102" s="1"/>
  <c r="AL326" i="102" a="1"/>
  <c r="AL326" i="102" s="1"/>
  <c r="W337" i="102" a="1"/>
  <c r="W337" i="102" s="1"/>
  <c r="U341" i="102" a="1"/>
  <c r="U341" i="102" s="1"/>
  <c r="AM315" i="102" a="1"/>
  <c r="AM315" i="102" s="1"/>
  <c r="AM325" i="102" a="1"/>
  <c r="AM325" i="102" s="1"/>
  <c r="AK336" i="102" a="1"/>
  <c r="AK336" i="102" s="1"/>
  <c r="Q340" i="102" a="1"/>
  <c r="Q340" i="102" s="1"/>
  <c r="AJ313" i="102" a="1"/>
  <c r="AJ313" i="102" s="1"/>
  <c r="AH324" i="102" a="1"/>
  <c r="AH324" i="102" s="1"/>
  <c r="AB335" i="102" a="1"/>
  <c r="AB335" i="102" s="1"/>
  <c r="AL338" i="102" a="1"/>
  <c r="AL338" i="102" s="1"/>
  <c r="AJ311" i="102" a="1"/>
  <c r="AJ311" i="102" s="1"/>
  <c r="AF322" i="102" a="1"/>
  <c r="AF322" i="102" s="1"/>
  <c r="O334" i="102" a="1"/>
  <c r="O334" i="102" s="1"/>
  <c r="AL337" i="102" a="1"/>
  <c r="AL337" i="102" s="1"/>
  <c r="AJ341" i="102" a="1"/>
  <c r="AJ341" i="102" s="1"/>
  <c r="AD320" i="102" a="1"/>
  <c r="AD320" i="102" s="1"/>
  <c r="O335" i="102" a="1"/>
  <c r="O335" i="102" s="1"/>
  <c r="S338" i="102" a="1"/>
  <c r="S338" i="102" s="1"/>
  <c r="AD341" i="102" a="1"/>
  <c r="AD341" i="102" s="1"/>
  <c r="AD317" i="102" a="1"/>
  <c r="AD317" i="102" s="1"/>
  <c r="O331" i="102" a="1"/>
  <c r="O331" i="102" s="1"/>
  <c r="T337" i="102" a="1"/>
  <c r="T337" i="102" s="1"/>
  <c r="AG340" i="102" a="1"/>
  <c r="AG340" i="102" s="1"/>
  <c r="Z315" i="102" a="1"/>
  <c r="Z315" i="102" s="1"/>
  <c r="X325" i="102" a="1"/>
  <c r="X325" i="102" s="1"/>
  <c r="AI336" i="102" a="1"/>
  <c r="AI336" i="102" s="1"/>
  <c r="AH338" i="102" a="1"/>
  <c r="AH338" i="102" s="1"/>
  <c r="AL341" i="102" a="1"/>
  <c r="AL341" i="102" s="1"/>
  <c r="O337" i="102" a="1"/>
  <c r="O337" i="102" s="1"/>
  <c r="AH312" i="102" a="1"/>
  <c r="AH312" i="102" s="1"/>
  <c r="T315" i="102" a="1"/>
  <c r="T315" i="102" s="1"/>
  <c r="AF317" i="102" a="1"/>
  <c r="AF317" i="102" s="1"/>
  <c r="AJ319" i="102" a="1"/>
  <c r="AJ319" i="102" s="1"/>
  <c r="V323" i="102" a="1"/>
  <c r="V323" i="102" s="1"/>
  <c r="AG325" i="102" a="1"/>
  <c r="AG325" i="102" s="1"/>
  <c r="S329" i="102" a="1"/>
  <c r="S329" i="102" s="1"/>
  <c r="AB332" i="102" a="1"/>
  <c r="AB332" i="102" s="1"/>
  <c r="Q335" i="102" a="1"/>
  <c r="Q335" i="102" s="1"/>
  <c r="AE311" i="102" a="1"/>
  <c r="AE311" i="102" s="1"/>
  <c r="Z314" i="102" a="1"/>
  <c r="Z314" i="102" s="1"/>
  <c r="AE316" i="102" a="1"/>
  <c r="AE316" i="102" s="1"/>
  <c r="AJ318" i="102" a="1"/>
  <c r="AJ318" i="102" s="1"/>
  <c r="U322" i="102" a="1"/>
  <c r="U322" i="102" s="1"/>
  <c r="AJ324" i="102" a="1"/>
  <c r="AJ324" i="102" s="1"/>
  <c r="V328" i="102" a="1"/>
  <c r="V328" i="102" s="1"/>
  <c r="AH331" i="102" a="1"/>
  <c r="AH331" i="102" s="1"/>
  <c r="AJ333" i="102" a="1"/>
  <c r="AJ333" i="102" s="1"/>
  <c r="Y336" i="102" a="1"/>
  <c r="Y336" i="102" s="1"/>
  <c r="Y313" i="102" a="1"/>
  <c r="Y313" i="102" s="1"/>
  <c r="AI315" i="102" a="1"/>
  <c r="AI315" i="102" s="1"/>
  <c r="W318" i="102" a="1"/>
  <c r="W318" i="102" s="1"/>
  <c r="AN320" i="102" a="1"/>
  <c r="AN320" i="102" s="1"/>
  <c r="U324" i="102" a="1"/>
  <c r="U324" i="102" s="1"/>
  <c r="AG326" i="102" a="1"/>
  <c r="AG326" i="102" s="1"/>
  <c r="S331" i="102" a="1"/>
  <c r="S331" i="102" s="1"/>
  <c r="AE333" i="102" a="1"/>
  <c r="AE333" i="102" s="1"/>
  <c r="AJ312" i="102" a="1"/>
  <c r="AJ312" i="102" s="1"/>
  <c r="P315" i="102" a="1"/>
  <c r="P315" i="102" s="1"/>
  <c r="AH317" i="102" a="1"/>
  <c r="AH317" i="102" s="1"/>
  <c r="T320" i="102" a="1"/>
  <c r="T320" i="102" s="1"/>
  <c r="AG323" i="102" a="1"/>
  <c r="AG323" i="102" s="1"/>
  <c r="R326" i="102" a="1"/>
  <c r="R326" i="102" s="1"/>
  <c r="AD329" i="102" a="1"/>
  <c r="AD329" i="102" s="1"/>
  <c r="R333" i="102" a="1"/>
  <c r="R333" i="102" s="1"/>
  <c r="Y335" i="102" a="1"/>
  <c r="Y335" i="102" s="1"/>
  <c r="X312" i="102" a="1"/>
  <c r="X312" i="102" s="1"/>
  <c r="AJ314" i="102" a="1"/>
  <c r="AJ314" i="102" s="1"/>
  <c r="U317" i="102" a="1"/>
  <c r="U317" i="102" s="1"/>
  <c r="AM319" i="102" a="1"/>
  <c r="AM319" i="102" s="1"/>
  <c r="AH323" i="102" a="1"/>
  <c r="AH323" i="102" s="1"/>
  <c r="S326" i="102" a="1"/>
  <c r="S326" i="102" s="1"/>
  <c r="AE329" i="102" a="1"/>
  <c r="AE329" i="102" s="1"/>
  <c r="AL332" i="102" a="1"/>
  <c r="AL332" i="102" s="1"/>
  <c r="Z335" i="102" a="1"/>
  <c r="Z335" i="102" s="1"/>
  <c r="T313" i="102" a="1"/>
  <c r="T313" i="102" s="1"/>
  <c r="AL315" i="102" a="1"/>
  <c r="AL315" i="102" s="1"/>
  <c r="Y318" i="102" a="1"/>
  <c r="Y318" i="102" s="1"/>
  <c r="AI320" i="102" a="1"/>
  <c r="AI320" i="102" s="1"/>
  <c r="X324" i="102" a="1"/>
  <c r="X324" i="102" s="1"/>
  <c r="AJ326" i="102" a="1"/>
  <c r="AJ326" i="102" s="1"/>
  <c r="V331" i="102" a="1"/>
  <c r="V331" i="102" s="1"/>
  <c r="AH333" i="102" a="1"/>
  <c r="AH333" i="102" s="1"/>
  <c r="O336" i="102" a="1"/>
  <c r="O336" i="102" s="1"/>
  <c r="AL317" i="102" a="1"/>
  <c r="AL317" i="102" s="1"/>
  <c r="R329" i="102" a="1"/>
  <c r="R329" i="102" s="1"/>
  <c r="AD337" i="102" a="1"/>
  <c r="AD337" i="102" s="1"/>
  <c r="AA341" i="102" a="1"/>
  <c r="AA341" i="102" s="1"/>
  <c r="O317" i="102" a="1"/>
  <c r="O317" i="102" s="1"/>
  <c r="S328" i="102" a="1"/>
  <c r="S328" i="102" s="1"/>
  <c r="Q337" i="102" a="1"/>
  <c r="Q337" i="102" s="1"/>
  <c r="W340" i="102" a="1"/>
  <c r="W340" i="102" s="1"/>
  <c r="AL314" i="102" a="1"/>
  <c r="AL314" i="102" s="1"/>
  <c r="AN325" i="102" a="1"/>
  <c r="AN325" i="102" s="1"/>
  <c r="S336" i="102" a="1"/>
  <c r="S336" i="102" s="1"/>
  <c r="X340" i="102" a="1"/>
  <c r="X340" i="102" s="1"/>
  <c r="AM312" i="102" a="1"/>
  <c r="AM312" i="102" s="1"/>
  <c r="AJ323" i="102" a="1"/>
  <c r="AJ323" i="102" s="1"/>
  <c r="AL334" i="102" a="1"/>
  <c r="AL334" i="102" s="1"/>
  <c r="R338" i="102" a="1"/>
  <c r="R338" i="102" s="1"/>
  <c r="AK311" i="102" a="1"/>
  <c r="AK311" i="102" s="1"/>
  <c r="AG322" i="102" a="1"/>
  <c r="AG322" i="102" s="1"/>
  <c r="AE335" i="102" a="1"/>
  <c r="AE335" i="102" s="1"/>
  <c r="Z338" i="102" a="1"/>
  <c r="Z338" i="102" s="1"/>
  <c r="AK341" i="102" a="1"/>
  <c r="AK341" i="102" s="1"/>
  <c r="AG318" i="102" a="1"/>
  <c r="AG318" i="102" s="1"/>
  <c r="T332" i="102" a="1"/>
  <c r="T332" i="102" s="1"/>
  <c r="AA337" i="102" a="1"/>
  <c r="AA337" i="102" s="1"/>
  <c r="AM340" i="102" a="1"/>
  <c r="AM340" i="102" s="1"/>
  <c r="AC316" i="102" a="1"/>
  <c r="AC316" i="102" s="1"/>
  <c r="AD326" i="102" a="1"/>
  <c r="AD326" i="102" s="1"/>
  <c r="AN336" i="102" a="1"/>
  <c r="AN336" i="102" s="1"/>
  <c r="T340" i="102" a="1"/>
  <c r="T340" i="102" s="1"/>
  <c r="O313" i="102" a="1"/>
  <c r="O313" i="102" s="1"/>
  <c r="AA315" i="102" a="1"/>
  <c r="AA315" i="102" s="1"/>
  <c r="AM317" i="102" a="1"/>
  <c r="AM317" i="102" s="1"/>
  <c r="Q320" i="102" a="1"/>
  <c r="Q320" i="102" s="1"/>
  <c r="AD323" i="102" a="1"/>
  <c r="AD323" i="102" s="1"/>
  <c r="O326" i="102" a="1"/>
  <c r="O326" i="102" s="1"/>
  <c r="AA329" i="102" a="1"/>
  <c r="AA329" i="102" s="1"/>
  <c r="P333" i="102" a="1"/>
  <c r="P333" i="102" s="1"/>
  <c r="W335" i="102" a="1"/>
  <c r="W335" i="102" s="1"/>
  <c r="AM311" i="102" a="1"/>
  <c r="AM311" i="102" s="1"/>
  <c r="AG314" i="102" a="1"/>
  <c r="AG314" i="102" s="1"/>
  <c r="AK316" i="102" a="1"/>
  <c r="AK316" i="102" s="1"/>
  <c r="Q319" i="102" a="1"/>
  <c r="Q319" i="102" s="1"/>
  <c r="AB322" i="102" a="1"/>
  <c r="AB322" i="102" s="1"/>
  <c r="R325" i="102" a="1"/>
  <c r="R325" i="102" s="1"/>
  <c r="AD328" i="102" a="1"/>
  <c r="AD328" i="102" s="1"/>
  <c r="O332" i="102" a="1"/>
  <c r="O332" i="102" s="1"/>
  <c r="Q334" i="102" a="1"/>
  <c r="Q334" i="102" s="1"/>
  <c r="Q311" i="102" a="1"/>
  <c r="Q311" i="102" s="1"/>
  <c r="AE313" i="102" a="1"/>
  <c r="AE313" i="102" s="1"/>
  <c r="Q316" i="102" a="1"/>
  <c r="Q316" i="102" s="1"/>
  <c r="AD318" i="102" a="1"/>
  <c r="AD318" i="102" s="1"/>
  <c r="V322" i="102" a="1"/>
  <c r="V322" i="102" s="1"/>
  <c r="AC324" i="102" a="1"/>
  <c r="AC324" i="102" s="1"/>
  <c r="O328" i="102" a="1"/>
  <c r="O328" i="102" s="1"/>
  <c r="AA331" i="102" a="1"/>
  <c r="AA331" i="102" s="1"/>
  <c r="AK333" i="102" a="1"/>
  <c r="AK333" i="102" s="1"/>
  <c r="R313" i="102" a="1"/>
  <c r="R313" i="102" s="1"/>
  <c r="V315" i="102" a="1"/>
  <c r="V315" i="102" s="1"/>
  <c r="P318" i="102" a="1"/>
  <c r="P318" i="102" s="1"/>
  <c r="AA320" i="102" a="1"/>
  <c r="AA320" i="102" s="1"/>
  <c r="AN323" i="102" a="1"/>
  <c r="AN323" i="102" s="1"/>
  <c r="Z326" i="102" a="1"/>
  <c r="Z326" i="102" s="1"/>
  <c r="AL329" i="102" a="1"/>
  <c r="AL329" i="102" s="1"/>
  <c r="Y333" i="102" a="1"/>
  <c r="Y333" i="102" s="1"/>
  <c r="AM335" i="102" a="1"/>
  <c r="AM335" i="102" s="1"/>
  <c r="AE312" i="102" a="1"/>
  <c r="AE312" i="102" s="1"/>
  <c r="Q315" i="102" a="1"/>
  <c r="Q315" i="102" s="1"/>
  <c r="AB317" i="102" a="1"/>
  <c r="AB317" i="102" s="1"/>
  <c r="AB320" i="102" a="1"/>
  <c r="AB320" i="102" s="1"/>
  <c r="O324" i="102" a="1"/>
  <c r="O324" i="102" s="1"/>
  <c r="AA326" i="102" a="1"/>
  <c r="AA326" i="102" s="1"/>
  <c r="AM329" i="102" a="1"/>
  <c r="AM329" i="102" s="1"/>
  <c r="Z333" i="102" a="1"/>
  <c r="Z333" i="102" s="1"/>
  <c r="AF335" i="102" a="1"/>
  <c r="AF335" i="102" s="1"/>
  <c r="AA313" i="102" a="1"/>
  <c r="AA313" i="102" s="1"/>
  <c r="S316" i="102" a="1"/>
  <c r="S316" i="102" s="1"/>
  <c r="AF318" i="102" a="1"/>
  <c r="AF318" i="102" s="1"/>
  <c r="Q322" i="102" a="1"/>
  <c r="Q322" i="102" s="1"/>
  <c r="AF324" i="102" a="1"/>
  <c r="AF324" i="102" s="1"/>
  <c r="R328" i="102" a="1"/>
  <c r="R328" i="102" s="1"/>
  <c r="AD331" i="102" a="1"/>
  <c r="AD331" i="102" s="1"/>
  <c r="AN333" i="102" a="1"/>
  <c r="AN333" i="102" s="1"/>
  <c r="U336" i="102" a="1"/>
  <c r="U336" i="102" s="1"/>
  <c r="O319" i="102" a="1"/>
  <c r="O319" i="102" s="1"/>
  <c r="X331" i="102" a="1"/>
  <c r="X331" i="102" s="1"/>
  <c r="W338" i="102" a="1"/>
  <c r="W338" i="102" s="1"/>
  <c r="AH341" i="102" a="1"/>
  <c r="AH341" i="102" s="1"/>
  <c r="S318" i="102" a="1"/>
  <c r="S318" i="102" s="1"/>
  <c r="Y329" i="102" a="1"/>
  <c r="Y329" i="102" s="1"/>
  <c r="X337" i="102" a="1"/>
  <c r="X337" i="102" s="1"/>
  <c r="AD340" i="102" a="1"/>
  <c r="AD340" i="102" s="1"/>
  <c r="AN315" i="102" a="1"/>
  <c r="AN315" i="102" s="1"/>
  <c r="T328" i="102" a="1"/>
  <c r="T328" i="102" s="1"/>
  <c r="AE336" i="102" a="1"/>
  <c r="AE336" i="102" s="1"/>
  <c r="AE340" i="102" a="1"/>
  <c r="AE340" i="102" s="1"/>
  <c r="R315" i="102" a="1"/>
  <c r="R315" i="102" s="1"/>
  <c r="O325" i="102" a="1"/>
  <c r="O325" i="102" s="1"/>
  <c r="AC335" i="102" a="1"/>
  <c r="AC335" i="102" s="1"/>
  <c r="Y338" i="102" a="1"/>
  <c r="Y338" i="102" s="1"/>
  <c r="AN312" i="102" a="1"/>
  <c r="AN312" i="102" s="1"/>
  <c r="AK323" i="102" a="1"/>
  <c r="AK323" i="102" s="1"/>
  <c r="W336" i="102" a="1"/>
  <c r="W336" i="102" s="1"/>
  <c r="S340" i="102" a="1"/>
  <c r="S340" i="102" s="1"/>
  <c r="O312" i="102" a="1"/>
  <c r="O312" i="102" s="1"/>
  <c r="AH319" i="102" a="1"/>
  <c r="AH319" i="102" s="1"/>
  <c r="T333" i="102" a="1"/>
  <c r="T333" i="102" s="1"/>
  <c r="AN337" i="102" a="1"/>
  <c r="AN337" i="102" s="1"/>
  <c r="Y341" i="102" a="1"/>
  <c r="Y341" i="102" s="1"/>
  <c r="AE317" i="102" a="1"/>
  <c r="AE317" i="102" s="1"/>
  <c r="AJ328" i="102" a="1"/>
  <c r="AJ328" i="102" s="1"/>
  <c r="U337" i="102" a="1"/>
  <c r="U337" i="102" s="1"/>
  <c r="AB340" i="102" a="1"/>
  <c r="AB340" i="102" s="1"/>
  <c r="Q329" i="102" a="1"/>
  <c r="Q329" i="102" s="1"/>
  <c r="W313" i="102" a="1"/>
  <c r="W313" i="102" s="1"/>
  <c r="AD335" i="102" a="1"/>
  <c r="AD335" i="102" s="1"/>
  <c r="V332" i="102" a="1"/>
  <c r="V332" i="102" s="1"/>
  <c r="W328" i="102" a="1"/>
  <c r="W328" i="102" s="1"/>
  <c r="AH326" i="102" a="1"/>
  <c r="AH326" i="102" s="1"/>
  <c r="W324" i="102" a="1"/>
  <c r="W324" i="102" s="1"/>
  <c r="X322" i="102" a="1"/>
  <c r="X322" i="102" s="1"/>
  <c r="AC338" i="102" a="1"/>
  <c r="AC338" i="102" s="1"/>
  <c r="R337" i="102" a="1"/>
  <c r="R337" i="102" s="1"/>
  <c r="AG336" i="102" a="1"/>
  <c r="AG336" i="102" s="1"/>
  <c r="P331" i="102" a="1"/>
  <c r="P331" i="102" s="1"/>
  <c r="T311" i="102" a="1"/>
  <c r="T311" i="102" s="1"/>
  <c r="AC337" i="102" a="1"/>
  <c r="AC337" i="102" s="1"/>
  <c r="P338" i="102" a="1"/>
  <c r="P338" i="102" s="1"/>
  <c r="T336" i="102" a="1"/>
  <c r="T336" i="102" s="1"/>
  <c r="U326" i="102" a="1"/>
  <c r="U326" i="102" s="1"/>
  <c r="V337" i="102" a="1"/>
  <c r="V337" i="102" s="1"/>
  <c r="X319" i="102" a="1"/>
  <c r="X319" i="102" s="1"/>
  <c r="AK312" i="102" a="1"/>
  <c r="AK312" i="102" s="1"/>
  <c r="T334" i="102" a="1"/>
  <c r="T334" i="102" s="1"/>
  <c r="U334" i="102" a="1"/>
  <c r="U334" i="102" s="1"/>
  <c r="AI337" i="102" a="1"/>
  <c r="AI337" i="102" s="1"/>
  <c r="AK326" i="102" a="1"/>
  <c r="AK326" i="102" s="1"/>
  <c r="V333" i="102" a="1"/>
  <c r="V333" i="102" s="1"/>
  <c r="P325" i="102" a="1"/>
  <c r="P325" i="102" s="1"/>
  <c r="AG315" i="102" a="1"/>
  <c r="AG315" i="102" s="1"/>
  <c r="U312" i="102" a="1"/>
  <c r="U312" i="102" s="1"/>
  <c r="X334" i="102" a="1"/>
  <c r="X334" i="102" s="1"/>
  <c r="AI331" i="102" a="1"/>
  <c r="AI331" i="102" s="1"/>
  <c r="T331" i="102" a="1"/>
  <c r="T331" i="102" s="1"/>
  <c r="AI326" i="102" a="1"/>
  <c r="AI326" i="102" s="1"/>
  <c r="AN324" i="102" a="1"/>
  <c r="AN324" i="102" s="1"/>
  <c r="AN341" i="102" a="1"/>
  <c r="AN341" i="102" s="1"/>
  <c r="AK340" i="102" a="1"/>
  <c r="AK340" i="102" s="1"/>
  <c r="Z340" i="102" a="1"/>
  <c r="Z340" i="102" s="1"/>
  <c r="AB337" i="102" a="1"/>
  <c r="AB337" i="102" s="1"/>
  <c r="O320" i="102" a="1"/>
  <c r="O320" i="102" s="1"/>
  <c r="AC340" i="102" a="1"/>
  <c r="AC340" i="102" s="1"/>
  <c r="AF315" i="102" a="1"/>
  <c r="AF315" i="102" s="1"/>
  <c r="Z313" i="102" a="1"/>
  <c r="Z313" i="102" s="1"/>
  <c r="AE331" i="102" a="1"/>
  <c r="AE331" i="102" s="1"/>
  <c r="AK317" i="102" a="1"/>
  <c r="AK317" i="102" s="1"/>
  <c r="AL335" i="102" a="1"/>
  <c r="AL335" i="102" s="1"/>
  <c r="X316" i="102" a="1"/>
  <c r="X316" i="102" s="1"/>
  <c r="AN335" i="102" a="1"/>
  <c r="AN335" i="102" s="1"/>
  <c r="V336" i="102" a="1"/>
  <c r="V336" i="102" s="1"/>
  <c r="AJ336" i="102" a="1"/>
  <c r="AJ336" i="102" s="1"/>
  <c r="V338" i="102" a="1"/>
  <c r="V338" i="102" s="1"/>
  <c r="V324" i="102" a="1"/>
  <c r="V324" i="102" s="1"/>
  <c r="AM318" i="102" a="1"/>
  <c r="AM318" i="102" s="1"/>
  <c r="AM341" i="102" a="1"/>
  <c r="AM341" i="102" s="1"/>
  <c r="U318" i="102" a="1"/>
  <c r="U318" i="102" s="1"/>
  <c r="AN314" i="102" a="1"/>
  <c r="AN314" i="102" s="1"/>
  <c r="X311" i="102" a="1"/>
  <c r="X311" i="102" s="1"/>
  <c r="AE334" i="102" a="1"/>
  <c r="AE334" i="102" s="1"/>
  <c r="AF333" i="102" a="1"/>
  <c r="AF333" i="102" s="1"/>
  <c r="U331" i="102" a="1"/>
  <c r="U331" i="102" s="1"/>
  <c r="Z328" i="102" a="1"/>
  <c r="Z328" i="102" s="1"/>
  <c r="V319" i="102" a="1"/>
  <c r="V319" i="102" s="1"/>
  <c r="T316" i="102" a="1"/>
  <c r="T316" i="102" s="1"/>
  <c r="S312" i="102" a="1"/>
  <c r="S312" i="102" s="1"/>
  <c r="AH340" i="102" a="1"/>
  <c r="AH340" i="102" s="1"/>
  <c r="AA332" i="102" a="1"/>
  <c r="AA332" i="102" s="1"/>
  <c r="AB313" i="102" a="1"/>
  <c r="AB313" i="102" s="1"/>
  <c r="AE325" i="102" a="1"/>
  <c r="AE325" i="102" s="1"/>
  <c r="X320" i="102" a="1"/>
  <c r="X320" i="102" s="1"/>
  <c r="R317" i="102" a="1"/>
  <c r="R317" i="102" s="1"/>
  <c r="AL313" i="102" a="1"/>
  <c r="AL313" i="102" s="1"/>
  <c r="AG333" i="102" a="1"/>
  <c r="AG333" i="102" s="1"/>
  <c r="AL331" i="102" a="1"/>
  <c r="AL331" i="102" s="1"/>
  <c r="AJ320" i="102" a="1"/>
  <c r="AJ320" i="102" s="1"/>
  <c r="T323" i="102" a="1"/>
  <c r="T323" i="102" s="1"/>
  <c r="AL323" i="102" a="1"/>
  <c r="AL323" i="102" s="1"/>
  <c r="AJ315" i="102" a="1"/>
  <c r="AJ315" i="102" s="1"/>
  <c r="AE337" i="102" a="1"/>
  <c r="AE337" i="102" s="1"/>
  <c r="U340" i="102" a="1"/>
  <c r="U340" i="102" s="1"/>
  <c r="R322" i="102" a="1"/>
  <c r="R322" i="102" s="1"/>
  <c r="AK324" i="102" a="1"/>
  <c r="AK324" i="102" s="1"/>
  <c r="AH318" i="102" a="1"/>
  <c r="AH318" i="102" s="1"/>
  <c r="Y324" i="102" a="1"/>
  <c r="Y324" i="102" s="1"/>
  <c r="W326" i="102" a="1"/>
  <c r="W326" i="102" s="1"/>
  <c r="AI322" i="102" a="1"/>
  <c r="AI322" i="102" s="1"/>
  <c r="AK318" i="102" a="1"/>
  <c r="AK318" i="102" s="1"/>
  <c r="X318" i="102" a="1"/>
  <c r="X318" i="102" s="1"/>
  <c r="W315" i="102" a="1"/>
  <c r="W315" i="102" s="1"/>
  <c r="AH313" i="102" a="1"/>
  <c r="AH313" i="102" s="1"/>
  <c r="AB336" i="102" a="1"/>
  <c r="AB336" i="102" s="1"/>
  <c r="AJ340" i="102" a="1"/>
  <c r="AJ340" i="102" s="1"/>
  <c r="AF338" i="102" a="1"/>
  <c r="AF338" i="102" s="1"/>
  <c r="T338" i="102" a="1"/>
  <c r="T338" i="102" s="1"/>
  <c r="AI338" i="102" a="1"/>
  <c r="AI338" i="102" s="1"/>
  <c r="Y312" i="102" a="1"/>
  <c r="Y312" i="102" s="1"/>
  <c r="AI340" i="102" a="1"/>
  <c r="AI340" i="102" s="1"/>
  <c r="T341" i="102" a="1"/>
  <c r="T341" i="102" s="1"/>
  <c r="AC322" i="102" a="1"/>
  <c r="AC322" i="102" s="1"/>
  <c r="AI317" i="102" a="1"/>
  <c r="AI317" i="102" s="1"/>
  <c r="P320" i="102" a="1"/>
  <c r="P320" i="102" s="1"/>
  <c r="P314" i="102" a="1"/>
  <c r="P314" i="102" s="1"/>
  <c r="O340" i="102" a="1"/>
  <c r="O340" i="102" s="1"/>
  <c r="AL328" i="102" a="1"/>
  <c r="AL328" i="102" s="1"/>
  <c r="AB333" i="102" a="1"/>
  <c r="AB333" i="102" s="1"/>
  <c r="AC336" i="102" a="1"/>
  <c r="AC336" i="102" s="1"/>
  <c r="AI329" i="102" a="1"/>
  <c r="AI329" i="102" s="1"/>
  <c r="Z325" i="102" a="1"/>
  <c r="Z325" i="102" s="1"/>
  <c r="AH320" i="102" a="1"/>
  <c r="AH320" i="102" s="1"/>
  <c r="AA316" i="102" a="1"/>
  <c r="AA316" i="102" s="1"/>
  <c r="P317" i="102" a="1"/>
  <c r="P317" i="102" s="1"/>
  <c r="AE341" i="102" a="1"/>
  <c r="AE341" i="102" s="1"/>
  <c r="AE314" i="102" a="1"/>
  <c r="AE314" i="102" s="1"/>
  <c r="P322" i="102" a="1"/>
  <c r="P322" i="102" s="1"/>
  <c r="Z329" i="102" a="1"/>
  <c r="Z329" i="102" s="1"/>
  <c r="AA333" i="102" a="1"/>
  <c r="AA333" i="102" s="1"/>
  <c r="P310" i="102" l="1" a="1"/>
  <c r="P310" i="102" s="1"/>
  <c r="R310" i="102" a="1"/>
  <c r="R310" i="102" s="1"/>
  <c r="AA310" i="102" a="1"/>
  <c r="AA310" i="102" s="1"/>
  <c r="W310" i="102" a="1"/>
  <c r="W310" i="102" s="1"/>
  <c r="Y310" i="102" a="1"/>
  <c r="Y310" i="102" s="1"/>
  <c r="AH310" i="102" a="1"/>
  <c r="AH310" i="102" s="1"/>
  <c r="AD310" i="102" a="1"/>
  <c r="AD310" i="102" s="1"/>
  <c r="AK310" i="102" a="1"/>
  <c r="AK310" i="102" s="1"/>
  <c r="O310" i="102" a="1"/>
  <c r="O310" i="102" s="1"/>
  <c r="Q310" i="102" a="1"/>
  <c r="Q310" i="102" s="1"/>
  <c r="J310" i="102" a="1"/>
  <c r="AI310" i="102" a="1"/>
  <c r="AI310" i="102" s="1"/>
  <c r="AM310" i="102" a="1"/>
  <c r="AM310" i="102" s="1"/>
  <c r="V310" i="102" a="1"/>
  <c r="V310" i="102" s="1"/>
  <c r="X310" i="102" a="1"/>
  <c r="X310" i="102" s="1"/>
  <c r="S310" i="102" a="1"/>
  <c r="S310" i="102" s="1"/>
  <c r="U310" i="102" a="1"/>
  <c r="U310" i="102" s="1"/>
  <c r="AG310" i="102" a="1"/>
  <c r="AG310" i="102" s="1"/>
  <c r="AN310" i="102" a="1"/>
  <c r="AN310" i="102" s="1"/>
  <c r="AC310" i="102" a="1"/>
  <c r="AC310" i="102" s="1"/>
  <c r="AE310" i="102" a="1"/>
  <c r="AE310" i="102" s="1"/>
  <c r="Z310" i="102" a="1"/>
  <c r="Z310" i="102" s="1"/>
  <c r="AB310" i="102" a="1"/>
  <c r="AB310" i="102" s="1"/>
  <c r="AJ310" i="102" a="1"/>
  <c r="AJ310" i="102" s="1"/>
  <c r="AL310" i="102" a="1"/>
  <c r="AL310" i="102" s="1"/>
  <c r="AF310" i="102" a="1"/>
  <c r="AF310" i="102" s="1"/>
  <c r="T310" i="102" a="1"/>
  <c r="T310" i="102" s="1"/>
  <c r="L340" i="102" l="1" a="1"/>
  <c r="L328" i="102" a="1"/>
  <c r="L325" i="102" a="1"/>
  <c r="L319" i="102" a="1"/>
  <c r="L337" i="102" a="1"/>
  <c r="J310" i="102"/>
  <c r="L310" i="102" s="1" a="1"/>
  <c r="L313" i="102" a="1"/>
  <c r="L334" i="102" a="1"/>
  <c r="L322" i="102" a="1"/>
  <c r="L316" i="102" a="1"/>
  <c r="L331" i="102" a="1"/>
  <c r="L337" i="102" l="1"/>
  <c r="N338" i="102" a="1"/>
  <c r="N338" i="102" s="1"/>
  <c r="M338" i="102"/>
  <c r="M329" i="102"/>
  <c r="N329" i="102" a="1"/>
  <c r="N329" i="102" s="1"/>
  <c r="L328" i="102"/>
  <c r="L331" i="102"/>
  <c r="N333" i="102" a="1"/>
  <c r="N333" i="102" s="1"/>
  <c r="M332" i="102"/>
  <c r="N332" i="102" a="1"/>
  <c r="N332" i="102" s="1"/>
  <c r="M333" i="102"/>
  <c r="M335" i="102"/>
  <c r="M336" i="102"/>
  <c r="L334" i="102"/>
  <c r="N335" i="102" a="1"/>
  <c r="N335" i="102" s="1"/>
  <c r="N336" i="102" a="1"/>
  <c r="N336" i="102" s="1"/>
  <c r="M315" i="102"/>
  <c r="N315" i="102" a="1"/>
  <c r="N315" i="102" s="1"/>
  <c r="N314" i="102" a="1"/>
  <c r="N314" i="102" s="1"/>
  <c r="M314" i="102"/>
  <c r="L313" i="102"/>
  <c r="M320" i="102"/>
  <c r="N320" i="102" a="1"/>
  <c r="N320" i="102" s="1"/>
  <c r="L319" i="102"/>
  <c r="M326" i="102"/>
  <c r="L325" i="102"/>
  <c r="N326" i="102" a="1"/>
  <c r="N326" i="102" s="1"/>
  <c r="L316" i="102"/>
  <c r="M317" i="102"/>
  <c r="M318" i="102"/>
  <c r="N317" i="102" a="1"/>
  <c r="N317" i="102" s="1"/>
  <c r="N318" i="102" a="1"/>
  <c r="N318" i="102" s="1"/>
  <c r="M311" i="102"/>
  <c r="M312" i="102"/>
  <c r="L310" i="102"/>
  <c r="N312" i="102" a="1"/>
  <c r="N312" i="102" s="1"/>
  <c r="N311" i="102" a="1"/>
  <c r="N311" i="102" s="1"/>
  <c r="M323" i="102"/>
  <c r="M324" i="102"/>
  <c r="N324" i="102" a="1"/>
  <c r="N324" i="102" s="1"/>
  <c r="L322" i="102"/>
  <c r="N323" i="102" a="1"/>
  <c r="N323" i="102" s="1"/>
  <c r="L340" i="102"/>
  <c r="N341" i="102" a="1"/>
  <c r="N341" i="102" s="1"/>
  <c r="M319" i="102" l="1"/>
  <c r="N319" i="102" a="1"/>
  <c r="N319" i="102" s="1"/>
  <c r="M331" i="102"/>
  <c r="N331" i="102" a="1"/>
  <c r="N331" i="102" s="1"/>
  <c r="N313" i="102" a="1"/>
  <c r="N313" i="102" s="1"/>
  <c r="M313" i="102"/>
  <c r="N316" i="102" a="1"/>
  <c r="N316" i="102" s="1"/>
  <c r="M316" i="102"/>
  <c r="M334" i="102"/>
  <c r="N334" i="102" a="1"/>
  <c r="N334" i="102" s="1"/>
  <c r="N328" i="102" a="1"/>
  <c r="N328" i="102" s="1"/>
  <c r="M328" i="102"/>
  <c r="N340" i="102" a="1"/>
  <c r="N340" i="102" s="1"/>
  <c r="M340" i="102"/>
  <c r="M310" i="102"/>
  <c r="N310" i="102" a="1"/>
  <c r="N310" i="102" s="1"/>
  <c r="M325" i="102"/>
  <c r="N325" i="102" a="1"/>
  <c r="N325" i="102" s="1"/>
  <c r="N322" i="102" a="1"/>
  <c r="N322" i="102" s="1"/>
  <c r="M322" i="102"/>
  <c r="M337" i="102"/>
  <c r="N337" i="102" a="1"/>
  <c r="N337" i="102" s="1"/>
  <c r="N349" i="102" a="1"/>
  <c r="N349" i="102" s="1"/>
  <c r="N351" i="102" a="1"/>
  <c r="N351" i="102" s="1"/>
  <c r="N350" i="102" a="1"/>
  <c r="N350" i="102" s="1"/>
  <c r="N348" i="102" a="1"/>
  <c r="N348" i="102" s="1"/>
  <c r="N346" i="102" a="1"/>
  <c r="N346" i="102" s="1"/>
  <c r="N347" i="102" a="1"/>
  <c r="N347" i="102" s="1"/>
  <c r="Q370" i="102" l="1" a="1"/>
  <c r="Q370" i="10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<sst xmlns="http://schemas.openxmlformats.org/spreadsheetml/2006/main" count="1645" uniqueCount="354">
  <si>
    <t xml:space="preserve"> </t>
  </si>
  <si>
    <t>Level 1</t>
  </si>
  <si>
    <t>Level</t>
  </si>
  <si>
    <t>Points</t>
  </si>
  <si>
    <t>Answer</t>
  </si>
  <si>
    <t>Easy</t>
  </si>
  <si>
    <t>Level 2</t>
  </si>
  <si>
    <t>Example3</t>
  </si>
  <si>
    <t>Medium</t>
  </si>
  <si>
    <t>Level 4</t>
  </si>
  <si>
    <t>Hard</t>
  </si>
  <si>
    <t>Level 6</t>
  </si>
  <si>
    <t>Bonus 1</t>
  </si>
  <si>
    <t>Bonus 2</t>
  </si>
  <si>
    <t>Bonus 3</t>
  </si>
  <si>
    <t>Bonus 4</t>
  </si>
  <si>
    <t>Bonus 5</t>
  </si>
  <si>
    <t>Level 3</t>
  </si>
  <si>
    <t>Example4</t>
  </si>
  <si>
    <t>Level 5</t>
  </si>
  <si>
    <t>Example5</t>
  </si>
  <si>
    <t>Example6</t>
  </si>
  <si>
    <t>Level 7</t>
  </si>
  <si>
    <t>Example7</t>
  </si>
  <si>
    <t>Bonus Questions</t>
  </si>
  <si>
    <t>Relates to Level #</t>
  </si>
  <si>
    <t>Game #</t>
  </si>
  <si>
    <t>F</t>
  </si>
  <si>
    <t>M</t>
  </si>
  <si>
    <t>N</t>
  </si>
  <si>
    <t>T</t>
  </si>
  <si>
    <t>U</t>
  </si>
  <si>
    <t>V</t>
  </si>
  <si>
    <t>B</t>
  </si>
  <si>
    <t>C</t>
  </si>
  <si>
    <t>D</t>
  </si>
  <si>
    <t>E</t>
  </si>
  <si>
    <t>G</t>
  </si>
  <si>
    <t>H</t>
  </si>
  <si>
    <t>K</t>
  </si>
  <si>
    <t>L</t>
  </si>
  <si>
    <t>O</t>
  </si>
  <si>
    <t>R</t>
  </si>
  <si>
    <t>S</t>
  </si>
  <si>
    <t>Answer Hints:</t>
  </si>
  <si>
    <t>Microsoft Excel Collegiate Challenge 2025</t>
  </si>
  <si>
    <t>Case Design Team</t>
  </si>
  <si>
    <t>Original Case Author</t>
  </si>
  <si>
    <t>Instructions</t>
  </si>
  <si>
    <t>Levels</t>
  </si>
  <si>
    <t>I</t>
  </si>
  <si>
    <t>P</t>
  </si>
  <si>
    <t>Your Answers</t>
  </si>
  <si>
    <t>Harry C Watson</t>
  </si>
  <si>
    <t xml:space="preserve">Some very underhand things have been going on in ExcelState. </t>
  </si>
  <si>
    <t>A</t>
  </si>
  <si>
    <t>Medium Hard</t>
  </si>
  <si>
    <t>W</t>
  </si>
  <si>
    <t>X</t>
  </si>
  <si>
    <t>Yes</t>
  </si>
  <si>
    <t>No</t>
  </si>
  <si>
    <t>Excel Crime</t>
  </si>
  <si>
    <t>Merging Cells</t>
  </si>
  <si>
    <t>Save Often</t>
  </si>
  <si>
    <t>Hashtags</t>
  </si>
  <si>
    <t>Hardcoding within Formulas</t>
  </si>
  <si>
    <t>Multiple records in cell</t>
  </si>
  <si>
    <t>Formatting entire columns, rows</t>
  </si>
  <si>
    <t>Data Validation</t>
  </si>
  <si>
    <t>Unnessessarily complex formulas</t>
  </si>
  <si>
    <t>Use cell references</t>
  </si>
  <si>
    <t>Dates as Text</t>
  </si>
  <si>
    <t>Backup Files</t>
  </si>
  <si>
    <t>Pivot Tables</t>
  </si>
  <si>
    <t>Nontabular Data</t>
  </si>
  <si>
    <t>Dynamic Reports</t>
  </si>
  <si>
    <t>Lambda Functions</t>
  </si>
  <si>
    <t>Sumifs</t>
  </si>
  <si>
    <t>Formulas that Link to other Files</t>
  </si>
  <si>
    <t>Power Query</t>
  </si>
  <si>
    <t>Power Pivot</t>
  </si>
  <si>
    <t>Charts</t>
  </si>
  <si>
    <t>Data Tables</t>
  </si>
  <si>
    <t>Conditional Formatting</t>
  </si>
  <si>
    <t>Countifs</t>
  </si>
  <si>
    <t>Averageifs</t>
  </si>
  <si>
    <t>Array Formulas</t>
  </si>
  <si>
    <t>Indirect</t>
  </si>
  <si>
    <t>Offset</t>
  </si>
  <si>
    <t>Sequence</t>
  </si>
  <si>
    <t>VLookup</t>
  </si>
  <si>
    <t>XLookup</t>
  </si>
  <si>
    <t>Choosecols</t>
  </si>
  <si>
    <t>Chooserows</t>
  </si>
  <si>
    <t>Filter</t>
  </si>
  <si>
    <t>EOMonth</t>
  </si>
  <si>
    <t>Table References</t>
  </si>
  <si>
    <t>Textjoin</t>
  </si>
  <si>
    <t>Textsplit</t>
  </si>
  <si>
    <t>Concat</t>
  </si>
  <si>
    <t>Data Model</t>
  </si>
  <si>
    <t>Paste Special</t>
  </si>
  <si>
    <t>Replace formulas with values</t>
  </si>
  <si>
    <t>You need to deciper the messages to determine who has committed which Excel crimes and who is innocent.</t>
  </si>
  <si>
    <t>Encrypted messages have been passing between persons of interest.</t>
  </si>
  <si>
    <t>Whodunnit? -  Varsity Edition</t>
  </si>
  <si>
    <t>Example1a</t>
  </si>
  <si>
    <t>Example1b</t>
  </si>
  <si>
    <r>
      <rPr>
        <b/>
        <sz val="12"/>
        <color theme="1"/>
        <rFont val="Roboto"/>
      </rPr>
      <t xml:space="preserve">Example1a: </t>
    </r>
    <r>
      <rPr>
        <sz val="12"/>
        <color theme="1"/>
        <rFont val="Roboto"/>
      </rPr>
      <t>The code for character M is 77.</t>
    </r>
  </si>
  <si>
    <r>
      <rPr>
        <b/>
        <sz val="12"/>
        <color theme="1"/>
        <rFont val="Roboto"/>
      </rPr>
      <t xml:space="preserve">Example1b: </t>
    </r>
    <r>
      <rPr>
        <sz val="12"/>
        <color theme="1"/>
        <rFont val="Roboto"/>
      </rPr>
      <t>The character corresponding to code 84 is T.</t>
    </r>
  </si>
  <si>
    <t>Game 1's answer is between H and M.</t>
  </si>
  <si>
    <t>Game 2's answer is between 70 and 80.</t>
  </si>
  <si>
    <t>Game 3's answer is between U and Z.</t>
  </si>
  <si>
    <t>Identify which numeric code is attributed to the characters given, and which character is attributed to the numeric code given.</t>
  </si>
  <si>
    <t>While the previous functions (CODE &amp; CHAR) can only go translate up to 255 characters, UNICODE &amp; UNICHAR can go much higher than 255.</t>
  </si>
  <si>
    <t>Identify which numeric unicode is attributed to the characters given, and which character is attributed to the numeric unicode given.</t>
  </si>
  <si>
    <t>Ɇ</t>
  </si>
  <si>
    <t>ῐ</t>
  </si>
  <si>
    <t>ᔀ</t>
  </si>
  <si>
    <t>ᖓ</t>
  </si>
  <si>
    <t>ǲ</t>
  </si>
  <si>
    <t>ḵ</t>
  </si>
  <si>
    <t>ዂ</t>
  </si>
  <si>
    <t>ݎ</t>
  </si>
  <si>
    <t>ᆐ</t>
  </si>
  <si>
    <t>ረ</t>
  </si>
  <si>
    <r>
      <rPr>
        <b/>
        <sz val="12"/>
        <color theme="1"/>
        <rFont val="Roboto"/>
      </rPr>
      <t xml:space="preserve">Example1a: </t>
    </r>
    <r>
      <rPr>
        <sz val="12"/>
        <color theme="1"/>
        <rFont val="Roboto"/>
      </rPr>
      <t>The unicode for character Ɇ is 582.</t>
    </r>
  </si>
  <si>
    <t>Example2a</t>
  </si>
  <si>
    <t>Game 21's answer is between 8140 and 8160.</t>
  </si>
  <si>
    <r>
      <rPr>
        <b/>
        <sz val="12"/>
        <color theme="1"/>
        <rFont val="Roboto"/>
      </rPr>
      <t xml:space="preserve">Example1b: </t>
    </r>
    <r>
      <rPr>
        <sz val="12"/>
        <color theme="1"/>
        <rFont val="Roboto"/>
      </rPr>
      <t>The character corresponding to unicode 4223 is ၿ.</t>
    </r>
  </si>
  <si>
    <t>Initial String</t>
  </si>
  <si>
    <t>Shift</t>
  </si>
  <si>
    <t>In this level we become familiar with shifts as a way to encrypt characters.</t>
  </si>
  <si>
    <t>Game 41's answer is between F and J.</t>
  </si>
  <si>
    <t>Game 42's answer is between P and T.</t>
  </si>
  <si>
    <t>Game 43's answer is between U and Z.</t>
  </si>
  <si>
    <t>In this level we become familiar with somewhat more complex shifts.</t>
  </si>
  <si>
    <t>The shift can now be positive or negative.</t>
  </si>
  <si>
    <t>The shift can now wrap around. That is, if a shift can goes past Z, it picks back up at A. Also, if a negative shift goes past A, it picks back up at Z.</t>
  </si>
  <si>
    <t>This is done by shifting the words' letters forward or backward.</t>
  </si>
  <si>
    <t>In the example below, shifting 'CWHVW' back three steps gives ZTEST.</t>
  </si>
  <si>
    <t>PUKLE</t>
  </si>
  <si>
    <t>UIBKP</t>
  </si>
  <si>
    <t>ELDSVIMRCLV</t>
  </si>
  <si>
    <t>KLQ</t>
  </si>
  <si>
    <t>BOE</t>
  </si>
  <si>
    <t>GXA</t>
  </si>
  <si>
    <t>DGLB</t>
  </si>
  <si>
    <t>YKGXIN</t>
  </si>
  <si>
    <t>RUJQP</t>
  </si>
  <si>
    <t>GVIDLK</t>
  </si>
  <si>
    <t>PSSOYT</t>
  </si>
  <si>
    <t>QNTMCTO</t>
  </si>
  <si>
    <t>OQI</t>
  </si>
  <si>
    <t>RVHSBG</t>
  </si>
  <si>
    <t>SWKQO</t>
  </si>
  <si>
    <t>DAI</t>
  </si>
  <si>
    <t>FKAFOBZQ</t>
  </si>
  <si>
    <t>DIPPTF</t>
  </si>
  <si>
    <t>TCPFDGVYGGP</t>
  </si>
  <si>
    <t>Encrypted Word</t>
  </si>
  <si>
    <t>CWHVW</t>
  </si>
  <si>
    <t>ZTEST</t>
  </si>
  <si>
    <r>
      <t xml:space="preserve">Example 5: </t>
    </r>
    <r>
      <rPr>
        <sz val="12"/>
        <rFont val="Roboto"/>
      </rPr>
      <t>Each letter of CWHWV is shifted back 3 steps. The decrypted answer is ZTEST.</t>
    </r>
  </si>
  <si>
    <t>Historical Note: A shift of 3 is known as the Caesar Shift, as Julius Caesar used it to encode military messages.</t>
  </si>
  <si>
    <t xml:space="preserve">Using Excel's CODE function, we can identify which numeric code is attributed to which character. </t>
  </si>
  <si>
    <t>The same applies inversely with Excel's CHAR function, which identify which character is attributed to which numeric code.</t>
  </si>
  <si>
    <t>In this level, all shifts are positive and no shift goes past letter Z (no wrap arounds).</t>
  </si>
  <si>
    <t>Game 61's answer is between V and Z.</t>
  </si>
  <si>
    <t>Leave numbers and spaces as they are in the encrypted message!</t>
  </si>
  <si>
    <t>What is the last word (everything after the last space " ") of the decrypted message?</t>
  </si>
  <si>
    <t>Encrypted String</t>
  </si>
  <si>
    <t>ACVLIG 18BP ICOCAB QA I OWWL LIG BW EZQBM I KIAM</t>
  </si>
  <si>
    <t>NPOEBZ JT BO BOBUIFNB UP HBSGJFME UIF DBU</t>
  </si>
  <si>
    <t>CKJTKYJGE OY SE LGBUAXOZK JGE UL ZNK CKKQ</t>
  </si>
  <si>
    <t>HJIYVT 26OC VPBPNO 2024 DN V PF KPWGDX CJGDYVT</t>
  </si>
  <si>
    <t>IWJGHSPN XH CPBTS PUITG IWT HPMDC VDS IWDG</t>
  </si>
  <si>
    <t>FRIDAY</t>
  </si>
  <si>
    <t>WEXYVHEC GSQIW EJXIV JVMHEC</t>
  </si>
  <si>
    <t>YMZWXIFD NX F LWJFY IFD KTW FS JCHJQ GFYYQJ</t>
  </si>
  <si>
    <t>NZQLIG QA EPMV BPM WTGUXQK WXMVQVO KMZMUWVG PIXXMVA</t>
  </si>
  <si>
    <t>NPOEBZ JT UIF TVCKFDU PG B TPOH CZ UIF NBNBT BOE QBQBT</t>
  </si>
  <si>
    <t>CDNBMJH RB J FXAT MJH RW VXBC YJACB XO CQN FXAUM</t>
  </si>
  <si>
    <t>UCBLCQBYW 1QR BCLRGQR YNNMGLRKCLR</t>
  </si>
  <si>
    <t>QRBPAXV 20QE MOXZQFZB PRJFC</t>
  </si>
  <si>
    <t>BDWMJH RB CQN ORABC XA CQN UJBC FNNTMJH RW 227 LXDWCARNB</t>
  </si>
  <si>
    <t>TVUKHF KLJLTILY 2UK PZ H NVVK KHF AV CPZPA SHZ CLNHZ</t>
  </si>
  <si>
    <t>XLYVWHEC WITXIQFIV 19XL FEXXPI MB</t>
  </si>
  <si>
    <t>IQPZQEPMK XAAW MF HXAAWGB</t>
  </si>
  <si>
    <t>JRKLIURP ZJ TRKLIURP</t>
  </si>
  <si>
    <t>SUNDAY</t>
  </si>
  <si>
    <t>NZQLIG QA BEMTDM LIGA INBMZ ACVLIG</t>
  </si>
  <si>
    <t>HJIYVT DN OCZ RZZFYVT JI RCDXC 2024 NOVMOZY</t>
  </si>
  <si>
    <t>LMWKVSQ 31KL VWUWETWJ AK OZWF 2024 XAFAKZWK</t>
  </si>
  <si>
    <t>MOHXUS CM HUGYX UZNYL NBY MOH</t>
  </si>
  <si>
    <t>CASE</t>
  </si>
  <si>
    <t xml:space="preserve">Every string character is associated to a numeric code. </t>
  </si>
  <si>
    <t>Game 22's answer is an unusual single character.</t>
  </si>
  <si>
    <t>Game 23's answer is between 5360 and 5380.</t>
  </si>
  <si>
    <t>The string given is to be shifted by a certain step to encrypt it as another letter between A to Z. That is, encrypt the individual letters using a stipulated shift.</t>
  </si>
  <si>
    <t>The string given is to be shifted by a certain step to encrypt it as another letter between A to Z.</t>
  </si>
  <si>
    <t>Game 62's answer is between Q and U.</t>
  </si>
  <si>
    <t>Game 63's answer is between F and J.</t>
  </si>
  <si>
    <r>
      <t xml:space="preserve">Example4: </t>
    </r>
    <r>
      <rPr>
        <sz val="12"/>
        <rFont val="Roboto"/>
      </rPr>
      <t>We shift C backward three times, we get Z</t>
    </r>
    <r>
      <rPr>
        <b/>
        <sz val="12"/>
        <rFont val="Roboto"/>
      </rPr>
      <t>.</t>
    </r>
  </si>
  <si>
    <t>MONDAY</t>
  </si>
  <si>
    <t>TUESDAY</t>
  </si>
  <si>
    <t>WEDNESDAY</t>
  </si>
  <si>
    <t>THURSDAY</t>
  </si>
  <si>
    <t>SATURDAY</t>
  </si>
  <si>
    <t>Shifting KIAM forward by 18 characters gives CASE.</t>
  </si>
  <si>
    <t>What is the largest shift in Level 3 (exclude the example)?</t>
  </si>
  <si>
    <t>Convert all characters given in Level 2 to their corresponding unicodes. What is the average of all the unicodes, including the originally given unicodes in the level? Round to nearest integer. Exclude all examples.</t>
  </si>
  <si>
    <t>Message Topic</t>
  </si>
  <si>
    <t>Color coding to enter data</t>
  </si>
  <si>
    <t>Within the "messages" worksheet, how many times does the most frequent "Excel Crime" occur?</t>
  </si>
  <si>
    <t>Message ID</t>
  </si>
  <si>
    <t xml:space="preserve">To make the game more exciting, we have created 5 bonus questions for you. </t>
  </si>
  <si>
    <t>Z</t>
  </si>
  <si>
    <t>NA</t>
  </si>
  <si>
    <t>In Level 7, each of the following encrypted strings starts with a day of the week. Work out what the shift is in each case and decrypt the message.</t>
  </si>
  <si>
    <t>SORT</t>
  </si>
  <si>
    <t>NJMO</t>
  </si>
  <si>
    <t>TVUKHF</t>
  </si>
  <si>
    <t>SXSSB</t>
  </si>
  <si>
    <t>IAZPQDRGX</t>
  </si>
  <si>
    <t>FTGDEPMK</t>
  </si>
  <si>
    <t>UWOOGT</t>
  </si>
  <si>
    <t>MCZWXMIV</t>
  </si>
  <si>
    <t>GCWLIMIZN</t>
  </si>
  <si>
    <t>KZGJLUML</t>
  </si>
  <si>
    <t>LEWLYA</t>
  </si>
  <si>
    <t>UBKMAWTR</t>
  </si>
  <si>
    <t>OTVTMBHGL</t>
  </si>
  <si>
    <t>NTWEMZA</t>
  </si>
  <si>
    <t>LPDXF</t>
  </si>
  <si>
    <t>RPAALU</t>
  </si>
  <si>
    <t>PBZCYRGRQ</t>
  </si>
  <si>
    <t>PINPW</t>
  </si>
  <si>
    <t>OQLAN</t>
  </si>
  <si>
    <t>EQORTGJGPF</t>
  </si>
  <si>
    <t>YZXGZKME</t>
  </si>
  <si>
    <t>KXOHEOBGZ</t>
  </si>
  <si>
    <t>The shifts are now much larger.</t>
  </si>
  <si>
    <r>
      <t xml:space="preserve">Example6: </t>
    </r>
    <r>
      <rPr>
        <sz val="12"/>
        <rFont val="Roboto"/>
      </rPr>
      <t>Each letter of NJMO is shifted back 99 steps. The decrypted answer is SORT.</t>
    </r>
  </si>
  <si>
    <t>Within the "Encrypted Strings" in Level 7, how many times does the most used letter appear  (exclude the example and Answers)?</t>
  </si>
  <si>
    <t>ၿ</t>
  </si>
  <si>
    <t>BHHSFHBUF</t>
  </si>
  <si>
    <t>Chris McNeil</t>
  </si>
  <si>
    <t>David Brown</t>
  </si>
  <si>
    <t>Eric Kelley</t>
  </si>
  <si>
    <t>Gina Nicolosi</t>
  </si>
  <si>
    <r>
      <t xml:space="preserve">Use for </t>
    </r>
    <r>
      <rPr>
        <b/>
        <sz val="12"/>
        <color theme="1"/>
        <rFont val="Aptos"/>
        <family val="2"/>
      </rPr>
      <t>Bonus 4</t>
    </r>
    <r>
      <rPr>
        <sz val="12"/>
        <color theme="1"/>
        <rFont val="Aptos"/>
        <family val="2"/>
      </rPr>
      <t xml:space="preserve"> only</t>
    </r>
  </si>
  <si>
    <t>Days of week</t>
  </si>
  <si>
    <r>
      <t xml:space="preserve">Example3: </t>
    </r>
    <r>
      <rPr>
        <sz val="12"/>
        <rFont val="Roboto"/>
      </rPr>
      <t>The letter C is encrypted by shifting forward by 4. The encrypted answer is G.</t>
    </r>
  </si>
  <si>
    <t>Game 102's answer's first letter is P.</t>
  </si>
  <si>
    <t>Game 101's answer's first letter is M.</t>
  </si>
  <si>
    <t>Game 103's answer's first letter is W.</t>
  </si>
  <si>
    <t>Game 81's answer's first letter is I.</t>
  </si>
  <si>
    <t>Game 82's answer's first letter is N.</t>
  </si>
  <si>
    <t>Game 83's answer's first letter is S.</t>
  </si>
  <si>
    <t>Game 123's answer's first letter is C.</t>
  </si>
  <si>
    <t>Game 122's answer's first letter is V.</t>
  </si>
  <si>
    <t>Game 121's answer's first letter is W.</t>
  </si>
  <si>
    <t>Code/Character</t>
  </si>
  <si>
    <t>UniCode/Character</t>
  </si>
  <si>
    <r>
      <rPr>
        <b/>
        <sz val="12"/>
        <rFont val="Roboto"/>
      </rPr>
      <t>Example7:</t>
    </r>
    <r>
      <rPr>
        <sz val="12"/>
        <rFont val="Roboto"/>
      </rPr>
      <t xml:space="preserve"> Decrypting the message shows that the day is SUNDAY and that the string has been shifted backward by 18 characters to encrypt the message.</t>
    </r>
  </si>
  <si>
    <r>
      <rPr>
        <sz val="12"/>
        <rFont val="Roboto"/>
      </rPr>
      <t xml:space="preserve">In this level, we are </t>
    </r>
    <r>
      <rPr>
        <b/>
        <sz val="12"/>
        <rFont val="Roboto"/>
      </rPr>
      <t>again tasked with reverting words back to normal.</t>
    </r>
  </si>
  <si>
    <r>
      <t xml:space="preserve">The words in this Level have been encrypted. And we're </t>
    </r>
    <r>
      <rPr>
        <b/>
        <sz val="12"/>
        <rFont val="Roboto"/>
      </rPr>
      <t>tasked with reverting the words back to normal</t>
    </r>
    <r>
      <rPr>
        <sz val="12"/>
        <rFont val="Roboto"/>
      </rPr>
      <t xml:space="preserve">. </t>
    </r>
  </si>
  <si>
    <t>What is the longest message in Level 7 as measured by number of words (exclude the example)? Your answer should be the number of words in the longest message.</t>
  </si>
  <si>
    <t>Whodunnit - Varsity Edition</t>
  </si>
  <si>
    <t>Case Information</t>
  </si>
  <si>
    <t>MECC Jobs</t>
  </si>
  <si>
    <t>This case originally appeared as a part of the MECC Weekend Battle series in February 2024. The case is centered around encrypting messages using unicodes. The case uses the same scoring as the original competition version, but answers are included so you can check your work.</t>
  </si>
  <si>
    <t>MECC sponsors such as Siemens, New York Life, Alvarez &amp; Marsal, and BDO have all hired MECC participants. Will you be next?</t>
  </si>
  <si>
    <t>Earn MECC Badges</t>
  </si>
  <si>
    <t>Live participation in Weekend Battles counts towards earning the Excel Athlete Badge. Complete more challenges to earn the badge to post on LinkedIn!</t>
  </si>
  <si>
    <t>Q</t>
  </si>
  <si>
    <t>8</t>
  </si>
  <si>
    <t>Y</t>
  </si>
  <si>
    <t>ފ</t>
  </si>
  <si>
    <t>ǉ</t>
  </si>
  <si>
    <t>Ϝ</t>
  </si>
  <si>
    <t>ᑲ</t>
  </si>
  <si>
    <t>ᛇ</t>
  </si>
  <si>
    <t>⒘</t>
  </si>
  <si>
    <t>ᘷ</t>
  </si>
  <si>
    <t>ᴼ</t>
  </si>
  <si>
    <t>ʬ</t>
  </si>
  <si>
    <t>ݷ</t>
  </si>
  <si>
    <t>ᡓ</t>
  </si>
  <si>
    <t>J</t>
  </si>
  <si>
    <t>INDEX</t>
  </si>
  <si>
    <t>NUMBERVALUE</t>
  </si>
  <si>
    <t>SEARCH</t>
  </si>
  <si>
    <t>MATCH</t>
  </si>
  <si>
    <t>SUM</t>
  </si>
  <si>
    <t>ROUNDUP</t>
  </si>
  <si>
    <t>AGGREGATE</t>
  </si>
  <si>
    <t>XOR</t>
  </si>
  <si>
    <t>NOT</t>
  </si>
  <si>
    <t>LOOKUP</t>
  </si>
  <si>
    <t>FIND</t>
  </si>
  <si>
    <t>IMAGE</t>
  </si>
  <si>
    <t>CHOOSE</t>
  </si>
  <si>
    <t>FIXED</t>
  </si>
  <si>
    <t>ROW</t>
  </si>
  <si>
    <t>RANDBETWEEN</t>
  </si>
  <si>
    <t>SWITCH</t>
  </si>
  <si>
    <t>INDIRECT</t>
  </si>
  <si>
    <t>PERMUT</t>
  </si>
  <si>
    <t>AND</t>
  </si>
  <si>
    <t>PUPPY</t>
  </si>
  <si>
    <t>WONDERFUL</t>
  </si>
  <si>
    <t>SUMMER</t>
  </si>
  <si>
    <t>EUROPEAN</t>
  </si>
  <si>
    <t>MICROSOFT</t>
  </si>
  <si>
    <t>SHORTCUT</t>
  </si>
  <si>
    <t>EXPERT</t>
  </si>
  <si>
    <t>BIRTHDAY</t>
  </si>
  <si>
    <t>VACATIONS</t>
  </si>
  <si>
    <t>FLOWERS</t>
  </si>
  <si>
    <t>QUICK</t>
  </si>
  <si>
    <t>KITTEN</t>
  </si>
  <si>
    <t>COMPLETED</t>
  </si>
  <si>
    <t>EXCEL</t>
  </si>
  <si>
    <t>SUPER</t>
  </si>
  <si>
    <t>COMPREHEND</t>
  </si>
  <si>
    <t>STRATEGY</t>
  </si>
  <si>
    <t>REVOLVING</t>
  </si>
  <si>
    <t>WORLD</t>
  </si>
  <si>
    <t>VLOOKUP</t>
  </si>
  <si>
    <t>COUNTRIES</t>
  </si>
  <si>
    <t>SUN</t>
  </si>
  <si>
    <t>APPOINTMENT</t>
  </si>
  <si>
    <t>PAPAS</t>
  </si>
  <si>
    <t>BATTLE</t>
  </si>
  <si>
    <t>HAPPENS</t>
  </si>
  <si>
    <t>CAT</t>
  </si>
  <si>
    <t>IX</t>
  </si>
  <si>
    <t>VEGAS</t>
  </si>
  <si>
    <t>HOLIDAY</t>
  </si>
  <si>
    <t>WEEK</t>
  </si>
  <si>
    <t>FINISHES</t>
  </si>
  <si>
    <t>SUMIF</t>
  </si>
  <si>
    <t>THOR</t>
  </si>
  <si>
    <t>CATURDAY</t>
  </si>
  <si>
    <t>STARTED</t>
  </si>
  <si>
    <t>Kod</t>
  </si>
  <si>
    <t>Po przesunięciu</t>
  </si>
  <si>
    <t>Test</t>
  </si>
  <si>
    <t>Test2</t>
  </si>
  <si>
    <t>Day encrypted</t>
  </si>
  <si>
    <t>Len</t>
  </si>
  <si>
    <t>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</si>
</sst>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20"/>
      <color theme="1"/>
      <name val="Aptos"/>
      <family val="2"/>
    </font>
    <font>
      <sz val="11"/>
      <color theme="1"/>
      <name val="Roboto"/>
    </font>
    <font>
      <u/>
      <sz val="20"/>
      <color theme="10"/>
      <name val="Aptos"/>
      <family val="2"/>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14"/>
      <color theme="0"/>
      <name val="Roboto"/>
    </font>
    <font>
      <sz val="12"/>
      <color theme="1"/>
      <name val="Roboto"/>
    </font>
    <font>
      <sz val="11"/>
      <name val="Roboto"/>
    </font>
    <font>
      <sz val="12"/>
      <name val="Roboto"/>
    </font>
    <font>
      <b/>
      <sz val="12"/>
      <color theme="1"/>
      <name val="Roboto"/>
    </font>
    <font>
      <sz val="18"/>
      <color theme="1"/>
      <name val="Roboto"/>
    </font>
    <font>
      <b/>
      <sz val="12"/>
      <color theme="0"/>
      <name val="Roboto"/>
    </font>
    <font>
      <b/>
      <sz val="12"/>
      <name val="Roboto"/>
    </font>
    <font>
      <sz val="12"/>
      <color theme="1"/>
      <name val="Aptos"/>
      <family val="2"/>
    </font>
    <font>
      <b/>
      <sz val="12"/>
      <color theme="1"/>
      <name val="Robotech"/>
    </font>
    <font>
      <b/>
      <sz val="12"/>
      <name val="Aptos"/>
      <family val="2"/>
    </font>
    <font>
      <sz val="12"/>
      <color theme="1"/>
      <name val="Calibri"/>
      <family val="2"/>
    </font>
    <font>
      <i/>
      <sz val="14"/>
      <color theme="1"/>
      <name val="Roboto"/>
    </font>
    <font>
      <b/>
      <sz val="26"/>
      <color theme="0"/>
      <name val="Futura"/>
      <family val="2"/>
    </font>
    <font>
      <b/>
      <sz val="18"/>
      <color theme="0"/>
      <name val="Futura"/>
      <family val="2"/>
    </font>
    <font>
      <b/>
      <sz val="24"/>
      <color theme="0"/>
      <name val="Futura"/>
      <family val="2"/>
    </font>
    <font>
      <sz val="11"/>
      <color theme="1"/>
      <name val="Aptos Narrow"/>
      <family val="2"/>
      <scheme val="minor"/>
    </font>
    <font>
      <b/>
      <sz val="16"/>
      <color theme="1"/>
      <name val="Roboto"/>
    </font>
    <font>
      <b/>
      <sz val="11"/>
      <color theme="0"/>
      <name val="Roboto"/>
    </font>
    <font>
      <sz val="11"/>
      <color theme="7" tint="-0.499984740745262"/>
      <name val="Roboto"/>
    </font>
    <font>
      <sz val="12"/>
      <color rgb="FFFFFFFF"/>
      <name val="Arial"/>
      <family val="2"/>
    </font>
    <font>
      <sz val="14"/>
      <color theme="7" tint="-0.499984740745262"/>
      <name val="Roboto"/>
    </font>
    <font>
      <sz val="20"/>
      <color theme="1"/>
      <name val="Aptos"/>
      <family val="2"/>
    </font>
    <font>
      <sz val="20"/>
      <color theme="1"/>
      <name val="Aptos Narrow"/>
      <family val="2"/>
      <scheme val="minor"/>
    </font>
    <font>
      <b/>
      <sz val="12"/>
      <color theme="1"/>
      <name val="Aptos"/>
      <family val="2"/>
    </font>
    <font>
      <sz val="14"/>
      <color theme="1"/>
      <name val="Roboto"/>
    </font>
    <font>
      <b/>
      <sz val="11"/>
      <color theme="1"/>
      <name val="Roboto"/>
    </font>
    <font>
      <b/>
      <sz val="20"/>
      <color theme="0"/>
      <name val="Futura"/>
      <family val="2"/>
    </font>
    <font>
      <sz val="12"/>
      <color theme="1"/>
      <name val="Aptos Narrow"/>
      <family val="2"/>
      <scheme val="minor"/>
    </font>
    <font>
      <b/>
      <sz val="24"/>
      <color theme="0"/>
      <name val="Futura"/>
      <family val="2"/>
    </font>
    <font>
      <b/>
      <sz val="18"/>
      <color theme="0"/>
      <name val="Futura"/>
      <family val="2"/>
    </font>
    <font>
      <sz val="16"/>
      <name val="Roboto"/>
    </font>
    <font>
      <i/>
      <sz val="11"/>
      <name val="Roboto"/>
    </font>
    <font>
      <b/>
      <sz val="11"/>
      <name val="Roboto"/>
    </font>
    <font>
      <sz val="12"/>
      <color rgb="FFFFFFFF"/>
      <name val="Arial"/>
      <family val="2"/>
      <charset val="238"/>
    </font>
  </fonts>
  <fills count="14">
    <fill>
      <patternFill patternType="none"/>
    </fill>
    <fill>
      <patternFill patternType="gray125"/>
    </fill>
    <fill>
      <patternFill patternType="solid">
        <fgColor theme="0"/>
        <bgColor indexed="64"/>
      </patternFill>
    </fill>
    <fill>
      <patternFill patternType="solid">
        <fgColor rgb="FF006837"/>
        <bgColor indexed="64"/>
      </patternFill>
    </fill>
    <fill>
      <patternFill patternType="solid">
        <fgColor rgb="FFED203F"/>
        <bgColor auto="1"/>
      </patternFill>
    </fill>
    <fill>
      <patternFill patternType="solid">
        <fgColor theme="5" tint="0.59999389629810485"/>
        <bgColor indexed="64"/>
      </patternFill>
    </fill>
    <fill>
      <patternFill patternType="solid">
        <fgColor rgb="FFBC1F36"/>
        <bgColor indexed="64"/>
      </patternFill>
    </fill>
    <fill>
      <patternFill patternType="solid">
        <fgColor theme="9" tint="0.59996337778862885"/>
        <bgColor indexed="64"/>
      </patternFill>
    </fill>
    <fill>
      <patternFill patternType="solid">
        <fgColor rgb="FFF6C6CD"/>
        <bgColor indexed="64"/>
      </patternFill>
    </fill>
    <fill>
      <patternFill patternType="solid">
        <fgColor rgb="FF001838"/>
        <bgColor indexed="64"/>
      </patternFill>
    </fill>
    <fill>
      <patternFill patternType="solid">
        <fgColor rgb="FFED203F"/>
        <bgColor indexed="64"/>
      </patternFill>
    </fill>
    <fill>
      <patternFill patternType="solid">
        <fgColor rgb="FF9E1B32"/>
        <bgColor indexed="64"/>
      </patternFill>
    </fill>
    <fill>
      <patternFill patternType="solid">
        <fgColor rgb="FFBF1F36"/>
        <bgColor indexed="64"/>
      </patternFill>
    </fill>
    <fill>
      <patternFill patternType="solid">
        <fgColor rgb="FFFFFF00"/>
        <bgColor indexed="64"/>
      </patternFill>
    </fill>
  </fills>
  <borders count="33">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left>
      <right style="thin">
        <color theme="0"/>
      </right>
      <top/>
      <bottom style="thin">
        <color theme="0"/>
      </bottom>
      <diagonal/>
    </border>
    <border>
      <left style="thin">
        <color indexed="64"/>
      </left>
      <right style="thin">
        <color theme="0" tint="-0.499984740745262"/>
      </right>
      <top style="thin">
        <color indexed="64"/>
      </top>
      <bottom style="thin">
        <color indexed="64"/>
      </bottom>
      <diagonal/>
    </border>
    <border>
      <left style="thin">
        <color theme="0" tint="-0.499984740745262"/>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theme="0" tint="-0.24994659260841701"/>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23" fillId="0" borderId="0"/>
    <xf numFmtId="0" fontId="23" fillId="0" borderId="0"/>
    <xf numFmtId="0" fontId="30" fillId="0" borderId="0"/>
    <xf numFmtId="0" fontId="29" fillId="0" borderId="0"/>
    <xf numFmtId="0" fontId="29" fillId="0" borderId="0"/>
    <xf numFmtId="0" fontId="35" fillId="0" borderId="0"/>
    <xf numFmtId="0" fontId="30" fillId="0" borderId="0"/>
  </cellStyleXfs>
  <cellXfs count="157">
    <xf numFmtId="0" fontId="0" fillId="0" borderId="0" xfId="0"/>
    <xf numFmtId="0" fontId="5" fillId="3" borderId="1" xfId="0" applyFont="1" applyFill="1" applyBorder="1" applyAlignment="1">
      <alignment horizontal="center" vertical="center"/>
    </xf>
    <xf numFmtId="0" fontId="3" fillId="0" borderId="6" xfId="0" applyFont="1" applyBorder="1" applyAlignment="1">
      <alignment horizontal="center" vertical="center" wrapText="1"/>
    </xf>
    <xf numFmtId="0" fontId="4" fillId="0" borderId="6" xfId="0" applyFont="1" applyBorder="1" applyAlignment="1">
      <alignment horizontal="center" vertical="center"/>
    </xf>
    <xf numFmtId="0" fontId="3" fillId="0" borderId="7" xfId="0" applyFont="1" applyBorder="1" applyAlignment="1">
      <alignment horizontal="center" vertical="center" wrapText="1"/>
    </xf>
    <xf numFmtId="0" fontId="6" fillId="0" borderId="0" xfId="0" applyFont="1" applyAlignment="1">
      <alignment horizontal="center" vertical="center"/>
    </xf>
    <xf numFmtId="0" fontId="4" fillId="0" borderId="8" xfId="0" applyFont="1" applyBorder="1" applyAlignment="1">
      <alignment horizontal="center" vertical="center"/>
    </xf>
    <xf numFmtId="0" fontId="8" fillId="0" borderId="0" xfId="0" applyFont="1" applyAlignment="1">
      <alignment vertical="center"/>
    </xf>
    <xf numFmtId="0" fontId="10" fillId="0" borderId="0" xfId="0" applyFont="1" applyAlignment="1">
      <alignment vertical="center"/>
    </xf>
    <xf numFmtId="0" fontId="8" fillId="0" borderId="0" xfId="0" applyFont="1" applyAlignment="1">
      <alignment horizontal="left" vertical="center"/>
    </xf>
    <xf numFmtId="1" fontId="5" fillId="3" borderId="1" xfId="0" applyNumberFormat="1" applyFont="1" applyFill="1" applyBorder="1" applyAlignment="1">
      <alignment horizontal="center" vertical="center"/>
    </xf>
    <xf numFmtId="0" fontId="11" fillId="0" borderId="0" xfId="0" applyFont="1" applyAlignment="1">
      <alignment vertical="center"/>
    </xf>
    <xf numFmtId="0" fontId="7" fillId="4" borderId="9"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5" xfId="0" applyFont="1" applyFill="1" applyBorder="1" applyAlignment="1">
      <alignment horizontal="center" vertical="center" wrapText="1"/>
    </xf>
    <xf numFmtId="0" fontId="8" fillId="2" borderId="0" xfId="0" applyFont="1" applyFill="1" applyAlignment="1">
      <alignment horizontal="center" vertical="center"/>
    </xf>
    <xf numFmtId="0" fontId="6" fillId="0" borderId="3" xfId="0" applyFont="1" applyBorder="1" applyAlignment="1">
      <alignment vertical="center"/>
    </xf>
    <xf numFmtId="0" fontId="6" fillId="0" borderId="4" xfId="0" applyFont="1" applyBorder="1" applyAlignment="1">
      <alignment vertical="center"/>
    </xf>
    <xf numFmtId="0" fontId="14" fillId="0" borderId="0" xfId="0" applyFont="1" applyAlignment="1">
      <alignment vertical="center"/>
    </xf>
    <xf numFmtId="0" fontId="8" fillId="0" borderId="0" xfId="0" applyFont="1" applyAlignment="1">
      <alignment horizontal="center" vertical="center"/>
    </xf>
    <xf numFmtId="0" fontId="15" fillId="0" borderId="0" xfId="0" applyFont="1"/>
    <xf numFmtId="0" fontId="8" fillId="0" borderId="0" xfId="0" applyFont="1"/>
    <xf numFmtId="3" fontId="8" fillId="0" borderId="0" xfId="0" applyNumberFormat="1" applyFont="1"/>
    <xf numFmtId="0" fontId="16" fillId="0" borderId="0" xfId="0" applyFont="1" applyAlignment="1">
      <alignment wrapText="1"/>
    </xf>
    <xf numFmtId="3" fontId="15" fillId="0" borderId="0" xfId="0" applyNumberFormat="1" applyFont="1"/>
    <xf numFmtId="0" fontId="17" fillId="0" borderId="0" xfId="1" applyFont="1" applyFill="1" applyBorder="1" applyAlignment="1">
      <alignment vertical="top"/>
    </xf>
    <xf numFmtId="0" fontId="15" fillId="0" borderId="0" xfId="0" applyFont="1" applyAlignment="1">
      <alignment horizontal="left" vertical="center" wrapText="1"/>
    </xf>
    <xf numFmtId="0" fontId="8" fillId="0" borderId="0" xfId="0" applyFont="1" applyAlignment="1">
      <alignment horizontal="center"/>
    </xf>
    <xf numFmtId="0" fontId="8" fillId="0" borderId="0" xfId="0" applyFont="1" applyAlignment="1">
      <alignment vertical="top" wrapText="1"/>
    </xf>
    <xf numFmtId="3" fontId="8" fillId="0" borderId="0" xfId="0" applyNumberFormat="1" applyFont="1" applyAlignment="1">
      <alignment vertical="top" wrapText="1"/>
    </xf>
    <xf numFmtId="0" fontId="15" fillId="0" borderId="0" xfId="0" applyFont="1" applyAlignment="1">
      <alignment vertical="center"/>
    </xf>
    <xf numFmtId="0" fontId="14" fillId="0" borderId="0" xfId="0" applyFont="1" applyAlignment="1">
      <alignment horizontal="left" vertical="top"/>
    </xf>
    <xf numFmtId="3" fontId="8" fillId="0" borderId="0" xfId="0" applyNumberFormat="1" applyFont="1" applyAlignment="1">
      <alignment horizontal="center"/>
    </xf>
    <xf numFmtId="0" fontId="13" fillId="0" borderId="0" xfId="0" applyFont="1"/>
    <xf numFmtId="3" fontId="13" fillId="0" borderId="0" xfId="0" applyNumberFormat="1" applyFont="1"/>
    <xf numFmtId="3" fontId="8" fillId="0" borderId="0" xfId="0" applyNumberFormat="1" applyFont="1" applyAlignment="1">
      <alignment horizontal="center" vertical="center"/>
    </xf>
    <xf numFmtId="0" fontId="14" fillId="0" borderId="0" xfId="0" applyFont="1" applyAlignment="1">
      <alignment horizontal="left" vertical="center"/>
    </xf>
    <xf numFmtId="3" fontId="8" fillId="0" borderId="0" xfId="0" applyNumberFormat="1" applyFont="1" applyAlignment="1">
      <alignment vertical="center"/>
    </xf>
    <xf numFmtId="0" fontId="10" fillId="0" borderId="0" xfId="0" applyFont="1" applyAlignment="1">
      <alignment horizontal="center" vertical="center"/>
    </xf>
    <xf numFmtId="0" fontId="12" fillId="0" borderId="0" xfId="0" applyFont="1" applyAlignment="1">
      <alignment vertical="center"/>
    </xf>
    <xf numFmtId="0" fontId="13" fillId="6" borderId="5" xfId="0" applyFont="1" applyFill="1" applyBorder="1" applyAlignment="1">
      <alignment horizontal="center" vertical="center"/>
    </xf>
    <xf numFmtId="0" fontId="10" fillId="0" borderId="0" xfId="0" applyFont="1" applyAlignment="1">
      <alignment horizontal="left" vertical="center"/>
    </xf>
    <xf numFmtId="0" fontId="19" fillId="5" borderId="5" xfId="0" applyFont="1" applyFill="1" applyBorder="1" applyAlignment="1">
      <alignment horizontal="center" vertical="center"/>
    </xf>
    <xf numFmtId="0" fontId="19" fillId="7" borderId="5" xfId="0" applyFont="1" applyFill="1" applyBorder="1" applyAlignment="1">
      <alignment horizontal="center" vertical="center"/>
    </xf>
    <xf numFmtId="0" fontId="19" fillId="8" borderId="5" xfId="0" applyFont="1" applyFill="1" applyBorder="1" applyAlignment="1">
      <alignment horizontal="center" vertical="center"/>
    </xf>
    <xf numFmtId="0" fontId="12" fillId="0" borderId="12" xfId="0" applyFont="1" applyBorder="1" applyAlignment="1">
      <alignment horizontal="centerContinuous"/>
    </xf>
    <xf numFmtId="0" fontId="16" fillId="0" borderId="12" xfId="0" applyFont="1" applyBorder="1" applyAlignment="1">
      <alignment horizontal="centerContinuous" wrapText="1"/>
    </xf>
    <xf numFmtId="0" fontId="21" fillId="6" borderId="12" xfId="0" applyFont="1" applyFill="1" applyBorder="1" applyAlignment="1">
      <alignment horizontal="centerContinuous" vertical="center"/>
    </xf>
    <xf numFmtId="0" fontId="21" fillId="6" borderId="12" xfId="0" applyFont="1" applyFill="1" applyBorder="1" applyAlignment="1">
      <alignment horizontal="centerContinuous" vertical="center" wrapText="1"/>
    </xf>
    <xf numFmtId="0" fontId="22" fillId="10" borderId="0" xfId="0" applyFont="1" applyFill="1" applyAlignment="1">
      <alignment horizontal="centerContinuous" vertical="center" wrapText="1"/>
    </xf>
    <xf numFmtId="0" fontId="20" fillId="9" borderId="12" xfId="0" applyFont="1" applyFill="1" applyBorder="1" applyAlignment="1">
      <alignment horizontal="centerContinuous" vertical="center"/>
    </xf>
    <xf numFmtId="0" fontId="21" fillId="6" borderId="13" xfId="0" applyFont="1" applyFill="1" applyBorder="1" applyAlignment="1">
      <alignment horizontal="centerContinuous" vertical="center"/>
    </xf>
    <xf numFmtId="0" fontId="8" fillId="0" borderId="14" xfId="0" applyFont="1" applyBorder="1" applyAlignment="1">
      <alignment vertical="top"/>
    </xf>
    <xf numFmtId="0" fontId="18" fillId="0" borderId="15" xfId="0" applyFont="1" applyBorder="1" applyAlignment="1">
      <alignment vertical="top" wrapText="1"/>
    </xf>
    <xf numFmtId="0" fontId="18" fillId="0" borderId="10" xfId="0" applyFont="1" applyBorder="1" applyAlignment="1">
      <alignment vertical="top" wrapText="1"/>
    </xf>
    <xf numFmtId="0" fontId="8" fillId="0" borderId="16" xfId="0" applyFont="1" applyBorder="1" applyAlignment="1">
      <alignment vertical="top"/>
    </xf>
    <xf numFmtId="0" fontId="18" fillId="0" borderId="0" xfId="0" applyFont="1" applyAlignment="1">
      <alignment vertical="top" wrapText="1"/>
    </xf>
    <xf numFmtId="0" fontId="18" fillId="0" borderId="17" xfId="0" applyFont="1" applyBorder="1" applyAlignment="1">
      <alignment vertical="top" wrapText="1"/>
    </xf>
    <xf numFmtId="0" fontId="18" fillId="0" borderId="18" xfId="0" applyFont="1" applyBorder="1" applyAlignment="1">
      <alignment vertical="top" wrapText="1"/>
    </xf>
    <xf numFmtId="0" fontId="18" fillId="0" borderId="11" xfId="0" applyFont="1" applyBorder="1" applyAlignment="1">
      <alignment vertical="top" wrapText="1"/>
    </xf>
    <xf numFmtId="0" fontId="18" fillId="0" borderId="19" xfId="0" applyFont="1" applyBorder="1" applyAlignment="1">
      <alignment vertical="top" wrapText="1"/>
    </xf>
    <xf numFmtId="0" fontId="21" fillId="9" borderId="12" xfId="0" applyFont="1" applyFill="1" applyBorder="1" applyAlignment="1">
      <alignment horizontal="centerContinuous" vertical="center"/>
    </xf>
    <xf numFmtId="0" fontId="4" fillId="0" borderId="7" xfId="0" applyFont="1" applyBorder="1" applyAlignment="1">
      <alignment horizontal="center" vertical="center"/>
    </xf>
    <xf numFmtId="0" fontId="13" fillId="6" borderId="5" xfId="0" applyFont="1" applyFill="1" applyBorder="1" applyAlignment="1">
      <alignment horizontal="centerContinuous" vertical="center"/>
    </xf>
    <xf numFmtId="0" fontId="24" fillId="2" borderId="0" xfId="2" applyFont="1" applyFill="1"/>
    <xf numFmtId="3" fontId="1" fillId="2" borderId="0" xfId="2" applyNumberFormat="1" applyFont="1" applyFill="1"/>
    <xf numFmtId="0" fontId="1" fillId="2" borderId="0" xfId="2" applyFont="1" applyFill="1"/>
    <xf numFmtId="0" fontId="1" fillId="2" borderId="0" xfId="2" applyFont="1" applyFill="1" applyAlignment="1">
      <alignment vertical="top" wrapText="1"/>
    </xf>
    <xf numFmtId="0" fontId="9" fillId="2" borderId="0" xfId="2" applyFont="1" applyFill="1" applyAlignment="1">
      <alignment vertical="top" wrapText="1"/>
    </xf>
    <xf numFmtId="0" fontId="9" fillId="2" borderId="0" xfId="2" applyFont="1" applyFill="1"/>
    <xf numFmtId="0" fontId="25" fillId="11" borderId="5" xfId="2" applyFont="1" applyFill="1" applyBorder="1" applyAlignment="1">
      <alignment horizontal="center" vertical="center"/>
    </xf>
    <xf numFmtId="3" fontId="25" fillId="11" borderId="5" xfId="2" applyNumberFormat="1" applyFont="1" applyFill="1" applyBorder="1" applyAlignment="1">
      <alignment horizontal="center" vertical="center"/>
    </xf>
    <xf numFmtId="0" fontId="26" fillId="2" borderId="7" xfId="2" applyFont="1" applyFill="1" applyBorder="1" applyAlignment="1">
      <alignment horizontal="center" vertical="center" wrapText="1"/>
    </xf>
    <xf numFmtId="1" fontId="5" fillId="3" borderId="20" xfId="2" applyNumberFormat="1" applyFont="1" applyFill="1" applyBorder="1" applyAlignment="1">
      <alignment horizontal="center" vertical="center"/>
    </xf>
    <xf numFmtId="0" fontId="23" fillId="0" borderId="0" xfId="3" applyAlignment="1">
      <alignment horizontal="left"/>
    </xf>
    <xf numFmtId="0" fontId="26" fillId="2" borderId="6" xfId="2" applyFont="1" applyFill="1" applyBorder="1" applyAlignment="1">
      <alignment horizontal="center" vertical="center" wrapText="1"/>
    </xf>
    <xf numFmtId="0" fontId="3" fillId="0" borderId="6" xfId="2" applyFont="1" applyBorder="1" applyAlignment="1">
      <alignment horizontal="center" vertical="center" wrapText="1"/>
    </xf>
    <xf numFmtId="0" fontId="1" fillId="2" borderId="0" xfId="2" applyFont="1" applyFill="1" applyAlignment="1">
      <alignment horizontal="center"/>
    </xf>
    <xf numFmtId="3" fontId="1" fillId="2" borderId="0" xfId="2" applyNumberFormat="1" applyFont="1" applyFill="1" applyAlignment="1">
      <alignment horizontal="center"/>
    </xf>
    <xf numFmtId="0" fontId="27" fillId="0" borderId="0" xfId="0" applyFont="1"/>
    <xf numFmtId="0" fontId="3" fillId="0" borderId="21" xfId="0" applyFont="1" applyBorder="1" applyAlignment="1">
      <alignment horizontal="left" vertical="center"/>
    </xf>
    <xf numFmtId="0" fontId="3" fillId="0" borderId="22" xfId="0" applyFont="1" applyBorder="1" applyAlignment="1">
      <alignment horizontal="left" vertical="center"/>
    </xf>
    <xf numFmtId="3" fontId="28" fillId="0" borderId="12" xfId="2" applyNumberFormat="1" applyFont="1" applyBorder="1" applyAlignment="1">
      <alignment horizontal="center" vertical="center" wrapText="1"/>
    </xf>
    <xf numFmtId="0" fontId="11" fillId="2" borderId="0" xfId="2" applyFont="1" applyFill="1" applyAlignment="1">
      <alignment horizontal="left" vertical="center" indent="1"/>
    </xf>
    <xf numFmtId="3" fontId="5" fillId="3" borderId="1" xfId="0" applyNumberFormat="1" applyFont="1" applyFill="1" applyBorder="1" applyAlignment="1">
      <alignment horizontal="center" vertical="center"/>
    </xf>
    <xf numFmtId="0" fontId="10" fillId="0" borderId="3" xfId="0" applyFont="1" applyBorder="1" applyAlignment="1">
      <alignment vertical="center"/>
    </xf>
    <xf numFmtId="0" fontId="8"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3" fontId="5" fillId="3" borderId="20" xfId="0" applyNumberFormat="1" applyFont="1" applyFill="1" applyBorder="1" applyAlignment="1">
      <alignment horizontal="center" vertical="center"/>
    </xf>
    <xf numFmtId="0" fontId="3" fillId="0" borderId="18" xfId="0" applyFont="1" applyBorder="1" applyAlignment="1">
      <alignment vertical="center"/>
    </xf>
    <xf numFmtId="0" fontId="3" fillId="0" borderId="2" xfId="0" applyFont="1" applyBorder="1" applyAlignment="1">
      <alignment vertical="center"/>
    </xf>
    <xf numFmtId="0" fontId="13" fillId="6" borderId="9" xfId="0" applyFont="1" applyFill="1" applyBorder="1" applyAlignment="1">
      <alignment horizontal="left" vertical="center"/>
    </xf>
    <xf numFmtId="0" fontId="13" fillId="6" borderId="23" xfId="0" applyFont="1" applyFill="1" applyBorder="1" applyAlignment="1">
      <alignment horizontal="centerContinuous" vertical="center"/>
    </xf>
    <xf numFmtId="0" fontId="13" fillId="12" borderId="24" xfId="4" applyFont="1" applyFill="1" applyBorder="1" applyAlignment="1">
      <alignment horizontal="center" vertical="center"/>
    </xf>
    <xf numFmtId="0" fontId="13" fillId="12" borderId="5" xfId="4" applyFont="1" applyFill="1" applyBorder="1" applyAlignment="1">
      <alignment horizontal="center" vertical="center"/>
    </xf>
    <xf numFmtId="0" fontId="12" fillId="0" borderId="2" xfId="0" applyFont="1" applyBorder="1" applyAlignment="1">
      <alignment horizontal="centerContinuous"/>
    </xf>
    <xf numFmtId="0" fontId="12" fillId="0" borderId="4" xfId="0" applyFont="1" applyBorder="1" applyAlignment="1">
      <alignment horizontal="centerContinuous"/>
    </xf>
    <xf numFmtId="0" fontId="8" fillId="0" borderId="25" xfId="0" applyFont="1" applyBorder="1" applyAlignment="1">
      <alignment horizontal="center"/>
    </xf>
    <xf numFmtId="0" fontId="8" fillId="0" borderId="26" xfId="0" applyFont="1" applyBorder="1" applyAlignment="1">
      <alignment horizontal="center"/>
    </xf>
    <xf numFmtId="0" fontId="8" fillId="0" borderId="27" xfId="0" applyFont="1" applyBorder="1" applyAlignment="1">
      <alignment horizontal="center"/>
    </xf>
    <xf numFmtId="0" fontId="8" fillId="0" borderId="28" xfId="0" applyFont="1" applyBorder="1" applyAlignment="1">
      <alignment horizontal="center"/>
    </xf>
    <xf numFmtId="0" fontId="8" fillId="0" borderId="29" xfId="0" applyFont="1" applyBorder="1" applyAlignment="1">
      <alignment horizontal="center"/>
    </xf>
    <xf numFmtId="0" fontId="4" fillId="0" borderId="7" xfId="5" applyFont="1" applyBorder="1" applyAlignment="1">
      <alignment horizontal="center" vertical="center"/>
    </xf>
    <xf numFmtId="0" fontId="4" fillId="0" borderId="6" xfId="5" applyFont="1" applyBorder="1" applyAlignment="1">
      <alignment horizontal="center" vertical="center"/>
    </xf>
    <xf numFmtId="0" fontId="7" fillId="4" borderId="5" xfId="0" applyFont="1" applyFill="1" applyBorder="1" applyAlignment="1">
      <alignment horizontal="center" vertical="center"/>
    </xf>
    <xf numFmtId="0" fontId="13" fillId="6" borderId="32" xfId="0" applyFont="1" applyFill="1" applyBorder="1" applyAlignment="1">
      <alignment horizontal="centerContinuous" vertical="center"/>
    </xf>
    <xf numFmtId="0" fontId="14" fillId="2" borderId="0" xfId="2" applyFont="1" applyFill="1" applyAlignment="1">
      <alignment horizontal="left"/>
    </xf>
    <xf numFmtId="0" fontId="10" fillId="2" borderId="0" xfId="2" applyFont="1" applyFill="1" applyAlignment="1">
      <alignment horizontal="left"/>
    </xf>
    <xf numFmtId="0" fontId="10" fillId="0" borderId="0" xfId="2" applyFont="1" applyAlignment="1">
      <alignment horizontal="left"/>
    </xf>
    <xf numFmtId="0" fontId="14" fillId="0" borderId="0" xfId="2" applyFont="1" applyAlignment="1">
      <alignment horizontal="left" vertical="center"/>
    </xf>
    <xf numFmtId="0" fontId="14" fillId="0" borderId="0" xfId="0" applyFont="1" applyAlignment="1">
      <alignment horizontal="left"/>
    </xf>
    <xf numFmtId="0" fontId="10" fillId="0" borderId="0" xfId="0" applyFont="1"/>
    <xf numFmtId="0" fontId="10" fillId="0" borderId="0" xfId="0" applyFont="1" applyAlignment="1">
      <alignment horizontal="center"/>
    </xf>
    <xf numFmtId="0" fontId="10" fillId="0" borderId="0" xfId="0" applyFont="1" applyAlignment="1">
      <alignment horizontal="left"/>
    </xf>
    <xf numFmtId="0" fontId="11" fillId="0" borderId="0" xfId="0" applyFont="1"/>
    <xf numFmtId="3" fontId="11" fillId="2" borderId="0" xfId="0" applyNumberFormat="1" applyFont="1" applyFill="1" applyAlignment="1">
      <alignment horizontal="center"/>
    </xf>
    <xf numFmtId="0" fontId="10" fillId="0" borderId="0" xfId="2" applyFont="1" applyAlignment="1">
      <alignment horizontal="left" vertical="center"/>
    </xf>
    <xf numFmtId="0" fontId="8" fillId="0" borderId="0" xfId="2" applyFont="1" applyAlignment="1">
      <alignment horizontal="center" vertical="center"/>
    </xf>
    <xf numFmtId="0" fontId="14" fillId="2" borderId="0" xfId="2" applyFont="1" applyFill="1" applyAlignment="1">
      <alignment horizontal="left" vertical="center"/>
    </xf>
    <xf numFmtId="0" fontId="8" fillId="2" borderId="30" xfId="2" applyFont="1" applyFill="1" applyBorder="1" applyAlignment="1">
      <alignment horizontal="center" vertical="center"/>
    </xf>
    <xf numFmtId="0" fontId="10" fillId="2" borderId="0" xfId="2" applyFont="1" applyFill="1" applyAlignment="1">
      <alignment horizontal="left" vertical="center"/>
    </xf>
    <xf numFmtId="0" fontId="8" fillId="2" borderId="0" xfId="2" applyFont="1" applyFill="1" applyAlignment="1">
      <alignment horizontal="center" vertical="center"/>
    </xf>
    <xf numFmtId="0" fontId="8" fillId="2" borderId="31" xfId="2" applyFont="1" applyFill="1" applyBorder="1" applyAlignment="1">
      <alignment horizontal="center" vertical="center"/>
    </xf>
    <xf numFmtId="0" fontId="19" fillId="5" borderId="5" xfId="0" applyFont="1" applyFill="1" applyBorder="1" applyAlignment="1">
      <alignment horizontal="center" vertical="center" shrinkToFit="1"/>
    </xf>
    <xf numFmtId="0" fontId="32" fillId="0" borderId="0" xfId="0" applyFont="1" applyAlignment="1">
      <alignment horizontal="center" vertical="center"/>
    </xf>
    <xf numFmtId="0" fontId="1" fillId="0" borderId="0" xfId="2" applyFont="1" applyAlignment="1">
      <alignment vertical="center"/>
    </xf>
    <xf numFmtId="0" fontId="33" fillId="0" borderId="0" xfId="2" applyFont="1" applyAlignment="1">
      <alignment horizontal="center" vertical="center"/>
    </xf>
    <xf numFmtId="0" fontId="1" fillId="0" borderId="0" xfId="2" applyFont="1" applyAlignment="1">
      <alignment horizontal="center" vertical="center"/>
    </xf>
    <xf numFmtId="0" fontId="9" fillId="0" borderId="0" xfId="2" applyFont="1" applyAlignment="1">
      <alignment vertical="center"/>
    </xf>
    <xf numFmtId="0" fontId="15" fillId="0" borderId="0" xfId="6" applyFont="1"/>
    <xf numFmtId="0" fontId="16" fillId="0" borderId="0" xfId="6" applyFont="1" applyAlignment="1">
      <alignment wrapText="1"/>
    </xf>
    <xf numFmtId="0" fontId="36" fillId="10" borderId="0" xfId="7" applyFont="1" applyFill="1" applyAlignment="1">
      <alignment horizontal="centerContinuous" vertical="center" wrapText="1"/>
    </xf>
    <xf numFmtId="0" fontId="9" fillId="0" borderId="0" xfId="2" applyFont="1" applyAlignment="1">
      <alignment horizontal="left" vertical="center"/>
    </xf>
    <xf numFmtId="0" fontId="1" fillId="0" borderId="0" xfId="2" applyFont="1" applyAlignment="1">
      <alignment horizontal="left" vertical="center"/>
    </xf>
    <xf numFmtId="0" fontId="30" fillId="0" borderId="0" xfId="8"/>
    <xf numFmtId="0" fontId="34" fillId="9" borderId="12" xfId="7" applyFont="1" applyFill="1" applyBorder="1" applyAlignment="1">
      <alignment horizontal="centerContinuous" vertical="center"/>
    </xf>
    <xf numFmtId="0" fontId="37" fillId="9" borderId="12" xfId="7" applyFont="1" applyFill="1" applyBorder="1" applyAlignment="1">
      <alignment horizontal="centerContinuous" vertical="center"/>
    </xf>
    <xf numFmtId="0" fontId="39" fillId="0" borderId="0" xfId="2" applyFont="1" applyAlignment="1">
      <alignment vertical="center"/>
    </xf>
    <xf numFmtId="0" fontId="40" fillId="0" borderId="0" xfId="2" applyFont="1" applyAlignment="1">
      <alignment horizontal="left" vertical="center"/>
    </xf>
    <xf numFmtId="0" fontId="41" fillId="0" borderId="0" xfId="0" applyFont="1"/>
    <xf numFmtId="0" fontId="12" fillId="0" borderId="2" xfId="6" applyFont="1" applyBorder="1" applyAlignment="1">
      <alignment horizontal="center"/>
    </xf>
    <xf numFmtId="0" fontId="12" fillId="0" borderId="3" xfId="6" applyFont="1" applyBorder="1" applyAlignment="1">
      <alignment horizontal="center"/>
    </xf>
    <xf numFmtId="0" fontId="12" fillId="0" borderId="4" xfId="6" applyFont="1" applyBorder="1" applyAlignment="1">
      <alignment horizontal="center"/>
    </xf>
    <xf numFmtId="0" fontId="38" fillId="0" borderId="9" xfId="2" applyFont="1" applyBorder="1" applyAlignment="1">
      <alignment horizontal="left" vertical="top" wrapText="1"/>
    </xf>
    <xf numFmtId="0" fontId="38" fillId="0" borderId="32" xfId="2" applyFont="1" applyBorder="1" applyAlignment="1">
      <alignment horizontal="left" vertical="top" wrapText="1"/>
    </xf>
    <xf numFmtId="0" fontId="38" fillId="0" borderId="23" xfId="2" applyFont="1" applyBorder="1" applyAlignment="1">
      <alignment horizontal="left" vertical="top" wrapText="1"/>
    </xf>
    <xf numFmtId="0" fontId="38" fillId="0" borderId="27" xfId="2" applyFont="1" applyBorder="1" applyAlignment="1">
      <alignment horizontal="left" vertical="top" wrapText="1"/>
    </xf>
    <xf numFmtId="0" fontId="38" fillId="0" borderId="28" xfId="2" applyFont="1" applyBorder="1" applyAlignment="1">
      <alignment horizontal="left" vertical="top" wrapText="1"/>
    </xf>
    <xf numFmtId="0" fontId="38" fillId="0" borderId="29" xfId="2" applyFont="1" applyBorder="1" applyAlignment="1">
      <alignment horizontal="left" vertical="top" wrapText="1"/>
    </xf>
    <xf numFmtId="0" fontId="34" fillId="6" borderId="16" xfId="6" applyFont="1" applyFill="1" applyBorder="1" applyAlignment="1">
      <alignment horizontal="center" vertical="center"/>
    </xf>
    <xf numFmtId="0" fontId="34" fillId="6" borderId="0" xfId="6" applyFont="1" applyFill="1" applyAlignment="1">
      <alignment horizontal="center" vertical="center"/>
    </xf>
    <xf numFmtId="3" fontId="0" fillId="0" borderId="0" xfId="0" applyNumberFormat="1"/>
    <xf numFmtId="0" fontId="15" fillId="0" borderId="0" xfId="0" applyFont="1" applyAlignment="1">
      <alignment horizontal="center" vertical="center"/>
    </xf>
    <xf numFmtId="0" fontId="15" fillId="0" borderId="0" xfId="0" applyFont="1" applyBorder="1"/>
    <xf numFmtId="0" fontId="15" fillId="0" borderId="11" xfId="0" applyFont="1" applyBorder="1"/>
    <xf numFmtId="0" fontId="15" fillId="13" borderId="11" xfId="0" applyFont="1" applyFill="1" applyBorder="1"/>
  </cellXfs>
  <cellStyles count="9">
    <cellStyle name="Hiperłącze" xfId="1" builtinId="8"/>
    <cellStyle name="Normal 2" xfId="5" xr:uid="{3ED861F2-3CAC-44CD-9161-9AABDDF6174B}"/>
    <cellStyle name="Normal 2 2" xfId="4" xr:uid="{CC1C1997-D4B7-4A8C-923E-7F5BD54D100F}"/>
    <cellStyle name="Normal 2 2 2" xfId="6" xr:uid="{616E58F1-DC5D-49F2-90AC-45C4862850E1}"/>
    <cellStyle name="Normal 3" xfId="2" xr:uid="{EFE09AA2-8469-4165-A19A-BF7F43A53D3D}"/>
    <cellStyle name="Normal 3 2" xfId="3" xr:uid="{234F3200-72C2-4E48-BB35-E6FE01B9B799}"/>
    <cellStyle name="Normal 4" xfId="7" xr:uid="{7191FE7A-2F19-4BF5-B2D9-6FEAD514E07F}"/>
    <cellStyle name="Normal 4 2" xfId="8" xr:uid="{141E8CFE-00E9-4FD0-8221-05CA3F45B4D0}"/>
    <cellStyle name="Normalny" xfId="0" builtinId="0"/>
  </cellStyles>
  <dxfs count="0"/>
  <tableStyles count="0" defaultTableStyle="TableStyleMedium2" defaultPivotStyle="PivotStyleLight16"/>
  <colors>
    <mruColors>
      <color rgb="FFBC1F36"/>
      <color rgb="FFED203F"/>
      <color rgb="FF001838"/>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5" Type="http://schemas.openxmlformats.org/officeDocument/2006/relationships/hyperlink" Target="https://youtu.be/28U9bZo5UBk" TargetMode="External"/><Relationship Id="rId4" Type="http://schemas.openxmlformats.org/officeDocument/2006/relationships/hyperlink" Target="https://mecc.college/february-battle-whodunnit-v/"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19</xdr:col>
      <xdr:colOff>0</xdr:colOff>
      <xdr:row>10</xdr:row>
      <xdr:rowOff>9524</xdr:rowOff>
    </xdr:from>
    <xdr:to>
      <xdr:col>23</xdr:col>
      <xdr:colOff>0</xdr:colOff>
      <xdr:row>12</xdr:row>
      <xdr:rowOff>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A165827-8D36-4A65-9CEE-56615B8EB0ED}"/>
            </a:ext>
          </a:extLst>
        </xdr:cNvPr>
        <xdr:cNvSpPr/>
      </xdr:nvSpPr>
      <xdr:spPr>
        <a:xfrm>
          <a:off x="13315950" y="3438524"/>
          <a:ext cx="3048000" cy="151447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26C05587-B7DA-4049-853C-866AF1CFEB19}"/>
            </a:ext>
          </a:extLst>
        </xdr:cNvPr>
        <xdr:cNvSpPr/>
      </xdr:nvSpPr>
      <xdr:spPr>
        <a:xfrm>
          <a:off x="13315950" y="5156198"/>
          <a:ext cx="30480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11</xdr:col>
      <xdr:colOff>754500</xdr:colOff>
      <xdr:row>7</xdr:row>
      <xdr:rowOff>136071</xdr:rowOff>
    </xdr:to>
    <xdr:pic>
      <xdr:nvPicPr>
        <xdr:cNvPr id="5" name="Picture 4">
          <a:extLst>
            <a:ext uri="{FF2B5EF4-FFF2-40B4-BE49-F238E27FC236}">
              <a16:creationId xmlns:a16="http://schemas.microsoft.com/office/drawing/2014/main" id="{0976C75B-B01C-4F9F-B452-AC101D8C2C2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4651" y="208642"/>
          <a:ext cx="8371324" cy="2403929"/>
        </a:xfrm>
        <a:prstGeom prst="rect">
          <a:avLst/>
        </a:prstGeom>
      </xdr:spPr>
    </xdr:pic>
    <xdr:clientData/>
  </xdr:twoCellAnchor>
  <xdr:twoCellAnchor>
    <xdr:from>
      <xdr:col>19</xdr:col>
      <xdr:colOff>0</xdr:colOff>
      <xdr:row>6</xdr:row>
      <xdr:rowOff>353785</xdr:rowOff>
    </xdr:from>
    <xdr:to>
      <xdr:col>23</xdr:col>
      <xdr:colOff>0</xdr:colOff>
      <xdr:row>8</xdr:row>
      <xdr:rowOff>370568</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3912F970-0BB3-49BD-A774-EC5EEBC4C48D}"/>
            </a:ext>
          </a:extLst>
        </xdr:cNvPr>
        <xdr:cNvSpPr/>
      </xdr:nvSpPr>
      <xdr:spPr>
        <a:xfrm>
          <a:off x="13315950" y="2449285"/>
          <a:ext cx="3048000" cy="778783"/>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Additional </a:t>
          </a:r>
        </a:p>
        <a:p>
          <a:pPr algn="ctr"/>
          <a:r>
            <a:rPr lang="en-US" sz="2000" b="1" baseline="0">
              <a:latin typeface="FUTURA MEDIUM" panose="020B0602020204020303" pitchFamily="34" charset="-79"/>
              <a:cs typeface="FUTURA MEDIUM" panose="020B0602020204020303" pitchFamily="34" charset="-79"/>
            </a:rPr>
            <a:t>Case Resources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5897</xdr:colOff>
      <xdr:row>1</xdr:row>
      <xdr:rowOff>18143</xdr:rowOff>
    </xdr:from>
    <xdr:to>
      <xdr:col>23</xdr:col>
      <xdr:colOff>5897</xdr:colOff>
      <xdr:row>5</xdr:row>
      <xdr:rowOff>370113</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7FFA5F05-3629-4D5D-B7C8-595100C7AD2A}"/>
            </a:ext>
          </a:extLst>
        </xdr:cNvPr>
        <xdr:cNvSpPr/>
      </xdr:nvSpPr>
      <xdr:spPr>
        <a:xfrm>
          <a:off x="13975897" y="217714"/>
          <a:ext cx="3193143" cy="1875970"/>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Detailed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212913</xdr:colOff>
      <xdr:row>4</xdr:row>
      <xdr:rowOff>14355</xdr:rowOff>
    </xdr:from>
    <xdr:to>
      <xdr:col>9</xdr:col>
      <xdr:colOff>979714</xdr:colOff>
      <xdr:row>11</xdr:row>
      <xdr:rowOff>340230</xdr:rowOff>
    </xdr:to>
    <xdr:pic>
      <xdr:nvPicPr>
        <xdr:cNvPr id="2" name="Picture 1">
          <a:extLst>
            <a:ext uri="{FF2B5EF4-FFF2-40B4-BE49-F238E27FC236}">
              <a16:creationId xmlns:a16="http://schemas.microsoft.com/office/drawing/2014/main" id="{FCFD00C0-3DD2-4B85-82BD-4BCE80CAE1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12913" y="1233555"/>
          <a:ext cx="10505887" cy="29928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212913</xdr:colOff>
      <xdr:row>4</xdr:row>
      <xdr:rowOff>14355</xdr:rowOff>
    </xdr:from>
    <xdr:to>
      <xdr:col>10</xdr:col>
      <xdr:colOff>0</xdr:colOff>
      <xdr:row>11</xdr:row>
      <xdr:rowOff>340230</xdr:rowOff>
    </xdr:to>
    <xdr:pic>
      <xdr:nvPicPr>
        <xdr:cNvPr id="2" name="Picture 1">
          <a:extLst>
            <a:ext uri="{FF2B5EF4-FFF2-40B4-BE49-F238E27FC236}">
              <a16:creationId xmlns:a16="http://schemas.microsoft.com/office/drawing/2014/main" id="{E533732A-4268-4847-88D8-BE6ECD5AEA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12913" y="1233555"/>
          <a:ext cx="10505887" cy="2992875"/>
        </a:xfrm>
        <a:prstGeom prst="rect">
          <a:avLst/>
        </a:prstGeom>
      </xdr:spPr>
    </xdr:pic>
    <xdr:clientData/>
  </xdr:twoCellAnchor>
</xdr:wsDr>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F77A3-27D9-4DB3-816D-DAF7EFA58313}">
  <sheetPr>
    <tabColor rgb="FFBC1F36"/>
  </sheetPr>
  <dimension ref="A1:XX1000"/>
  <sheetViews>
    <sheetView showGridLines="0" zoomScale="70" zoomScaleNormal="70" zoomScaleSheetLayoutView="100" workbookViewId="0">
      <selection activeCell="B12" sqref="B12:L12"/>
    </sheetView>
  </sheetViews>
  <sheetFormatPr defaultColWidth="5.28515625" defaultRowHeight="20.100000000000001" customHeight="1"/>
  <cols>
    <col min="1" max="1" width="2.78515625" style="126" customWidth="1"/>
    <col min="2" max="9" width="5.7109375" style="128" customWidth="1"/>
    <col min="10" max="12" width="5.7109375" style="126" customWidth="1"/>
    <col min="13" max="13" width="2.78515625" style="126" customWidth="1"/>
    <col min="14" max="18" width="5.7109375" style="126" customWidth="1"/>
    <col min="19" max="19" width="2.78515625" style="126" customWidth="1"/>
    <col min="20" max="20" width="5.7109375" style="126" customWidth="1"/>
    <col min="21" max="23" width="5.7109375" style="129" customWidth="1"/>
    <col min="24" max="16384" width="5.28515625" style="129"/>
  </cols>
  <sheetData>
    <row r="1" spans="2:24" ht="15" customHeight="1">
      <c r="B1" s="126"/>
      <c r="C1" s="126"/>
      <c r="D1" s="126"/>
      <c r="E1" s="126"/>
      <c r="F1" s="126"/>
      <c r="G1" s="126"/>
      <c r="H1" s="126"/>
      <c r="I1" s="126"/>
      <c r="P1" s="127"/>
      <c r="Q1" s="128"/>
      <c r="R1" s="128"/>
    </row>
    <row r="2" spans="2:24" ht="30" customHeight="1">
      <c r="B2" s="126"/>
      <c r="C2" s="126"/>
      <c r="D2" s="126"/>
      <c r="E2" s="126"/>
      <c r="F2" s="126"/>
      <c r="G2" s="126"/>
      <c r="H2" s="126"/>
      <c r="I2" s="126"/>
      <c r="N2" s="150" t="s">
        <v>47</v>
      </c>
      <c r="O2" s="151"/>
      <c r="P2" s="151"/>
      <c r="Q2" s="151"/>
      <c r="R2" s="151"/>
    </row>
    <row r="3" spans="2:24" ht="30" customHeight="1">
      <c r="B3" s="126"/>
      <c r="C3" s="126"/>
      <c r="D3" s="126"/>
      <c r="E3" s="126"/>
      <c r="F3" s="126"/>
      <c r="G3" s="126"/>
      <c r="H3" s="126"/>
      <c r="I3" s="126"/>
      <c r="N3" s="141" t="s">
        <v>53</v>
      </c>
      <c r="O3" s="142"/>
      <c r="P3" s="142"/>
      <c r="Q3" s="142"/>
      <c r="R3" s="143"/>
      <c r="S3" s="128"/>
      <c r="T3" s="129"/>
      <c r="W3" s="126"/>
      <c r="X3" s="126"/>
    </row>
    <row r="4" spans="2:24" ht="30" customHeight="1">
      <c r="B4" s="126"/>
      <c r="C4" s="126"/>
      <c r="D4" s="126"/>
      <c r="E4" s="126"/>
      <c r="F4" s="126"/>
      <c r="G4" s="126"/>
      <c r="H4" s="126"/>
      <c r="I4" s="126"/>
      <c r="N4" s="130"/>
      <c r="O4" s="131"/>
      <c r="P4" s="128"/>
      <c r="Q4" s="128"/>
      <c r="R4" s="128"/>
      <c r="S4" s="128"/>
      <c r="T4" s="129"/>
      <c r="W4" s="126"/>
    </row>
    <row r="5" spans="2:24" ht="30" customHeight="1">
      <c r="B5" s="126"/>
      <c r="C5" s="126"/>
      <c r="D5" s="126"/>
      <c r="E5" s="126"/>
      <c r="F5" s="126"/>
      <c r="G5" s="126"/>
      <c r="H5" s="126"/>
      <c r="I5" s="126"/>
      <c r="N5" s="150" t="s">
        <v>46</v>
      </c>
      <c r="O5" s="151"/>
      <c r="P5" s="151"/>
      <c r="Q5" s="151"/>
      <c r="R5" s="151"/>
      <c r="S5" s="128"/>
      <c r="T5" s="129"/>
      <c r="W5" s="126"/>
    </row>
    <row r="6" spans="2:24" ht="30" customHeight="1">
      <c r="B6" s="126"/>
      <c r="C6" s="126"/>
      <c r="D6" s="126"/>
      <c r="E6" s="126"/>
      <c r="F6" s="126"/>
      <c r="G6" s="126"/>
      <c r="H6" s="126"/>
      <c r="I6" s="126"/>
      <c r="N6" s="141" t="s">
        <v>247</v>
      </c>
      <c r="O6" s="142"/>
      <c r="P6" s="142"/>
      <c r="Q6" s="142"/>
      <c r="R6" s="143"/>
      <c r="S6" s="128"/>
      <c r="T6" s="129"/>
      <c r="W6" s="126"/>
      <c r="X6" s="126"/>
    </row>
    <row r="7" spans="2:24" ht="30" customHeight="1">
      <c r="B7" s="126"/>
      <c r="C7" s="126"/>
      <c r="D7" s="126"/>
      <c r="E7" s="126"/>
      <c r="F7" s="126"/>
      <c r="G7" s="126"/>
      <c r="H7" s="126"/>
      <c r="I7" s="126"/>
      <c r="N7" s="141" t="s">
        <v>248</v>
      </c>
      <c r="O7" s="142"/>
      <c r="P7" s="142"/>
      <c r="Q7" s="142"/>
      <c r="R7" s="143"/>
      <c r="T7" s="129"/>
      <c r="W7" s="126"/>
      <c r="X7" s="126"/>
    </row>
    <row r="8" spans="2:24" ht="30" customHeight="1">
      <c r="B8" s="126"/>
      <c r="C8" s="126"/>
      <c r="D8" s="126"/>
      <c r="E8" s="126"/>
      <c r="F8" s="126"/>
      <c r="G8" s="126"/>
      <c r="H8" s="126"/>
      <c r="I8" s="126"/>
      <c r="N8" s="141" t="s">
        <v>249</v>
      </c>
      <c r="O8" s="142"/>
      <c r="P8" s="142"/>
      <c r="Q8" s="142"/>
      <c r="R8" s="143"/>
      <c r="S8" s="129"/>
      <c r="T8" s="129"/>
      <c r="W8" s="126"/>
      <c r="X8" s="126"/>
    </row>
    <row r="9" spans="2:24" ht="30" customHeight="1">
      <c r="B9" s="132" t="s">
        <v>269</v>
      </c>
      <c r="C9" s="132"/>
      <c r="D9" s="132"/>
      <c r="E9" s="132"/>
      <c r="F9" s="132"/>
      <c r="G9" s="132"/>
      <c r="H9" s="132"/>
      <c r="I9" s="132"/>
      <c r="J9" s="132"/>
      <c r="K9" s="132"/>
      <c r="L9" s="132"/>
      <c r="N9" s="141" t="s">
        <v>250</v>
      </c>
      <c r="O9" s="142"/>
      <c r="P9" s="142"/>
      <c r="Q9" s="142"/>
      <c r="R9" s="143"/>
      <c r="S9" s="128"/>
      <c r="T9" s="129"/>
    </row>
    <row r="10" spans="2:24" ht="15" customHeight="1">
      <c r="B10" s="133"/>
      <c r="C10" s="134"/>
      <c r="D10" s="135"/>
      <c r="H10" s="129"/>
      <c r="I10" s="129"/>
      <c r="J10" s="129"/>
      <c r="K10" s="129"/>
      <c r="O10" s="134"/>
      <c r="P10" s="128"/>
      <c r="Q10" s="128"/>
      <c r="R10" s="128"/>
      <c r="S10" s="128"/>
      <c r="T10" s="129"/>
      <c r="W10" s="126"/>
    </row>
    <row r="11" spans="2:24" ht="30" customHeight="1" thickBot="1">
      <c r="B11" s="136" t="s">
        <v>270</v>
      </c>
      <c r="C11" s="137"/>
      <c r="D11" s="137"/>
      <c r="E11" s="137"/>
      <c r="F11" s="137"/>
      <c r="G11" s="137"/>
      <c r="H11" s="137"/>
      <c r="I11" s="137"/>
      <c r="J11" s="137"/>
      <c r="K11" s="137"/>
      <c r="L11" s="137"/>
      <c r="N11" s="136" t="s">
        <v>271</v>
      </c>
      <c r="O11" s="137"/>
      <c r="P11" s="137"/>
      <c r="Q11" s="137"/>
      <c r="R11" s="137"/>
      <c r="U11" s="126"/>
      <c r="V11" s="126"/>
      <c r="W11" s="126"/>
    </row>
    <row r="12" spans="2:24" ht="90" customHeight="1" thickBot="1">
      <c r="B12" s="144" t="s">
        <v>272</v>
      </c>
      <c r="C12" s="145"/>
      <c r="D12" s="145"/>
      <c r="E12" s="145"/>
      <c r="F12" s="145"/>
      <c r="G12" s="145"/>
      <c r="H12" s="145"/>
      <c r="I12" s="145"/>
      <c r="J12" s="145"/>
      <c r="K12" s="145"/>
      <c r="L12" s="146"/>
      <c r="N12" s="147" t="s">
        <v>273</v>
      </c>
      <c r="O12" s="148"/>
      <c r="P12" s="148"/>
      <c r="Q12" s="148"/>
      <c r="R12" s="149"/>
      <c r="S12" s="128"/>
      <c r="T12" s="129"/>
      <c r="W12" s="126"/>
    </row>
    <row r="13" spans="2:24" ht="15" customHeight="1">
      <c r="B13" s="133"/>
      <c r="C13" s="134"/>
      <c r="D13" s="135"/>
      <c r="H13" s="129"/>
      <c r="I13" s="129"/>
      <c r="J13" s="129"/>
      <c r="K13" s="129"/>
      <c r="N13" s="128"/>
      <c r="O13" s="128"/>
      <c r="P13" s="128"/>
      <c r="Q13" s="128"/>
      <c r="R13" s="128"/>
      <c r="S13" s="128"/>
      <c r="T13" s="128"/>
      <c r="U13" s="128"/>
      <c r="V13" s="126"/>
      <c r="W13" s="126"/>
    </row>
    <row r="14" spans="2:24" ht="30" customHeight="1">
      <c r="B14" s="126"/>
      <c r="C14" s="126"/>
      <c r="D14" s="126"/>
      <c r="E14" s="126"/>
      <c r="F14" s="126"/>
      <c r="G14" s="126"/>
      <c r="H14" s="126"/>
      <c r="I14" s="126"/>
      <c r="N14" s="136" t="s">
        <v>274</v>
      </c>
      <c r="O14" s="137"/>
      <c r="P14" s="137"/>
      <c r="Q14" s="137"/>
      <c r="R14" s="137"/>
      <c r="U14" s="126"/>
      <c r="V14" s="126"/>
      <c r="W14" s="126"/>
      <c r="X14" s="126"/>
    </row>
    <row r="15" spans="2:24" ht="107.45" customHeight="1" thickBot="1">
      <c r="B15" s="133"/>
      <c r="C15" s="134"/>
      <c r="D15" s="135"/>
      <c r="H15" s="129"/>
      <c r="I15" s="129"/>
      <c r="J15" s="129"/>
      <c r="K15" s="129"/>
      <c r="N15" s="147" t="s">
        <v>275</v>
      </c>
      <c r="O15" s="148"/>
      <c r="P15" s="148"/>
      <c r="Q15" s="148"/>
      <c r="R15" s="149"/>
      <c r="S15" s="128"/>
      <c r="T15" s="129"/>
      <c r="W15" s="126"/>
    </row>
    <row r="16" spans="2:24" ht="20.100000000000001" customHeight="1">
      <c r="X16" s="126"/>
    </row>
    <row r="17" spans="1:24" ht="30" customHeight="1">
      <c r="A17" s="129"/>
      <c r="B17" s="129"/>
      <c r="C17" s="129"/>
      <c r="D17" s="129"/>
      <c r="E17" s="129"/>
      <c r="F17" s="129"/>
      <c r="G17" s="129"/>
      <c r="H17" s="129"/>
      <c r="I17" s="129"/>
      <c r="J17" s="129"/>
      <c r="K17" s="129"/>
      <c r="L17" s="129"/>
      <c r="M17" s="129"/>
      <c r="N17" s="129"/>
      <c r="O17" s="129"/>
      <c r="P17" s="129"/>
      <c r="Q17" s="129"/>
      <c r="R17" s="129"/>
      <c r="S17" s="129"/>
      <c r="T17" s="129"/>
      <c r="X17" s="126"/>
    </row>
    <row r="18" spans="1:24" ht="30" customHeight="1">
      <c r="A18" s="129"/>
      <c r="B18" s="129"/>
      <c r="C18" s="129"/>
      <c r="D18" s="129"/>
      <c r="E18" s="129"/>
      <c r="F18" s="129"/>
      <c r="G18" s="129"/>
      <c r="H18" s="129"/>
      <c r="I18" s="129"/>
      <c r="J18" s="129"/>
      <c r="K18" s="129"/>
      <c r="L18" s="129"/>
      <c r="M18" s="129"/>
      <c r="N18" s="129"/>
      <c r="O18" s="129"/>
      <c r="P18" s="129"/>
      <c r="Q18" s="129"/>
      <c r="R18" s="129"/>
      <c r="S18" s="129"/>
      <c r="T18" s="129"/>
      <c r="X18" s="126"/>
    </row>
    <row r="19" spans="1:24" s="138" customFormat="1" ht="30" customHeight="1">
      <c r="N19" s="128"/>
      <c r="O19" s="128"/>
      <c r="P19" s="128"/>
      <c r="Q19" s="128"/>
      <c r="R19" s="128"/>
      <c r="S19" s="128"/>
      <c r="T19" s="128"/>
      <c r="U19" s="128"/>
      <c r="V19" s="126"/>
      <c r="W19" s="126"/>
      <c r="X19" s="126"/>
    </row>
    <row r="20" spans="1:24" ht="30" customHeight="1">
      <c r="A20" s="129"/>
      <c r="B20" s="129"/>
      <c r="C20" s="129"/>
      <c r="D20" s="129"/>
      <c r="E20" s="129"/>
      <c r="F20" s="129"/>
      <c r="G20" s="129"/>
      <c r="H20" s="129"/>
      <c r="I20" s="129"/>
      <c r="J20" s="129"/>
      <c r="K20" s="129"/>
      <c r="L20" s="129"/>
      <c r="M20" s="129"/>
      <c r="N20" s="129"/>
      <c r="O20" s="129"/>
      <c r="P20" s="129"/>
      <c r="Q20" s="129"/>
      <c r="R20" s="128"/>
      <c r="S20" s="128"/>
      <c r="T20" s="128"/>
    </row>
    <row r="21" spans="1:24" ht="30" customHeight="1">
      <c r="A21" s="129"/>
      <c r="B21" s="129"/>
      <c r="C21" s="129"/>
      <c r="D21" s="129"/>
      <c r="E21" s="129"/>
      <c r="F21" s="129"/>
      <c r="G21" s="129"/>
      <c r="H21" s="129"/>
      <c r="I21" s="129"/>
      <c r="J21" s="129"/>
      <c r="K21" s="129"/>
      <c r="L21" s="129"/>
      <c r="M21" s="129"/>
      <c r="N21" s="129"/>
      <c r="O21" s="129"/>
      <c r="P21" s="129"/>
      <c r="Q21" s="129"/>
      <c r="R21" s="128"/>
      <c r="S21" s="128"/>
      <c r="T21" s="128"/>
    </row>
    <row r="22" spans="1:24" ht="30" customHeight="1">
      <c r="A22" s="129"/>
      <c r="B22" s="129"/>
      <c r="C22" s="129"/>
      <c r="D22" s="129"/>
      <c r="E22" s="129"/>
      <c r="F22" s="129"/>
      <c r="G22" s="129"/>
      <c r="H22" s="129"/>
      <c r="I22" s="129"/>
      <c r="J22" s="129"/>
      <c r="K22" s="129"/>
      <c r="L22" s="129"/>
      <c r="M22" s="129"/>
    </row>
    <row r="23" spans="1:24" ht="30" customHeight="1">
      <c r="A23" s="129"/>
      <c r="B23" s="129"/>
      <c r="C23" s="129"/>
      <c r="D23" s="129"/>
      <c r="E23" s="129"/>
      <c r="F23" s="129"/>
      <c r="G23" s="129"/>
      <c r="H23" s="129"/>
      <c r="I23" s="129"/>
      <c r="J23" s="129"/>
      <c r="K23" s="129"/>
      <c r="L23" s="129"/>
      <c r="M23" s="129"/>
    </row>
    <row r="24" spans="1:24" ht="20.100000000000001" customHeight="1">
      <c r="A24" s="129"/>
      <c r="B24" s="129"/>
      <c r="C24" s="129"/>
      <c r="D24" s="129"/>
      <c r="E24" s="129"/>
      <c r="F24" s="129"/>
      <c r="G24" s="129"/>
      <c r="H24" s="129"/>
      <c r="I24" s="129"/>
      <c r="J24" s="129"/>
      <c r="K24" s="129"/>
      <c r="L24" s="129"/>
      <c r="M24" s="129"/>
      <c r="N24" s="129"/>
      <c r="O24" s="129"/>
      <c r="P24" s="129"/>
      <c r="Q24" s="129"/>
      <c r="R24" s="128"/>
      <c r="S24" s="128"/>
      <c r="T24" s="128"/>
    </row>
    <row r="25" spans="1:24" ht="30" customHeight="1">
      <c r="A25" s="129"/>
      <c r="B25" s="129"/>
      <c r="C25" s="129"/>
      <c r="D25" s="129"/>
      <c r="E25" s="129"/>
      <c r="F25" s="129"/>
      <c r="G25" s="129"/>
      <c r="H25" s="129"/>
      <c r="I25" s="129"/>
      <c r="J25" s="129"/>
      <c r="K25" s="129"/>
      <c r="L25" s="129"/>
      <c r="M25" s="129"/>
    </row>
    <row r="26" spans="1:24" ht="89.45" customHeight="1">
      <c r="A26" s="129"/>
      <c r="B26" s="129"/>
      <c r="C26" s="129"/>
      <c r="D26" s="129"/>
      <c r="E26" s="129"/>
      <c r="F26" s="129"/>
      <c r="G26" s="129"/>
      <c r="H26" s="129"/>
      <c r="I26" s="129"/>
      <c r="J26" s="129"/>
      <c r="K26" s="129"/>
      <c r="L26" s="129"/>
      <c r="M26" s="129"/>
      <c r="N26" s="129"/>
      <c r="O26" s="129"/>
      <c r="P26" s="129"/>
      <c r="Q26" s="129"/>
      <c r="R26" s="128"/>
      <c r="S26" s="128"/>
      <c r="T26" s="128"/>
    </row>
    <row r="28" spans="1:24" ht="30" customHeight="1">
      <c r="A28" s="129"/>
      <c r="B28" s="129"/>
      <c r="C28" s="129"/>
      <c r="D28" s="129"/>
      <c r="E28" s="129"/>
      <c r="F28" s="129"/>
      <c r="G28" s="129"/>
      <c r="H28" s="129"/>
      <c r="I28" s="129"/>
      <c r="J28" s="129"/>
      <c r="K28" s="129"/>
      <c r="L28" s="129"/>
      <c r="M28" s="129"/>
    </row>
    <row r="29" spans="1:24" ht="86.45" customHeight="1">
      <c r="A29" s="129"/>
      <c r="B29" s="129"/>
      <c r="C29" s="129"/>
      <c r="D29" s="129"/>
      <c r="E29" s="129"/>
      <c r="F29" s="129"/>
      <c r="G29" s="129"/>
      <c r="H29" s="129"/>
      <c r="I29" s="129"/>
      <c r="J29" s="129"/>
      <c r="K29" s="129"/>
      <c r="L29" s="129"/>
      <c r="M29" s="129"/>
    </row>
    <row r="30" spans="1:24" ht="20.100000000000001" customHeight="1">
      <c r="A30" s="129"/>
      <c r="B30" s="129"/>
      <c r="C30" s="129"/>
      <c r="D30" s="129"/>
      <c r="E30" s="129"/>
      <c r="F30" s="129"/>
      <c r="G30" s="129"/>
      <c r="H30" s="129"/>
      <c r="I30" s="129"/>
      <c r="J30" s="129"/>
      <c r="K30" s="129"/>
      <c r="L30" s="129"/>
      <c r="M30" s="129"/>
    </row>
    <row r="32" spans="1:24" ht="20.100000000000001" customHeight="1">
      <c r="B32" s="126"/>
      <c r="C32" s="126"/>
      <c r="D32" s="126"/>
      <c r="E32" s="126"/>
      <c r="F32" s="126"/>
      <c r="G32" s="126"/>
      <c r="H32" s="126"/>
      <c r="I32" s="126"/>
      <c r="P32" s="127"/>
      <c r="Q32" s="128"/>
      <c r="R32" s="128"/>
    </row>
    <row r="34" spans="2:20" ht="20.100000000000001" customHeight="1">
      <c r="B34" s="139"/>
      <c r="C34" s="134"/>
      <c r="H34" s="129"/>
      <c r="I34" s="129"/>
      <c r="J34" s="129"/>
      <c r="K34" s="129"/>
      <c r="M34" s="129"/>
      <c r="N34" s="129"/>
      <c r="O34" s="129"/>
      <c r="P34" s="129"/>
      <c r="Q34" s="129"/>
      <c r="R34" s="128"/>
      <c r="S34" s="128"/>
      <c r="T34" s="128"/>
    </row>
    <row r="35" spans="2:20" ht="20.100000000000001" customHeight="1">
      <c r="B35" s="133"/>
      <c r="C35" s="134"/>
      <c r="H35" s="129"/>
      <c r="I35" s="129"/>
      <c r="J35" s="129"/>
      <c r="K35" s="129"/>
      <c r="M35" s="129"/>
      <c r="N35" s="129"/>
      <c r="O35" s="129"/>
      <c r="P35" s="129"/>
      <c r="Q35" s="129"/>
      <c r="R35" s="128"/>
      <c r="S35" s="128"/>
      <c r="T35" s="128"/>
    </row>
    <row r="36" spans="2:20" ht="20.100000000000001" customHeight="1">
      <c r="B36" s="133"/>
      <c r="C36" s="134"/>
      <c r="H36" s="129"/>
      <c r="I36" s="129"/>
      <c r="J36" s="129"/>
      <c r="K36" s="129"/>
      <c r="M36" s="129"/>
      <c r="N36" s="129"/>
      <c r="O36" s="129"/>
      <c r="P36" s="129"/>
      <c r="Q36" s="129"/>
      <c r="R36" s="128"/>
      <c r="S36" s="128"/>
      <c r="T36" s="128"/>
    </row>
    <row r="37" spans="2:20" ht="20.100000000000001" customHeight="1">
      <c r="B37" s="133"/>
      <c r="C37" s="134"/>
      <c r="D37" s="135"/>
      <c r="H37" s="129"/>
      <c r="I37" s="129"/>
      <c r="J37" s="129"/>
      <c r="K37" s="129"/>
      <c r="M37" s="129"/>
      <c r="N37" s="129"/>
      <c r="O37" s="129"/>
      <c r="P37" s="129"/>
      <c r="Q37" s="129"/>
      <c r="R37" s="128"/>
      <c r="S37" s="128"/>
      <c r="T37" s="128"/>
    </row>
    <row r="1000" spans="648:648" ht="15">
      <c r="XX1000" s="140">
        <v>125713</v>
      </c>
    </row>
  </sheetData>
  <mergeCells count="10">
    <mergeCell ref="N9:R9"/>
    <mergeCell ref="B12:L12"/>
    <mergeCell ref="N12:R12"/>
    <mergeCell ref="N15:R15"/>
    <mergeCell ref="N2:R2"/>
    <mergeCell ref="N3:R3"/>
    <mergeCell ref="N5:R5"/>
    <mergeCell ref="N6:R6"/>
    <mergeCell ref="N7:R7"/>
    <mergeCell ref="N8:R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843E9-4665-4E44-B273-FB736E6FD0DB}">
  <sheetPr>
    <tabColor theme="8" tint="0.79998168889431442"/>
  </sheetPr>
  <dimension ref="A1:XX1000"/>
  <sheetViews>
    <sheetView showGridLines="0" tabSelected="1" topLeftCell="A5" zoomScale="70" zoomScaleNormal="70" workbookViewId="0">
      <selection activeCell="E30" sqref="E30"/>
    </sheetView>
  </sheetViews>
  <sheetFormatPr defaultColWidth="8.78515625" defaultRowHeight="15.75"/>
  <cols>
    <col min="1" max="1" width="1.640625" style="20" customWidth="1"/>
    <col min="2" max="2" width="7.2109375" style="20" customWidth="1"/>
    <col min="3" max="3" width="6.7109375" style="20" customWidth="1"/>
    <col min="4" max="4" width="4.7109375" style="20" customWidth="1"/>
    <col min="5" max="5" width="18.35546875" style="20" customWidth="1"/>
    <col min="6" max="6" width="3" style="20" customWidth="1"/>
    <col min="7" max="7" width="9.92578125" style="20" customWidth="1"/>
    <col min="8" max="8" width="9.640625" style="20" customWidth="1"/>
    <col min="9" max="9" width="12" style="20" customWidth="1"/>
    <col min="10" max="10" width="14.35546875" style="20" bestFit="1" customWidth="1"/>
    <col min="11" max="11" width="9.640625" style="20" customWidth="1"/>
    <col min="12" max="12" width="9.35546875" style="20" customWidth="1"/>
    <col min="13" max="13" width="14.35546875" style="20" bestFit="1" customWidth="1"/>
    <col min="14" max="14" width="15.0703125" style="20" customWidth="1"/>
    <col min="15" max="16384" width="8.78515625" style="20"/>
  </cols>
  <sheetData>
    <row r="1" spans="1:18" ht="15" customHeight="1">
      <c r="A1" s="20" t="s">
        <v>0</v>
      </c>
    </row>
    <row r="2" spans="1:18" ht="33" customHeight="1">
      <c r="B2" s="50" t="s">
        <v>45</v>
      </c>
      <c r="C2" s="50"/>
      <c r="D2" s="50"/>
      <c r="E2" s="50"/>
      <c r="F2" s="50"/>
      <c r="G2" s="50"/>
      <c r="H2" s="50"/>
      <c r="I2" s="50"/>
      <c r="J2" s="50"/>
      <c r="K2" s="50"/>
      <c r="L2" s="50"/>
      <c r="M2" s="50"/>
    </row>
    <row r="3" spans="1:18" ht="15" customHeight="1">
      <c r="B3" s="21"/>
      <c r="C3" s="21"/>
      <c r="D3" s="21"/>
      <c r="E3" s="22"/>
      <c r="F3" s="21"/>
      <c r="G3" s="21"/>
      <c r="H3" s="21"/>
      <c r="I3" s="21"/>
      <c r="J3" s="21"/>
      <c r="K3" s="21"/>
      <c r="L3" s="21"/>
      <c r="M3" s="21"/>
    </row>
    <row r="4" spans="1:18" ht="33" customHeight="1">
      <c r="B4" s="49" t="s">
        <v>105</v>
      </c>
      <c r="C4" s="49"/>
      <c r="D4" s="49"/>
      <c r="E4" s="49"/>
      <c r="F4" s="49"/>
      <c r="G4" s="49"/>
      <c r="H4" s="49"/>
      <c r="I4" s="49"/>
      <c r="J4" s="49"/>
      <c r="K4" s="23"/>
      <c r="L4" s="47" t="s">
        <v>47</v>
      </c>
      <c r="M4" s="48"/>
      <c r="O4"/>
      <c r="P4"/>
      <c r="Q4"/>
      <c r="R4"/>
    </row>
    <row r="5" spans="1:18" ht="30" customHeight="1">
      <c r="E5" s="24"/>
      <c r="K5" s="23"/>
      <c r="L5" s="45" t="s">
        <v>53</v>
      </c>
      <c r="M5" s="46"/>
      <c r="O5"/>
      <c r="P5"/>
      <c r="Q5"/>
      <c r="R5"/>
    </row>
    <row r="6" spans="1:18" ht="30" customHeight="1">
      <c r="E6" s="24"/>
      <c r="K6" s="23"/>
      <c r="M6" s="23"/>
      <c r="O6"/>
      <c r="P6"/>
      <c r="Q6"/>
      <c r="R6"/>
    </row>
    <row r="7" spans="1:18" ht="30" customHeight="1">
      <c r="E7" s="24"/>
      <c r="K7" s="23"/>
      <c r="L7" s="47" t="s">
        <v>46</v>
      </c>
      <c r="M7" s="48"/>
      <c r="O7"/>
      <c r="P7"/>
      <c r="Q7"/>
      <c r="R7"/>
    </row>
    <row r="8" spans="1:18" ht="30" customHeight="1">
      <c r="E8" s="24"/>
      <c r="K8" s="23"/>
      <c r="L8" s="96" t="s">
        <v>247</v>
      </c>
      <c r="M8" s="97"/>
      <c r="O8"/>
      <c r="P8"/>
      <c r="Q8"/>
      <c r="R8"/>
    </row>
    <row r="9" spans="1:18" ht="30" customHeight="1">
      <c r="E9" s="24"/>
      <c r="K9" s="23"/>
      <c r="L9" s="96" t="s">
        <v>248</v>
      </c>
      <c r="M9" s="97"/>
      <c r="O9"/>
      <c r="P9"/>
      <c r="Q9"/>
      <c r="R9"/>
    </row>
    <row r="10" spans="1:18" ht="30" customHeight="1">
      <c r="E10" s="24"/>
      <c r="K10" s="23"/>
      <c r="L10" s="96" t="s">
        <v>249</v>
      </c>
      <c r="M10" s="97"/>
      <c r="O10"/>
      <c r="P10"/>
      <c r="Q10"/>
      <c r="R10"/>
    </row>
    <row r="11" spans="1:18" ht="30" customHeight="1">
      <c r="E11" s="24"/>
      <c r="K11" s="23"/>
      <c r="L11" s="96" t="s">
        <v>250</v>
      </c>
      <c r="M11" s="97"/>
      <c r="O11"/>
      <c r="P11"/>
      <c r="Q11"/>
      <c r="R11"/>
    </row>
    <row r="12" spans="1:18" ht="30" customHeight="1">
      <c r="E12" s="24"/>
      <c r="K12" s="23"/>
      <c r="L12" s="23"/>
      <c r="M12" s="23"/>
      <c r="O12"/>
      <c r="P12"/>
      <c r="Q12"/>
      <c r="R12"/>
    </row>
    <row r="13" spans="1:18" ht="15" customHeight="1">
      <c r="E13" s="24"/>
      <c r="K13" s="25"/>
      <c r="L13" s="25"/>
      <c r="M13" s="25"/>
      <c r="O13"/>
      <c r="P13"/>
      <c r="Q13"/>
      <c r="R13"/>
    </row>
    <row r="14" spans="1:18" ht="30" customHeight="1">
      <c r="B14" s="51" t="s">
        <v>48</v>
      </c>
      <c r="C14" s="51"/>
      <c r="D14" s="51"/>
      <c r="E14" s="51"/>
      <c r="F14" s="51"/>
      <c r="G14" s="51"/>
      <c r="H14" s="51"/>
      <c r="I14" s="51"/>
      <c r="J14" s="51"/>
      <c r="K14" s="51"/>
      <c r="L14" s="51"/>
      <c r="M14" s="51"/>
      <c r="O14"/>
      <c r="P14"/>
      <c r="Q14"/>
      <c r="R14"/>
    </row>
    <row r="15" spans="1:18" ht="15" customHeight="1">
      <c r="B15" s="52" t="s">
        <v>54</v>
      </c>
      <c r="C15" s="53"/>
      <c r="D15" s="53"/>
      <c r="E15" s="53"/>
      <c r="F15" s="53"/>
      <c r="G15" s="53"/>
      <c r="H15" s="53"/>
      <c r="I15" s="53"/>
      <c r="J15" s="53"/>
      <c r="K15" s="53"/>
      <c r="L15" s="53"/>
      <c r="M15" s="54"/>
      <c r="O15"/>
      <c r="P15"/>
      <c r="Q15"/>
      <c r="R15"/>
    </row>
    <row r="16" spans="1:18" ht="15" customHeight="1">
      <c r="B16" s="55" t="s">
        <v>104</v>
      </c>
      <c r="C16" s="56"/>
      <c r="D16" s="56"/>
      <c r="E16" s="56"/>
      <c r="F16" s="56"/>
      <c r="G16" s="56"/>
      <c r="H16" s="56"/>
      <c r="I16" s="56"/>
      <c r="J16" s="56"/>
      <c r="K16" s="56"/>
      <c r="L16" s="56"/>
      <c r="M16" s="57"/>
      <c r="O16"/>
      <c r="P16"/>
      <c r="Q16"/>
      <c r="R16"/>
    </row>
    <row r="17" spans="2:18" ht="15" customHeight="1">
      <c r="B17" s="55" t="s">
        <v>103</v>
      </c>
      <c r="C17" s="56"/>
      <c r="D17" s="56"/>
      <c r="E17" s="56"/>
      <c r="F17" s="56"/>
      <c r="G17" s="56"/>
      <c r="H17" s="56"/>
      <c r="I17" s="56"/>
      <c r="J17" s="56"/>
      <c r="K17" s="56"/>
      <c r="L17" s="56"/>
      <c r="M17" s="57"/>
      <c r="O17"/>
      <c r="P17"/>
      <c r="Q17"/>
      <c r="R17"/>
    </row>
    <row r="18" spans="2:18" ht="15" customHeight="1">
      <c r="B18" s="58"/>
      <c r="C18" s="59"/>
      <c r="D18" s="59"/>
      <c r="E18" s="59"/>
      <c r="F18" s="59"/>
      <c r="G18" s="59"/>
      <c r="H18" s="59"/>
      <c r="I18" s="59"/>
      <c r="J18" s="59"/>
      <c r="K18" s="59"/>
      <c r="L18" s="59"/>
      <c r="M18" s="60"/>
      <c r="O18"/>
      <c r="P18"/>
      <c r="Q18"/>
      <c r="R18"/>
    </row>
    <row r="19" spans="2:18" ht="15" customHeight="1">
      <c r="B19" s="26"/>
      <c r="C19" s="26"/>
      <c r="D19" s="26"/>
      <c r="E19" s="26"/>
      <c r="F19" s="26"/>
      <c r="G19" s="26"/>
      <c r="H19" s="26"/>
      <c r="I19" s="26"/>
      <c r="J19" s="26"/>
      <c r="K19" s="26"/>
      <c r="L19" s="26"/>
      <c r="M19" s="26"/>
      <c r="O19"/>
      <c r="P19"/>
      <c r="Q19"/>
      <c r="R19"/>
    </row>
    <row r="20" spans="2:18" ht="30" customHeight="1">
      <c r="B20" s="61" t="s">
        <v>24</v>
      </c>
      <c r="C20" s="61"/>
      <c r="D20" s="61"/>
      <c r="E20" s="61"/>
      <c r="F20" s="61"/>
      <c r="G20" s="61"/>
      <c r="H20" s="61"/>
      <c r="I20" s="61"/>
      <c r="J20" s="61"/>
      <c r="K20" s="61"/>
      <c r="L20" s="61"/>
      <c r="M20" s="61"/>
      <c r="O20"/>
      <c r="P20"/>
      <c r="Q20"/>
      <c r="R20"/>
    </row>
    <row r="21" spans="2:18" ht="15" customHeight="1">
      <c r="B21" s="27"/>
      <c r="C21" s="27"/>
      <c r="D21" s="28"/>
      <c r="E21" s="29"/>
      <c r="F21" s="28"/>
      <c r="G21" s="28"/>
      <c r="H21" s="28"/>
      <c r="I21" s="28"/>
      <c r="J21" s="28"/>
      <c r="K21" s="21"/>
      <c r="L21" s="21"/>
      <c r="M21" s="21"/>
    </row>
    <row r="22" spans="2:18" s="30" customFormat="1" ht="15" customHeight="1">
      <c r="B22" s="18" t="s">
        <v>216</v>
      </c>
      <c r="C22" s="18"/>
      <c r="D22" s="18"/>
      <c r="E22" s="18"/>
      <c r="F22" s="18"/>
      <c r="G22" s="18"/>
      <c r="H22" s="18"/>
      <c r="I22" s="18"/>
      <c r="J22" s="18"/>
      <c r="K22" s="18"/>
      <c r="L22" s="18"/>
      <c r="M22" s="18"/>
    </row>
    <row r="23" spans="2:18" ht="15" customHeight="1" thickBot="1">
      <c r="B23" s="31"/>
      <c r="C23" s="27"/>
      <c r="D23" s="27"/>
      <c r="E23" s="32"/>
      <c r="F23" s="27"/>
      <c r="G23" s="21"/>
      <c r="H23" s="21"/>
      <c r="I23" s="21"/>
      <c r="J23" s="21"/>
      <c r="K23" s="21"/>
      <c r="L23" s="21"/>
      <c r="M23" s="21"/>
    </row>
    <row r="24" spans="2:18" ht="32.25" thickBot="1">
      <c r="B24" s="40" t="s">
        <v>26</v>
      </c>
      <c r="C24" s="14" t="s">
        <v>25</v>
      </c>
      <c r="D24" s="40" t="s">
        <v>3</v>
      </c>
      <c r="E24" s="40" t="s">
        <v>4</v>
      </c>
      <c r="F24" s="15"/>
      <c r="G24" s="63" t="s">
        <v>24</v>
      </c>
      <c r="H24" s="63"/>
      <c r="I24" s="63"/>
      <c r="J24" s="63"/>
      <c r="K24" s="63"/>
      <c r="L24" s="63"/>
      <c r="M24" s="63"/>
      <c r="N24" s="63"/>
      <c r="O24" s="63"/>
      <c r="P24" s="63"/>
      <c r="Q24" s="63"/>
      <c r="R24" s="63"/>
    </row>
    <row r="25" spans="2:18" ht="33.75" customHeight="1">
      <c r="B25" s="4" t="s">
        <v>12</v>
      </c>
      <c r="C25" s="4">
        <v>3</v>
      </c>
      <c r="D25" s="62">
        <v>30</v>
      </c>
      <c r="E25" s="89">
        <f>MAX(H131:H150)</f>
        <v>19</v>
      </c>
      <c r="F25" s="125">
        <f>IF(ISBLANK(E25),0,IF(E25=Answers!E25,1,-1))</f>
        <v>1</v>
      </c>
      <c r="G25" s="90" t="s">
        <v>210</v>
      </c>
      <c r="H25" s="16"/>
      <c r="I25" s="16"/>
      <c r="J25" s="16"/>
      <c r="K25" s="16"/>
      <c r="L25" s="16"/>
      <c r="M25" s="16"/>
      <c r="N25" s="16"/>
      <c r="O25" s="16"/>
      <c r="P25" s="16"/>
      <c r="Q25" s="16"/>
      <c r="R25" s="17"/>
    </row>
    <row r="26" spans="2:18" ht="33.75" customHeight="1">
      <c r="B26" s="2" t="s">
        <v>13</v>
      </c>
      <c r="C26" s="2">
        <v>2</v>
      </c>
      <c r="D26" s="3">
        <v>40</v>
      </c>
      <c r="E26" s="1">
        <f>ROUND(AVERAGE(_xlfn.ANCHORARRAY(I92)),0)</f>
        <v>4445</v>
      </c>
      <c r="F26" s="125">
        <f>IF(ISBLANK(E26),0,IF(E26=Answers!E26,1,-1))</f>
        <v>1</v>
      </c>
      <c r="G26" s="91" t="s">
        <v>211</v>
      </c>
      <c r="H26" s="16"/>
      <c r="I26" s="16"/>
      <c r="J26" s="16"/>
      <c r="K26" s="16"/>
      <c r="L26" s="16"/>
      <c r="M26" s="16"/>
      <c r="N26" s="16"/>
      <c r="O26" s="16"/>
      <c r="P26" s="16"/>
      <c r="Q26" s="16"/>
      <c r="R26" s="17"/>
    </row>
    <row r="27" spans="2:18" ht="41.25" customHeight="1">
      <c r="B27" s="2" t="s">
        <v>14</v>
      </c>
      <c r="C27" s="4">
        <v>7</v>
      </c>
      <c r="D27" s="3">
        <v>50</v>
      </c>
      <c r="E27" s="10" cm="1">
        <f t="array" ref="E27">MAX((LEN(G287:G306) - LEN(SUBSTITUTE(G287:G306, " ","")) +1))</f>
        <v>12</v>
      </c>
      <c r="F27" s="125">
        <f>IF(ISBLANK(E27),0,IF(E27=Answers!E27,1,-1))</f>
        <v>1</v>
      </c>
      <c r="G27" s="90" t="s">
        <v>268</v>
      </c>
      <c r="H27" s="16"/>
      <c r="I27" s="16"/>
      <c r="J27" s="16"/>
      <c r="K27" s="16"/>
      <c r="L27" s="16"/>
      <c r="M27" s="16"/>
      <c r="N27" s="16"/>
      <c r="O27" s="16"/>
      <c r="P27" s="16"/>
      <c r="Q27" s="16"/>
      <c r="R27" s="17"/>
    </row>
    <row r="28" spans="2:18" ht="33.75" customHeight="1">
      <c r="B28" s="2" t="s">
        <v>15</v>
      </c>
      <c r="C28" s="2" t="s">
        <v>218</v>
      </c>
      <c r="D28" s="3">
        <v>60</v>
      </c>
      <c r="E28" s="10">
        <f>Messages!G4</f>
        <v>15</v>
      </c>
      <c r="F28" s="125">
        <f>IF(ISBLANK(E28),0,IF(E28=Answers!E28,1,-1))</f>
        <v>1</v>
      </c>
      <c r="G28" s="91" t="s">
        <v>214</v>
      </c>
      <c r="H28" s="16"/>
      <c r="I28" s="16"/>
      <c r="J28" s="16"/>
      <c r="K28" s="16"/>
      <c r="L28" s="16"/>
      <c r="M28" s="16"/>
      <c r="N28" s="16"/>
      <c r="O28" s="16"/>
      <c r="P28" s="16"/>
      <c r="Q28" s="16"/>
      <c r="R28" s="17"/>
    </row>
    <row r="29" spans="2:18" ht="33.75" customHeight="1">
      <c r="B29" s="2" t="s">
        <v>16</v>
      </c>
      <c r="C29" s="4">
        <v>7</v>
      </c>
      <c r="D29" s="3">
        <v>70</v>
      </c>
      <c r="E29" s="1">
        <f>BC289</f>
        <v>37</v>
      </c>
      <c r="F29" s="125">
        <f>IF(ISBLANK(E29),0,IF(E29=Answers!E29,1,-1))</f>
        <v>1</v>
      </c>
      <c r="G29" s="91" t="s">
        <v>244</v>
      </c>
      <c r="H29" s="16"/>
      <c r="I29" s="16"/>
      <c r="J29" s="16"/>
      <c r="K29" s="16"/>
      <c r="L29" s="16"/>
      <c r="M29" s="16"/>
      <c r="N29" s="16"/>
      <c r="O29" s="16"/>
      <c r="P29" s="16"/>
      <c r="Q29" s="16"/>
      <c r="R29" s="17"/>
    </row>
    <row r="30" spans="2:18" ht="15" customHeight="1">
      <c r="B30" s="21"/>
      <c r="C30" s="21"/>
      <c r="D30" s="21"/>
      <c r="E30" s="22"/>
      <c r="F30" s="27"/>
      <c r="G30" s="21"/>
      <c r="H30" s="21"/>
      <c r="I30" s="21"/>
      <c r="J30" s="21"/>
      <c r="K30" s="21"/>
      <c r="L30" s="21"/>
      <c r="M30" s="21"/>
    </row>
    <row r="31" spans="2:18" ht="30" customHeight="1">
      <c r="B31" s="61" t="s">
        <v>49</v>
      </c>
      <c r="C31" s="61"/>
      <c r="D31" s="61"/>
      <c r="E31" s="61"/>
      <c r="F31" s="61"/>
      <c r="G31" s="61"/>
      <c r="H31" s="61"/>
      <c r="I31" s="61"/>
      <c r="J31" s="61"/>
      <c r="K31" s="61"/>
      <c r="L31" s="61"/>
      <c r="M31" s="61"/>
    </row>
    <row r="32" spans="2:18" ht="15" customHeight="1" thickBot="1">
      <c r="B32" s="33"/>
      <c r="C32" s="33"/>
      <c r="D32" s="33"/>
      <c r="E32" s="34"/>
      <c r="F32" s="33"/>
      <c r="G32" s="33"/>
      <c r="H32" s="33"/>
      <c r="I32" s="33"/>
      <c r="J32" s="33"/>
      <c r="K32" s="33"/>
      <c r="L32" s="33"/>
      <c r="M32" s="33"/>
    </row>
    <row r="33" spans="1:13" s="30" customFormat="1" ht="25.5" customHeight="1" thickBot="1">
      <c r="B33" s="12" t="s">
        <v>1</v>
      </c>
      <c r="C33" s="43" t="s">
        <v>5</v>
      </c>
      <c r="D33" s="83"/>
      <c r="E33"/>
      <c r="F33"/>
      <c r="G33"/>
      <c r="H33" s="7"/>
      <c r="I33" s="7"/>
      <c r="J33" s="7"/>
    </row>
    <row r="34" spans="1:13" s="30" customFormat="1" ht="15" customHeight="1">
      <c r="B34" s="19"/>
      <c r="C34" s="19"/>
      <c r="D34" s="19"/>
      <c r="E34" s="35"/>
      <c r="F34" s="19"/>
      <c r="G34" s="7"/>
      <c r="H34" s="7"/>
      <c r="I34" s="7"/>
      <c r="J34" s="7"/>
    </row>
    <row r="35" spans="1:13" s="21" customFormat="1" ht="15" customHeight="1">
      <c r="B35" s="108" t="s">
        <v>196</v>
      </c>
      <c r="C35" s="27"/>
      <c r="D35" s="27"/>
      <c r="E35" s="32"/>
      <c r="F35" s="27"/>
    </row>
    <row r="36" spans="1:13" s="21" customFormat="1" ht="15" customHeight="1">
      <c r="B36" s="108" t="s">
        <v>165</v>
      </c>
      <c r="C36" s="27"/>
      <c r="D36" s="27"/>
      <c r="E36" s="32"/>
      <c r="F36" s="27"/>
    </row>
    <row r="37" spans="1:13" s="21" customFormat="1" ht="15" customHeight="1">
      <c r="B37" s="108" t="s">
        <v>166</v>
      </c>
      <c r="C37" s="27"/>
      <c r="D37" s="27"/>
      <c r="E37" s="32"/>
      <c r="F37" s="27"/>
    </row>
    <row r="38" spans="1:13" s="21" customFormat="1" ht="15" customHeight="1">
      <c r="B38" s="107" t="s">
        <v>113</v>
      </c>
      <c r="D38" s="27"/>
      <c r="E38" s="32"/>
      <c r="F38" s="27"/>
    </row>
    <row r="39" spans="1:13" s="21" customFormat="1" ht="15" customHeight="1">
      <c r="B39" s="115"/>
      <c r="D39" s="27"/>
      <c r="E39" s="32"/>
      <c r="F39" s="27"/>
      <c r="L39" s="116"/>
      <c r="M39" s="116"/>
    </row>
    <row r="40" spans="1:13" s="21" customFormat="1" ht="15" customHeight="1">
      <c r="B40" s="21" t="s">
        <v>108</v>
      </c>
      <c r="D40" s="27"/>
      <c r="E40" s="32"/>
      <c r="F40" s="27"/>
      <c r="L40" s="116"/>
      <c r="M40" s="116"/>
    </row>
    <row r="41" spans="1:13" s="21" customFormat="1" ht="15" customHeight="1">
      <c r="B41" s="21" t="s">
        <v>109</v>
      </c>
      <c r="D41" s="27"/>
      <c r="E41" s="32"/>
      <c r="F41" s="27"/>
      <c r="L41" s="116"/>
      <c r="M41" s="116"/>
    </row>
    <row r="42" spans="1:13" s="21" customFormat="1" ht="15" customHeight="1">
      <c r="D42" s="27"/>
      <c r="E42" s="32"/>
      <c r="F42" s="27"/>
      <c r="L42" s="116"/>
      <c r="M42" s="116"/>
    </row>
    <row r="43" spans="1:13" s="21" customFormat="1" ht="15" customHeight="1">
      <c r="B43" s="115" t="s">
        <v>44</v>
      </c>
      <c r="D43" s="27"/>
      <c r="E43" s="32"/>
      <c r="F43" s="27"/>
      <c r="L43" s="116"/>
      <c r="M43" s="116"/>
    </row>
    <row r="44" spans="1:13" s="21" customFormat="1" ht="15" customHeight="1">
      <c r="B44" s="21" t="s">
        <v>110</v>
      </c>
      <c r="D44" s="27"/>
      <c r="E44" s="32"/>
      <c r="F44" s="27"/>
      <c r="L44" s="116"/>
      <c r="M44" s="116"/>
    </row>
    <row r="45" spans="1:13" s="21" customFormat="1" ht="15" customHeight="1">
      <c r="B45" s="21" t="s">
        <v>111</v>
      </c>
      <c r="D45" s="27"/>
      <c r="E45" s="32"/>
      <c r="F45" s="27"/>
      <c r="L45" s="116"/>
      <c r="M45" s="116"/>
    </row>
    <row r="46" spans="1:13" s="21" customFormat="1" ht="15" customHeight="1">
      <c r="B46" s="21" t="s">
        <v>112</v>
      </c>
      <c r="D46" s="27"/>
      <c r="E46" s="32"/>
      <c r="F46" s="27"/>
      <c r="L46" s="116"/>
      <c r="M46" s="116"/>
    </row>
    <row r="47" spans="1:13" s="30" customFormat="1" ht="15" customHeight="1" thickBot="1">
      <c r="B47" s="36"/>
      <c r="C47" s="19"/>
      <c r="D47" s="19"/>
      <c r="E47" s="35"/>
      <c r="F47" s="19"/>
      <c r="G47" s="7"/>
      <c r="H47" s="7"/>
      <c r="I47" s="7"/>
      <c r="J47" s="7"/>
    </row>
    <row r="48" spans="1:13" s="7" customFormat="1" ht="25.5" customHeight="1" thickBot="1">
      <c r="A48" s="30"/>
      <c r="B48" s="13" t="s">
        <v>26</v>
      </c>
      <c r="C48" s="14" t="s">
        <v>2</v>
      </c>
      <c r="D48" s="40" t="s">
        <v>3</v>
      </c>
      <c r="E48" s="40" t="s">
        <v>4</v>
      </c>
      <c r="F48" s="19"/>
      <c r="G48" s="40" t="s">
        <v>263</v>
      </c>
    </row>
    <row r="49" spans="1:13" s="30" customFormat="1" ht="15" customHeight="1">
      <c r="B49" s="7"/>
      <c r="C49" s="7"/>
      <c r="D49" s="7"/>
      <c r="E49" s="37"/>
      <c r="F49" s="19"/>
      <c r="G49" s="7"/>
      <c r="H49" s="7"/>
      <c r="I49" s="7"/>
      <c r="M49" s="7"/>
    </row>
    <row r="50" spans="1:13" s="7" customFormat="1" ht="22.5" customHeight="1">
      <c r="A50" s="30"/>
      <c r="B50" s="2" t="s">
        <v>106</v>
      </c>
      <c r="C50" s="2">
        <v>1</v>
      </c>
      <c r="D50" s="3">
        <v>0</v>
      </c>
      <c r="E50" s="1">
        <v>77</v>
      </c>
      <c r="F50" s="125">
        <f>IF(ISBLANK(E50),0,IF(E50=Answers!E50,1,-1))</f>
        <v>1</v>
      </c>
      <c r="G50" s="82" t="s">
        <v>28</v>
      </c>
    </row>
    <row r="51" spans="1:13" s="7" customFormat="1" ht="22.5" customHeight="1">
      <c r="A51" s="30"/>
      <c r="B51" s="2" t="s">
        <v>107</v>
      </c>
      <c r="C51" s="2">
        <v>1</v>
      </c>
      <c r="D51" s="3">
        <v>0</v>
      </c>
      <c r="E51" s="1" t="s">
        <v>30</v>
      </c>
      <c r="F51" s="125">
        <f>IF(ISBLANK(E51),0,IF(E51=Answers!E51,1,-1))</f>
        <v>1</v>
      </c>
      <c r="G51" s="82">
        <v>84</v>
      </c>
    </row>
    <row r="52" spans="1:13" s="7" customFormat="1" ht="15" customHeight="1">
      <c r="A52" s="30"/>
      <c r="E52" s="39"/>
      <c r="F52" s="19"/>
      <c r="G52" s="77"/>
    </row>
    <row r="53" spans="1:13" s="7" customFormat="1" ht="22.5" customHeight="1">
      <c r="A53" s="30"/>
      <c r="B53" s="2">
        <v>1</v>
      </c>
      <c r="C53" s="2">
        <v>1</v>
      </c>
      <c r="D53" s="6">
        <v>5</v>
      </c>
      <c r="E53" s="1" t="str">
        <f>IF(ISNUMBER(G53),CHAR(G53),CODE(G53))</f>
        <v>I</v>
      </c>
      <c r="F53" s="125">
        <f>IF(ISBLANK(E53),0,IF(E53=Answers!E53,1,-1))</f>
        <v>1</v>
      </c>
      <c r="G53" s="82">
        <v>73</v>
      </c>
    </row>
    <row r="54" spans="1:13" s="7" customFormat="1" ht="22.5" customHeight="1">
      <c r="A54" s="30"/>
      <c r="B54" s="2">
        <v>2</v>
      </c>
      <c r="C54" s="2">
        <v>1</v>
      </c>
      <c r="D54" s="6">
        <v>5</v>
      </c>
      <c r="E54" s="1">
        <f t="shared" ref="E54:E72" si="0">IF(ISNUMBER(G54),CHAR(G54),CODE(G54))</f>
        <v>73</v>
      </c>
      <c r="F54" s="125">
        <f>IF(ISBLANK(E54),0,IF(E54=Answers!E54,1,-1))</f>
        <v>1</v>
      </c>
      <c r="G54" s="82" t="s">
        <v>50</v>
      </c>
    </row>
    <row r="55" spans="1:13" s="7" customFormat="1" ht="22.5" customHeight="1">
      <c r="A55" s="30"/>
      <c r="B55" s="2">
        <v>3</v>
      </c>
      <c r="C55" s="2">
        <v>1</v>
      </c>
      <c r="D55" s="6">
        <v>5</v>
      </c>
      <c r="E55" s="1" t="str">
        <f t="shared" si="0"/>
        <v>U</v>
      </c>
      <c r="F55" s="125">
        <f>IF(ISBLANK(E55),0,IF(E55=Answers!E55,1,-1))</f>
        <v>1</v>
      </c>
      <c r="G55" s="82">
        <v>85</v>
      </c>
    </row>
    <row r="56" spans="1:13" s="7" customFormat="1" ht="22.5" customHeight="1">
      <c r="A56" s="30"/>
      <c r="B56" s="2">
        <v>4</v>
      </c>
      <c r="C56" s="2">
        <v>1</v>
      </c>
      <c r="D56" s="6">
        <v>5</v>
      </c>
      <c r="E56" s="1">
        <f t="shared" si="0"/>
        <v>88</v>
      </c>
      <c r="F56" s="125">
        <f>IF(ISBLANK(E56),0,IF(E56=Answers!E56,1,-1))</f>
        <v>1</v>
      </c>
      <c r="G56" s="82" t="s">
        <v>58</v>
      </c>
    </row>
    <row r="57" spans="1:13" s="7" customFormat="1" ht="22.5" customHeight="1">
      <c r="A57" s="30"/>
      <c r="B57" s="2">
        <v>5</v>
      </c>
      <c r="C57" s="2">
        <v>1</v>
      </c>
      <c r="D57" s="6">
        <v>5</v>
      </c>
      <c r="E57" s="1">
        <f t="shared" si="0"/>
        <v>71</v>
      </c>
      <c r="F57" s="125">
        <f>IF(ISBLANK(E57),0,IF(E57=Answers!E57,1,-1))</f>
        <v>1</v>
      </c>
      <c r="G57" s="82" t="s">
        <v>37</v>
      </c>
    </row>
    <row r="58" spans="1:13" s="7" customFormat="1" ht="22.5" customHeight="1">
      <c r="A58" s="30"/>
      <c r="B58" s="2">
        <v>6</v>
      </c>
      <c r="C58" s="2">
        <v>1</v>
      </c>
      <c r="D58" s="6">
        <v>5</v>
      </c>
      <c r="E58" s="1">
        <f t="shared" si="0"/>
        <v>75</v>
      </c>
      <c r="F58" s="125">
        <f>IF(ISBLANK(E58),0,IF(E58=Answers!E58,1,-1))</f>
        <v>1</v>
      </c>
      <c r="G58" s="82" t="s">
        <v>39</v>
      </c>
    </row>
    <row r="59" spans="1:13" s="7" customFormat="1" ht="22.5" customHeight="1">
      <c r="A59" s="30"/>
      <c r="B59" s="2">
        <v>7</v>
      </c>
      <c r="C59" s="2">
        <v>1</v>
      </c>
      <c r="D59" s="6">
        <v>5</v>
      </c>
      <c r="E59" s="1" t="str">
        <f t="shared" si="0"/>
        <v>Q</v>
      </c>
      <c r="F59" s="125">
        <f>IF(ISBLANK(E59),0,IF(E59=Answers!E59,1,-1))</f>
        <v>1</v>
      </c>
      <c r="G59" s="82">
        <v>81</v>
      </c>
    </row>
    <row r="60" spans="1:13" s="7" customFormat="1" ht="22.5" customHeight="1">
      <c r="A60" s="30"/>
      <c r="B60" s="2">
        <v>8</v>
      </c>
      <c r="C60" s="2">
        <v>1</v>
      </c>
      <c r="D60" s="6">
        <v>5</v>
      </c>
      <c r="E60" s="1">
        <f t="shared" si="0"/>
        <v>76</v>
      </c>
      <c r="F60" s="125">
        <f>IF(ISBLANK(E60),0,IF(E60=Answers!E60,1,-1))</f>
        <v>1</v>
      </c>
      <c r="G60" s="82" t="s">
        <v>40</v>
      </c>
    </row>
    <row r="61" spans="1:13" s="7" customFormat="1" ht="22.5" customHeight="1">
      <c r="A61" s="30"/>
      <c r="B61" s="2">
        <v>9</v>
      </c>
      <c r="C61" s="2">
        <v>1</v>
      </c>
      <c r="D61" s="6">
        <v>5</v>
      </c>
      <c r="E61" s="1" t="str">
        <f t="shared" si="0"/>
        <v>8</v>
      </c>
      <c r="F61" s="125">
        <f>IF(ISBLANK(E61),0,IF(E61=Answers!E61,1,-1))</f>
        <v>1</v>
      </c>
      <c r="G61" s="82">
        <v>56</v>
      </c>
    </row>
    <row r="62" spans="1:13" s="7" customFormat="1" ht="22.5" customHeight="1">
      <c r="A62" s="30"/>
      <c r="B62" s="2">
        <v>10</v>
      </c>
      <c r="C62" s="2">
        <v>1</v>
      </c>
      <c r="D62" s="6">
        <v>5</v>
      </c>
      <c r="E62" s="1" t="str">
        <f t="shared" si="0"/>
        <v>Z</v>
      </c>
      <c r="F62" s="125">
        <f>IF(ISBLANK(E62),0,IF(E62=Answers!E62,1,-1))</f>
        <v>1</v>
      </c>
      <c r="G62" s="82">
        <v>90</v>
      </c>
    </row>
    <row r="63" spans="1:13" s="7" customFormat="1" ht="22.5" customHeight="1">
      <c r="A63" s="30"/>
      <c r="B63" s="2">
        <v>11</v>
      </c>
      <c r="C63" s="2">
        <v>1</v>
      </c>
      <c r="D63" s="6">
        <v>5</v>
      </c>
      <c r="E63" s="1">
        <f t="shared" si="0"/>
        <v>70</v>
      </c>
      <c r="F63" s="125">
        <f>IF(ISBLANK(E63),0,IF(E63=Answers!E63,1,-1))</f>
        <v>1</v>
      </c>
      <c r="G63" s="82" t="s">
        <v>27</v>
      </c>
    </row>
    <row r="64" spans="1:13" s="7" customFormat="1" ht="22.5" customHeight="1">
      <c r="A64" s="30"/>
      <c r="B64" s="2">
        <v>12</v>
      </c>
      <c r="C64" s="2">
        <v>1</v>
      </c>
      <c r="D64" s="6">
        <v>5</v>
      </c>
      <c r="E64" s="1" t="str">
        <f t="shared" si="0"/>
        <v>C</v>
      </c>
      <c r="F64" s="125">
        <f>IF(ISBLANK(E64),0,IF(E64=Answers!E64,1,-1))</f>
        <v>1</v>
      </c>
      <c r="G64" s="82">
        <v>67</v>
      </c>
    </row>
    <row r="65" spans="1:13" s="7" customFormat="1" ht="22.5" customHeight="1">
      <c r="A65" s="30"/>
      <c r="B65" s="2">
        <v>13</v>
      </c>
      <c r="C65" s="2">
        <v>1</v>
      </c>
      <c r="D65" s="6">
        <v>5</v>
      </c>
      <c r="E65" s="1" t="str">
        <f t="shared" si="0"/>
        <v>B</v>
      </c>
      <c r="F65" s="125">
        <f>IF(ISBLANK(E65),0,IF(E65=Answers!E65,1,-1))</f>
        <v>1</v>
      </c>
      <c r="G65" s="82">
        <v>66</v>
      </c>
    </row>
    <row r="66" spans="1:13" s="7" customFormat="1" ht="22.5" customHeight="1">
      <c r="A66" s="30"/>
      <c r="B66" s="2">
        <v>14</v>
      </c>
      <c r="C66" s="2">
        <v>1</v>
      </c>
      <c r="D66" s="6">
        <v>5</v>
      </c>
      <c r="E66" s="1" t="str">
        <f t="shared" si="0"/>
        <v>Y</v>
      </c>
      <c r="F66" s="125">
        <f>IF(ISBLANK(E66),0,IF(E66=Answers!E66,1,-1))</f>
        <v>1</v>
      </c>
      <c r="G66" s="82">
        <v>89</v>
      </c>
    </row>
    <row r="67" spans="1:13" s="7" customFormat="1" ht="22.5" customHeight="1">
      <c r="A67" s="30"/>
      <c r="B67" s="2">
        <v>15</v>
      </c>
      <c r="C67" s="2">
        <v>1</v>
      </c>
      <c r="D67" s="6">
        <v>5</v>
      </c>
      <c r="E67" s="1">
        <f t="shared" si="0"/>
        <v>80</v>
      </c>
      <c r="F67" s="125">
        <f>IF(ISBLANK(E67),0,IF(E67=Answers!E67,1,-1))</f>
        <v>1</v>
      </c>
      <c r="G67" s="82" t="s">
        <v>51</v>
      </c>
    </row>
    <row r="68" spans="1:13" s="7" customFormat="1" ht="22.5" customHeight="1">
      <c r="A68" s="30"/>
      <c r="B68" s="2">
        <v>16</v>
      </c>
      <c r="C68" s="2">
        <v>1</v>
      </c>
      <c r="D68" s="6">
        <v>5</v>
      </c>
      <c r="E68" s="1">
        <f t="shared" si="0"/>
        <v>68</v>
      </c>
      <c r="F68" s="125">
        <f>IF(ISBLANK(E68),0,IF(E68=Answers!E68,1,-1))</f>
        <v>1</v>
      </c>
      <c r="G68" s="82" t="s">
        <v>35</v>
      </c>
    </row>
    <row r="69" spans="1:13" s="7" customFormat="1" ht="22.5" customHeight="1">
      <c r="A69" s="30"/>
      <c r="B69" s="2">
        <v>17</v>
      </c>
      <c r="C69" s="2">
        <v>1</v>
      </c>
      <c r="D69" s="6">
        <v>5</v>
      </c>
      <c r="E69" s="1" t="str">
        <f t="shared" si="0"/>
        <v>M</v>
      </c>
      <c r="F69" s="125">
        <f>IF(ISBLANK(E69),0,IF(E69=Answers!E69,1,-1))</f>
        <v>1</v>
      </c>
      <c r="G69" s="82">
        <v>77</v>
      </c>
    </row>
    <row r="70" spans="1:13" s="7" customFormat="1" ht="22.5" customHeight="1">
      <c r="A70" s="30"/>
      <c r="B70" s="2">
        <v>18</v>
      </c>
      <c r="C70" s="2">
        <v>1</v>
      </c>
      <c r="D70" s="6">
        <v>5</v>
      </c>
      <c r="E70" s="1">
        <f t="shared" si="0"/>
        <v>82</v>
      </c>
      <c r="F70" s="125">
        <f>IF(ISBLANK(E70),0,IF(E70=Answers!E70,1,-1))</f>
        <v>1</v>
      </c>
      <c r="G70" s="82" t="s">
        <v>42</v>
      </c>
    </row>
    <row r="71" spans="1:13" s="7" customFormat="1" ht="22.5" customHeight="1">
      <c r="A71" s="30"/>
      <c r="B71" s="2">
        <v>19</v>
      </c>
      <c r="C71" s="2">
        <v>1</v>
      </c>
      <c r="D71" s="6">
        <v>5</v>
      </c>
      <c r="E71" s="1">
        <f t="shared" si="0"/>
        <v>84</v>
      </c>
      <c r="F71" s="125">
        <f>IF(ISBLANK(E71),0,IF(E71=Answers!E71,1,-1))</f>
        <v>1</v>
      </c>
      <c r="G71" s="82" t="s">
        <v>30</v>
      </c>
    </row>
    <row r="72" spans="1:13" s="7" customFormat="1" ht="22.5" customHeight="1">
      <c r="A72" s="30"/>
      <c r="B72" s="2">
        <v>20</v>
      </c>
      <c r="C72" s="2">
        <v>1</v>
      </c>
      <c r="D72" s="6">
        <v>5</v>
      </c>
      <c r="E72" s="1" t="str">
        <f t="shared" si="0"/>
        <v>X</v>
      </c>
      <c r="F72" s="125">
        <f>IF(ISBLANK(E72),0,IF(E72=Answers!E72,1,-1))</f>
        <v>1</v>
      </c>
      <c r="G72" s="82">
        <v>88</v>
      </c>
    </row>
    <row r="73" spans="1:13" s="30" customFormat="1" ht="15" customHeight="1" thickBot="1">
      <c r="B73" s="7"/>
      <c r="C73" s="7"/>
      <c r="D73" s="7"/>
      <c r="E73" s="7"/>
      <c r="F73" s="19"/>
      <c r="G73" s="7"/>
      <c r="H73" s="7"/>
      <c r="I73" s="7"/>
      <c r="J73" s="7"/>
      <c r="K73" s="8"/>
      <c r="L73" s="8"/>
      <c r="M73" s="8"/>
    </row>
    <row r="74" spans="1:13" s="30" customFormat="1" ht="25.5" customHeight="1" thickBot="1">
      <c r="B74" s="12" t="s">
        <v>6</v>
      </c>
      <c r="C74" s="43" t="s">
        <v>5</v>
      </c>
      <c r="D74" s="83"/>
      <c r="E74" s="11"/>
      <c r="F74" s="19"/>
      <c r="G74" s="7"/>
      <c r="H74" s="7"/>
      <c r="I74" s="7"/>
      <c r="J74" s="7"/>
      <c r="K74" s="7"/>
      <c r="L74" s="7"/>
      <c r="M74" s="7"/>
    </row>
    <row r="75" spans="1:13" s="21" customFormat="1" ht="15" customHeight="1">
      <c r="B75" s="111"/>
      <c r="F75" s="27"/>
    </row>
    <row r="76" spans="1:13" s="21" customFormat="1" ht="15" customHeight="1">
      <c r="B76" s="108" t="s">
        <v>114</v>
      </c>
      <c r="F76" s="27"/>
    </row>
    <row r="77" spans="1:13" s="21" customFormat="1" ht="15" customHeight="1">
      <c r="B77" s="107" t="s">
        <v>115</v>
      </c>
      <c r="F77" s="27"/>
    </row>
    <row r="78" spans="1:13" s="21" customFormat="1" ht="15" customHeight="1">
      <c r="B78" s="114"/>
      <c r="C78" s="27"/>
      <c r="F78" s="27"/>
    </row>
    <row r="79" spans="1:13" s="21" customFormat="1" ht="15" customHeight="1">
      <c r="B79" s="21" t="s">
        <v>126</v>
      </c>
      <c r="F79" s="27"/>
    </row>
    <row r="80" spans="1:13" s="21" customFormat="1" ht="15" customHeight="1">
      <c r="B80" s="21" t="s">
        <v>129</v>
      </c>
      <c r="F80" s="27"/>
    </row>
    <row r="81" spans="1:9" s="21" customFormat="1" ht="15" customHeight="1">
      <c r="B81" s="115"/>
      <c r="F81" s="27"/>
    </row>
    <row r="82" spans="1:9" s="21" customFormat="1" ht="15" customHeight="1">
      <c r="B82" s="115" t="s">
        <v>44</v>
      </c>
      <c r="F82" s="27"/>
    </row>
    <row r="83" spans="1:9" s="21" customFormat="1" ht="15" customHeight="1">
      <c r="B83" s="21" t="s">
        <v>128</v>
      </c>
      <c r="F83" s="27"/>
    </row>
    <row r="84" spans="1:9" s="21" customFormat="1" ht="15" customHeight="1">
      <c r="B84" s="21" t="s">
        <v>197</v>
      </c>
      <c r="F84" s="27"/>
    </row>
    <row r="85" spans="1:9" s="21" customFormat="1" ht="15" customHeight="1">
      <c r="B85" s="21" t="s">
        <v>198</v>
      </c>
      <c r="F85" s="27"/>
    </row>
    <row r="86" spans="1:9" s="21" customFormat="1" ht="15" customHeight="1" thickBot="1">
      <c r="B86" s="111"/>
      <c r="C86" s="27"/>
      <c r="D86" s="27"/>
      <c r="E86" s="27"/>
      <c r="F86" s="27"/>
    </row>
    <row r="87" spans="1:9" s="7" customFormat="1" ht="25.5" customHeight="1" thickBot="1">
      <c r="A87" s="30"/>
      <c r="B87" s="13" t="s">
        <v>26</v>
      </c>
      <c r="C87" s="14" t="s">
        <v>2</v>
      </c>
      <c r="D87" s="40" t="s">
        <v>3</v>
      </c>
      <c r="E87" s="40" t="s">
        <v>4</v>
      </c>
      <c r="F87" s="19"/>
      <c r="G87" s="40" t="s">
        <v>264</v>
      </c>
    </row>
    <row r="88" spans="1:9" s="7" customFormat="1" ht="15" customHeight="1">
      <c r="A88" s="30"/>
      <c r="E88" s="37"/>
      <c r="F88" s="19"/>
    </row>
    <row r="89" spans="1:9" s="7" customFormat="1" ht="22.5" customHeight="1">
      <c r="A89" s="30"/>
      <c r="B89" s="2" t="s">
        <v>127</v>
      </c>
      <c r="C89" s="2">
        <v>2</v>
      </c>
      <c r="D89" s="3">
        <v>0</v>
      </c>
      <c r="E89" s="1">
        <v>582</v>
      </c>
      <c r="F89" s="125">
        <f>IF(ISBLANK(E89),0,IF(E89=Answers!E89,1,-1))</f>
        <v>1</v>
      </c>
      <c r="G89" s="82" t="s">
        <v>116</v>
      </c>
    </row>
    <row r="90" spans="1:9" s="7" customFormat="1" ht="22.5" customHeight="1">
      <c r="A90" s="30"/>
      <c r="B90" s="2" t="s">
        <v>107</v>
      </c>
      <c r="C90" s="2">
        <v>2</v>
      </c>
      <c r="D90" s="3">
        <v>0</v>
      </c>
      <c r="E90" s="1" t="s">
        <v>245</v>
      </c>
      <c r="F90" s="125">
        <f>IF(ISBLANK(E90),0,IF(E90=Answers!E90,1,-1))</f>
        <v>1</v>
      </c>
      <c r="G90" s="82">
        <v>4223</v>
      </c>
    </row>
    <row r="91" spans="1:9" s="7" customFormat="1" ht="15" customHeight="1">
      <c r="A91" s="30"/>
      <c r="E91" s="39"/>
      <c r="F91" s="19"/>
    </row>
    <row r="92" spans="1:9" s="7" customFormat="1" ht="22.5" customHeight="1">
      <c r="A92" s="30"/>
      <c r="B92" s="2">
        <v>21</v>
      </c>
      <c r="C92" s="2">
        <v>2</v>
      </c>
      <c r="D92" s="6">
        <v>5</v>
      </c>
      <c r="E92" s="1">
        <f>IF(ISNUMBER(G92),_xlfn.UNICHAR(G92),_xlfn.UNICODE(G92))</f>
        <v>8144</v>
      </c>
      <c r="F92" s="125">
        <f>IF(ISBLANK(E92),0,IF(E92=Answers!E92,1,-1))</f>
        <v>1</v>
      </c>
      <c r="G92" s="82" t="s">
        <v>117</v>
      </c>
      <c r="I92" s="7" cm="1">
        <f t="array" ref="I92:I111">IF(ISNUMBER(G92:G111),G92:G111,E92:E111)</f>
        <v>8144</v>
      </c>
    </row>
    <row r="93" spans="1:9" s="7" customFormat="1" ht="22.5" customHeight="1">
      <c r="A93" s="30"/>
      <c r="B93" s="2">
        <v>22</v>
      </c>
      <c r="C93" s="2">
        <v>2</v>
      </c>
      <c r="D93" s="6">
        <v>5</v>
      </c>
      <c r="E93" s="1" t="str">
        <f t="shared" ref="E93:E111" si="1">IF(ISNUMBER(G93),_xlfn.UNICHAR(G93),_xlfn.UNICODE(G93))</f>
        <v>ފ</v>
      </c>
      <c r="F93" s="125">
        <f>IF(ISBLANK(E93),0,IF(E93=Answers!E93,1,-1))</f>
        <v>1</v>
      </c>
      <c r="G93" s="82">
        <v>1930</v>
      </c>
      <c r="I93" s="7">
        <v>1930</v>
      </c>
    </row>
    <row r="94" spans="1:9" s="7" customFormat="1" ht="22.5" customHeight="1">
      <c r="A94" s="30"/>
      <c r="B94" s="2">
        <v>23</v>
      </c>
      <c r="C94" s="2">
        <v>2</v>
      </c>
      <c r="D94" s="6">
        <v>5</v>
      </c>
      <c r="E94" s="1">
        <f t="shared" si="1"/>
        <v>5376</v>
      </c>
      <c r="F94" s="125">
        <f>IF(ISBLANK(E94),0,IF(E94=Answers!E94,1,-1))</f>
        <v>1</v>
      </c>
      <c r="G94" s="82" t="s">
        <v>118</v>
      </c>
      <c r="I94" s="7">
        <v>5376</v>
      </c>
    </row>
    <row r="95" spans="1:9" s="7" customFormat="1" ht="22.5" customHeight="1">
      <c r="A95" s="30"/>
      <c r="B95" s="2">
        <v>24</v>
      </c>
      <c r="C95" s="2">
        <v>2</v>
      </c>
      <c r="D95" s="6">
        <v>5</v>
      </c>
      <c r="E95" s="1" t="str">
        <f t="shared" si="1"/>
        <v>ǉ</v>
      </c>
      <c r="F95" s="125">
        <f>IF(ISBLANK(E95),0,IF(E95=Answers!E95,1,-1))</f>
        <v>1</v>
      </c>
      <c r="G95" s="82">
        <v>457</v>
      </c>
      <c r="I95" s="7">
        <v>457</v>
      </c>
    </row>
    <row r="96" spans="1:9" s="7" customFormat="1" ht="22.5" customHeight="1">
      <c r="A96" s="30"/>
      <c r="B96" s="2">
        <v>25</v>
      </c>
      <c r="C96" s="2">
        <v>2</v>
      </c>
      <c r="D96" s="6">
        <v>5</v>
      </c>
      <c r="E96" s="1" t="str">
        <f t="shared" si="1"/>
        <v>Ϝ</v>
      </c>
      <c r="F96" s="125">
        <f>IF(ISBLANK(E96),0,IF(E96=Answers!E96,1,-1))</f>
        <v>1</v>
      </c>
      <c r="G96" s="82">
        <v>988</v>
      </c>
      <c r="I96" s="7">
        <v>988</v>
      </c>
    </row>
    <row r="97" spans="1:13" s="7" customFormat="1" ht="22.5" customHeight="1">
      <c r="A97" s="30"/>
      <c r="B97" s="2">
        <v>26</v>
      </c>
      <c r="C97" s="2">
        <v>2</v>
      </c>
      <c r="D97" s="6">
        <v>5</v>
      </c>
      <c r="E97" s="1">
        <f t="shared" si="1"/>
        <v>1870</v>
      </c>
      <c r="F97" s="125">
        <f>IF(ISBLANK(E97),0,IF(E97=Answers!E97,1,-1))</f>
        <v>1</v>
      </c>
      <c r="G97" s="82" t="s">
        <v>123</v>
      </c>
      <c r="I97" s="7">
        <v>1870</v>
      </c>
    </row>
    <row r="98" spans="1:13" s="7" customFormat="1" ht="22.5" customHeight="1">
      <c r="A98" s="30"/>
      <c r="B98" s="2">
        <v>27</v>
      </c>
      <c r="C98" s="2">
        <v>2</v>
      </c>
      <c r="D98" s="6">
        <v>5</v>
      </c>
      <c r="E98" s="1" t="str">
        <f t="shared" si="1"/>
        <v>ᑲ</v>
      </c>
      <c r="F98" s="125">
        <f>IF(ISBLANK(E98),0,IF(E98=Answers!E98,1,-1))</f>
        <v>1</v>
      </c>
      <c r="G98" s="82">
        <v>5234</v>
      </c>
      <c r="I98" s="7">
        <v>5234</v>
      </c>
    </row>
    <row r="99" spans="1:13" s="7" customFormat="1" ht="22.5" customHeight="1">
      <c r="A99" s="30"/>
      <c r="B99" s="2">
        <v>28</v>
      </c>
      <c r="C99" s="2">
        <v>2</v>
      </c>
      <c r="D99" s="6">
        <v>5</v>
      </c>
      <c r="E99" s="1" t="str">
        <f t="shared" si="1"/>
        <v>ᛇ</v>
      </c>
      <c r="F99" s="125">
        <f>IF(ISBLANK(E99),0,IF(E99=Answers!E99,1,-1))</f>
        <v>1</v>
      </c>
      <c r="G99" s="82">
        <v>5831</v>
      </c>
      <c r="I99" s="7">
        <v>5831</v>
      </c>
    </row>
    <row r="100" spans="1:13" s="7" customFormat="1" ht="22.5" customHeight="1">
      <c r="A100" s="30"/>
      <c r="B100" s="2">
        <v>29</v>
      </c>
      <c r="C100" s="2">
        <v>2</v>
      </c>
      <c r="D100" s="6">
        <v>5</v>
      </c>
      <c r="E100" s="1" t="str">
        <f t="shared" si="1"/>
        <v>⒘</v>
      </c>
      <c r="F100" s="125">
        <f>IF(ISBLANK(E100),0,IF(E100=Answers!E100,1,-1))</f>
        <v>1</v>
      </c>
      <c r="G100" s="82">
        <v>9368</v>
      </c>
      <c r="I100" s="7">
        <v>9368</v>
      </c>
    </row>
    <row r="101" spans="1:13" s="7" customFormat="1" ht="22.5" customHeight="1">
      <c r="A101" s="30"/>
      <c r="B101" s="2">
        <v>30</v>
      </c>
      <c r="C101" s="2">
        <v>2</v>
      </c>
      <c r="D101" s="6">
        <v>5</v>
      </c>
      <c r="E101" s="1">
        <f t="shared" si="1"/>
        <v>4648</v>
      </c>
      <c r="F101" s="125">
        <f>IF(ISBLANK(E101),0,IF(E101=Answers!E101,1,-1))</f>
        <v>1</v>
      </c>
      <c r="G101" s="82" t="s">
        <v>125</v>
      </c>
      <c r="I101" s="7">
        <v>4648</v>
      </c>
    </row>
    <row r="102" spans="1:13" s="7" customFormat="1" ht="22.5" customHeight="1">
      <c r="A102" s="30"/>
      <c r="B102" s="2">
        <v>31</v>
      </c>
      <c r="C102" s="2">
        <v>2</v>
      </c>
      <c r="D102" s="6">
        <v>5</v>
      </c>
      <c r="E102" s="1" t="str">
        <f t="shared" si="1"/>
        <v>ᘷ</v>
      </c>
      <c r="F102" s="125">
        <f>IF(ISBLANK(E102),0,IF(E102=Answers!E102,1,-1))</f>
        <v>1</v>
      </c>
      <c r="G102" s="82">
        <v>5687</v>
      </c>
      <c r="I102" s="7">
        <v>5687</v>
      </c>
    </row>
    <row r="103" spans="1:13" s="7" customFormat="1" ht="22.5" customHeight="1">
      <c r="A103" s="30"/>
      <c r="B103" s="2">
        <v>32</v>
      </c>
      <c r="C103" s="2">
        <v>2</v>
      </c>
      <c r="D103" s="6">
        <v>5</v>
      </c>
      <c r="E103" s="1">
        <f t="shared" si="1"/>
        <v>7733</v>
      </c>
      <c r="F103" s="125">
        <f>IF(ISBLANK(E103),0,IF(E103=Answers!E103,1,-1))</f>
        <v>1</v>
      </c>
      <c r="G103" s="82" t="s">
        <v>121</v>
      </c>
      <c r="I103" s="7">
        <v>7733</v>
      </c>
    </row>
    <row r="104" spans="1:13" s="7" customFormat="1" ht="22.5" customHeight="1">
      <c r="A104" s="30"/>
      <c r="B104" s="2">
        <v>33</v>
      </c>
      <c r="C104" s="2">
        <v>2</v>
      </c>
      <c r="D104" s="6">
        <v>5</v>
      </c>
      <c r="E104" s="1" t="str">
        <f t="shared" si="1"/>
        <v>ᴼ</v>
      </c>
      <c r="F104" s="125">
        <f>IF(ISBLANK(E104),0,IF(E104=Answers!E104,1,-1))</f>
        <v>1</v>
      </c>
      <c r="G104" s="82">
        <v>7484</v>
      </c>
      <c r="I104" s="7">
        <v>7484</v>
      </c>
    </row>
    <row r="105" spans="1:13" s="7" customFormat="1" ht="22.5" customHeight="1">
      <c r="A105" s="30"/>
      <c r="B105" s="2">
        <v>34</v>
      </c>
      <c r="C105" s="2">
        <v>2</v>
      </c>
      <c r="D105" s="6">
        <v>5</v>
      </c>
      <c r="E105" s="1" t="str">
        <f t="shared" si="1"/>
        <v>ʬ</v>
      </c>
      <c r="F105" s="125">
        <f>IF(ISBLANK(E105),0,IF(E105=Answers!E105,1,-1))</f>
        <v>1</v>
      </c>
      <c r="G105" s="82">
        <v>684</v>
      </c>
      <c r="I105" s="7">
        <v>684</v>
      </c>
    </row>
    <row r="106" spans="1:13" s="7" customFormat="1" ht="22.5" customHeight="1">
      <c r="A106" s="30"/>
      <c r="B106" s="2">
        <v>35</v>
      </c>
      <c r="C106" s="2">
        <v>2</v>
      </c>
      <c r="D106" s="6">
        <v>5</v>
      </c>
      <c r="E106" s="1">
        <f t="shared" si="1"/>
        <v>4496</v>
      </c>
      <c r="F106" s="125">
        <f>IF(ISBLANK(E106),0,IF(E106=Answers!E106,1,-1))</f>
        <v>1</v>
      </c>
      <c r="G106" s="82" t="s">
        <v>124</v>
      </c>
      <c r="I106" s="7">
        <v>4496</v>
      </c>
    </row>
    <row r="107" spans="1:13" s="7" customFormat="1" ht="22.5" customHeight="1">
      <c r="A107" s="30"/>
      <c r="B107" s="2">
        <v>36</v>
      </c>
      <c r="C107" s="2">
        <v>2</v>
      </c>
      <c r="D107" s="6">
        <v>5</v>
      </c>
      <c r="E107" s="1">
        <f t="shared" si="1"/>
        <v>498</v>
      </c>
      <c r="F107" s="125">
        <f>IF(ISBLANK(E107),0,IF(E107=Answers!E107,1,-1))</f>
        <v>1</v>
      </c>
      <c r="G107" s="82" t="s">
        <v>120</v>
      </c>
      <c r="I107" s="7">
        <v>498</v>
      </c>
    </row>
    <row r="108" spans="1:13" s="7" customFormat="1" ht="22.5" customHeight="1">
      <c r="A108" s="30"/>
      <c r="B108" s="2">
        <v>37</v>
      </c>
      <c r="C108" s="2">
        <v>2</v>
      </c>
      <c r="D108" s="6">
        <v>5</v>
      </c>
      <c r="E108" s="1">
        <f t="shared" si="1"/>
        <v>4802</v>
      </c>
      <c r="F108" s="125">
        <f>IF(ISBLANK(E108),0,IF(E108=Answers!E108,1,-1))</f>
        <v>1</v>
      </c>
      <c r="G108" s="82" t="s">
        <v>122</v>
      </c>
      <c r="I108" s="7">
        <v>4802</v>
      </c>
    </row>
    <row r="109" spans="1:13" s="7" customFormat="1" ht="22.5" customHeight="1">
      <c r="A109" s="30"/>
      <c r="B109" s="2">
        <v>38</v>
      </c>
      <c r="C109" s="2">
        <v>2</v>
      </c>
      <c r="D109" s="6">
        <v>5</v>
      </c>
      <c r="E109" s="1" t="str">
        <f t="shared" si="1"/>
        <v>ݷ</v>
      </c>
      <c r="F109" s="125">
        <f>IF(ISBLANK(E109),0,IF(E109=Answers!E109,1,-1))</f>
        <v>1</v>
      </c>
      <c r="G109" s="82">
        <v>1911</v>
      </c>
      <c r="I109" s="7">
        <v>1911</v>
      </c>
    </row>
    <row r="110" spans="1:13" s="7" customFormat="1" ht="22.5" customHeight="1">
      <c r="A110" s="30"/>
      <c r="B110" s="2">
        <v>39</v>
      </c>
      <c r="C110" s="2">
        <v>2</v>
      </c>
      <c r="D110" s="6">
        <v>5</v>
      </c>
      <c r="E110" s="1">
        <f t="shared" si="1"/>
        <v>5523</v>
      </c>
      <c r="F110" s="125">
        <f>IF(ISBLANK(E110),0,IF(E110=Answers!E110,1,-1))</f>
        <v>1</v>
      </c>
      <c r="G110" s="82" t="s">
        <v>119</v>
      </c>
      <c r="I110" s="7">
        <v>5523</v>
      </c>
    </row>
    <row r="111" spans="1:13" s="7" customFormat="1" ht="22.5" customHeight="1">
      <c r="A111" s="30"/>
      <c r="B111" s="2">
        <v>40</v>
      </c>
      <c r="C111" s="2">
        <v>2</v>
      </c>
      <c r="D111" s="6">
        <v>5</v>
      </c>
      <c r="E111" s="1" t="str">
        <f t="shared" si="1"/>
        <v>ᡓ</v>
      </c>
      <c r="F111" s="125">
        <f>IF(ISBLANK(E111),0,IF(E111=Answers!E111,1,-1))</f>
        <v>1</v>
      </c>
      <c r="G111" s="82">
        <v>6227</v>
      </c>
      <c r="I111" s="7">
        <v>6227</v>
      </c>
    </row>
    <row r="112" spans="1:13" s="30" customFormat="1" ht="15" customHeight="1" thickBot="1">
      <c r="B112" s="7"/>
      <c r="C112" s="7"/>
      <c r="D112" s="7"/>
      <c r="E112" s="7"/>
      <c r="F112" s="19"/>
      <c r="H112" s="7"/>
      <c r="I112" s="7"/>
      <c r="J112" s="7"/>
      <c r="K112" s="8"/>
      <c r="L112" s="8"/>
      <c r="M112" s="8"/>
    </row>
    <row r="113" spans="1:14" s="30" customFormat="1" ht="25.5" customHeight="1" thickBot="1">
      <c r="B113" s="12" t="s">
        <v>17</v>
      </c>
      <c r="C113" s="42" t="s">
        <v>5</v>
      </c>
      <c r="D113" s="83"/>
      <c r="E113" s="8"/>
      <c r="F113" s="38"/>
      <c r="G113" s="8"/>
      <c r="H113" s="7"/>
      <c r="I113" s="8"/>
      <c r="J113" s="7"/>
      <c r="K113" s="7"/>
      <c r="L113" s="7"/>
      <c r="M113" s="7"/>
    </row>
    <row r="114" spans="1:14" s="21" customFormat="1" ht="15" customHeight="1">
      <c r="B114" s="111"/>
      <c r="D114" s="112"/>
      <c r="E114" s="112"/>
      <c r="F114" s="113"/>
      <c r="G114" s="112"/>
      <c r="I114" s="112"/>
    </row>
    <row r="115" spans="1:14" s="21" customFormat="1" ht="15" customHeight="1">
      <c r="B115" s="108" t="s">
        <v>132</v>
      </c>
      <c r="C115" s="27"/>
      <c r="F115" s="27"/>
      <c r="I115" s="112"/>
    </row>
    <row r="116" spans="1:14" s="21" customFormat="1" ht="15" customHeight="1">
      <c r="B116" s="107" t="s">
        <v>199</v>
      </c>
      <c r="F116" s="27"/>
      <c r="I116" s="112"/>
      <c r="K116" s="112"/>
      <c r="L116" s="112"/>
      <c r="M116" s="112"/>
    </row>
    <row r="117" spans="1:14" s="21" customFormat="1" ht="15" customHeight="1">
      <c r="F117" s="27"/>
      <c r="I117" s="108"/>
      <c r="K117" s="112"/>
      <c r="L117" s="112"/>
      <c r="M117" s="112"/>
    </row>
    <row r="118" spans="1:14" s="21" customFormat="1" ht="15" customHeight="1">
      <c r="B118" s="21" t="s">
        <v>167</v>
      </c>
      <c r="F118" s="27"/>
      <c r="I118" s="108"/>
      <c r="K118" s="112"/>
      <c r="L118" s="112"/>
      <c r="M118" s="112"/>
    </row>
    <row r="119" spans="1:14" s="21" customFormat="1" ht="15" customHeight="1">
      <c r="B119" s="114"/>
      <c r="F119" s="27"/>
      <c r="I119" s="112"/>
      <c r="K119" s="112"/>
      <c r="L119" s="112"/>
      <c r="M119" s="112"/>
    </row>
    <row r="120" spans="1:14" s="21" customFormat="1" ht="15" customHeight="1">
      <c r="B120" s="111" t="s">
        <v>253</v>
      </c>
      <c r="F120" s="27"/>
      <c r="I120" s="112"/>
      <c r="K120" s="112"/>
      <c r="L120" s="112"/>
      <c r="M120" s="112"/>
    </row>
    <row r="121" spans="1:14" s="21" customFormat="1" ht="15" customHeight="1">
      <c r="F121" s="27"/>
      <c r="I121" s="112"/>
      <c r="K121" s="112"/>
      <c r="L121" s="112"/>
      <c r="M121" s="112"/>
    </row>
    <row r="122" spans="1:14" s="21" customFormat="1" ht="15" customHeight="1">
      <c r="B122" s="115" t="s">
        <v>44</v>
      </c>
      <c r="F122" s="27"/>
      <c r="I122" s="112"/>
      <c r="K122" s="112"/>
      <c r="L122" s="112"/>
      <c r="M122" s="112"/>
    </row>
    <row r="123" spans="1:14" s="21" customFormat="1" ht="15" customHeight="1">
      <c r="B123" s="114" t="s">
        <v>133</v>
      </c>
      <c r="F123" s="27"/>
      <c r="H123" s="21">
        <f>CODE(I123)</f>
        <v>90</v>
      </c>
      <c r="I123" s="112" t="s">
        <v>217</v>
      </c>
      <c r="K123" s="112"/>
      <c r="L123" s="112"/>
      <c r="M123" s="112"/>
    </row>
    <row r="124" spans="1:14" s="21" customFormat="1" ht="15" customHeight="1">
      <c r="B124" s="114" t="s">
        <v>134</v>
      </c>
      <c r="F124" s="27"/>
      <c r="I124" s="112"/>
      <c r="K124" s="112"/>
      <c r="L124" s="112"/>
      <c r="M124" s="112"/>
    </row>
    <row r="125" spans="1:14" s="21" customFormat="1" ht="15" customHeight="1">
      <c r="B125" s="114" t="s">
        <v>135</v>
      </c>
      <c r="F125" s="27"/>
      <c r="I125" s="112"/>
      <c r="K125" s="112"/>
      <c r="L125" s="112"/>
      <c r="M125" s="112"/>
    </row>
    <row r="126" spans="1:14" s="21" customFormat="1" ht="15" customHeight="1" thickBot="1">
      <c r="B126" s="112"/>
      <c r="C126" s="112"/>
      <c r="D126" s="112"/>
      <c r="E126" s="112"/>
      <c r="F126" s="113"/>
    </row>
    <row r="127" spans="1:14" s="7" customFormat="1" ht="25.5" customHeight="1" thickBot="1">
      <c r="A127" s="30"/>
      <c r="B127" s="13" t="s">
        <v>26</v>
      </c>
      <c r="C127" s="14" t="s">
        <v>2</v>
      </c>
      <c r="D127" s="40" t="s">
        <v>3</v>
      </c>
      <c r="E127" s="40" t="s">
        <v>4</v>
      </c>
      <c r="F127" s="19"/>
      <c r="G127" s="40" t="s">
        <v>130</v>
      </c>
      <c r="H127" s="40" t="s">
        <v>131</v>
      </c>
      <c r="J127"/>
      <c r="K127"/>
      <c r="L127"/>
      <c r="M127"/>
      <c r="N127"/>
    </row>
    <row r="128" spans="1:14" s="7" customFormat="1" ht="15" customHeight="1">
      <c r="A128" s="30"/>
      <c r="E128" s="37"/>
      <c r="F128" s="19"/>
      <c r="J128"/>
      <c r="K128"/>
      <c r="L128"/>
      <c r="M128"/>
      <c r="N128"/>
    </row>
    <row r="129" spans="1:14" s="7" customFormat="1" ht="22.5" customHeight="1">
      <c r="A129" s="30"/>
      <c r="B129" s="2" t="s">
        <v>7</v>
      </c>
      <c r="C129" s="2">
        <v>3</v>
      </c>
      <c r="D129" s="3">
        <v>0</v>
      </c>
      <c r="E129" s="84" t="s">
        <v>37</v>
      </c>
      <c r="F129" s="125">
        <f>IF(ISBLANK(E129),0,IF(E129=Answers!E129,1,-1))</f>
        <v>1</v>
      </c>
      <c r="G129" s="82" t="s">
        <v>34</v>
      </c>
      <c r="H129" s="82">
        <v>4</v>
      </c>
      <c r="J129"/>
      <c r="K129"/>
      <c r="L129"/>
      <c r="M129"/>
      <c r="N129"/>
    </row>
    <row r="130" spans="1:14" s="7" customFormat="1" ht="15" customHeight="1">
      <c r="A130" s="30"/>
      <c r="E130" s="39"/>
      <c r="F130" s="19"/>
      <c r="G130" s="77"/>
      <c r="H130" s="77"/>
      <c r="J130"/>
      <c r="K130"/>
      <c r="L130"/>
      <c r="M130"/>
      <c r="N130"/>
    </row>
    <row r="131" spans="1:14" s="7" customFormat="1" ht="22.5" customHeight="1">
      <c r="A131" s="30"/>
      <c r="B131" s="2">
        <v>41</v>
      </c>
      <c r="C131" s="2">
        <v>3</v>
      </c>
      <c r="D131" s="6">
        <v>6</v>
      </c>
      <c r="E131" s="84" t="str">
        <f>IF(CODE(G131)+H131&gt; 90, "Z",CHAR(CODE(G131)+H131))</f>
        <v>H</v>
      </c>
      <c r="F131" s="125">
        <f>IF(ISBLANK(E131),0,IF(E131=Answers!E131,1,-1))</f>
        <v>1</v>
      </c>
      <c r="G131" s="82" t="s">
        <v>55</v>
      </c>
      <c r="H131" s="82">
        <v>7</v>
      </c>
      <c r="J131"/>
      <c r="K131"/>
      <c r="L131"/>
      <c r="M131"/>
      <c r="N131"/>
    </row>
    <row r="132" spans="1:14" s="7" customFormat="1" ht="22.5" customHeight="1">
      <c r="A132" s="30"/>
      <c r="B132" s="2">
        <v>42</v>
      </c>
      <c r="C132" s="2">
        <v>3</v>
      </c>
      <c r="D132" s="6">
        <v>6</v>
      </c>
      <c r="E132" s="84" t="str">
        <f t="shared" ref="E132:E150" si="2">IF(CODE(G132)+H132&gt; 90, "Z",CHAR(CODE(G132)+H132))</f>
        <v>Q</v>
      </c>
      <c r="F132" s="125">
        <f>IF(ISBLANK(E132),0,IF(E132=Answers!E132,1,-1))</f>
        <v>1</v>
      </c>
      <c r="G132" s="82" t="s">
        <v>36</v>
      </c>
      <c r="H132" s="82">
        <v>12</v>
      </c>
      <c r="J132"/>
      <c r="K132"/>
      <c r="L132"/>
      <c r="M132"/>
      <c r="N132"/>
    </row>
    <row r="133" spans="1:14" s="7" customFormat="1" ht="22.5" customHeight="1">
      <c r="A133" s="30"/>
      <c r="B133" s="2">
        <v>43</v>
      </c>
      <c r="C133" s="2">
        <v>3</v>
      </c>
      <c r="D133" s="6">
        <v>6</v>
      </c>
      <c r="E133" s="84" t="str">
        <f t="shared" si="2"/>
        <v>X</v>
      </c>
      <c r="F133" s="125">
        <f>IF(ISBLANK(E133),0,IF(E133=Answers!E133,1,-1))</f>
        <v>1</v>
      </c>
      <c r="G133" s="82" t="s">
        <v>28</v>
      </c>
      <c r="H133" s="82">
        <v>11</v>
      </c>
      <c r="J133"/>
      <c r="K133"/>
      <c r="L133"/>
      <c r="M133"/>
      <c r="N133"/>
    </row>
    <row r="134" spans="1:14" s="7" customFormat="1" ht="22.5" customHeight="1">
      <c r="A134" s="30"/>
      <c r="B134" s="2">
        <v>44</v>
      </c>
      <c r="C134" s="2">
        <v>3</v>
      </c>
      <c r="D134" s="6">
        <v>6</v>
      </c>
      <c r="E134" s="84" t="str">
        <f t="shared" si="2"/>
        <v>V</v>
      </c>
      <c r="F134" s="125">
        <f>IF(ISBLANK(E134),0,IF(E134=Answers!E134,1,-1))</f>
        <v>1</v>
      </c>
      <c r="G134" s="82" t="s">
        <v>43</v>
      </c>
      <c r="H134" s="82">
        <v>3</v>
      </c>
      <c r="J134"/>
      <c r="K134"/>
      <c r="L134"/>
      <c r="M134"/>
      <c r="N134"/>
    </row>
    <row r="135" spans="1:14" s="7" customFormat="1" ht="22.5" customHeight="1">
      <c r="A135" s="30"/>
      <c r="B135" s="2">
        <v>45</v>
      </c>
      <c r="C135" s="2">
        <v>3</v>
      </c>
      <c r="D135" s="6">
        <v>6</v>
      </c>
      <c r="E135" s="84" t="str">
        <f t="shared" si="2"/>
        <v>S</v>
      </c>
      <c r="F135" s="125">
        <f>IF(ISBLANK(E135),0,IF(E135=Answers!E135,1,-1))</f>
        <v>1</v>
      </c>
      <c r="G135" s="82" t="s">
        <v>42</v>
      </c>
      <c r="H135" s="82">
        <v>1</v>
      </c>
      <c r="J135"/>
      <c r="K135"/>
      <c r="L135"/>
      <c r="M135"/>
      <c r="N135"/>
    </row>
    <row r="136" spans="1:14" s="7" customFormat="1" ht="22.5" customHeight="1">
      <c r="A136" s="30"/>
      <c r="B136" s="2">
        <v>46</v>
      </c>
      <c r="C136" s="2">
        <v>3</v>
      </c>
      <c r="D136" s="6">
        <v>6</v>
      </c>
      <c r="E136" s="84" t="str">
        <f t="shared" si="2"/>
        <v>T</v>
      </c>
      <c r="F136" s="125">
        <f>IF(ISBLANK(E136),0,IF(E136=Answers!E136,1,-1))</f>
        <v>1</v>
      </c>
      <c r="G136" s="82" t="s">
        <v>39</v>
      </c>
      <c r="H136" s="82">
        <v>9</v>
      </c>
      <c r="J136"/>
      <c r="K136"/>
      <c r="L136"/>
      <c r="M136"/>
      <c r="N136"/>
    </row>
    <row r="137" spans="1:14" s="7" customFormat="1" ht="22.5" customHeight="1">
      <c r="A137" s="30"/>
      <c r="B137" s="2">
        <v>47</v>
      </c>
      <c r="C137" s="2">
        <v>3</v>
      </c>
      <c r="D137" s="6">
        <v>6</v>
      </c>
      <c r="E137" s="84" t="str">
        <f t="shared" si="2"/>
        <v>W</v>
      </c>
      <c r="F137" s="125">
        <f>IF(ISBLANK(E137),0,IF(E137=Answers!E137,1,-1))</f>
        <v>1</v>
      </c>
      <c r="G137" s="82" t="s">
        <v>50</v>
      </c>
      <c r="H137" s="82">
        <v>14</v>
      </c>
      <c r="J137"/>
      <c r="K137"/>
      <c r="L137"/>
      <c r="M137"/>
      <c r="N137"/>
    </row>
    <row r="138" spans="1:14" s="7" customFormat="1" ht="22.5" customHeight="1">
      <c r="A138" s="30"/>
      <c r="B138" s="2">
        <v>48</v>
      </c>
      <c r="C138" s="2">
        <v>3</v>
      </c>
      <c r="D138" s="6">
        <v>6</v>
      </c>
      <c r="E138" s="84" t="str">
        <f t="shared" si="2"/>
        <v>J</v>
      </c>
      <c r="F138" s="125">
        <f>IF(ISBLANK(E138),0,IF(E138=Answers!E138,1,-1))</f>
        <v>1</v>
      </c>
      <c r="G138" s="82" t="s">
        <v>34</v>
      </c>
      <c r="H138" s="82">
        <v>7</v>
      </c>
      <c r="J138"/>
      <c r="K138"/>
      <c r="L138"/>
      <c r="M138"/>
      <c r="N138"/>
    </row>
    <row r="139" spans="1:14" s="7" customFormat="1" ht="22.5" customHeight="1">
      <c r="A139" s="30"/>
      <c r="B139" s="2">
        <v>49</v>
      </c>
      <c r="C139" s="2">
        <v>3</v>
      </c>
      <c r="D139" s="6">
        <v>6</v>
      </c>
      <c r="E139" s="84" t="str">
        <f t="shared" si="2"/>
        <v>V</v>
      </c>
      <c r="F139" s="125">
        <f>IF(ISBLANK(E139),0,IF(E139=Answers!E139,1,-1))</f>
        <v>1</v>
      </c>
      <c r="G139" s="82" t="s">
        <v>37</v>
      </c>
      <c r="H139" s="82">
        <v>15</v>
      </c>
      <c r="J139"/>
      <c r="K139"/>
      <c r="L139"/>
      <c r="M139"/>
      <c r="N139"/>
    </row>
    <row r="140" spans="1:14" s="7" customFormat="1" ht="22.5" customHeight="1">
      <c r="A140" s="30"/>
      <c r="B140" s="2">
        <v>50</v>
      </c>
      <c r="C140" s="2">
        <v>3</v>
      </c>
      <c r="D140" s="6">
        <v>6</v>
      </c>
      <c r="E140" s="84" t="str">
        <f t="shared" si="2"/>
        <v>Y</v>
      </c>
      <c r="F140" s="125">
        <f>IF(ISBLANK(E140),0,IF(E140=Answers!E140,1,-1))</f>
        <v>1</v>
      </c>
      <c r="G140" s="82" t="s">
        <v>57</v>
      </c>
      <c r="H140" s="82">
        <v>2</v>
      </c>
      <c r="J140"/>
      <c r="K140"/>
      <c r="L140"/>
      <c r="M140"/>
      <c r="N140"/>
    </row>
    <row r="141" spans="1:14" s="7" customFormat="1" ht="22.5" customHeight="1">
      <c r="A141" s="30"/>
      <c r="B141" s="2">
        <v>51</v>
      </c>
      <c r="C141" s="2">
        <v>3</v>
      </c>
      <c r="D141" s="6">
        <v>6</v>
      </c>
      <c r="E141" s="84" t="str">
        <f t="shared" si="2"/>
        <v>J</v>
      </c>
      <c r="F141" s="125">
        <f>IF(ISBLANK(E141),0,IF(E141=Answers!E141,1,-1))</f>
        <v>1</v>
      </c>
      <c r="G141" s="82" t="s">
        <v>33</v>
      </c>
      <c r="H141" s="82">
        <v>8</v>
      </c>
      <c r="J141"/>
      <c r="K141"/>
      <c r="L141"/>
      <c r="M141"/>
      <c r="N141"/>
    </row>
    <row r="142" spans="1:14" s="7" customFormat="1" ht="22.5" customHeight="1">
      <c r="A142" s="30"/>
      <c r="B142" s="2">
        <v>52</v>
      </c>
      <c r="C142" s="2">
        <v>3</v>
      </c>
      <c r="D142" s="6">
        <v>6</v>
      </c>
      <c r="E142" s="84" t="str">
        <f t="shared" si="2"/>
        <v>W</v>
      </c>
      <c r="F142" s="125">
        <f>IF(ISBLANK(E142),0,IF(E142=Answers!E142,1,-1))</f>
        <v>1</v>
      </c>
      <c r="G142" s="82" t="s">
        <v>35</v>
      </c>
      <c r="H142" s="82">
        <v>19</v>
      </c>
      <c r="J142"/>
      <c r="K142"/>
      <c r="L142"/>
      <c r="M142"/>
      <c r="N142"/>
    </row>
    <row r="143" spans="1:14" s="7" customFormat="1" ht="22.5" customHeight="1">
      <c r="A143" s="30"/>
      <c r="B143" s="2">
        <v>53</v>
      </c>
      <c r="C143" s="2">
        <v>3</v>
      </c>
      <c r="D143" s="6">
        <v>6</v>
      </c>
      <c r="E143" s="84" t="str">
        <f t="shared" si="2"/>
        <v>U</v>
      </c>
      <c r="F143" s="125">
        <f>IF(ISBLANK(E143),0,IF(E143=Answers!E143,1,-1))</f>
        <v>1</v>
      </c>
      <c r="G143" s="82" t="s">
        <v>38</v>
      </c>
      <c r="H143" s="82">
        <v>13</v>
      </c>
      <c r="J143"/>
      <c r="K143"/>
      <c r="L143"/>
      <c r="M143"/>
      <c r="N143"/>
    </row>
    <row r="144" spans="1:14" s="7" customFormat="1" ht="22.5" customHeight="1">
      <c r="A144" s="30"/>
      <c r="B144" s="2">
        <v>54</v>
      </c>
      <c r="C144" s="2">
        <v>3</v>
      </c>
      <c r="D144" s="6">
        <v>6</v>
      </c>
      <c r="E144" s="84" t="str">
        <f t="shared" si="2"/>
        <v>Q</v>
      </c>
      <c r="F144" s="125">
        <f>IF(ISBLANK(E144),0,IF(E144=Answers!E144,1,-1))</f>
        <v>1</v>
      </c>
      <c r="G144" s="82" t="s">
        <v>40</v>
      </c>
      <c r="H144" s="82">
        <v>5</v>
      </c>
      <c r="J144"/>
      <c r="K144"/>
      <c r="L144"/>
      <c r="M144"/>
      <c r="N144"/>
    </row>
    <row r="145" spans="1:14" s="7" customFormat="1" ht="22.5" customHeight="1">
      <c r="A145" s="30"/>
      <c r="B145" s="2">
        <v>55</v>
      </c>
      <c r="C145" s="2">
        <v>3</v>
      </c>
      <c r="D145" s="6">
        <v>6</v>
      </c>
      <c r="E145" s="84" t="str">
        <f t="shared" si="2"/>
        <v>Z</v>
      </c>
      <c r="F145" s="125">
        <f>IF(ISBLANK(E145),0,IF(E145=Answers!E145,1,-1))</f>
        <v>1</v>
      </c>
      <c r="G145" s="82" t="s">
        <v>41</v>
      </c>
      <c r="H145" s="82">
        <v>11</v>
      </c>
      <c r="J145"/>
      <c r="K145"/>
      <c r="L145"/>
      <c r="M145"/>
      <c r="N145"/>
    </row>
    <row r="146" spans="1:14" s="7" customFormat="1" ht="22.5" customHeight="1">
      <c r="A146" s="30"/>
      <c r="B146" s="2">
        <v>56</v>
      </c>
      <c r="C146" s="2">
        <v>3</v>
      </c>
      <c r="D146" s="6">
        <v>6</v>
      </c>
      <c r="E146" s="84" t="str">
        <f t="shared" si="2"/>
        <v>Y</v>
      </c>
      <c r="F146" s="125">
        <f>IF(ISBLANK(E146),0,IF(E146=Answers!E146,1,-1))</f>
        <v>1</v>
      </c>
      <c r="G146" s="82" t="s">
        <v>31</v>
      </c>
      <c r="H146" s="82">
        <v>4</v>
      </c>
      <c r="J146"/>
      <c r="K146"/>
      <c r="L146"/>
      <c r="M146"/>
      <c r="N146"/>
    </row>
    <row r="147" spans="1:14" s="7" customFormat="1" ht="22.5" customHeight="1">
      <c r="A147" s="30"/>
      <c r="B147" s="2">
        <v>57</v>
      </c>
      <c r="C147" s="2">
        <v>3</v>
      </c>
      <c r="D147" s="6">
        <v>6</v>
      </c>
      <c r="E147" s="84" t="str">
        <f t="shared" si="2"/>
        <v>W</v>
      </c>
      <c r="F147" s="125">
        <f>IF(ISBLANK(E147),0,IF(E147=Answers!E147,1,-1))</f>
        <v>1</v>
      </c>
      <c r="G147" s="82" t="s">
        <v>29</v>
      </c>
      <c r="H147" s="82">
        <v>9</v>
      </c>
      <c r="J147"/>
      <c r="K147"/>
      <c r="L147"/>
      <c r="M147"/>
      <c r="N147"/>
    </row>
    <row r="148" spans="1:14" s="7" customFormat="1" ht="22.5" customHeight="1">
      <c r="A148" s="30"/>
      <c r="B148" s="2">
        <v>58</v>
      </c>
      <c r="C148" s="2">
        <v>3</v>
      </c>
      <c r="D148" s="6">
        <v>6</v>
      </c>
      <c r="E148" s="84" t="str">
        <f t="shared" si="2"/>
        <v>X</v>
      </c>
      <c r="F148" s="125">
        <f>IF(ISBLANK(E148),0,IF(E148=Answers!E148,1,-1))</f>
        <v>1</v>
      </c>
      <c r="G148" s="82" t="s">
        <v>32</v>
      </c>
      <c r="H148" s="82">
        <v>2</v>
      </c>
      <c r="J148"/>
      <c r="K148"/>
      <c r="L148"/>
      <c r="M148"/>
      <c r="N148"/>
    </row>
    <row r="149" spans="1:14" s="7" customFormat="1" ht="22.5" customHeight="1">
      <c r="A149" s="30"/>
      <c r="B149" s="2">
        <v>59</v>
      </c>
      <c r="C149" s="2">
        <v>3</v>
      </c>
      <c r="D149" s="6">
        <v>6</v>
      </c>
      <c r="E149" s="84" t="str">
        <f t="shared" si="2"/>
        <v>W</v>
      </c>
      <c r="F149" s="125">
        <f>IF(ISBLANK(E149),0,IF(E149=Answers!E149,1,-1))</f>
        <v>1</v>
      </c>
      <c r="G149" s="82" t="s">
        <v>51</v>
      </c>
      <c r="H149" s="82">
        <v>7</v>
      </c>
      <c r="J149"/>
      <c r="K149"/>
      <c r="L149"/>
      <c r="M149"/>
      <c r="N149"/>
    </row>
    <row r="150" spans="1:14" s="7" customFormat="1" ht="22.5" customHeight="1">
      <c r="A150" s="30"/>
      <c r="B150" s="2">
        <v>60</v>
      </c>
      <c r="C150" s="2">
        <v>3</v>
      </c>
      <c r="D150" s="6">
        <v>6</v>
      </c>
      <c r="E150" s="84" t="str">
        <f t="shared" si="2"/>
        <v>P</v>
      </c>
      <c r="F150" s="125">
        <f>IF(ISBLANK(E150),0,IF(E150=Answers!E150,1,-1))</f>
        <v>1</v>
      </c>
      <c r="G150" s="82" t="s">
        <v>27</v>
      </c>
      <c r="H150" s="82">
        <v>10</v>
      </c>
      <c r="J150"/>
      <c r="K150"/>
      <c r="L150"/>
      <c r="M150"/>
      <c r="N150"/>
    </row>
    <row r="151" spans="1:14" s="30" customFormat="1" ht="15" customHeight="1" thickBot="1">
      <c r="B151" s="7"/>
      <c r="C151" s="7"/>
      <c r="D151" s="7"/>
      <c r="E151" s="7"/>
      <c r="F151" s="19"/>
      <c r="G151" s="7"/>
      <c r="H151" s="7"/>
      <c r="I151" s="8"/>
      <c r="J151"/>
      <c r="K151"/>
      <c r="L151"/>
      <c r="M151"/>
      <c r="N151"/>
    </row>
    <row r="152" spans="1:14" s="30" customFormat="1" ht="25.5" customHeight="1" thickBot="1">
      <c r="B152" s="12" t="s">
        <v>9</v>
      </c>
      <c r="C152" s="42" t="s">
        <v>8</v>
      </c>
      <c r="D152" s="83"/>
      <c r="E152" s="7"/>
      <c r="F152" s="19"/>
      <c r="G152" s="7"/>
      <c r="H152" s="7"/>
      <c r="I152" s="8"/>
      <c r="J152" s="7"/>
      <c r="K152" s="8"/>
      <c r="L152" s="8"/>
      <c r="M152" s="8"/>
    </row>
    <row r="153" spans="1:14" s="21" customFormat="1" ht="15" customHeight="1">
      <c r="B153" s="111"/>
      <c r="F153" s="27"/>
      <c r="I153" s="112"/>
      <c r="K153" s="112"/>
      <c r="L153" s="112"/>
      <c r="M153" s="112"/>
    </row>
    <row r="154" spans="1:14" s="21" customFormat="1" ht="15" customHeight="1">
      <c r="B154" s="108" t="s">
        <v>136</v>
      </c>
      <c r="F154" s="27"/>
      <c r="I154" s="112"/>
      <c r="K154" s="112"/>
      <c r="L154" s="112"/>
      <c r="M154" s="112"/>
    </row>
    <row r="155" spans="1:14" s="21" customFormat="1" ht="15" customHeight="1">
      <c r="B155" s="107" t="s">
        <v>200</v>
      </c>
      <c r="F155" s="27"/>
      <c r="I155" s="112"/>
      <c r="K155" s="112"/>
      <c r="L155" s="112"/>
      <c r="M155" s="112"/>
    </row>
    <row r="156" spans="1:14" s="21" customFormat="1" ht="15" customHeight="1">
      <c r="B156" s="21" t="s">
        <v>137</v>
      </c>
      <c r="F156" s="27"/>
      <c r="I156" s="112"/>
      <c r="K156" s="112"/>
      <c r="L156" s="112"/>
      <c r="M156" s="112"/>
    </row>
    <row r="157" spans="1:14" s="21" customFormat="1" ht="15" customHeight="1">
      <c r="B157" s="21" t="s">
        <v>138</v>
      </c>
      <c r="F157" s="27"/>
      <c r="I157" s="112"/>
      <c r="K157" s="112"/>
      <c r="L157" s="112"/>
      <c r="M157" s="112"/>
    </row>
    <row r="158" spans="1:14" s="21" customFormat="1" ht="15" customHeight="1">
      <c r="F158" s="27"/>
      <c r="I158" s="112"/>
      <c r="K158" s="112"/>
      <c r="L158" s="112"/>
      <c r="M158" s="112"/>
    </row>
    <row r="159" spans="1:14" s="21" customFormat="1" ht="15" customHeight="1">
      <c r="B159" s="111" t="s">
        <v>203</v>
      </c>
      <c r="C159" s="27"/>
      <c r="F159" s="27"/>
      <c r="G159" s="108"/>
      <c r="I159" s="112"/>
      <c r="K159" s="112"/>
      <c r="L159" s="112"/>
      <c r="M159" s="112"/>
    </row>
    <row r="160" spans="1:14" s="21" customFormat="1" ht="15" customHeight="1">
      <c r="B160" s="111"/>
      <c r="C160" s="27"/>
      <c r="F160" s="27"/>
      <c r="G160" s="108"/>
      <c r="I160" s="112"/>
      <c r="K160" s="112"/>
      <c r="L160" s="112"/>
      <c r="M160" s="112"/>
    </row>
    <row r="161" spans="1:17" s="21" customFormat="1" ht="15" customHeight="1">
      <c r="B161" s="111" t="s">
        <v>44</v>
      </c>
      <c r="C161" s="27"/>
      <c r="F161" s="27"/>
      <c r="I161" s="112"/>
      <c r="K161" s="112"/>
      <c r="L161" s="112"/>
      <c r="M161" s="112"/>
    </row>
    <row r="162" spans="1:17" s="21" customFormat="1" ht="15" customHeight="1">
      <c r="B162" s="114" t="s">
        <v>168</v>
      </c>
      <c r="C162" s="27"/>
      <c r="F162" s="27"/>
      <c r="I162" s="112"/>
      <c r="K162" s="112">
        <f>CODE(L162)</f>
        <v>65</v>
      </c>
      <c r="L162" s="112" t="s">
        <v>55</v>
      </c>
      <c r="M162" s="112"/>
    </row>
    <row r="163" spans="1:17" s="21" customFormat="1" ht="15" customHeight="1">
      <c r="B163" s="114" t="s">
        <v>201</v>
      </c>
      <c r="C163" s="27"/>
      <c r="F163" s="27"/>
      <c r="I163" s="112"/>
      <c r="K163" s="112">
        <f>CODE(L163)</f>
        <v>90</v>
      </c>
      <c r="L163" s="112" t="s">
        <v>217</v>
      </c>
      <c r="M163" s="112">
        <f>K163-K162</f>
        <v>25</v>
      </c>
    </row>
    <row r="164" spans="1:17" s="21" customFormat="1" ht="15" customHeight="1">
      <c r="B164" s="114" t="s">
        <v>202</v>
      </c>
      <c r="C164" s="27"/>
      <c r="F164" s="27"/>
      <c r="I164" s="112"/>
      <c r="K164" s="112"/>
      <c r="L164" s="112"/>
      <c r="M164" s="112"/>
    </row>
    <row r="165" spans="1:17" s="21" customFormat="1" ht="15" customHeight="1" thickBot="1">
      <c r="B165" s="111"/>
      <c r="F165" s="27"/>
    </row>
    <row r="166" spans="1:17" s="7" customFormat="1" ht="25.5" customHeight="1" thickBot="1">
      <c r="A166" s="30"/>
      <c r="B166" s="13" t="s">
        <v>26</v>
      </c>
      <c r="C166" s="14" t="s">
        <v>2</v>
      </c>
      <c r="D166" s="40" t="s">
        <v>3</v>
      </c>
      <c r="E166" s="40" t="s">
        <v>4</v>
      </c>
      <c r="F166" s="19"/>
      <c r="G166" s="40" t="s">
        <v>130</v>
      </c>
      <c r="H166" s="40" t="s">
        <v>131</v>
      </c>
    </row>
    <row r="167" spans="1:17" s="7" customFormat="1" ht="15" customHeight="1">
      <c r="A167" s="30"/>
      <c r="E167" s="37"/>
      <c r="F167" s="19"/>
    </row>
    <row r="168" spans="1:17" s="7" customFormat="1" ht="22.5" customHeight="1">
      <c r="A168" s="30"/>
      <c r="B168" s="2" t="s">
        <v>18</v>
      </c>
      <c r="C168" s="2">
        <v>4</v>
      </c>
      <c r="D168" s="3">
        <v>0</v>
      </c>
      <c r="E168" s="1" t="s">
        <v>217</v>
      </c>
      <c r="F168" s="125">
        <f>IF(ISBLANK(E168),0,IF(E168=Answers!E168,1,-1))</f>
        <v>1</v>
      </c>
      <c r="G168" s="82" t="s">
        <v>34</v>
      </c>
      <c r="H168" s="82">
        <v>-3</v>
      </c>
      <c r="J168"/>
      <c r="K168"/>
      <c r="L168"/>
    </row>
    <row r="169" spans="1:17" s="7" customFormat="1" ht="20.25" customHeight="1">
      <c r="A169" s="30"/>
      <c r="E169" s="39"/>
      <c r="F169" s="19"/>
      <c r="G169" s="77"/>
      <c r="H169" s="77"/>
      <c r="L169" t="s">
        <v>347</v>
      </c>
      <c r="M169" t="s">
        <v>348</v>
      </c>
      <c r="N169" t="s">
        <v>349</v>
      </c>
      <c r="Q169" s="7" t="s">
        <v>350</v>
      </c>
    </row>
    <row r="170" spans="1:17" s="7" customFormat="1" ht="22.5" customHeight="1">
      <c r="A170" s="30"/>
      <c r="B170" s="2">
        <v>61</v>
      </c>
      <c r="C170" s="2">
        <v>4</v>
      </c>
      <c r="D170" s="6">
        <v>7</v>
      </c>
      <c r="E170" s="1" t="str" cm="1">
        <f t="array" ref="E170:E189">CHAR(N170:N189)</f>
        <v>V</v>
      </c>
      <c r="F170" s="125">
        <f>IF(ISBLANK(E170),0,IF(E170=Answers!E170,1,-1))</f>
        <v>1</v>
      </c>
      <c r="G170" s="82" t="s">
        <v>55</v>
      </c>
      <c r="H170" s="82">
        <v>21</v>
      </c>
      <c r="L170" s="152">
        <f>CODE(G170)</f>
        <v>65</v>
      </c>
      <c r="M170" s="152">
        <f>CODE(G170)+H170</f>
        <v>86</v>
      </c>
      <c r="N170">
        <f>IF(M170&gt;90,65+ABS(M170-90) - 1, IF(M170&lt;65, 90 - ABS(M170 - 65) + 1,M170))</f>
        <v>86</v>
      </c>
      <c r="P170" s="7">
        <v>70</v>
      </c>
      <c r="Q170" s="7">
        <f>IF(P170&gt;90,65+MOD(ABS(P170-90),26) - 1, IF(P170&lt;65, 90 - MOD(ABS(P170 - 65),27) + 1,P170))</f>
        <v>70</v>
      </c>
    </row>
    <row r="171" spans="1:17" s="7" customFormat="1" ht="22.5" customHeight="1">
      <c r="A171" s="30"/>
      <c r="B171" s="2">
        <v>62</v>
      </c>
      <c r="C171" s="2">
        <v>4</v>
      </c>
      <c r="D171" s="6">
        <v>7</v>
      </c>
      <c r="E171" s="1" t="str">
        <v>S</v>
      </c>
      <c r="F171" s="125">
        <f>IF(ISBLANK(E171),0,IF(E171=Answers!E171,1,-1))</f>
        <v>1</v>
      </c>
      <c r="G171" s="82" t="s">
        <v>36</v>
      </c>
      <c r="H171" s="82">
        <v>-12</v>
      </c>
      <c r="L171" s="152">
        <f>CODE(G171)</f>
        <v>69</v>
      </c>
      <c r="M171" s="152">
        <f>CODE(G171)+H171</f>
        <v>57</v>
      </c>
      <c r="N171">
        <f t="shared" ref="N171:N189" si="3">IF(M171&gt;90,65+ABS(M171-90) - 1, IF(M171&lt;65, 90 - ABS(M171 - 65) + 1,M171))</f>
        <v>83</v>
      </c>
      <c r="P171" s="7">
        <v>150</v>
      </c>
      <c r="Q171" s="7">
        <f t="shared" ref="Q171:Q189" si="4">IF(P171&gt;90,65+MOD(ABS(P171-90),26) - 1, IF(P171&lt;65, 90 - MOD(ABS(P171 - 65),27) + 1,P171))</f>
        <v>72</v>
      </c>
    </row>
    <row r="172" spans="1:17" s="7" customFormat="1" ht="22.5" customHeight="1">
      <c r="A172" s="30"/>
      <c r="B172" s="2">
        <v>63</v>
      </c>
      <c r="C172" s="2">
        <v>4</v>
      </c>
      <c r="D172" s="6">
        <v>7</v>
      </c>
      <c r="E172" s="1" t="str">
        <v>H</v>
      </c>
      <c r="F172" s="125">
        <f>IF(ISBLANK(E172),0,IF(E172=Answers!E172,1,-1))</f>
        <v>1</v>
      </c>
      <c r="G172" s="82" t="s">
        <v>28</v>
      </c>
      <c r="H172" s="82">
        <v>21</v>
      </c>
      <c r="L172" s="152">
        <f>CODE(G172)</f>
        <v>77</v>
      </c>
      <c r="M172" s="152">
        <f>CODE(G172)+H172</f>
        <v>98</v>
      </c>
      <c r="N172">
        <f t="shared" si="3"/>
        <v>72</v>
      </c>
      <c r="P172" s="7">
        <v>150</v>
      </c>
      <c r="Q172" s="7">
        <f t="shared" si="4"/>
        <v>72</v>
      </c>
    </row>
    <row r="173" spans="1:17" s="7" customFormat="1" ht="22.5" customHeight="1">
      <c r="A173" s="30"/>
      <c r="B173" s="2">
        <v>64</v>
      </c>
      <c r="C173" s="2">
        <v>4</v>
      </c>
      <c r="D173" s="6">
        <v>7</v>
      </c>
      <c r="E173" s="1" t="str">
        <v>Y</v>
      </c>
      <c r="F173" s="125">
        <f>IF(ISBLANK(E173),0,IF(E173=Answers!E173,1,-1))</f>
        <v>1</v>
      </c>
      <c r="G173" s="82" t="s">
        <v>43</v>
      </c>
      <c r="H173" s="82">
        <v>6</v>
      </c>
      <c r="L173" s="152">
        <f>CODE(G173)</f>
        <v>83</v>
      </c>
      <c r="M173" s="152">
        <f>CODE(G173)+H173</f>
        <v>89</v>
      </c>
      <c r="N173">
        <f t="shared" si="3"/>
        <v>89</v>
      </c>
      <c r="P173" s="7">
        <v>150</v>
      </c>
      <c r="Q173" s="7">
        <f t="shared" si="4"/>
        <v>72</v>
      </c>
    </row>
    <row r="174" spans="1:17" s="7" customFormat="1" ht="22.5" customHeight="1">
      <c r="A174" s="30"/>
      <c r="B174" s="2">
        <v>65</v>
      </c>
      <c r="C174" s="2">
        <v>4</v>
      </c>
      <c r="D174" s="6">
        <v>7</v>
      </c>
      <c r="E174" s="1" t="str">
        <v>D</v>
      </c>
      <c r="F174" s="125">
        <f>IF(ISBLANK(E174),0,IF(E174=Answers!E174,1,-1))</f>
        <v>1</v>
      </c>
      <c r="G174" s="82" t="s">
        <v>42</v>
      </c>
      <c r="H174" s="82">
        <v>12</v>
      </c>
      <c r="L174" s="152">
        <f>CODE(G174)</f>
        <v>82</v>
      </c>
      <c r="M174" s="152">
        <f>CODE(G174)+H174</f>
        <v>94</v>
      </c>
      <c r="N174">
        <f t="shared" si="3"/>
        <v>68</v>
      </c>
      <c r="P174" s="7">
        <v>150</v>
      </c>
      <c r="Q174" s="7">
        <f t="shared" si="4"/>
        <v>72</v>
      </c>
    </row>
    <row r="175" spans="1:17" s="7" customFormat="1" ht="22.5" customHeight="1">
      <c r="A175" s="30"/>
      <c r="B175" s="2">
        <v>66</v>
      </c>
      <c r="C175" s="2">
        <v>4</v>
      </c>
      <c r="D175" s="6">
        <v>7</v>
      </c>
      <c r="E175" s="1" t="str">
        <v>G</v>
      </c>
      <c r="F175" s="125">
        <f>IF(ISBLANK(E175),0,IF(E175=Answers!E175,1,-1))</f>
        <v>1</v>
      </c>
      <c r="G175" s="82" t="s">
        <v>39</v>
      </c>
      <c r="H175" s="82">
        <v>-4</v>
      </c>
      <c r="L175" s="152">
        <f>CODE(G175)</f>
        <v>75</v>
      </c>
      <c r="M175" s="152">
        <f>CODE(G175)+H175</f>
        <v>71</v>
      </c>
      <c r="N175">
        <f t="shared" si="3"/>
        <v>71</v>
      </c>
      <c r="P175" s="7">
        <v>150</v>
      </c>
      <c r="Q175" s="7">
        <f t="shared" si="4"/>
        <v>72</v>
      </c>
    </row>
    <row r="176" spans="1:17" s="7" customFormat="1" ht="22.5" customHeight="1">
      <c r="A176" s="30"/>
      <c r="B176" s="2">
        <v>67</v>
      </c>
      <c r="C176" s="2">
        <v>4</v>
      </c>
      <c r="D176" s="6">
        <v>7</v>
      </c>
      <c r="E176" s="1" t="str">
        <v>T</v>
      </c>
      <c r="F176" s="125">
        <f>IF(ISBLANK(E176),0,IF(E176=Answers!E176,1,-1))</f>
        <v>1</v>
      </c>
      <c r="G176" s="82" t="s">
        <v>50</v>
      </c>
      <c r="H176" s="82">
        <v>-15</v>
      </c>
      <c r="L176" s="152">
        <f>CODE(G176)</f>
        <v>73</v>
      </c>
      <c r="M176" s="152">
        <f>CODE(G176)+H176</f>
        <v>58</v>
      </c>
      <c r="N176">
        <f t="shared" si="3"/>
        <v>84</v>
      </c>
      <c r="P176" s="7">
        <v>150</v>
      </c>
      <c r="Q176" s="7">
        <f t="shared" si="4"/>
        <v>72</v>
      </c>
    </row>
    <row r="177" spans="1:17" s="7" customFormat="1" ht="22.5" customHeight="1">
      <c r="A177" s="30"/>
      <c r="B177" s="2">
        <v>68</v>
      </c>
      <c r="C177" s="2">
        <v>4</v>
      </c>
      <c r="D177" s="6">
        <v>7</v>
      </c>
      <c r="E177" s="1" t="str">
        <v>T</v>
      </c>
      <c r="F177" s="125">
        <f>IF(ISBLANK(E177),0,IF(E177=Answers!E177,1,-1))</f>
        <v>1</v>
      </c>
      <c r="G177" s="82" t="s">
        <v>34</v>
      </c>
      <c r="H177" s="82">
        <v>-9</v>
      </c>
      <c r="L177" s="152">
        <f>CODE(G177)</f>
        <v>67</v>
      </c>
      <c r="M177" s="152">
        <f>CODE(G177)+H177</f>
        <v>58</v>
      </c>
      <c r="N177">
        <f t="shared" si="3"/>
        <v>84</v>
      </c>
      <c r="P177" s="7">
        <v>150</v>
      </c>
      <c r="Q177" s="7">
        <f t="shared" si="4"/>
        <v>72</v>
      </c>
    </row>
    <row r="178" spans="1:17" s="7" customFormat="1" ht="22.5" customHeight="1">
      <c r="A178" s="30"/>
      <c r="B178" s="2">
        <v>69</v>
      </c>
      <c r="C178" s="2">
        <v>4</v>
      </c>
      <c r="D178" s="6">
        <v>7</v>
      </c>
      <c r="E178" s="1" t="str">
        <v>V</v>
      </c>
      <c r="F178" s="125">
        <f>IF(ISBLANK(E178),0,IF(E178=Answers!E178,1,-1))</f>
        <v>1</v>
      </c>
      <c r="G178" s="82" t="s">
        <v>37</v>
      </c>
      <c r="H178" s="82">
        <v>15</v>
      </c>
      <c r="L178" s="152">
        <f>CODE(G178)</f>
        <v>71</v>
      </c>
      <c r="M178" s="152">
        <f>CODE(G178)+H178</f>
        <v>86</v>
      </c>
      <c r="N178">
        <f t="shared" si="3"/>
        <v>86</v>
      </c>
      <c r="P178" s="7">
        <v>150</v>
      </c>
      <c r="Q178" s="7">
        <f t="shared" si="4"/>
        <v>72</v>
      </c>
    </row>
    <row r="179" spans="1:17" s="7" customFormat="1" ht="22.5" customHeight="1">
      <c r="A179" s="30"/>
      <c r="B179" s="2">
        <v>70</v>
      </c>
      <c r="C179" s="2">
        <v>4</v>
      </c>
      <c r="D179" s="6">
        <v>7</v>
      </c>
      <c r="E179" s="1" t="str">
        <v>G</v>
      </c>
      <c r="F179" s="125">
        <f>IF(ISBLANK(E179),0,IF(E179=Answers!E179,1,-1))</f>
        <v>1</v>
      </c>
      <c r="G179" s="82" t="s">
        <v>57</v>
      </c>
      <c r="H179" s="82">
        <v>-16</v>
      </c>
      <c r="L179" s="152">
        <f>CODE(G179)</f>
        <v>87</v>
      </c>
      <c r="M179" s="152">
        <f>CODE(G179)+H179</f>
        <v>71</v>
      </c>
      <c r="N179">
        <f t="shared" si="3"/>
        <v>71</v>
      </c>
      <c r="P179" s="7">
        <v>150</v>
      </c>
      <c r="Q179" s="7">
        <f t="shared" si="4"/>
        <v>72</v>
      </c>
    </row>
    <row r="180" spans="1:17" s="7" customFormat="1" ht="22.5" customHeight="1">
      <c r="A180" s="30"/>
      <c r="B180" s="2">
        <v>71</v>
      </c>
      <c r="C180" s="2">
        <v>4</v>
      </c>
      <c r="D180" s="6">
        <v>7</v>
      </c>
      <c r="E180" s="1" t="str">
        <v>L</v>
      </c>
      <c r="F180" s="125">
        <f>IF(ISBLANK(E180),0,IF(E180=Answers!E180,1,-1))</f>
        <v>1</v>
      </c>
      <c r="G180" s="82" t="s">
        <v>33</v>
      </c>
      <c r="H180" s="82">
        <v>10</v>
      </c>
      <c r="L180" s="152">
        <f>CODE(G180)</f>
        <v>66</v>
      </c>
      <c r="M180" s="152">
        <f>CODE(G180)+H180</f>
        <v>76</v>
      </c>
      <c r="N180">
        <f t="shared" si="3"/>
        <v>76</v>
      </c>
      <c r="P180" s="7">
        <v>150</v>
      </c>
      <c r="Q180" s="7">
        <f t="shared" si="4"/>
        <v>72</v>
      </c>
    </row>
    <row r="181" spans="1:17" s="7" customFormat="1" ht="22.5" customHeight="1">
      <c r="A181" s="30"/>
      <c r="B181" s="2">
        <v>72</v>
      </c>
      <c r="C181" s="2">
        <v>4</v>
      </c>
      <c r="D181" s="6">
        <v>7</v>
      </c>
      <c r="E181" s="1" t="str">
        <v>B</v>
      </c>
      <c r="F181" s="125">
        <f>IF(ISBLANK(E181),0,IF(E181=Answers!E181,1,-1))</f>
        <v>1</v>
      </c>
      <c r="G181" s="82" t="s">
        <v>35</v>
      </c>
      <c r="H181" s="82">
        <v>24</v>
      </c>
      <c r="L181" s="152">
        <f>CODE(G181)</f>
        <v>68</v>
      </c>
      <c r="M181" s="152">
        <f>CODE(G181)+H181</f>
        <v>92</v>
      </c>
      <c r="N181">
        <f t="shared" si="3"/>
        <v>66</v>
      </c>
      <c r="P181" s="7">
        <v>150</v>
      </c>
      <c r="Q181" s="7">
        <f t="shared" si="4"/>
        <v>72</v>
      </c>
    </row>
    <row r="182" spans="1:17" s="7" customFormat="1" ht="22.5" customHeight="1">
      <c r="A182" s="30"/>
      <c r="B182" s="2">
        <v>73</v>
      </c>
      <c r="C182" s="2">
        <v>4</v>
      </c>
      <c r="D182" s="6">
        <v>7</v>
      </c>
      <c r="E182" s="1" t="str">
        <v>T</v>
      </c>
      <c r="F182" s="125">
        <f>IF(ISBLANK(E182),0,IF(E182=Answers!E182,1,-1))</f>
        <v>1</v>
      </c>
      <c r="G182" s="82" t="s">
        <v>38</v>
      </c>
      <c r="H182" s="82">
        <v>12</v>
      </c>
      <c r="L182" s="152">
        <f>CODE(G182)</f>
        <v>72</v>
      </c>
      <c r="M182" s="152">
        <f>CODE(G182)+H182</f>
        <v>84</v>
      </c>
      <c r="N182">
        <f t="shared" si="3"/>
        <v>84</v>
      </c>
      <c r="P182" s="7">
        <v>150</v>
      </c>
      <c r="Q182" s="7">
        <f t="shared" si="4"/>
        <v>72</v>
      </c>
    </row>
    <row r="183" spans="1:17" s="7" customFormat="1" ht="22.5" customHeight="1">
      <c r="A183" s="30"/>
      <c r="B183" s="2">
        <v>74</v>
      </c>
      <c r="C183" s="2">
        <v>4</v>
      </c>
      <c r="D183" s="6">
        <v>7</v>
      </c>
      <c r="E183" s="1" t="str">
        <v>C</v>
      </c>
      <c r="F183" s="125">
        <f>IF(ISBLANK(E183),0,IF(E183=Answers!E183,1,-1))</f>
        <v>1</v>
      </c>
      <c r="G183" s="82" t="s">
        <v>40</v>
      </c>
      <c r="H183" s="82">
        <v>-9</v>
      </c>
      <c r="L183" s="152">
        <f>CODE(G183)</f>
        <v>76</v>
      </c>
      <c r="M183" s="152">
        <f>CODE(G183)+H183</f>
        <v>67</v>
      </c>
      <c r="N183">
        <f t="shared" si="3"/>
        <v>67</v>
      </c>
      <c r="P183" s="7">
        <v>150</v>
      </c>
      <c r="Q183" s="7">
        <f t="shared" si="4"/>
        <v>72</v>
      </c>
    </row>
    <row r="184" spans="1:17" s="7" customFormat="1" ht="22.5" customHeight="1">
      <c r="A184" s="30"/>
      <c r="B184" s="2">
        <v>75</v>
      </c>
      <c r="C184" s="2">
        <v>4</v>
      </c>
      <c r="D184" s="6">
        <v>7</v>
      </c>
      <c r="E184" s="1" t="str">
        <v>V</v>
      </c>
      <c r="F184" s="125">
        <f>IF(ISBLANK(E184),0,IF(E184=Answers!E184,1,-1))</f>
        <v>1</v>
      </c>
      <c r="G184" s="82" t="s">
        <v>41</v>
      </c>
      <c r="H184" s="82">
        <v>7</v>
      </c>
      <c r="L184" s="152">
        <f>CODE(G184)</f>
        <v>79</v>
      </c>
      <c r="M184" s="152">
        <f>CODE(G184)+H184</f>
        <v>86</v>
      </c>
      <c r="N184">
        <f t="shared" si="3"/>
        <v>86</v>
      </c>
      <c r="P184" s="7">
        <v>150</v>
      </c>
      <c r="Q184" s="7">
        <f t="shared" si="4"/>
        <v>72</v>
      </c>
    </row>
    <row r="185" spans="1:17" s="7" customFormat="1" ht="22.5" customHeight="1">
      <c r="A185" s="30"/>
      <c r="B185" s="2">
        <v>76</v>
      </c>
      <c r="C185" s="2">
        <v>4</v>
      </c>
      <c r="D185" s="6">
        <v>7</v>
      </c>
      <c r="E185" s="1" t="str">
        <v>W</v>
      </c>
      <c r="F185" s="125">
        <f>IF(ISBLANK(E185),0,IF(E185=Answers!E185,1,-1))</f>
        <v>1</v>
      </c>
      <c r="G185" s="82" t="s">
        <v>31</v>
      </c>
      <c r="H185" s="82">
        <v>2</v>
      </c>
      <c r="L185" s="152">
        <f>CODE(G185)</f>
        <v>85</v>
      </c>
      <c r="M185" s="152">
        <f>CODE(G185)+H185</f>
        <v>87</v>
      </c>
      <c r="N185">
        <f t="shared" si="3"/>
        <v>87</v>
      </c>
      <c r="P185" s="7">
        <v>150</v>
      </c>
      <c r="Q185" s="7">
        <f t="shared" si="4"/>
        <v>72</v>
      </c>
    </row>
    <row r="186" spans="1:17" s="7" customFormat="1" ht="22.5" customHeight="1">
      <c r="A186" s="30"/>
      <c r="B186" s="2">
        <v>77</v>
      </c>
      <c r="C186" s="2">
        <v>4</v>
      </c>
      <c r="D186" s="6">
        <v>7</v>
      </c>
      <c r="E186" s="1" t="str">
        <v>C</v>
      </c>
      <c r="F186" s="125">
        <f>IF(ISBLANK(E186),0,IF(E186=Answers!E186,1,-1))</f>
        <v>1</v>
      </c>
      <c r="G186" s="82" t="s">
        <v>29</v>
      </c>
      <c r="H186" s="82">
        <v>-11</v>
      </c>
      <c r="L186" s="152">
        <f>CODE(G186)</f>
        <v>78</v>
      </c>
      <c r="M186" s="152">
        <f>CODE(G186)+H186</f>
        <v>67</v>
      </c>
      <c r="N186">
        <f t="shared" si="3"/>
        <v>67</v>
      </c>
      <c r="P186" s="7">
        <v>150</v>
      </c>
      <c r="Q186" s="7">
        <f t="shared" si="4"/>
        <v>72</v>
      </c>
    </row>
    <row r="187" spans="1:17" s="7" customFormat="1" ht="22.5" customHeight="1">
      <c r="A187" s="30"/>
      <c r="B187" s="2">
        <v>78</v>
      </c>
      <c r="C187" s="2">
        <v>4</v>
      </c>
      <c r="D187" s="6">
        <v>7</v>
      </c>
      <c r="E187" s="1" t="str">
        <v>P</v>
      </c>
      <c r="F187" s="125">
        <f>IF(ISBLANK(E187),0,IF(E187=Answers!E187,1,-1))</f>
        <v>1</v>
      </c>
      <c r="G187" s="82" t="s">
        <v>32</v>
      </c>
      <c r="H187" s="82">
        <v>-6</v>
      </c>
      <c r="L187" s="152">
        <f>CODE(G187)</f>
        <v>86</v>
      </c>
      <c r="M187" s="152">
        <f>CODE(G187)+H187</f>
        <v>80</v>
      </c>
      <c r="N187">
        <f t="shared" si="3"/>
        <v>80</v>
      </c>
      <c r="P187" s="7">
        <v>150</v>
      </c>
      <c r="Q187" s="7">
        <f t="shared" si="4"/>
        <v>72</v>
      </c>
    </row>
    <row r="188" spans="1:17" s="7" customFormat="1" ht="22.5" customHeight="1">
      <c r="A188" s="30"/>
      <c r="B188" s="2">
        <v>79</v>
      </c>
      <c r="C188" s="2">
        <v>4</v>
      </c>
      <c r="D188" s="6">
        <v>7</v>
      </c>
      <c r="E188" s="1" t="str">
        <v>X</v>
      </c>
      <c r="F188" s="125">
        <f>IF(ISBLANK(E188),0,IF(E188=Answers!E188,1,-1))</f>
        <v>1</v>
      </c>
      <c r="G188" s="82" t="s">
        <v>51</v>
      </c>
      <c r="H188" s="82">
        <v>-18</v>
      </c>
      <c r="L188" s="152">
        <f>CODE(G188)</f>
        <v>80</v>
      </c>
      <c r="M188" s="152">
        <f>CODE(G188)+H188</f>
        <v>62</v>
      </c>
      <c r="N188">
        <f t="shared" si="3"/>
        <v>88</v>
      </c>
      <c r="P188" s="7">
        <v>150</v>
      </c>
      <c r="Q188" s="7">
        <f t="shared" si="4"/>
        <v>72</v>
      </c>
    </row>
    <row r="189" spans="1:17" s="7" customFormat="1" ht="22.5" customHeight="1">
      <c r="A189" s="30"/>
      <c r="B189" s="2">
        <v>80</v>
      </c>
      <c r="C189" s="2">
        <v>4</v>
      </c>
      <c r="D189" s="6">
        <v>7</v>
      </c>
      <c r="E189" s="1" t="str">
        <v>L</v>
      </c>
      <c r="F189" s="125">
        <f>IF(ISBLANK(E189),0,IF(E189=Answers!E189,1,-1))</f>
        <v>1</v>
      </c>
      <c r="G189" s="82" t="s">
        <v>27</v>
      </c>
      <c r="H189" s="82">
        <v>-20</v>
      </c>
      <c r="L189" s="152">
        <f>CODE(G189)</f>
        <v>70</v>
      </c>
      <c r="M189" s="152">
        <f>CODE(G189)+H189</f>
        <v>50</v>
      </c>
      <c r="N189">
        <f t="shared" si="3"/>
        <v>76</v>
      </c>
      <c r="P189" s="7">
        <v>150</v>
      </c>
      <c r="Q189" s="7">
        <f t="shared" si="4"/>
        <v>72</v>
      </c>
    </row>
    <row r="190" spans="1:17" s="30" customFormat="1" ht="15" customHeight="1" thickBot="1">
      <c r="B190" s="7"/>
      <c r="C190" s="7"/>
      <c r="D190" s="7"/>
      <c r="E190" s="7"/>
      <c r="F190" s="19"/>
      <c r="G190" s="7"/>
      <c r="H190" s="7"/>
      <c r="I190" s="8"/>
      <c r="J190" s="7"/>
      <c r="K190" s="8"/>
      <c r="L190" s="8"/>
      <c r="M190" s="8"/>
    </row>
    <row r="191" spans="1:17" s="30" customFormat="1" ht="25.5" customHeight="1" thickBot="1">
      <c r="B191" s="12" t="s">
        <v>19</v>
      </c>
      <c r="C191" s="124" t="s">
        <v>56</v>
      </c>
      <c r="D191" s="83"/>
      <c r="F191" s="19"/>
      <c r="G191" s="7"/>
      <c r="H191" s="7"/>
      <c r="I191" s="8"/>
      <c r="J191" s="7"/>
      <c r="K191" s="8"/>
      <c r="L191" s="8"/>
      <c r="M191" s="8"/>
    </row>
    <row r="192" spans="1:17" s="21" customFormat="1" ht="15" customHeight="1">
      <c r="B192" s="111"/>
      <c r="F192" s="27"/>
      <c r="I192" s="112"/>
      <c r="K192" s="112"/>
      <c r="L192" s="112"/>
      <c r="M192" s="112"/>
    </row>
    <row r="193" spans="2:14" s="21" customFormat="1" ht="15" customHeight="1">
      <c r="B193" s="108" t="s">
        <v>267</v>
      </c>
      <c r="F193" s="27"/>
    </row>
    <row r="194" spans="2:14" s="21" customFormat="1" ht="15" customHeight="1">
      <c r="B194" s="109" t="s">
        <v>139</v>
      </c>
      <c r="F194" s="27"/>
    </row>
    <row r="195" spans="2:14" s="21" customFormat="1" ht="15" customHeight="1">
      <c r="B195" s="109" t="s">
        <v>140</v>
      </c>
      <c r="F195" s="27"/>
      <c r="I195" s="112"/>
      <c r="K195" s="112"/>
      <c r="L195" s="112"/>
      <c r="M195" s="112"/>
    </row>
    <row r="196" spans="2:14" s="21" customFormat="1" ht="15" customHeight="1">
      <c r="B196" s="111"/>
      <c r="C196" s="27"/>
      <c r="F196" s="27"/>
      <c r="I196" s="112"/>
      <c r="K196" s="112"/>
      <c r="L196" s="112"/>
      <c r="M196" s="112"/>
    </row>
    <row r="197" spans="2:14" s="21" customFormat="1" ht="15" customHeight="1">
      <c r="B197" s="111" t="s">
        <v>163</v>
      </c>
      <c r="C197" s="27"/>
      <c r="F197" s="27"/>
      <c r="I197" s="112"/>
      <c r="K197" s="112"/>
      <c r="L197" s="112"/>
      <c r="M197" s="112"/>
    </row>
    <row r="198" spans="2:14" s="21" customFormat="1" ht="15" customHeight="1">
      <c r="C198" s="27"/>
      <c r="F198" s="27"/>
      <c r="I198" s="112"/>
      <c r="K198" s="112"/>
      <c r="L198" s="112"/>
      <c r="M198" s="112"/>
    </row>
    <row r="199" spans="2:14" s="21" customFormat="1" ht="15" customHeight="1">
      <c r="B199" s="109" t="s">
        <v>164</v>
      </c>
      <c r="C199" s="27"/>
      <c r="F199" s="27"/>
      <c r="I199" s="112"/>
      <c r="K199" s="112"/>
      <c r="L199" s="112"/>
      <c r="M199" s="112"/>
    </row>
    <row r="200" spans="2:14" s="21" customFormat="1" ht="15" customHeight="1">
      <c r="B200" s="111"/>
      <c r="C200" s="27"/>
      <c r="F200" s="27"/>
      <c r="I200" s="112"/>
      <c r="K200" s="112"/>
      <c r="L200" s="112"/>
      <c r="M200" s="112"/>
    </row>
    <row r="201" spans="2:14" s="21" customFormat="1" ht="15" customHeight="1">
      <c r="B201" s="111" t="s">
        <v>44</v>
      </c>
      <c r="C201" s="27"/>
      <c r="F201" s="27"/>
      <c r="I201" s="112"/>
      <c r="K201" s="112"/>
      <c r="L201" s="112"/>
      <c r="M201" s="112"/>
    </row>
    <row r="202" spans="2:14" s="21" customFormat="1" ht="15" customHeight="1">
      <c r="B202" s="114" t="s">
        <v>257</v>
      </c>
      <c r="C202" s="27"/>
      <c r="F202" s="27"/>
      <c r="I202" s="112"/>
      <c r="K202" s="112"/>
      <c r="L202" s="112"/>
      <c r="M202" s="112"/>
    </row>
    <row r="203" spans="2:14" s="21" customFormat="1" ht="15" customHeight="1">
      <c r="B203" s="114" t="s">
        <v>258</v>
      </c>
      <c r="C203" s="27"/>
      <c r="F203" s="27"/>
      <c r="I203" s="112"/>
      <c r="K203" s="112"/>
      <c r="L203" s="112"/>
      <c r="M203" s="112"/>
    </row>
    <row r="204" spans="2:14" s="21" customFormat="1" ht="15" customHeight="1">
      <c r="B204" s="114" t="s">
        <v>259</v>
      </c>
      <c r="C204" s="27"/>
      <c r="F204" s="27"/>
      <c r="I204" s="112"/>
      <c r="J204" s="21" t="s">
        <v>55</v>
      </c>
      <c r="K204" s="112"/>
      <c r="L204" s="112"/>
      <c r="M204" s="112"/>
    </row>
    <row r="205" spans="2:14" s="21" customFormat="1" ht="15" customHeight="1" thickBot="1">
      <c r="B205" s="111"/>
      <c r="F205" s="27"/>
      <c r="I205" s="112"/>
      <c r="K205" s="112"/>
      <c r="L205" s="112"/>
      <c r="M205" s="112"/>
    </row>
    <row r="206" spans="2:14" s="30" customFormat="1" ht="25.5" customHeight="1" thickBot="1">
      <c r="B206" s="13" t="s">
        <v>26</v>
      </c>
      <c r="C206" s="14" t="s">
        <v>2</v>
      </c>
      <c r="D206" s="40" t="s">
        <v>3</v>
      </c>
      <c r="E206" s="40" t="s">
        <v>4</v>
      </c>
      <c r="F206" s="19"/>
      <c r="G206" s="40" t="s">
        <v>160</v>
      </c>
      <c r="H206" s="40" t="s">
        <v>131</v>
      </c>
      <c r="I206" s="8"/>
      <c r="J206" s="7"/>
      <c r="K206" s="8"/>
      <c r="L206" s="8"/>
      <c r="M206" s="8"/>
    </row>
    <row r="207" spans="2:14" s="30" customFormat="1" ht="15" customHeight="1">
      <c r="B207" s="7"/>
      <c r="C207" s="7"/>
      <c r="D207" s="7"/>
      <c r="E207" s="37"/>
      <c r="F207" s="19"/>
      <c r="G207" s="7"/>
      <c r="H207" s="8"/>
      <c r="I207" s="8"/>
      <c r="J207" s="7" t="str" cm="1">
        <f t="array" ref="J207:N207">_xlfn.MAP(MID(G208,_xlfn.SEQUENCE(1,LEN(G208),1,1),1), _xlfn.LAMBDA(_xlpm.cell, fxEncode(_xlpm.cell, H208)))</f>
        <v>Z</v>
      </c>
      <c r="K207" s="8" t="str">
        <v>T</v>
      </c>
      <c r="L207" s="8" t="str">
        <v>E</v>
      </c>
      <c r="M207" s="8" t="str">
        <v>S</v>
      </c>
      <c r="N207" s="30" t="str">
        <v>T</v>
      </c>
    </row>
    <row r="208" spans="2:14" s="30" customFormat="1" ht="22.5" customHeight="1">
      <c r="B208" s="2" t="s">
        <v>20</v>
      </c>
      <c r="C208" s="2">
        <v>5</v>
      </c>
      <c r="D208" s="3">
        <v>0</v>
      </c>
      <c r="E208" s="1" t="s">
        <v>162</v>
      </c>
      <c r="F208" s="125">
        <f>IF(ISBLANK(E208),0,IF(E208=Answers!E208,1,-1))</f>
        <v>1</v>
      </c>
      <c r="G208" s="2" t="s">
        <v>161</v>
      </c>
      <c r="H208" s="2">
        <v>-3</v>
      </c>
      <c r="I208" s="8"/>
      <c r="J208" s="7" t="str" cm="1">
        <f t="array" ref="J208:N208">_xlfn.MAP(MID(E208,_xlfn.SEQUENCE(1,LEN(E208),1,1),1), _xlfn.LAMBDA(_xlpm.cell, fxEncode(_xlpm.cell, -H208)))</f>
        <v>C</v>
      </c>
      <c r="K208" s="8" t="str">
        <v>W</v>
      </c>
      <c r="L208" s="8" t="str">
        <v>H</v>
      </c>
      <c r="M208" s="8" t="str">
        <v>V</v>
      </c>
      <c r="N208" s="30" t="str">
        <v>W</v>
      </c>
    </row>
    <row r="209" spans="2:20" s="30" customFormat="1" ht="15" customHeight="1">
      <c r="B209" s="7"/>
      <c r="C209" s="7"/>
      <c r="D209" s="7"/>
      <c r="E209" s="39"/>
      <c r="F209" s="19"/>
      <c r="G209" s="5"/>
      <c r="H209" s="8"/>
      <c r="I209" s="8"/>
      <c r="J209" s="7"/>
      <c r="K209" s="8"/>
      <c r="L209" s="8"/>
      <c r="M209" s="8"/>
    </row>
    <row r="210" spans="2:20" s="30" customFormat="1" ht="22.5" customHeight="1">
      <c r="B210" s="2">
        <v>81</v>
      </c>
      <c r="C210" s="2">
        <v>5</v>
      </c>
      <c r="D210" s="6">
        <v>8</v>
      </c>
      <c r="E210" s="1" t="str">
        <f>_xlfn.CONCAT(_xlfn.ANCHORARRAY(J210))</f>
        <v>INDEX</v>
      </c>
      <c r="F210" s="125">
        <f>IF(ISBLANK(E210),0,IF(E210=Answers!E210,1,-1))</f>
        <v>1</v>
      </c>
      <c r="G210" s="2" t="s">
        <v>141</v>
      </c>
      <c r="H210" s="2">
        <v>-7</v>
      </c>
      <c r="I210" s="8"/>
      <c r="J210" s="7" t="str" cm="1">
        <f t="array" ref="J210:N210">_xlfn.MAP(MID(G210,_xlfn.SEQUENCE(1,LEN(G210),1,1),1), _xlfn.LAMBDA(_xlpm.cell, fxEncode(_xlpm.cell, H210)))</f>
        <v>I</v>
      </c>
      <c r="K210" s="8" t="str">
        <v>N</v>
      </c>
      <c r="L210" s="8" t="str">
        <v>D</v>
      </c>
      <c r="M210" s="8" t="str">
        <v>E</v>
      </c>
      <c r="N210" s="30" t="str">
        <v>X</v>
      </c>
    </row>
    <row r="211" spans="2:20" s="30" customFormat="1" ht="22.5" customHeight="1">
      <c r="B211" s="2">
        <v>82</v>
      </c>
      <c r="C211" s="2">
        <v>5</v>
      </c>
      <c r="D211" s="6">
        <v>8</v>
      </c>
      <c r="E211" s="1" t="str">
        <f t="shared" ref="E211:E229" si="5">_xlfn.CONCAT(_xlfn.ANCHORARRAY(J211))</f>
        <v>NUMBERVALUE</v>
      </c>
      <c r="F211" s="125">
        <f>IF(ISBLANK(E211),0,IF(E211=Answers!E211,1,-1))</f>
        <v>1</v>
      </c>
      <c r="G211" s="2" t="s">
        <v>143</v>
      </c>
      <c r="H211" s="2">
        <v>-17</v>
      </c>
      <c r="I211" s="8"/>
      <c r="J211" s="7" t="str" cm="1">
        <f t="array" ref="J211:T211">_xlfn.MAP(MID(G211,_xlfn.SEQUENCE(1,LEN(G211),1,1),1), _xlfn.LAMBDA(_xlpm.cell, fxEncode(_xlpm.cell, H211)))</f>
        <v>N</v>
      </c>
      <c r="K211" s="8" t="str">
        <v>U</v>
      </c>
      <c r="L211" s="8" t="str">
        <v>M</v>
      </c>
      <c r="M211" s="8" t="str">
        <v>B</v>
      </c>
      <c r="N211" s="30" t="str">
        <v>E</v>
      </c>
      <c r="O211" s="30" t="str">
        <v>R</v>
      </c>
      <c r="P211" s="30" t="str">
        <v>V</v>
      </c>
      <c r="Q211" s="30" t="str">
        <v>A</v>
      </c>
      <c r="R211" s="30" t="str">
        <v>L</v>
      </c>
      <c r="S211" s="30" t="str">
        <v>U</v>
      </c>
      <c r="T211" s="30" t="str">
        <v>E</v>
      </c>
    </row>
    <row r="212" spans="2:20" s="30" customFormat="1" ht="22.5" customHeight="1">
      <c r="B212" s="2">
        <v>83</v>
      </c>
      <c r="C212" s="2">
        <v>5</v>
      </c>
      <c r="D212" s="6">
        <v>8</v>
      </c>
      <c r="E212" s="1" t="str">
        <f t="shared" si="5"/>
        <v>SEARCH</v>
      </c>
      <c r="F212" s="125">
        <f>IF(ISBLANK(E212),0,IF(E212=Answers!E212,1,-1))</f>
        <v>1</v>
      </c>
      <c r="G212" s="2" t="s">
        <v>148</v>
      </c>
      <c r="H212" s="2">
        <v>-6</v>
      </c>
      <c r="I212" s="8"/>
      <c r="J212" s="7" t="str" cm="1">
        <f t="array" ref="J212:O212">_xlfn.MAP(MID(G212,_xlfn.SEQUENCE(1,LEN(G212),1,1),1), _xlfn.LAMBDA(_xlpm.cell, fxEncode(_xlpm.cell, H212)))</f>
        <v>S</v>
      </c>
      <c r="K212" s="8" t="str">
        <v>E</v>
      </c>
      <c r="L212" s="8" t="str">
        <v>A</v>
      </c>
      <c r="M212" s="8" t="str">
        <v>R</v>
      </c>
      <c r="N212" s="30" t="str">
        <v>C</v>
      </c>
      <c r="O212" s="30" t="str">
        <v>H</v>
      </c>
    </row>
    <row r="213" spans="2:20" s="30" customFormat="1" ht="22.5" customHeight="1">
      <c r="B213" s="2">
        <v>84</v>
      </c>
      <c r="C213" s="2">
        <v>5</v>
      </c>
      <c r="D213" s="6">
        <v>8</v>
      </c>
      <c r="E213" s="1" t="str">
        <f t="shared" si="5"/>
        <v>MATCH</v>
      </c>
      <c r="F213" s="125">
        <f>IF(ISBLANK(E213),0,IF(E213=Answers!E213,1,-1))</f>
        <v>1</v>
      </c>
      <c r="G213" s="2" t="s">
        <v>142</v>
      </c>
      <c r="H213" s="2">
        <v>-8</v>
      </c>
      <c r="I213" s="8"/>
      <c r="J213" s="7" t="str" cm="1">
        <f t="array" ref="J213:N213">_xlfn.MAP(MID(G213,_xlfn.SEQUENCE(1,LEN(G213),1,1),1), _xlfn.LAMBDA(_xlpm.cell, fxEncode(_xlpm.cell, H213)))</f>
        <v>M</v>
      </c>
      <c r="K213" s="8" t="str">
        <v>A</v>
      </c>
      <c r="L213" s="8" t="str">
        <v>T</v>
      </c>
      <c r="M213" s="8" t="str">
        <v>C</v>
      </c>
      <c r="N213" s="30" t="str">
        <v>H</v>
      </c>
    </row>
    <row r="214" spans="2:20" s="30" customFormat="1" ht="22.5" customHeight="1">
      <c r="B214" s="2">
        <v>85</v>
      </c>
      <c r="C214" s="2">
        <v>5</v>
      </c>
      <c r="D214" s="6">
        <v>8</v>
      </c>
      <c r="E214" s="1" t="str">
        <f t="shared" si="5"/>
        <v>SUM</v>
      </c>
      <c r="F214" s="125">
        <f>IF(ISBLANK(E214),0,IF(E214=Answers!E214,1,-1))</f>
        <v>1</v>
      </c>
      <c r="G214" s="2" t="s">
        <v>153</v>
      </c>
      <c r="H214" s="2">
        <v>4</v>
      </c>
      <c r="I214" s="8"/>
      <c r="J214" s="7" t="str" cm="1">
        <f t="array" ref="J214:L214">_xlfn.MAP(MID(G214,_xlfn.SEQUENCE(1,LEN(G214),1,1),1), _xlfn.LAMBDA(_xlpm.cell, fxEncode(_xlpm.cell, H214)))</f>
        <v>S</v>
      </c>
      <c r="K214" s="8" t="str">
        <v>U</v>
      </c>
      <c r="L214" s="8" t="str">
        <v>M</v>
      </c>
      <c r="M214" s="8"/>
    </row>
    <row r="215" spans="2:20" s="30" customFormat="1" ht="22.5" customHeight="1">
      <c r="B215" s="2">
        <v>86</v>
      </c>
      <c r="C215" s="2">
        <v>5</v>
      </c>
      <c r="D215" s="6">
        <v>8</v>
      </c>
      <c r="E215" s="1" t="str">
        <f t="shared" si="5"/>
        <v>ROUNDUP</v>
      </c>
      <c r="F215" s="125">
        <f>IF(ISBLANK(E215),0,IF(E215=Answers!E215,1,-1))</f>
        <v>1</v>
      </c>
      <c r="G215" s="2" t="s">
        <v>152</v>
      </c>
      <c r="H215" s="2">
        <v>1</v>
      </c>
      <c r="I215" s="8"/>
      <c r="J215" s="7" t="str" cm="1">
        <f t="array" ref="J215:P215">_xlfn.MAP(MID(G215,_xlfn.SEQUENCE(1,LEN(G215),1,1),1), _xlfn.LAMBDA(_xlpm.cell, fxEncode(_xlpm.cell, H215)))</f>
        <v>R</v>
      </c>
      <c r="K215" s="8" t="str">
        <v>O</v>
      </c>
      <c r="L215" s="8" t="str">
        <v>U</v>
      </c>
      <c r="M215" s="8" t="str">
        <v>N</v>
      </c>
      <c r="N215" s="30" t="str">
        <v>D</v>
      </c>
      <c r="O215" s="30" t="str">
        <v>U</v>
      </c>
      <c r="P215" s="30" t="str">
        <v>P</v>
      </c>
    </row>
    <row r="216" spans="2:20" s="30" customFormat="1" ht="22.5" customHeight="1">
      <c r="B216" s="2">
        <v>87</v>
      </c>
      <c r="C216" s="2">
        <v>5</v>
      </c>
      <c r="D216" s="6">
        <v>8</v>
      </c>
      <c r="E216" s="1" t="str">
        <f t="shared" si="5"/>
        <v>AGGREGATE</v>
      </c>
      <c r="F216" s="125">
        <f>IF(ISBLANK(E216),0,IF(E216=Answers!E216,1,-1))</f>
        <v>1</v>
      </c>
      <c r="G216" s="2" t="s">
        <v>246</v>
      </c>
      <c r="H216" s="2">
        <v>-1</v>
      </c>
      <c r="I216" s="8"/>
      <c r="J216" s="7" t="str" cm="1">
        <f t="array" ref="J216:R216">_xlfn.MAP(MID(G216,_xlfn.SEQUENCE(1,LEN(G216),1,1),1), _xlfn.LAMBDA(_xlpm.cell, fxEncode(_xlpm.cell, H216)))</f>
        <v>A</v>
      </c>
      <c r="K216" s="8" t="str">
        <v>G</v>
      </c>
      <c r="L216" s="8" t="str">
        <v>G</v>
      </c>
      <c r="M216" s="8" t="str">
        <v>R</v>
      </c>
      <c r="N216" s="30" t="str">
        <v>E</v>
      </c>
      <c r="O216" s="30" t="str">
        <v>G</v>
      </c>
      <c r="P216" s="30" t="str">
        <v>A</v>
      </c>
      <c r="Q216" s="30" t="str">
        <v>T</v>
      </c>
      <c r="R216" s="30" t="str">
        <v>E</v>
      </c>
    </row>
    <row r="217" spans="2:20" s="30" customFormat="1" ht="22.5" customHeight="1">
      <c r="B217" s="2">
        <v>88</v>
      </c>
      <c r="C217" s="2">
        <v>5</v>
      </c>
      <c r="D217" s="6">
        <v>8</v>
      </c>
      <c r="E217" s="1" t="str">
        <f t="shared" si="5"/>
        <v>XOR</v>
      </c>
      <c r="F217" s="125">
        <f>IF(ISBLANK(E217),0,IF(E217=Answers!E217,1,-1))</f>
        <v>1</v>
      </c>
      <c r="G217" s="2" t="s">
        <v>146</v>
      </c>
      <c r="H217" s="2">
        <v>17</v>
      </c>
      <c r="I217" s="8"/>
      <c r="J217" s="7" t="str" cm="1">
        <f t="array" ref="J217:L217">_xlfn.MAP(MID(G217,_xlfn.SEQUENCE(1,LEN(G217),1,1),1), _xlfn.LAMBDA(_xlpm.cell, fxEncode(_xlpm.cell, H217)))</f>
        <v>X</v>
      </c>
      <c r="K217" s="8" t="str">
        <v>O</v>
      </c>
      <c r="L217" s="8" t="str">
        <v>R</v>
      </c>
      <c r="M217" s="8"/>
    </row>
    <row r="218" spans="2:20" s="30" customFormat="1" ht="22.5" customHeight="1">
      <c r="B218" s="2">
        <v>89</v>
      </c>
      <c r="C218" s="2">
        <v>5</v>
      </c>
      <c r="D218" s="6">
        <v>8</v>
      </c>
      <c r="E218" s="1" t="str">
        <f t="shared" si="5"/>
        <v>NOT</v>
      </c>
      <c r="F218" s="125">
        <f>IF(ISBLANK(E218),0,IF(E218=Answers!E218,1,-1))</f>
        <v>1</v>
      </c>
      <c r="G218" s="2" t="s">
        <v>144</v>
      </c>
      <c r="H218" s="2">
        <v>-23</v>
      </c>
      <c r="I218" s="8"/>
      <c r="J218" s="7" t="str" cm="1">
        <f t="array" ref="J218:L218">_xlfn.MAP(MID(G218,_xlfn.SEQUENCE(1,LEN(G218),1,1),1), _xlfn.LAMBDA(_xlpm.cell, fxEncode(_xlpm.cell, H218)))</f>
        <v>N</v>
      </c>
      <c r="K218" s="8" t="str">
        <v>O</v>
      </c>
      <c r="L218" s="8" t="str">
        <v>T</v>
      </c>
      <c r="M218" s="8"/>
    </row>
    <row r="219" spans="2:20" s="30" customFormat="1" ht="22.5" customHeight="1">
      <c r="B219" s="2">
        <v>90</v>
      </c>
      <c r="C219" s="2">
        <v>5</v>
      </c>
      <c r="D219" s="6">
        <v>8</v>
      </c>
      <c r="E219" s="1" t="str">
        <f t="shared" si="5"/>
        <v>LOOKUP</v>
      </c>
      <c r="F219" s="125">
        <f>IF(ISBLANK(E219),0,IF(E219=Answers!E219,1,-1))</f>
        <v>1</v>
      </c>
      <c r="G219" s="2" t="s">
        <v>151</v>
      </c>
      <c r="H219" s="2">
        <v>-4</v>
      </c>
      <c r="I219" s="8"/>
      <c r="J219" s="7" t="str" cm="1">
        <f t="array" ref="J219:O219">_xlfn.MAP(MID(G219,_xlfn.SEQUENCE(1,LEN(G219),1,1),1), _xlfn.LAMBDA(_xlpm.cell, fxEncode(_xlpm.cell, H219)))</f>
        <v>L</v>
      </c>
      <c r="K219" s="8" t="str">
        <v>O</v>
      </c>
      <c r="L219" s="8" t="str">
        <v>O</v>
      </c>
      <c r="M219" s="8" t="str">
        <v>K</v>
      </c>
      <c r="N219" s="30" t="str">
        <v>U</v>
      </c>
      <c r="O219" s="30" t="str">
        <v>P</v>
      </c>
    </row>
    <row r="220" spans="2:20" s="30" customFormat="1" ht="22.5" customHeight="1">
      <c r="B220" s="2">
        <v>91</v>
      </c>
      <c r="C220" s="2">
        <v>5</v>
      </c>
      <c r="D220" s="6">
        <v>8</v>
      </c>
      <c r="E220" s="1" t="str">
        <f t="shared" si="5"/>
        <v>FIND</v>
      </c>
      <c r="F220" s="125">
        <f>IF(ISBLANK(E220),0,IF(E220=Answers!E220,1,-1))</f>
        <v>1</v>
      </c>
      <c r="G220" s="2" t="s">
        <v>147</v>
      </c>
      <c r="H220" s="2">
        <v>2</v>
      </c>
      <c r="I220" s="8"/>
      <c r="J220" s="7" t="str" cm="1">
        <f t="array" ref="J220:M220">_xlfn.MAP(MID(G220,_xlfn.SEQUENCE(1,LEN(G220),1,1),1), _xlfn.LAMBDA(_xlpm.cell, fxEncode(_xlpm.cell, H220)))</f>
        <v>F</v>
      </c>
      <c r="K220" s="8" t="str">
        <v>I</v>
      </c>
      <c r="L220" s="8" t="str">
        <v>N</v>
      </c>
      <c r="M220" s="8" t="str">
        <v>D</v>
      </c>
    </row>
    <row r="221" spans="2:20" s="30" customFormat="1" ht="22.5" customHeight="1">
      <c r="B221" s="2">
        <v>92</v>
      </c>
      <c r="C221" s="2">
        <v>5</v>
      </c>
      <c r="D221" s="6">
        <v>8</v>
      </c>
      <c r="E221" s="1" t="str">
        <f t="shared" si="5"/>
        <v>IMAGE</v>
      </c>
      <c r="F221" s="125">
        <f>IF(ISBLANK(E221),0,IF(E221=Answers!E221,1,-1))</f>
        <v>1</v>
      </c>
      <c r="G221" s="2" t="s">
        <v>155</v>
      </c>
      <c r="H221" s="2">
        <v>-10</v>
      </c>
      <c r="I221" s="8"/>
      <c r="J221" s="7" t="str" cm="1">
        <f t="array" ref="J221:N221">_xlfn.MAP(MID(G221,_xlfn.SEQUENCE(1,LEN(G221),1,1),1), _xlfn.LAMBDA(_xlpm.cell, fxEncode(_xlpm.cell, H221)))</f>
        <v>I</v>
      </c>
      <c r="K221" s="8" t="str">
        <v>M</v>
      </c>
      <c r="L221" s="8" t="str">
        <v>A</v>
      </c>
      <c r="M221" s="8" t="str">
        <v>G</v>
      </c>
      <c r="N221" s="30" t="str">
        <v>E</v>
      </c>
    </row>
    <row r="222" spans="2:20" s="30" customFormat="1" ht="22.5" customHeight="1">
      <c r="B222" s="2">
        <v>93</v>
      </c>
      <c r="C222" s="2">
        <v>5</v>
      </c>
      <c r="D222" s="6">
        <v>8</v>
      </c>
      <c r="E222" s="1" t="str">
        <f t="shared" si="5"/>
        <v>CHOOSE</v>
      </c>
      <c r="F222" s="125">
        <f>IF(ISBLANK(E222),0,IF(E222=Answers!E222,1,-1))</f>
        <v>1</v>
      </c>
      <c r="G222" s="2" t="s">
        <v>158</v>
      </c>
      <c r="H222" s="2">
        <v>-1</v>
      </c>
      <c r="I222" s="8"/>
      <c r="J222" s="7" t="str" cm="1">
        <f t="array" ref="J222:O222">_xlfn.MAP(MID(G222,_xlfn.SEQUENCE(1,LEN(G222),1,1),1), _xlfn.LAMBDA(_xlpm.cell, fxEncode(_xlpm.cell, H222)))</f>
        <v>C</v>
      </c>
      <c r="K222" s="8" t="str">
        <v>H</v>
      </c>
      <c r="L222" s="8" t="str">
        <v>O</v>
      </c>
      <c r="M222" s="8" t="str">
        <v>O</v>
      </c>
      <c r="N222" s="30" t="str">
        <v>S</v>
      </c>
      <c r="O222" s="30" t="str">
        <v>E</v>
      </c>
    </row>
    <row r="223" spans="2:20" s="30" customFormat="1" ht="22.5" customHeight="1">
      <c r="B223" s="2">
        <v>94</v>
      </c>
      <c r="C223" s="2">
        <v>5</v>
      </c>
      <c r="D223" s="6">
        <v>8</v>
      </c>
      <c r="E223" s="1" t="str">
        <f t="shared" si="5"/>
        <v>FIXED</v>
      </c>
      <c r="F223" s="125">
        <f>IF(ISBLANK(E223),0,IF(E223=Answers!E223,1,-1))</f>
        <v>1</v>
      </c>
      <c r="G223" s="2" t="s">
        <v>149</v>
      </c>
      <c r="H223" s="2">
        <v>-12</v>
      </c>
      <c r="I223" s="8"/>
      <c r="J223" s="7" t="str" cm="1">
        <f t="array" ref="J223:N223">_xlfn.MAP(MID(G223,_xlfn.SEQUENCE(1,LEN(G223),1,1),1), _xlfn.LAMBDA(_xlpm.cell, fxEncode(_xlpm.cell, H223)))</f>
        <v>F</v>
      </c>
      <c r="K223" s="8" t="str">
        <v>I</v>
      </c>
      <c r="L223" s="8" t="str">
        <v>X</v>
      </c>
      <c r="M223" s="8" t="str">
        <v>E</v>
      </c>
      <c r="N223" s="30" t="str">
        <v>D</v>
      </c>
    </row>
    <row r="224" spans="2:20" s="30" customFormat="1" ht="22.5" customHeight="1">
      <c r="B224" s="2">
        <v>95</v>
      </c>
      <c r="C224" s="2">
        <v>5</v>
      </c>
      <c r="D224" s="6">
        <v>8</v>
      </c>
      <c r="E224" s="1" t="str">
        <f t="shared" si="5"/>
        <v>ROW</v>
      </c>
      <c r="F224" s="125">
        <f>IF(ISBLANK(E224),0,IF(E224=Answers!E224,1,-1))</f>
        <v>1</v>
      </c>
      <c r="G224" s="2" t="s">
        <v>156</v>
      </c>
      <c r="H224" s="2">
        <v>14</v>
      </c>
      <c r="I224" s="8"/>
      <c r="J224" s="7" t="str" cm="1">
        <f t="array" ref="J224:L224">_xlfn.MAP(MID(G224,_xlfn.SEQUENCE(1,LEN(G224),1,1),1), _xlfn.LAMBDA(_xlpm.cell, fxEncode(_xlpm.cell, H224)))</f>
        <v>R</v>
      </c>
      <c r="K224" s="8" t="str">
        <v>O</v>
      </c>
      <c r="L224" s="8" t="str">
        <v>W</v>
      </c>
      <c r="M224" s="8"/>
    </row>
    <row r="225" spans="2:20" s="30" customFormat="1" ht="22.5" customHeight="1">
      <c r="B225" s="2">
        <v>96</v>
      </c>
      <c r="C225" s="2">
        <v>5</v>
      </c>
      <c r="D225" s="6">
        <v>8</v>
      </c>
      <c r="E225" s="1" t="str">
        <f t="shared" si="5"/>
        <v>RANDBETWEEN</v>
      </c>
      <c r="F225" s="125">
        <f>IF(ISBLANK(E225),0,IF(E225=Answers!E225,1,-1))</f>
        <v>1</v>
      </c>
      <c r="G225" s="2" t="s">
        <v>159</v>
      </c>
      <c r="H225" s="2">
        <v>-2</v>
      </c>
      <c r="I225" s="8"/>
      <c r="J225" s="7" t="str" cm="1">
        <f t="array" ref="J225:T225">_xlfn.MAP(MID(G225,_xlfn.SEQUENCE(1,LEN(G225),1,1),1), _xlfn.LAMBDA(_xlpm.cell, fxEncode(_xlpm.cell, H225)))</f>
        <v>R</v>
      </c>
      <c r="K225" s="8" t="str">
        <v>A</v>
      </c>
      <c r="L225" s="8" t="str">
        <v>N</v>
      </c>
      <c r="M225" s="8" t="str">
        <v>D</v>
      </c>
      <c r="N225" s="30" t="str">
        <v>B</v>
      </c>
      <c r="O225" s="30" t="str">
        <v>E</v>
      </c>
      <c r="P225" s="30" t="str">
        <v>T</v>
      </c>
      <c r="Q225" s="30" t="str">
        <v>W</v>
      </c>
      <c r="R225" s="30" t="str">
        <v>E</v>
      </c>
      <c r="S225" s="30" t="str">
        <v>E</v>
      </c>
      <c r="T225" s="30" t="str">
        <v>N</v>
      </c>
    </row>
    <row r="226" spans="2:20" s="30" customFormat="1" ht="22.5" customHeight="1">
      <c r="B226" s="2">
        <v>97</v>
      </c>
      <c r="C226" s="2">
        <v>5</v>
      </c>
      <c r="D226" s="6">
        <v>8</v>
      </c>
      <c r="E226" s="1" t="str">
        <f t="shared" si="5"/>
        <v>SWITCH</v>
      </c>
      <c r="F226" s="125">
        <f>IF(ISBLANK(E226),0,IF(E226=Answers!E226,1,-1))</f>
        <v>1</v>
      </c>
      <c r="G226" s="2" t="s">
        <v>154</v>
      </c>
      <c r="H226" s="2">
        <v>1</v>
      </c>
      <c r="I226" s="8"/>
      <c r="J226" s="7" t="str" cm="1">
        <f t="array" ref="J226:O226">_xlfn.MAP(MID(G226,_xlfn.SEQUENCE(1,LEN(G226),1,1),1), _xlfn.LAMBDA(_xlpm.cell, fxEncode(_xlpm.cell, H226)))</f>
        <v>S</v>
      </c>
      <c r="K226" s="8" t="str">
        <v>W</v>
      </c>
      <c r="L226" s="8" t="str">
        <v>I</v>
      </c>
      <c r="M226" s="8" t="str">
        <v>T</v>
      </c>
      <c r="N226" s="30" t="str">
        <v>C</v>
      </c>
      <c r="O226" s="30" t="str">
        <v>H</v>
      </c>
    </row>
    <row r="227" spans="2:20" s="30" customFormat="1" ht="22.5" customHeight="1">
      <c r="B227" s="2">
        <v>98</v>
      </c>
      <c r="C227" s="2">
        <v>5</v>
      </c>
      <c r="D227" s="6">
        <v>8</v>
      </c>
      <c r="E227" s="1" t="str">
        <f t="shared" si="5"/>
        <v>INDIRECT</v>
      </c>
      <c r="F227" s="125">
        <f>IF(ISBLANK(E227),0,IF(E227=Answers!E227,1,-1))</f>
        <v>1</v>
      </c>
      <c r="G227" s="2" t="s">
        <v>157</v>
      </c>
      <c r="H227" s="2">
        <v>3</v>
      </c>
      <c r="I227" s="8"/>
      <c r="J227" s="7" t="str" cm="1">
        <f t="array" ref="J227:Q227">_xlfn.MAP(MID(G227,_xlfn.SEQUENCE(1,LEN(G227),1,1),1), _xlfn.LAMBDA(_xlpm.cell, fxEncode(_xlpm.cell, H227)))</f>
        <v>I</v>
      </c>
      <c r="K227" s="8" t="str">
        <v>N</v>
      </c>
      <c r="L227" s="8" t="str">
        <v>D</v>
      </c>
      <c r="M227" s="8" t="str">
        <v>I</v>
      </c>
      <c r="N227" s="30" t="str">
        <v>R</v>
      </c>
      <c r="O227" s="30" t="str">
        <v>E</v>
      </c>
      <c r="P227" s="30" t="str">
        <v>C</v>
      </c>
      <c r="Q227" s="30" t="str">
        <v>T</v>
      </c>
    </row>
    <row r="228" spans="2:20" s="30" customFormat="1" ht="22.5" customHeight="1">
      <c r="B228" s="2">
        <v>99</v>
      </c>
      <c r="C228" s="2">
        <v>5</v>
      </c>
      <c r="D228" s="6">
        <v>8</v>
      </c>
      <c r="E228" s="1" t="str">
        <f t="shared" si="5"/>
        <v>PERMUT</v>
      </c>
      <c r="F228" s="125">
        <f>IF(ISBLANK(E228),0,IF(E228=Answers!E228,1,-1))</f>
        <v>1</v>
      </c>
      <c r="G228" s="2" t="s">
        <v>150</v>
      </c>
      <c r="H228" s="2">
        <v>9</v>
      </c>
      <c r="I228" s="8"/>
      <c r="J228" s="7" t="str" cm="1">
        <f t="array" ref="J228:O228">_xlfn.MAP(MID(G228,_xlfn.SEQUENCE(1,LEN(G228),1,1),1), _xlfn.LAMBDA(_xlpm.cell, fxEncode(_xlpm.cell, H228)))</f>
        <v>P</v>
      </c>
      <c r="K228" s="8" t="str">
        <v>E</v>
      </c>
      <c r="L228" s="8" t="str">
        <v>R</v>
      </c>
      <c r="M228" s="8" t="str">
        <v>M</v>
      </c>
      <c r="N228" s="30" t="str">
        <v>U</v>
      </c>
      <c r="O228" s="30" t="str">
        <v>T</v>
      </c>
    </row>
    <row r="229" spans="2:20" s="30" customFormat="1" ht="22.5" customHeight="1">
      <c r="B229" s="2">
        <v>100</v>
      </c>
      <c r="C229" s="2">
        <v>5</v>
      </c>
      <c r="D229" s="6">
        <v>8</v>
      </c>
      <c r="E229" s="1" t="str">
        <f t="shared" si="5"/>
        <v>AND</v>
      </c>
      <c r="F229" s="125">
        <f>IF(ISBLANK(E229),0,IF(E229=Answers!E229,1,-1))</f>
        <v>1</v>
      </c>
      <c r="G229" s="2" t="s">
        <v>145</v>
      </c>
      <c r="H229" s="2">
        <v>25</v>
      </c>
      <c r="I229" s="8"/>
      <c r="J229" s="7" t="str" cm="1">
        <f t="array" ref="J229:L229">_xlfn.MAP(MID(G229,_xlfn.SEQUENCE(1,LEN(G229),1,1),1), _xlfn.LAMBDA(_xlpm.cell, fxEncode(_xlpm.cell, H229)))</f>
        <v>A</v>
      </c>
      <c r="K229" s="8" t="str">
        <v>N</v>
      </c>
      <c r="L229" s="8" t="str">
        <v>D</v>
      </c>
      <c r="M229" s="8"/>
    </row>
    <row r="230" spans="2:20" s="30" customFormat="1" ht="15" customHeight="1" thickBot="1">
      <c r="B230" s="8"/>
      <c r="C230" s="8"/>
      <c r="D230" s="8"/>
      <c r="E230" s="8"/>
      <c r="F230" s="38"/>
      <c r="G230" s="8"/>
      <c r="H230" s="8"/>
      <c r="I230" s="8"/>
      <c r="J230" s="7"/>
      <c r="K230" s="8"/>
      <c r="L230" s="8"/>
      <c r="M230" s="8"/>
    </row>
    <row r="231" spans="2:20" s="30" customFormat="1" ht="25.5" customHeight="1" thickBot="1">
      <c r="B231" s="12" t="s">
        <v>11</v>
      </c>
      <c r="C231" s="44" t="s">
        <v>10</v>
      </c>
      <c r="D231" s="8"/>
      <c r="E231" s="8"/>
      <c r="F231" s="38"/>
      <c r="G231" s="8"/>
      <c r="H231" s="8"/>
      <c r="I231" s="8"/>
      <c r="J231" s="7"/>
      <c r="K231" s="8"/>
      <c r="L231" s="8"/>
      <c r="M231" s="8"/>
    </row>
    <row r="232" spans="2:20" s="7" customFormat="1" ht="15" customHeight="1">
      <c r="B232" s="36"/>
      <c r="C232" s="8"/>
      <c r="D232" s="8"/>
      <c r="E232" s="8"/>
      <c r="F232" s="38"/>
      <c r="G232" s="8"/>
      <c r="H232" s="8"/>
      <c r="I232" s="8"/>
      <c r="K232" s="8"/>
      <c r="L232" s="8"/>
      <c r="M232" s="8"/>
    </row>
    <row r="233" spans="2:20" s="7" customFormat="1" ht="15" customHeight="1">
      <c r="B233" s="110" t="s">
        <v>266</v>
      </c>
      <c r="D233" s="8"/>
      <c r="E233" s="8"/>
      <c r="F233" s="38"/>
      <c r="H233" s="8"/>
      <c r="I233" s="8"/>
      <c r="L233" s="8"/>
      <c r="M233" s="8"/>
    </row>
    <row r="234" spans="2:20" s="7" customFormat="1" ht="15" customHeight="1">
      <c r="B234" s="117" t="s">
        <v>242</v>
      </c>
      <c r="D234" s="8"/>
      <c r="E234" s="8"/>
      <c r="F234" s="38"/>
      <c r="H234" s="8"/>
      <c r="I234" s="8"/>
      <c r="L234" s="8"/>
      <c r="M234" s="8"/>
    </row>
    <row r="235" spans="2:20" s="7" customFormat="1" ht="15" customHeight="1">
      <c r="D235" s="8"/>
      <c r="E235" s="8"/>
      <c r="F235" s="38"/>
      <c r="H235" s="8"/>
      <c r="I235" s="8"/>
      <c r="L235" s="8"/>
      <c r="M235" s="8"/>
    </row>
    <row r="236" spans="2:20" s="7" customFormat="1" ht="15" customHeight="1">
      <c r="B236" s="36" t="s">
        <v>243</v>
      </c>
      <c r="D236" s="8"/>
      <c r="E236" s="8"/>
      <c r="F236" s="38"/>
      <c r="H236" s="8"/>
      <c r="I236" s="8"/>
      <c r="L236" s="8"/>
      <c r="M236" s="8"/>
    </row>
    <row r="237" spans="2:20" s="7" customFormat="1" ht="15" customHeight="1">
      <c r="B237" s="118"/>
      <c r="D237" s="8"/>
      <c r="E237" s="8"/>
      <c r="F237" s="38"/>
      <c r="H237" s="8"/>
      <c r="I237" s="8"/>
      <c r="L237" s="8"/>
      <c r="M237" s="8"/>
    </row>
    <row r="238" spans="2:20" s="7" customFormat="1" ht="15" customHeight="1">
      <c r="B238" s="36" t="s">
        <v>44</v>
      </c>
      <c r="D238" s="8"/>
      <c r="E238" s="8"/>
      <c r="F238" s="38"/>
      <c r="H238" s="8"/>
      <c r="I238" s="8"/>
      <c r="L238" s="8"/>
      <c r="M238" s="8"/>
    </row>
    <row r="239" spans="2:20" s="7" customFormat="1" ht="15" customHeight="1">
      <c r="B239" s="41" t="s">
        <v>255</v>
      </c>
      <c r="D239" s="8"/>
      <c r="E239" s="8"/>
      <c r="F239" s="38"/>
      <c r="H239" s="8"/>
      <c r="I239" s="8"/>
      <c r="L239" s="8"/>
      <c r="M239" s="8"/>
    </row>
    <row r="240" spans="2:20" s="7" customFormat="1" ht="15" customHeight="1">
      <c r="B240" s="41" t="s">
        <v>254</v>
      </c>
      <c r="D240" s="8"/>
      <c r="E240" s="8"/>
      <c r="F240" s="38"/>
      <c r="G240" s="8"/>
      <c r="H240" s="8"/>
      <c r="I240" s="8"/>
      <c r="L240" s="8"/>
      <c r="M240" s="8"/>
    </row>
    <row r="241" spans="2:81" s="7" customFormat="1" ht="15" customHeight="1">
      <c r="B241" s="41" t="s">
        <v>256</v>
      </c>
      <c r="D241" s="8"/>
      <c r="E241" s="8"/>
      <c r="F241" s="38"/>
      <c r="G241" s="8"/>
      <c r="H241" s="8"/>
      <c r="I241" s="8"/>
      <c r="L241" s="8"/>
      <c r="M241" s="8"/>
    </row>
    <row r="242" spans="2:81" s="7" customFormat="1" ht="15" customHeight="1" thickBot="1">
      <c r="B242" s="8"/>
      <c r="C242" s="8"/>
      <c r="D242" s="8"/>
      <c r="E242" s="8"/>
      <c r="F242" s="38"/>
      <c r="G242" s="9"/>
      <c r="H242" s="8"/>
      <c r="I242" s="8"/>
    </row>
    <row r="243" spans="2:81" s="30" customFormat="1" ht="25.5" customHeight="1" thickBot="1">
      <c r="B243" s="13" t="s">
        <v>26</v>
      </c>
      <c r="C243" s="14" t="s">
        <v>2</v>
      </c>
      <c r="D243" s="40" t="s">
        <v>3</v>
      </c>
      <c r="E243" s="40" t="s">
        <v>4</v>
      </c>
      <c r="F243" s="19"/>
      <c r="G243" s="40" t="s">
        <v>160</v>
      </c>
      <c r="H243" s="40" t="s">
        <v>131</v>
      </c>
      <c r="I243" s="8"/>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row>
    <row r="244" spans="2:81" s="30" customFormat="1" ht="15" customHeight="1">
      <c r="B244" s="7"/>
      <c r="C244" s="7"/>
      <c r="D244" s="7"/>
      <c r="E244" s="37"/>
      <c r="F244" s="19"/>
      <c r="G244" s="7"/>
      <c r="H244" s="7"/>
      <c r="I244" s="8"/>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row>
    <row r="245" spans="2:81" s="30" customFormat="1" ht="22.5" customHeight="1">
      <c r="B245" s="2" t="s">
        <v>21</v>
      </c>
      <c r="C245" s="2">
        <v>6</v>
      </c>
      <c r="D245" s="3">
        <v>0</v>
      </c>
      <c r="E245" s="1" t="s">
        <v>220</v>
      </c>
      <c r="F245" s="125">
        <f>IF(ISBLANK(E245),0,IF(E245=Answers!E245,1,-1))</f>
        <v>1</v>
      </c>
      <c r="G245" s="2" t="s">
        <v>221</v>
      </c>
      <c r="H245" s="2">
        <v>-99</v>
      </c>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row>
    <row r="246" spans="2:81" s="30" customFormat="1" ht="15" customHeight="1">
      <c r="B246" s="7"/>
      <c r="C246" s="7"/>
      <c r="D246" s="7"/>
      <c r="E246" s="39"/>
      <c r="F246" s="19"/>
      <c r="G246" s="5"/>
      <c r="H246" s="8"/>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row>
    <row r="247" spans="2:81" s="30" customFormat="1" ht="22.5" customHeight="1">
      <c r="B247" s="2">
        <v>101</v>
      </c>
      <c r="C247" s="2">
        <v>6</v>
      </c>
      <c r="D247" s="6">
        <v>9</v>
      </c>
      <c r="E247" s="1" t="str">
        <f>_xlfn.CONCAT(_xlfn.ANCHORARRAY(J247))</f>
        <v>MONDAY</v>
      </c>
      <c r="F247" s="125">
        <f>IF(ISBLANK(E247),0,IF(E247=Answers!E247,1,-1))</f>
        <v>1</v>
      </c>
      <c r="G247" s="2" t="s">
        <v>222</v>
      </c>
      <c r="H247" s="2">
        <v>227</v>
      </c>
      <c r="I247">
        <f>IF(H247&gt;=0, MOD(H247,26),-MOD(-H247,26))</f>
        <v>19</v>
      </c>
      <c r="J247" s="7" t="str" cm="1">
        <f t="array" ref="J247:O247">_xlfn.MAP(MID(G247,_xlfn.SEQUENCE(1,LEN(G247),1,1),1), _xlfn.LAMBDA(_xlpm.cell, fxEncode(_xlpm.cell, I247)))</f>
        <v>M</v>
      </c>
      <c r="K247" t="str">
        <v>O</v>
      </c>
      <c r="L247" t="str">
        <v>N</v>
      </c>
      <c r="M247" t="str">
        <v>D</v>
      </c>
      <c r="N247" t="str">
        <v>A</v>
      </c>
      <c r="O247" t="str">
        <v>Y</v>
      </c>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row>
    <row r="248" spans="2:81" s="30" customFormat="1" ht="22.5" customHeight="1">
      <c r="B248" s="2">
        <v>102</v>
      </c>
      <c r="C248" s="2">
        <v>6</v>
      </c>
      <c r="D248" s="6">
        <v>9</v>
      </c>
      <c r="E248" s="1" t="str">
        <f t="shared" ref="E248:E266" si="6">_xlfn.CONCAT(_xlfn.ANCHORARRAY(J248))</f>
        <v>PUPPY</v>
      </c>
      <c r="F248" s="125">
        <f>IF(ISBLANK(E248),0,IF(E248=Answers!E248,1,-1))</f>
        <v>1</v>
      </c>
      <c r="G248" s="2" t="s">
        <v>223</v>
      </c>
      <c r="H248" s="2">
        <v>-185</v>
      </c>
      <c r="I248">
        <f t="shared" ref="I248:I266" si="7">IF(H248&gt;=0, MOD(H248,26),-MOD(-H248,26))</f>
        <v>-3</v>
      </c>
      <c r="J248" s="7" t="str" cm="1">
        <f t="array" ref="J248:N248">_xlfn.MAP(MID(G248,_xlfn.SEQUENCE(1,LEN(G248),1,1),1), _xlfn.LAMBDA(_xlpm.cell, fxEncode(_xlpm.cell, I248)))</f>
        <v>P</v>
      </c>
      <c r="K248" t="str">
        <v>U</v>
      </c>
      <c r="L248" t="str">
        <v>P</v>
      </c>
      <c r="M248" t="str">
        <v>P</v>
      </c>
      <c r="N248" t="str">
        <v>Y</v>
      </c>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row>
    <row r="249" spans="2:81" s="30" customFormat="1" ht="22.5" customHeight="1">
      <c r="B249" s="2">
        <v>103</v>
      </c>
      <c r="C249" s="2">
        <v>6</v>
      </c>
      <c r="D249" s="6">
        <v>9</v>
      </c>
      <c r="E249" s="1" t="str">
        <f t="shared" si="6"/>
        <v>WONDERFUL</v>
      </c>
      <c r="F249" s="125">
        <f>IF(ISBLANK(E249),0,IF(E249=Answers!E249,1,-1))</f>
        <v>1</v>
      </c>
      <c r="G249" s="2" t="s">
        <v>224</v>
      </c>
      <c r="H249" s="2">
        <v>92</v>
      </c>
      <c r="I249">
        <f t="shared" si="7"/>
        <v>14</v>
      </c>
      <c r="J249" s="7" t="str" cm="1">
        <f t="array" ref="J249:R249">_xlfn.MAP(MID(G249,_xlfn.SEQUENCE(1,LEN(G249),1,1),1), _xlfn.LAMBDA(_xlpm.cell, fxEncode(_xlpm.cell, I249)))</f>
        <v>W</v>
      </c>
      <c r="K249" t="str">
        <v>O</v>
      </c>
      <c r="L249" t="str">
        <v>N</v>
      </c>
      <c r="M249" t="str">
        <v>D</v>
      </c>
      <c r="N249" t="str">
        <v>E</v>
      </c>
      <c r="O249" t="str">
        <v>R</v>
      </c>
      <c r="P249" t="str">
        <v>F</v>
      </c>
      <c r="Q249" t="str">
        <v>U</v>
      </c>
      <c r="R249" t="str">
        <v>L</v>
      </c>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row>
    <row r="250" spans="2:81" s="30" customFormat="1" ht="22.5" customHeight="1">
      <c r="B250" s="2">
        <v>104</v>
      </c>
      <c r="C250" s="2">
        <v>6</v>
      </c>
      <c r="D250" s="6">
        <v>9</v>
      </c>
      <c r="E250" s="1" t="str">
        <f t="shared" si="6"/>
        <v>THURSDAY</v>
      </c>
      <c r="F250" s="125">
        <f>IF(ISBLANK(E250),0,IF(E250=Answers!E250,1,-1))</f>
        <v>1</v>
      </c>
      <c r="G250" s="2" t="s">
        <v>225</v>
      </c>
      <c r="H250" s="2">
        <v>274</v>
      </c>
      <c r="I250">
        <f t="shared" si="7"/>
        <v>14</v>
      </c>
      <c r="J250" s="7" t="str" cm="1">
        <f t="array" ref="J250:Q250">_xlfn.MAP(MID(G250,_xlfn.SEQUENCE(1,LEN(G250),1,1),1), _xlfn.LAMBDA(_xlpm.cell, fxEncode(_xlpm.cell, I250)))</f>
        <v>T</v>
      </c>
      <c r="K250" t="str">
        <v>H</v>
      </c>
      <c r="L250" t="str">
        <v>U</v>
      </c>
      <c r="M250" t="str">
        <v>R</v>
      </c>
      <c r="N250" t="str">
        <v>S</v>
      </c>
      <c r="O250" t="str">
        <v>D</v>
      </c>
      <c r="P250" t="str">
        <v>A</v>
      </c>
      <c r="Q250" t="str">
        <v>Y</v>
      </c>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row>
    <row r="251" spans="2:81" s="30" customFormat="1" ht="22.5" customHeight="1">
      <c r="B251" s="2">
        <v>105</v>
      </c>
      <c r="C251" s="2">
        <v>6</v>
      </c>
      <c r="D251" s="6">
        <v>9</v>
      </c>
      <c r="E251" s="1" t="str">
        <f t="shared" si="6"/>
        <v>SUMMER</v>
      </c>
      <c r="F251" s="125">
        <f>IF(ISBLANK(E251),0,IF(E251=Answers!E251,1,-1))</f>
        <v>1</v>
      </c>
      <c r="G251" s="2" t="s">
        <v>226</v>
      </c>
      <c r="H251" s="2">
        <v>258</v>
      </c>
      <c r="I251">
        <f t="shared" si="7"/>
        <v>24</v>
      </c>
      <c r="J251" s="7" t="str" cm="1">
        <f t="array" ref="J251:O251">_xlfn.MAP(MID(G251,_xlfn.SEQUENCE(1,LEN(G251),1,1),1), _xlfn.LAMBDA(_xlpm.cell, fxEncode(_xlpm.cell, I251)))</f>
        <v>S</v>
      </c>
      <c r="K251" t="str">
        <v>U</v>
      </c>
      <c r="L251" t="str">
        <v>M</v>
      </c>
      <c r="M251" t="str">
        <v>M</v>
      </c>
      <c r="N251" t="str">
        <v>E</v>
      </c>
      <c r="O251" t="str">
        <v>R</v>
      </c>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row>
    <row r="252" spans="2:81" s="30" customFormat="1" ht="22.5" customHeight="1">
      <c r="B252" s="2">
        <v>106</v>
      </c>
      <c r="C252" s="2">
        <v>6</v>
      </c>
      <c r="D252" s="6">
        <v>9</v>
      </c>
      <c r="E252" s="1" t="str">
        <f t="shared" si="6"/>
        <v>EUROPEAN</v>
      </c>
      <c r="F252" s="125">
        <f>IF(ISBLANK(E252),0,IF(E252=Answers!E252,1,-1))</f>
        <v>1</v>
      </c>
      <c r="G252" s="2" t="s">
        <v>227</v>
      </c>
      <c r="H252" s="2">
        <v>96</v>
      </c>
      <c r="I252">
        <f t="shared" si="7"/>
        <v>18</v>
      </c>
      <c r="J252" s="7" t="str" cm="1">
        <f t="array" ref="J252:Q252">_xlfn.MAP(MID(G252,_xlfn.SEQUENCE(1,LEN(G252),1,1),1), _xlfn.LAMBDA(_xlpm.cell, fxEncode(_xlpm.cell, I252)))</f>
        <v>E</v>
      </c>
      <c r="K252" t="str">
        <v>U</v>
      </c>
      <c r="L252" t="str">
        <v>R</v>
      </c>
      <c r="M252" t="str">
        <v>O</v>
      </c>
      <c r="N252" t="str">
        <v>P</v>
      </c>
      <c r="O252" t="str">
        <v>E</v>
      </c>
      <c r="P252" t="str">
        <v>A</v>
      </c>
      <c r="Q252" t="str">
        <v>N</v>
      </c>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row>
    <row r="253" spans="2:81" s="30" customFormat="1" ht="22.5" customHeight="1">
      <c r="B253" s="2">
        <v>107</v>
      </c>
      <c r="C253" s="2">
        <v>6</v>
      </c>
      <c r="D253" s="6">
        <v>9</v>
      </c>
      <c r="E253" s="1" t="str">
        <f t="shared" si="6"/>
        <v>MICROSOFT</v>
      </c>
      <c r="F253" s="125">
        <f>IF(ISBLANK(E253),0,IF(E253=Answers!E253,1,-1))</f>
        <v>1</v>
      </c>
      <c r="G253" s="2" t="s">
        <v>228</v>
      </c>
      <c r="H253" s="2">
        <v>84</v>
      </c>
      <c r="I253">
        <f t="shared" si="7"/>
        <v>6</v>
      </c>
      <c r="J253" s="7" t="str" cm="1">
        <f t="array" ref="J253:R253">_xlfn.MAP(MID(G253,_xlfn.SEQUENCE(1,LEN(G253),1,1),1), _xlfn.LAMBDA(_xlpm.cell, fxEncode(_xlpm.cell, I253)))</f>
        <v>M</v>
      </c>
      <c r="K253" t="str">
        <v>I</v>
      </c>
      <c r="L253" t="str">
        <v>C</v>
      </c>
      <c r="M253" t="str">
        <v>R</v>
      </c>
      <c r="N253" t="str">
        <v>O</v>
      </c>
      <c r="O253" t="str">
        <v>S</v>
      </c>
      <c r="P253" t="str">
        <v>O</v>
      </c>
      <c r="Q253" t="str">
        <v>F</v>
      </c>
      <c r="R253" t="str">
        <v>T</v>
      </c>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row>
    <row r="254" spans="2:81" s="30" customFormat="1" ht="22.5" customHeight="1">
      <c r="B254" s="2">
        <v>108</v>
      </c>
      <c r="C254" s="2">
        <v>6</v>
      </c>
      <c r="D254" s="6">
        <v>9</v>
      </c>
      <c r="E254" s="1" t="str">
        <f t="shared" si="6"/>
        <v>SHORTCUT</v>
      </c>
      <c r="F254" s="125">
        <f>IF(ISBLANK(E254),0,IF(E254=Answers!E254,1,-1))</f>
        <v>1</v>
      </c>
      <c r="G254" s="2" t="s">
        <v>229</v>
      </c>
      <c r="H254" s="2">
        <v>86</v>
      </c>
      <c r="I254">
        <f t="shared" si="7"/>
        <v>8</v>
      </c>
      <c r="J254" s="7" t="str" cm="1">
        <f t="array" ref="J254:Q254">_xlfn.MAP(MID(G254,_xlfn.SEQUENCE(1,LEN(G254),1,1),1), _xlfn.LAMBDA(_xlpm.cell, fxEncode(_xlpm.cell, I254)))</f>
        <v>S</v>
      </c>
      <c r="K254" t="str">
        <v>H</v>
      </c>
      <c r="L254" t="str">
        <v>O</v>
      </c>
      <c r="M254" t="str">
        <v>R</v>
      </c>
      <c r="N254" t="str">
        <v>T</v>
      </c>
      <c r="O254" t="str">
        <v>C</v>
      </c>
      <c r="P254" t="str">
        <v>U</v>
      </c>
      <c r="Q254" t="str">
        <v>T</v>
      </c>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row>
    <row r="255" spans="2:81" s="30" customFormat="1" ht="22.5" customHeight="1">
      <c r="B255" s="2">
        <v>109</v>
      </c>
      <c r="C255" s="2">
        <v>6</v>
      </c>
      <c r="D255" s="6">
        <v>9</v>
      </c>
      <c r="E255" s="1" t="str">
        <f t="shared" si="6"/>
        <v>EXPERT</v>
      </c>
      <c r="F255" s="125">
        <f>IF(ISBLANK(E255),0,IF(E255=Answers!E255,1,-1))</f>
        <v>1</v>
      </c>
      <c r="G255" s="2" t="s">
        <v>230</v>
      </c>
      <c r="H255" s="2">
        <v>227</v>
      </c>
      <c r="I255">
        <f t="shared" si="7"/>
        <v>19</v>
      </c>
      <c r="J255" s="7" t="str" cm="1">
        <f t="array" ref="J255:O255">_xlfn.MAP(MID(G255,_xlfn.SEQUENCE(1,LEN(G255),1,1),1), _xlfn.LAMBDA(_xlpm.cell, fxEncode(_xlpm.cell, I255)))</f>
        <v>E</v>
      </c>
      <c r="K255" t="str">
        <v>X</v>
      </c>
      <c r="L255" t="str">
        <v>P</v>
      </c>
      <c r="M255" t="str">
        <v>E</v>
      </c>
      <c r="N255" t="str">
        <v>R</v>
      </c>
      <c r="O255" t="str">
        <v>T</v>
      </c>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row>
    <row r="256" spans="2:81" s="30" customFormat="1" ht="22.5" customHeight="1">
      <c r="B256" s="2">
        <v>110</v>
      </c>
      <c r="C256" s="2">
        <v>6</v>
      </c>
      <c r="D256" s="6">
        <v>9</v>
      </c>
      <c r="E256" s="1" t="str">
        <f t="shared" si="6"/>
        <v>BIRTHDAY</v>
      </c>
      <c r="F256" s="125">
        <f>IF(ISBLANK(E256),0,IF(E256=Answers!E256,1,-1))</f>
        <v>1</v>
      </c>
      <c r="G256" s="2" t="s">
        <v>231</v>
      </c>
      <c r="H256" s="2">
        <v>137</v>
      </c>
      <c r="I256">
        <f t="shared" si="7"/>
        <v>7</v>
      </c>
      <c r="J256" s="7" t="str" cm="1">
        <f t="array" ref="J256:Q256">_xlfn.MAP(MID(G256,_xlfn.SEQUENCE(1,LEN(G256),1,1),1), _xlfn.LAMBDA(_xlpm.cell, fxEncode(_xlpm.cell, I256)))</f>
        <v>B</v>
      </c>
      <c r="K256" t="str">
        <v>I</v>
      </c>
      <c r="L256" t="str">
        <v>R</v>
      </c>
      <c r="M256" t="str">
        <v>T</v>
      </c>
      <c r="N256" t="str">
        <v>H</v>
      </c>
      <c r="O256" t="str">
        <v>D</v>
      </c>
      <c r="P256" t="str">
        <v>A</v>
      </c>
      <c r="Q256" t="str">
        <v>Y</v>
      </c>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row>
    <row r="257" spans="2:81" s="30" customFormat="1" ht="22.5" customHeight="1">
      <c r="B257" s="2">
        <v>111</v>
      </c>
      <c r="C257" s="2">
        <v>6</v>
      </c>
      <c r="D257" s="6">
        <v>9</v>
      </c>
      <c r="E257" s="1" t="str">
        <f t="shared" si="6"/>
        <v>VACATIONS</v>
      </c>
      <c r="F257" s="125">
        <f>IF(ISBLANK(E257),0,IF(E257=Answers!E257,1,-1))</f>
        <v>1</v>
      </c>
      <c r="G257" s="2" t="s">
        <v>232</v>
      </c>
      <c r="H257" s="2">
        <v>85</v>
      </c>
      <c r="I257">
        <f t="shared" si="7"/>
        <v>7</v>
      </c>
      <c r="J257" s="7" t="str" cm="1">
        <f t="array" ref="J257:R257">_xlfn.MAP(MID(G257,_xlfn.SEQUENCE(1,LEN(G257),1,1),1), _xlfn.LAMBDA(_xlpm.cell, fxEncode(_xlpm.cell, I257)))</f>
        <v>V</v>
      </c>
      <c r="K257" t="str">
        <v>A</v>
      </c>
      <c r="L257" t="str">
        <v>C</v>
      </c>
      <c r="M257" t="str">
        <v>A</v>
      </c>
      <c r="N257" t="str">
        <v>T</v>
      </c>
      <c r="O257" t="str">
        <v>I</v>
      </c>
      <c r="P257" t="str">
        <v>O</v>
      </c>
      <c r="Q257" t="str">
        <v>N</v>
      </c>
      <c r="R257" t="str">
        <v>S</v>
      </c>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row>
    <row r="258" spans="2:81" s="30" customFormat="1" ht="22.5" customHeight="1">
      <c r="B258" s="2">
        <v>112</v>
      </c>
      <c r="C258" s="2">
        <v>6</v>
      </c>
      <c r="D258" s="6">
        <v>9</v>
      </c>
      <c r="E258" s="1" t="str">
        <f t="shared" si="6"/>
        <v>FLOWERS</v>
      </c>
      <c r="F258" s="125">
        <f>IF(ISBLANK(E258),0,IF(E258=Answers!E258,1,-1))</f>
        <v>1</v>
      </c>
      <c r="G258" s="2" t="s">
        <v>233</v>
      </c>
      <c r="H258" s="2">
        <v>-190</v>
      </c>
      <c r="I258">
        <f t="shared" si="7"/>
        <v>-8</v>
      </c>
      <c r="J258" s="7" t="str" cm="1">
        <f t="array" ref="J258:P258">_xlfn.MAP(MID(G258,_xlfn.SEQUENCE(1,LEN(G258),1,1),1), _xlfn.LAMBDA(_xlpm.cell, fxEncode(_xlpm.cell, I258)))</f>
        <v>F</v>
      </c>
      <c r="K258" t="str">
        <v>L</v>
      </c>
      <c r="L258" t="str">
        <v>O</v>
      </c>
      <c r="M258" t="str">
        <v>W</v>
      </c>
      <c r="N258" t="str">
        <v>E</v>
      </c>
      <c r="O258" t="str">
        <v>R</v>
      </c>
      <c r="P258" t="str">
        <v>S</v>
      </c>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row>
    <row r="259" spans="2:81" s="30" customFormat="1" ht="22.5" customHeight="1">
      <c r="B259" s="2">
        <v>113</v>
      </c>
      <c r="C259" s="2">
        <v>6</v>
      </c>
      <c r="D259" s="6">
        <v>9</v>
      </c>
      <c r="E259" s="1" t="str">
        <f t="shared" si="6"/>
        <v>QUICK</v>
      </c>
      <c r="F259" s="125">
        <f>IF(ISBLANK(E259),0,IF(E259=Answers!E259,1,-1))</f>
        <v>1</v>
      </c>
      <c r="G259" s="2" t="s">
        <v>234</v>
      </c>
      <c r="H259" s="2">
        <v>-47</v>
      </c>
      <c r="I259">
        <f t="shared" si="7"/>
        <v>-21</v>
      </c>
      <c r="J259" s="7" t="str" cm="1">
        <f t="array" ref="J259:N259">_xlfn.MAP(MID(G259,_xlfn.SEQUENCE(1,LEN(G259),1,1),1), _xlfn.LAMBDA(_xlpm.cell, fxEncode(_xlpm.cell, I259)))</f>
        <v>Q</v>
      </c>
      <c r="K259" t="str">
        <v>U</v>
      </c>
      <c r="L259" t="str">
        <v>I</v>
      </c>
      <c r="M259" t="str">
        <v>C</v>
      </c>
      <c r="N259" t="str">
        <v>K</v>
      </c>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row>
    <row r="260" spans="2:81" s="30" customFormat="1" ht="22.5" customHeight="1">
      <c r="B260" s="2">
        <v>114</v>
      </c>
      <c r="C260" s="2">
        <v>6</v>
      </c>
      <c r="D260" s="6">
        <v>9</v>
      </c>
      <c r="E260" s="1" t="str">
        <f t="shared" si="6"/>
        <v>KITTEN</v>
      </c>
      <c r="F260" s="125">
        <f>IF(ISBLANK(E260),0,IF(E260=Answers!E260,1,-1))</f>
        <v>1</v>
      </c>
      <c r="G260" s="2" t="s">
        <v>235</v>
      </c>
      <c r="H260" s="2">
        <v>123</v>
      </c>
      <c r="I260">
        <f t="shared" si="7"/>
        <v>19</v>
      </c>
      <c r="J260" s="7" t="str" cm="1">
        <f t="array" ref="J260:O260">_xlfn.MAP(MID(G260,_xlfn.SEQUENCE(1,LEN(G260),1,1),1), _xlfn.LAMBDA(_xlpm.cell, fxEncode(_xlpm.cell, I260)))</f>
        <v>K</v>
      </c>
      <c r="K260" t="str">
        <v>I</v>
      </c>
      <c r="L260" t="str">
        <v>T</v>
      </c>
      <c r="M260" t="str">
        <v>T</v>
      </c>
      <c r="N260" t="str">
        <v>E</v>
      </c>
      <c r="O260" t="str">
        <v>N</v>
      </c>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row>
    <row r="261" spans="2:81" s="30" customFormat="1" ht="22.5" customHeight="1">
      <c r="B261" s="2">
        <v>115</v>
      </c>
      <c r="C261" s="2">
        <v>6</v>
      </c>
      <c r="D261" s="6">
        <v>9</v>
      </c>
      <c r="E261" s="1" t="str">
        <f t="shared" si="6"/>
        <v>COMPLETED</v>
      </c>
      <c r="F261" s="125">
        <f>IF(ISBLANK(E261),0,IF(E261=Answers!E261,1,-1))</f>
        <v>1</v>
      </c>
      <c r="G261" s="2" t="s">
        <v>236</v>
      </c>
      <c r="H261" s="2">
        <v>273</v>
      </c>
      <c r="I261">
        <f t="shared" si="7"/>
        <v>13</v>
      </c>
      <c r="J261" s="7" t="str" cm="1">
        <f t="array" ref="J261:R261">_xlfn.MAP(MID(G261,_xlfn.SEQUENCE(1,LEN(G261),1,1),1), _xlfn.LAMBDA(_xlpm.cell, fxEncode(_xlpm.cell, I261)))</f>
        <v>C</v>
      </c>
      <c r="K261" t="str">
        <v>O</v>
      </c>
      <c r="L261" t="str">
        <v>M</v>
      </c>
      <c r="M261" t="str">
        <v>P</v>
      </c>
      <c r="N261" t="str">
        <v>L</v>
      </c>
      <c r="O261" t="str">
        <v>E</v>
      </c>
      <c r="P261" t="str">
        <v>T</v>
      </c>
      <c r="Q261" t="str">
        <v>E</v>
      </c>
      <c r="R261" t="str">
        <v>D</v>
      </c>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row>
    <row r="262" spans="2:81" s="30" customFormat="1" ht="22.5" customHeight="1">
      <c r="B262" s="2">
        <v>116</v>
      </c>
      <c r="C262" s="2">
        <v>6</v>
      </c>
      <c r="D262" s="6">
        <v>9</v>
      </c>
      <c r="E262" s="1" t="str">
        <f t="shared" si="6"/>
        <v>EXCEL</v>
      </c>
      <c r="F262" s="125">
        <f>IF(ISBLANK(E262),0,IF(E262=Answers!E262,1,-1))</f>
        <v>1</v>
      </c>
      <c r="G262" s="2" t="s">
        <v>237</v>
      </c>
      <c r="H262" s="2">
        <v>-245</v>
      </c>
      <c r="I262">
        <f t="shared" si="7"/>
        <v>-11</v>
      </c>
      <c r="J262" s="7" t="str" cm="1">
        <f t="array" ref="J262:N262">_xlfn.MAP(MID(G262,_xlfn.SEQUENCE(1,LEN(G262),1,1),1), _xlfn.LAMBDA(_xlpm.cell, fxEncode(_xlpm.cell, I262)))</f>
        <v>E</v>
      </c>
      <c r="K262" t="str">
        <v>X</v>
      </c>
      <c r="L262" t="str">
        <v>C</v>
      </c>
      <c r="M262" t="str">
        <v>E</v>
      </c>
      <c r="N262" t="str">
        <v>L</v>
      </c>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row>
    <row r="263" spans="2:81" s="30" customFormat="1" ht="22.5" customHeight="1">
      <c r="B263" s="2">
        <v>117</v>
      </c>
      <c r="C263" s="2">
        <v>6</v>
      </c>
      <c r="D263" s="6">
        <v>9</v>
      </c>
      <c r="E263" s="1" t="str">
        <f t="shared" si="6"/>
        <v>SUPER</v>
      </c>
      <c r="F263" s="125">
        <f>IF(ISBLANK(E263),0,IF(E263=Answers!E263,1,-1))</f>
        <v>1</v>
      </c>
      <c r="G263" s="2" t="s">
        <v>238</v>
      </c>
      <c r="H263" s="2">
        <v>212</v>
      </c>
      <c r="I263">
        <f t="shared" si="7"/>
        <v>4</v>
      </c>
      <c r="J263" s="7" t="str" cm="1">
        <f t="array" ref="J263:N263">_xlfn.MAP(MID(G263,_xlfn.SEQUENCE(1,LEN(G263),1,1),1), _xlfn.LAMBDA(_xlpm.cell, fxEncode(_xlpm.cell, I263)))</f>
        <v>S</v>
      </c>
      <c r="K263" t="str">
        <v>U</v>
      </c>
      <c r="L263" t="str">
        <v>P</v>
      </c>
      <c r="M263" t="str">
        <v>E</v>
      </c>
      <c r="N263" t="str">
        <v>R</v>
      </c>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row>
    <row r="264" spans="2:81" s="30" customFormat="1" ht="22.5" customHeight="1">
      <c r="B264" s="2">
        <v>118</v>
      </c>
      <c r="C264" s="2">
        <v>6</v>
      </c>
      <c r="D264" s="6">
        <v>9</v>
      </c>
      <c r="E264" s="1" t="str">
        <f t="shared" si="6"/>
        <v>COMPREHEND</v>
      </c>
      <c r="F264" s="125">
        <f>IF(ISBLANK(E264),0,IF(E264=Answers!E264,1,-1))</f>
        <v>1</v>
      </c>
      <c r="G264" s="2" t="s">
        <v>239</v>
      </c>
      <c r="H264" s="2">
        <v>258</v>
      </c>
      <c r="I264">
        <f t="shared" si="7"/>
        <v>24</v>
      </c>
      <c r="J264" s="7" t="str" cm="1">
        <f t="array" ref="J264:S264">_xlfn.MAP(MID(G264,_xlfn.SEQUENCE(1,LEN(G264),1,1),1), _xlfn.LAMBDA(_xlpm.cell, fxEncode(_xlpm.cell, I264)))</f>
        <v>C</v>
      </c>
      <c r="K264" t="str">
        <v>O</v>
      </c>
      <c r="L264" t="str">
        <v>M</v>
      </c>
      <c r="M264" t="str">
        <v>P</v>
      </c>
      <c r="N264" t="str">
        <v>R</v>
      </c>
      <c r="O264" t="str">
        <v>E</v>
      </c>
      <c r="P264" t="str">
        <v>H</v>
      </c>
      <c r="Q264" t="str">
        <v>E</v>
      </c>
      <c r="R264" t="str">
        <v>N</v>
      </c>
      <c r="S264" t="str">
        <v>D</v>
      </c>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row>
    <row r="265" spans="2:81" s="30" customFormat="1" ht="22.5" customHeight="1">
      <c r="B265" s="2">
        <v>119</v>
      </c>
      <c r="C265" s="2">
        <v>6</v>
      </c>
      <c r="D265" s="6">
        <v>9</v>
      </c>
      <c r="E265" s="1" t="str">
        <f t="shared" si="6"/>
        <v>STRATEGY</v>
      </c>
      <c r="F265" s="125">
        <f>IF(ISBLANK(E265),0,IF(E265=Answers!E265,1,-1))</f>
        <v>1</v>
      </c>
      <c r="G265" s="2" t="s">
        <v>240</v>
      </c>
      <c r="H265" s="2">
        <v>46</v>
      </c>
      <c r="I265">
        <f t="shared" si="7"/>
        <v>20</v>
      </c>
      <c r="J265" s="7" t="str" cm="1">
        <f t="array" ref="J265:Q265">_xlfn.MAP(MID(G265,_xlfn.SEQUENCE(1,LEN(G265),1,1),1), _xlfn.LAMBDA(_xlpm.cell, fxEncode(_xlpm.cell, I265)))</f>
        <v>S</v>
      </c>
      <c r="K265" t="str">
        <v>T</v>
      </c>
      <c r="L265" t="str">
        <v>R</v>
      </c>
      <c r="M265" t="str">
        <v>A</v>
      </c>
      <c r="N265" t="str">
        <v>T</v>
      </c>
      <c r="O265" t="str">
        <v>E</v>
      </c>
      <c r="P265" t="str">
        <v>G</v>
      </c>
      <c r="Q265" t="str">
        <v>Y</v>
      </c>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row>
    <row r="266" spans="2:81" s="30" customFormat="1" ht="22.5" customHeight="1">
      <c r="B266" s="2">
        <v>120</v>
      </c>
      <c r="C266" s="2">
        <v>6</v>
      </c>
      <c r="D266" s="6">
        <v>9</v>
      </c>
      <c r="E266" s="1" t="str">
        <f t="shared" si="6"/>
        <v>REVOLVING</v>
      </c>
      <c r="F266" s="125">
        <f>IF(ISBLANK(E266),0,IF(E266=Answers!E266,1,-1))</f>
        <v>1</v>
      </c>
      <c r="G266" s="2" t="s">
        <v>241</v>
      </c>
      <c r="H266" s="2">
        <v>-45</v>
      </c>
      <c r="I266">
        <f t="shared" si="7"/>
        <v>-19</v>
      </c>
      <c r="J266" s="7" t="str" cm="1">
        <f t="array" ref="J266:R266">_xlfn.MAP(MID(G266,_xlfn.SEQUENCE(1,LEN(G266),1,1),1), _xlfn.LAMBDA(_xlpm.cell, fxEncode(_xlpm.cell, I266)))</f>
        <v>R</v>
      </c>
      <c r="K266" t="str">
        <v>E</v>
      </c>
      <c r="L266" t="str">
        <v>V</v>
      </c>
      <c r="M266" t="str">
        <v>O</v>
      </c>
      <c r="N266" t="str">
        <v>L</v>
      </c>
      <c r="O266" t="str">
        <v>V</v>
      </c>
      <c r="P266" t="str">
        <v>I</v>
      </c>
      <c r="Q266" t="str">
        <v>N</v>
      </c>
      <c r="R266" t="str">
        <v>G</v>
      </c>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row>
    <row r="267" spans="2:81" s="30" customFormat="1" ht="15" customHeight="1" thickBot="1">
      <c r="B267" s="7"/>
      <c r="C267" s="7"/>
      <c r="D267" s="7"/>
      <c r="E267" s="7"/>
      <c r="F267" s="19"/>
      <c r="G267" s="7"/>
      <c r="H267" s="7"/>
      <c r="I267" s="8"/>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row>
    <row r="268" spans="2:81" s="30" customFormat="1" ht="25.5" customHeight="1" thickBot="1">
      <c r="B268" s="12" t="s">
        <v>22</v>
      </c>
      <c r="C268" s="44" t="s">
        <v>10</v>
      </c>
      <c r="D268" s="8"/>
      <c r="E268"/>
      <c r="F268" s="38"/>
      <c r="G268" s="8"/>
      <c r="H268" s="8"/>
      <c r="I268" s="8"/>
      <c r="J268" s="7"/>
      <c r="K268" s="8"/>
      <c r="L268" s="105" t="s">
        <v>252</v>
      </c>
      <c r="M268" s="8"/>
    </row>
    <row r="269" spans="2:81" s="7" customFormat="1" ht="15" customHeight="1">
      <c r="B269" s="36"/>
      <c r="C269" s="8"/>
      <c r="D269" s="8"/>
      <c r="E269" s="8"/>
      <c r="F269" s="38"/>
      <c r="G269" s="8"/>
      <c r="H269" s="8"/>
      <c r="I269" s="8"/>
      <c r="K269" s="8"/>
      <c r="L269" s="120" t="s">
        <v>204</v>
      </c>
      <c r="M269" s="8" cm="1">
        <f t="array" ref="M269:M275">LEN(L269:L275)</f>
        <v>6</v>
      </c>
    </row>
    <row r="270" spans="2:81" s="7" customFormat="1" ht="15" customHeight="1">
      <c r="B270" s="119" t="s">
        <v>219</v>
      </c>
      <c r="C270" s="19"/>
      <c r="D270" s="8"/>
      <c r="E270" s="8"/>
      <c r="F270" s="38"/>
      <c r="G270" s="8"/>
      <c r="H270" s="8"/>
      <c r="I270" s="8"/>
      <c r="L270" s="120" t="s">
        <v>205</v>
      </c>
      <c r="M270" s="8">
        <v>7</v>
      </c>
    </row>
    <row r="271" spans="2:81" s="7" customFormat="1" ht="15" customHeight="1">
      <c r="B271" s="121" t="s">
        <v>169</v>
      </c>
      <c r="C271" s="19"/>
      <c r="D271" s="8"/>
      <c r="E271" s="8"/>
      <c r="F271" s="38"/>
      <c r="G271" s="8"/>
      <c r="H271" s="8"/>
      <c r="I271" s="8"/>
      <c r="L271" s="120" t="s">
        <v>206</v>
      </c>
      <c r="M271" s="8">
        <v>9</v>
      </c>
    </row>
    <row r="272" spans="2:81" s="7" customFormat="1" ht="15" customHeight="1">
      <c r="C272" s="19"/>
      <c r="D272" s="8"/>
      <c r="E272" s="8"/>
      <c r="F272" s="38"/>
      <c r="G272" s="8"/>
      <c r="H272" s="8"/>
      <c r="I272" s="8"/>
      <c r="L272" s="120" t="s">
        <v>207</v>
      </c>
      <c r="M272" s="8">
        <v>8</v>
      </c>
    </row>
    <row r="273" spans="2:49" s="7" customFormat="1" ht="15" customHeight="1">
      <c r="B273" s="119" t="s">
        <v>170</v>
      </c>
      <c r="C273" s="19"/>
      <c r="D273" s="8"/>
      <c r="E273" s="8"/>
      <c r="F273" s="38"/>
      <c r="G273" s="8"/>
      <c r="H273" s="8"/>
      <c r="I273" s="8"/>
      <c r="L273" s="120" t="s">
        <v>177</v>
      </c>
      <c r="M273" s="8">
        <v>6</v>
      </c>
    </row>
    <row r="274" spans="2:49" s="7" customFormat="1" ht="15" customHeight="1">
      <c r="B274" s="122"/>
      <c r="C274" s="19"/>
      <c r="D274" s="8"/>
      <c r="E274" s="8"/>
      <c r="F274" s="38"/>
      <c r="G274" s="8"/>
      <c r="H274" s="8"/>
      <c r="I274" s="8"/>
      <c r="L274" s="120" t="s">
        <v>208</v>
      </c>
      <c r="M274" s="8">
        <v>8</v>
      </c>
    </row>
    <row r="275" spans="2:49" s="7" customFormat="1" ht="15" customHeight="1">
      <c r="B275" s="121" t="s">
        <v>265</v>
      </c>
      <c r="C275" s="19"/>
      <c r="D275" s="8"/>
      <c r="E275" s="8"/>
      <c r="F275" s="38"/>
      <c r="G275" s="8"/>
      <c r="H275" s="8"/>
      <c r="I275" s="8"/>
      <c r="L275" s="123" t="s">
        <v>190</v>
      </c>
      <c r="M275" s="8">
        <v>6</v>
      </c>
    </row>
    <row r="276" spans="2:49" s="7" customFormat="1" ht="15" customHeight="1">
      <c r="B276" s="41" t="s">
        <v>209</v>
      </c>
      <c r="C276" s="19"/>
      <c r="D276" s="8"/>
      <c r="E276" s="8"/>
      <c r="F276" s="38"/>
      <c r="G276" s="8"/>
      <c r="H276" s="8"/>
      <c r="I276" s="8"/>
      <c r="L276" s="8"/>
      <c r="M276" s="8"/>
    </row>
    <row r="277" spans="2:49" s="7" customFormat="1" ht="15" customHeight="1">
      <c r="C277" s="19"/>
      <c r="D277" s="8"/>
      <c r="E277" s="8"/>
      <c r="F277" s="38"/>
      <c r="G277" s="8"/>
      <c r="H277" s="8"/>
      <c r="I277" s="8"/>
      <c r="L277" s="8"/>
      <c r="M277" s="8"/>
    </row>
    <row r="278" spans="2:49" s="7" customFormat="1" ht="15" customHeight="1">
      <c r="B278" s="36" t="s">
        <v>44</v>
      </c>
      <c r="C278" s="19"/>
      <c r="D278" s="8"/>
      <c r="E278" s="8"/>
      <c r="F278" s="38"/>
      <c r="G278" s="8"/>
      <c r="H278" s="8"/>
      <c r="I278" s="8"/>
      <c r="L278" s="8"/>
      <c r="M278" s="8"/>
    </row>
    <row r="279" spans="2:49" s="7" customFormat="1" ht="15" customHeight="1">
      <c r="B279" s="41" t="s">
        <v>262</v>
      </c>
      <c r="C279" s="19"/>
      <c r="D279" s="8"/>
      <c r="E279" s="8"/>
      <c r="F279" s="38"/>
      <c r="G279" s="8"/>
      <c r="H279" s="8"/>
      <c r="I279" s="8"/>
      <c r="L279" s="8"/>
      <c r="M279" s="8"/>
    </row>
    <row r="280" spans="2:49" s="7" customFormat="1" ht="15" customHeight="1">
      <c r="B280" s="41" t="s">
        <v>261</v>
      </c>
      <c r="C280" s="8"/>
      <c r="D280" s="8"/>
      <c r="E280" s="8"/>
      <c r="F280" s="38"/>
      <c r="G280" s="9"/>
      <c r="H280" s="8"/>
      <c r="I280" s="8"/>
      <c r="K280" s="8"/>
      <c r="L280" s="8"/>
      <c r="M280" s="8"/>
    </row>
    <row r="281" spans="2:49" s="7" customFormat="1" ht="15" customHeight="1">
      <c r="B281" s="41" t="s">
        <v>260</v>
      </c>
      <c r="C281" s="8"/>
      <c r="D281" s="8"/>
      <c r="E281" s="8"/>
      <c r="F281" s="38"/>
      <c r="G281" s="9"/>
      <c r="H281" s="8"/>
      <c r="I281" s="8"/>
      <c r="K281" s="8"/>
      <c r="L281" s="8"/>
      <c r="M281" s="8"/>
    </row>
    <row r="282" spans="2:49" s="7" customFormat="1" ht="15" customHeight="1" thickBot="1">
      <c r="C282" s="8"/>
      <c r="D282" s="8"/>
      <c r="E282" s="8"/>
      <c r="F282" s="38"/>
      <c r="G282" s="9"/>
      <c r="H282" s="8"/>
      <c r="I282" s="8"/>
      <c r="K282" s="8"/>
      <c r="L282" s="8"/>
      <c r="M282" s="8"/>
    </row>
    <row r="283" spans="2:49" s="30" customFormat="1" ht="25.5" customHeight="1" thickBot="1">
      <c r="B283" s="13" t="s">
        <v>26</v>
      </c>
      <c r="C283" s="14" t="s">
        <v>2</v>
      </c>
      <c r="D283" s="40" t="s">
        <v>3</v>
      </c>
      <c r="E283" s="40" t="s">
        <v>4</v>
      </c>
      <c r="F283" s="19"/>
      <c r="G283" s="92" t="s">
        <v>171</v>
      </c>
      <c r="H283" s="106"/>
      <c r="I283" s="106"/>
      <c r="J283" s="93"/>
      <c r="M283" s="7"/>
      <c r="P283" s="153"/>
      <c r="Q283" s="153"/>
      <c r="R283" s="153"/>
      <c r="S283" s="153"/>
      <c r="T283" s="153"/>
      <c r="U283" s="153"/>
      <c r="V283" s="153"/>
      <c r="W283" s="153"/>
      <c r="X283" s="153"/>
      <c r="Y283" s="153"/>
      <c r="Z283" s="153"/>
      <c r="AA283" s="153"/>
      <c r="AB283" s="153"/>
      <c r="AC283" s="153"/>
      <c r="AD283" s="153"/>
      <c r="AE283" s="153"/>
      <c r="AF283" s="153"/>
      <c r="AG283" s="153"/>
      <c r="AH283" s="153"/>
      <c r="AI283" s="153"/>
      <c r="AJ283" s="153"/>
      <c r="AK283" s="153"/>
      <c r="AL283" s="153"/>
      <c r="AM283" s="153"/>
      <c r="AN283" s="153"/>
    </row>
    <row r="284" spans="2:49" s="30" customFormat="1" ht="15" customHeight="1">
      <c r="B284" s="7"/>
      <c r="C284" s="7"/>
      <c r="D284" s="7"/>
      <c r="E284" s="37"/>
      <c r="F284" s="19"/>
      <c r="G284" s="7"/>
      <c r="H284" s="7"/>
      <c r="I284" s="8"/>
      <c r="J284" s="7"/>
      <c r="M284" s="7"/>
    </row>
    <row r="285" spans="2:49" s="30" customFormat="1" ht="22.5" customHeight="1">
      <c r="B285" s="2" t="s">
        <v>23</v>
      </c>
      <c r="C285" s="2">
        <v>7</v>
      </c>
      <c r="D285" s="3">
        <v>0</v>
      </c>
      <c r="E285" s="1" t="s">
        <v>195</v>
      </c>
      <c r="F285" s="125">
        <f>IF(ISBLANK(E285),0,IF(E285=Answers!E285,1,-1))</f>
        <v>1</v>
      </c>
      <c r="G285" s="80" t="s">
        <v>172</v>
      </c>
      <c r="H285" s="81"/>
      <c r="I285" s="85"/>
      <c r="J285" s="86"/>
      <c r="M285" s="7"/>
      <c r="O285" s="30" t="s">
        <v>353</v>
      </c>
    </row>
    <row r="286" spans="2:49" s="30" customFormat="1" ht="15" customHeight="1">
      <c r="B286" s="7"/>
      <c r="C286" s="7"/>
      <c r="D286" s="7"/>
      <c r="E286" s="39"/>
      <c r="F286" s="19"/>
      <c r="G286" s="5"/>
      <c r="H286" s="7"/>
      <c r="I286" s="8"/>
      <c r="J286" s="7"/>
      <c r="L286" s="30" t="s">
        <v>351</v>
      </c>
      <c r="M286" s="7" t="s">
        <v>352</v>
      </c>
      <c r="O286" s="153" cm="1">
        <f t="array" ref="O286:AN286">_xlfn.SEQUENCE(1,26,1,1)</f>
        <v>1</v>
      </c>
      <c r="P286" s="30">
        <v>2</v>
      </c>
      <c r="Q286" s="30">
        <v>3</v>
      </c>
      <c r="R286" s="30">
        <v>4</v>
      </c>
      <c r="S286" s="30">
        <v>5</v>
      </c>
      <c r="T286" s="30">
        <v>6</v>
      </c>
      <c r="U286" s="30">
        <v>7</v>
      </c>
      <c r="V286" s="30">
        <v>8</v>
      </c>
      <c r="W286" s="30">
        <v>9</v>
      </c>
      <c r="X286" s="30">
        <v>10</v>
      </c>
      <c r="Y286" s="30">
        <v>11</v>
      </c>
      <c r="Z286" s="30">
        <v>12</v>
      </c>
      <c r="AA286" s="30">
        <v>13</v>
      </c>
      <c r="AB286" s="30">
        <v>14</v>
      </c>
      <c r="AC286" s="30">
        <v>15</v>
      </c>
      <c r="AD286" s="30">
        <v>16</v>
      </c>
      <c r="AE286" s="30">
        <v>17</v>
      </c>
      <c r="AF286" s="30">
        <v>18</v>
      </c>
      <c r="AG286" s="30">
        <v>19</v>
      </c>
      <c r="AH286" s="30">
        <v>20</v>
      </c>
      <c r="AI286" s="30">
        <v>21</v>
      </c>
      <c r="AJ286" s="30">
        <v>22</v>
      </c>
      <c r="AK286" s="30">
        <v>23</v>
      </c>
      <c r="AL286" s="30">
        <v>24</v>
      </c>
      <c r="AM286" s="30">
        <v>25</v>
      </c>
      <c r="AN286" s="30">
        <v>26</v>
      </c>
    </row>
    <row r="287" spans="2:49" s="30" customFormat="1" ht="22.5" customHeight="1">
      <c r="B287" s="2">
        <v>121</v>
      </c>
      <c r="C287" s="2">
        <v>7</v>
      </c>
      <c r="D287" s="6">
        <v>10</v>
      </c>
      <c r="E287" s="1" t="str" cm="1">
        <f t="array" ref="E287:E306">X370:X389</f>
        <v>WORLD</v>
      </c>
      <c r="F287" s="125">
        <f>IF(ISBLANK(E287),0,IF(E287=Answers!E287,1,-1))</f>
        <v>1</v>
      </c>
      <c r="G287" s="87" t="s">
        <v>182</v>
      </c>
      <c r="H287" s="88"/>
      <c r="I287" s="85"/>
      <c r="J287" s="86"/>
      <c r="K287" s="7" cm="1">
        <f t="array" ref="K287:K306">_xlfn.SEQUENCE(COUNTA(_xlfn.ANCHORARRAY(L287)))</f>
        <v>1</v>
      </c>
      <c r="L287" s="7" t="str" cm="1">
        <f t="array" ref="L287:L306">_xlfn.TEXTBEFORE(G287:G306, " ", 1)</f>
        <v>CDNBMJH</v>
      </c>
      <c r="M287" s="7" cm="1">
        <f t="array" ref="M287:M306">LEN(_xlfn.ANCHORARRAY(L287))</f>
        <v>7</v>
      </c>
      <c r="N287" s="30" t="str" cm="1">
        <f t="array" ref="N287:N306">IF(_xlfn.ANCHORARRAY(M287)=7,L270,IF(_xlfn.ANCHORARRAY(M287)=M271,L271,""))</f>
        <v>TUESDAY</v>
      </c>
      <c r="O287" s="30" t="str" cm="1">
        <f t="array" ref="O287">_xlfn.CONCAT(_xlfn.MAP(MID($L287,_xlfn.SEQUENCE(1,LEN($L287),1,1),1), _xlfn.LAMBDA(_xlpm.cell, fxEncode(_xlpm.cell, O$286))))</f>
        <v>DEOCNKI</v>
      </c>
      <c r="P287" s="30" t="str" cm="1">
        <f t="array" ref="P287">_xlfn.CONCAT(_xlfn.MAP(MID($L287,_xlfn.SEQUENCE(1,LEN($L287),1,1),1), _xlfn.LAMBDA(_xlpm.cell, fxEncode(_xlpm.cell, P$286))))</f>
        <v>EFPDOLJ</v>
      </c>
      <c r="Q287" s="30" t="str" cm="1">
        <f t="array" ref="Q287">_xlfn.CONCAT(_xlfn.MAP(MID($L287,_xlfn.SEQUENCE(1,LEN($L287),1,1),1), _xlfn.LAMBDA(_xlpm.cell, fxEncode(_xlpm.cell, Q$286))))</f>
        <v>FGQEPMK</v>
      </c>
      <c r="R287" s="30" t="str" cm="1">
        <f t="array" ref="R287">_xlfn.CONCAT(_xlfn.MAP(MID($L287,_xlfn.SEQUENCE(1,LEN($L287),1,1),1), _xlfn.LAMBDA(_xlpm.cell, fxEncode(_xlpm.cell, R$286))))</f>
        <v>GHRFQNL</v>
      </c>
      <c r="S287" s="30" t="str" cm="1">
        <f t="array" ref="S287">_xlfn.CONCAT(_xlfn.MAP(MID($L287,_xlfn.SEQUENCE(1,LEN($L287),1,1),1), _xlfn.LAMBDA(_xlpm.cell, fxEncode(_xlpm.cell, S$286))))</f>
        <v>HISGROM</v>
      </c>
      <c r="T287" s="30" t="str" cm="1">
        <f t="array" ref="T287">_xlfn.CONCAT(_xlfn.MAP(MID($L287,_xlfn.SEQUENCE(1,LEN($L287),1,1),1), _xlfn.LAMBDA(_xlpm.cell, fxEncode(_xlpm.cell, T$286))))</f>
        <v>IJTHSPN</v>
      </c>
      <c r="U287" s="30" t="str" cm="1">
        <f t="array" ref="U287">_xlfn.CONCAT(_xlfn.MAP(MID($L287,_xlfn.SEQUENCE(1,LEN($L287),1,1),1), _xlfn.LAMBDA(_xlpm.cell, fxEncode(_xlpm.cell, U$286))))</f>
        <v>JKUITQO</v>
      </c>
      <c r="V287" s="30" t="str" cm="1">
        <f t="array" ref="V287">_xlfn.CONCAT(_xlfn.MAP(MID($L287,_xlfn.SEQUENCE(1,LEN($L287),1,1),1), _xlfn.LAMBDA(_xlpm.cell, fxEncode(_xlpm.cell, V$286))))</f>
        <v>KLVJURP</v>
      </c>
      <c r="W287" s="30" t="str" cm="1">
        <f t="array" ref="W287">_xlfn.CONCAT(_xlfn.MAP(MID($L287,_xlfn.SEQUENCE(1,LEN($L287),1,1),1), _xlfn.LAMBDA(_xlpm.cell, fxEncode(_xlpm.cell, W$286))))</f>
        <v>LMWKVSQ</v>
      </c>
      <c r="X287" s="30" t="str" cm="1">
        <f t="array" ref="X287">_xlfn.CONCAT(_xlfn.MAP(MID($L287,_xlfn.SEQUENCE(1,LEN($L287),1,1),1), _xlfn.LAMBDA(_xlpm.cell, fxEncode(_xlpm.cell, X$286))))</f>
        <v>MNXLWTR</v>
      </c>
      <c r="Y287" s="30" t="str" cm="1">
        <f t="array" ref="Y287">_xlfn.CONCAT(_xlfn.MAP(MID($L287,_xlfn.SEQUENCE(1,LEN($L287),1,1),1), _xlfn.LAMBDA(_xlpm.cell, fxEncode(_xlpm.cell, Y$286))))</f>
        <v>NOYMXUS</v>
      </c>
      <c r="Z287" s="30" t="str" cm="1">
        <f t="array" ref="Z287">_xlfn.CONCAT(_xlfn.MAP(MID($L287,_xlfn.SEQUENCE(1,LEN($L287),1,1),1), _xlfn.LAMBDA(_xlpm.cell, fxEncode(_xlpm.cell, Z$286))))</f>
        <v>OPZNYVT</v>
      </c>
      <c r="AA287" s="30" t="str" cm="1">
        <f t="array" ref="AA287">_xlfn.CONCAT(_xlfn.MAP(MID($L287,_xlfn.SEQUENCE(1,LEN($L287),1,1),1), _xlfn.LAMBDA(_xlpm.cell, fxEncode(_xlpm.cell, AA$286))))</f>
        <v>PQAOZWU</v>
      </c>
      <c r="AB287" s="30" t="str" cm="1">
        <f t="array" ref="AB287">_xlfn.CONCAT(_xlfn.MAP(MID($L287,_xlfn.SEQUENCE(1,LEN($L287),1,1),1), _xlfn.LAMBDA(_xlpm.cell, fxEncode(_xlpm.cell, AB$286))))</f>
        <v>QRBPAXV</v>
      </c>
      <c r="AC287" s="30" t="str" cm="1">
        <f t="array" ref="AC287">_xlfn.CONCAT(_xlfn.MAP(MID($L287,_xlfn.SEQUENCE(1,LEN($L287),1,1),1), _xlfn.LAMBDA(_xlpm.cell, fxEncode(_xlpm.cell, AC$286))))</f>
        <v>RSCQBYW</v>
      </c>
      <c r="AD287" s="30" t="str" cm="1">
        <f t="array" ref="AD287">_xlfn.CONCAT(_xlfn.MAP(MID($L287,_xlfn.SEQUENCE(1,LEN($L287),1,1),1), _xlfn.LAMBDA(_xlpm.cell, fxEncode(_xlpm.cell, AD$286))))</f>
        <v>STDRCZX</v>
      </c>
      <c r="AE287" s="30" t="str" cm="1">
        <f t="array" ref="AE287">_xlfn.CONCAT(_xlfn.MAP(MID($L287,_xlfn.SEQUENCE(1,LEN($L287),1,1),1), _xlfn.LAMBDA(_xlpm.cell, fxEncode(_xlpm.cell, AE$286))))</f>
        <v>TUESDAY</v>
      </c>
      <c r="AF287" s="30" t="str" cm="1">
        <f t="array" ref="AF287">_xlfn.CONCAT(_xlfn.MAP(MID($L287,_xlfn.SEQUENCE(1,LEN($L287),1,1),1), _xlfn.LAMBDA(_xlpm.cell, fxEncode(_xlpm.cell, AF$286))))</f>
        <v>UVFTEBZ</v>
      </c>
      <c r="AG287" s="30" t="str" cm="1">
        <f t="array" ref="AG287">_xlfn.CONCAT(_xlfn.MAP(MID($L287,_xlfn.SEQUENCE(1,LEN($L287),1,1),1), _xlfn.LAMBDA(_xlpm.cell, fxEncode(_xlpm.cell, AG$286))))</f>
        <v>VWGUFCA</v>
      </c>
      <c r="AH287" s="30" t="str" cm="1">
        <f t="array" ref="AH287">_xlfn.CONCAT(_xlfn.MAP(MID($L287,_xlfn.SEQUENCE(1,LEN($L287),1,1),1), _xlfn.LAMBDA(_xlpm.cell, fxEncode(_xlpm.cell, AH$286))))</f>
        <v>WXHVGDB</v>
      </c>
      <c r="AI287" s="30" t="str" cm="1">
        <f t="array" ref="AI287">_xlfn.CONCAT(_xlfn.MAP(MID($L287,_xlfn.SEQUENCE(1,LEN($L287),1,1),1), _xlfn.LAMBDA(_xlpm.cell, fxEncode(_xlpm.cell, AI$286))))</f>
        <v>XYIWHEC</v>
      </c>
      <c r="AJ287" s="30" t="str" cm="1">
        <f t="array" ref="AJ287">_xlfn.CONCAT(_xlfn.MAP(MID($L287,_xlfn.SEQUENCE(1,LEN($L287),1,1),1), _xlfn.LAMBDA(_xlpm.cell, fxEncode(_xlpm.cell, AJ$286))))</f>
        <v>YZJXIFD</v>
      </c>
      <c r="AK287" s="30" t="str" cm="1">
        <f t="array" ref="AK287">_xlfn.CONCAT(_xlfn.MAP(MID($L287,_xlfn.SEQUENCE(1,LEN($L287),1,1),1), _xlfn.LAMBDA(_xlpm.cell, fxEncode(_xlpm.cell, AK$286))))</f>
        <v>ZAKYJGE</v>
      </c>
      <c r="AL287" s="30" t="str" cm="1">
        <f t="array" ref="AL287">_xlfn.CONCAT(_xlfn.MAP(MID($L287,_xlfn.SEQUENCE(1,LEN($L287),1,1),1), _xlfn.LAMBDA(_xlpm.cell, fxEncode(_xlpm.cell, AL$286))))</f>
        <v>ABLZKHF</v>
      </c>
      <c r="AM287" s="30" t="str" cm="1">
        <f t="array" ref="AM287">_xlfn.CONCAT(_xlfn.MAP(MID($L287,_xlfn.SEQUENCE(1,LEN($L287),1,1),1), _xlfn.LAMBDA(_xlpm.cell, fxEncode(_xlpm.cell, AM$286))))</f>
        <v>BCMALIG</v>
      </c>
      <c r="AN287" s="30" t="str" cm="1">
        <f t="array" ref="AN287">_xlfn.CONCAT(_xlfn.MAP(MID($L287,_xlfn.SEQUENCE(1,LEN($L287),1,1),1), _xlfn.LAMBDA(_xlpm.cell, fxEncode(_xlpm.cell, AN$286))))</f>
        <v>CDNBMJH</v>
      </c>
      <c r="AP287" s="30">
        <f>_xlfn.XMATCH(N287,O287:AN287)</f>
        <v>17</v>
      </c>
      <c r="AR287" s="30" cm="1">
        <f t="array" ref="AR287:AU292">_xlfn._xlws.FILTER(_xlfn.HSTACK(K287:L306,_xlfn.ANCHORARRAY(N287),AP287:AP306),_xlfn.ANCHORARRAY(N287)&lt;&gt;"")</f>
        <v>1</v>
      </c>
      <c r="AS287" s="30" t="str">
        <v>CDNBMJH</v>
      </c>
      <c r="AT287" s="30" t="str">
        <v>TUESDAY</v>
      </c>
      <c r="AU287" s="30">
        <v>17</v>
      </c>
      <c r="AW287" s="30" t="str" cm="1">
        <f t="array" ref="AW287">_xlfn.CONCAT(SUBSTITUTE(G287:G306," ",""))</f>
        <v>CDNBMJHRBJFXATMJHRWVXBCYJACBXOCQNFXAUMIQPZQEPMKXAAWMFHXAAWGBBDWMJHRBCQNORABCXACQNUJBCFNNTMJHRW227LXDWCARNBMOHXUSCMHUGYXUZNYLNBYMOHUCBLCQBYW1QRBCLRGQRYNNMGLRKCLRNPOEBZJTUIFTVCKFDUPGBTPOHCZUIFNBNBTBOEQBQBTYMZWXIFDNXFLWJFYIFDKTWFSJCHJQGFYYQJNZQLIGQAEPMVBPMWTGUXQKWXMVQVOKMZMUWVGPIXXMVAWEXYVHECGSQIWEJXIVJVMHECNPOEBZJTBOBOBUIFNBUPHBSGJFMEUIFDBUXLYVWHECWITXIQFIV19XLFEXXPIMBTVUKHFKLJLTILY2UKPZHNVVKKHFAVCPZPASHZCLNHZHJIYVT26OCVPBPNO2024DNVPFKPWGDXCJGDYVTCKJTKYJGEOYSELGBUAXOZKJGEULZNKCKKQLMWKVSQ31KLVWUWETWJAKOZWF2024XAFAKZWKQRBPAXV20QEMOXZQFZBPRJFCIWJGHSPNXHCPBTSPUITGIWTHPMDCVDSIWDGJRKLIURPZJTRKLIURPNZQLIGQABEMTDMLIGAINBMZACVLIGHJIYVTDNOCZRZZFYVTJIRCDXC2024NOVMOZY</v>
      </c>
    </row>
    <row r="288" spans="2:49" s="30" customFormat="1" ht="22.5" customHeight="1">
      <c r="B288" s="2">
        <v>122</v>
      </c>
      <c r="C288" s="2">
        <v>7</v>
      </c>
      <c r="D288" s="6">
        <v>10</v>
      </c>
      <c r="E288" s="1" t="str">
        <v>VLOOKUP</v>
      </c>
      <c r="F288" s="125">
        <f>IF(ISBLANK(E288),0,IF(E288=Answers!E288,1,-1))</f>
        <v>1</v>
      </c>
      <c r="G288" s="87" t="s">
        <v>188</v>
      </c>
      <c r="H288" s="88"/>
      <c r="I288" s="85"/>
      <c r="J288" s="86"/>
      <c r="K288" s="30">
        <v>2</v>
      </c>
      <c r="L288" s="7" t="str">
        <v>IQPZQEPMK</v>
      </c>
      <c r="M288" s="7">
        <v>9</v>
      </c>
      <c r="N288" s="30" t="str">
        <v>WEDNESDAY</v>
      </c>
      <c r="O288" s="30" t="str" cm="1">
        <f t="array" ref="O288">_xlfn.CONCAT(_xlfn.MAP(MID($L288,_xlfn.SEQUENCE(1,LEN($L288),1,1),1), _xlfn.LAMBDA(_xlpm.cell, fxEncode(_xlpm.cell, O$286))))</f>
        <v>JRQARFQNL</v>
      </c>
      <c r="P288" s="30" t="str" cm="1">
        <f t="array" ref="P288">_xlfn.CONCAT(_xlfn.MAP(MID($L288,_xlfn.SEQUENCE(1,LEN($L288),1,1),1), _xlfn.LAMBDA(_xlpm.cell, fxEncode(_xlpm.cell, P$286))))</f>
        <v>KSRBSGROM</v>
      </c>
      <c r="Q288" s="30" t="str" cm="1">
        <f t="array" ref="Q288">_xlfn.CONCAT(_xlfn.MAP(MID($L288,_xlfn.SEQUENCE(1,LEN($L288),1,1),1), _xlfn.LAMBDA(_xlpm.cell, fxEncode(_xlpm.cell, Q$286))))</f>
        <v>LTSCTHSPN</v>
      </c>
      <c r="R288" s="30" t="str" cm="1">
        <f t="array" ref="R288">_xlfn.CONCAT(_xlfn.MAP(MID($L288,_xlfn.SEQUENCE(1,LEN($L288),1,1),1), _xlfn.LAMBDA(_xlpm.cell, fxEncode(_xlpm.cell, R$286))))</f>
        <v>MUTDUITQO</v>
      </c>
      <c r="S288" s="30" t="str" cm="1">
        <f t="array" ref="S288">_xlfn.CONCAT(_xlfn.MAP(MID($L288,_xlfn.SEQUENCE(1,LEN($L288),1,1),1), _xlfn.LAMBDA(_xlpm.cell, fxEncode(_xlpm.cell, S$286))))</f>
        <v>NVUEVJURP</v>
      </c>
      <c r="T288" s="30" t="str" cm="1">
        <f t="array" ref="T288">_xlfn.CONCAT(_xlfn.MAP(MID($L288,_xlfn.SEQUENCE(1,LEN($L288),1,1),1), _xlfn.LAMBDA(_xlpm.cell, fxEncode(_xlpm.cell, T$286))))</f>
        <v>OWVFWKVSQ</v>
      </c>
      <c r="U288" s="30" t="str" cm="1">
        <f t="array" ref="U288">_xlfn.CONCAT(_xlfn.MAP(MID($L288,_xlfn.SEQUENCE(1,LEN($L288),1,1),1), _xlfn.LAMBDA(_xlpm.cell, fxEncode(_xlpm.cell, U$286))))</f>
        <v>PXWGXLWTR</v>
      </c>
      <c r="V288" s="30" t="str" cm="1">
        <f t="array" ref="V288">_xlfn.CONCAT(_xlfn.MAP(MID($L288,_xlfn.SEQUENCE(1,LEN($L288),1,1),1), _xlfn.LAMBDA(_xlpm.cell, fxEncode(_xlpm.cell, V$286))))</f>
        <v>QYXHYMXUS</v>
      </c>
      <c r="W288" s="30" t="str" cm="1">
        <f t="array" ref="W288">_xlfn.CONCAT(_xlfn.MAP(MID($L288,_xlfn.SEQUENCE(1,LEN($L288),1,1),1), _xlfn.LAMBDA(_xlpm.cell, fxEncode(_xlpm.cell, W$286))))</f>
        <v>RZYIZNYVT</v>
      </c>
      <c r="X288" s="30" t="str" cm="1">
        <f t="array" ref="X288">_xlfn.CONCAT(_xlfn.MAP(MID($L288,_xlfn.SEQUENCE(1,LEN($L288),1,1),1), _xlfn.LAMBDA(_xlpm.cell, fxEncode(_xlpm.cell, X$286))))</f>
        <v>SAZJAOZWU</v>
      </c>
      <c r="Y288" s="30" t="str" cm="1">
        <f t="array" ref="Y288">_xlfn.CONCAT(_xlfn.MAP(MID($L288,_xlfn.SEQUENCE(1,LEN($L288),1,1),1), _xlfn.LAMBDA(_xlpm.cell, fxEncode(_xlpm.cell, Y$286))))</f>
        <v>TBAKBPAXV</v>
      </c>
      <c r="Z288" s="30" t="str" cm="1">
        <f t="array" ref="Z288">_xlfn.CONCAT(_xlfn.MAP(MID($L288,_xlfn.SEQUENCE(1,LEN($L288),1,1),1), _xlfn.LAMBDA(_xlpm.cell, fxEncode(_xlpm.cell, Z$286))))</f>
        <v>UCBLCQBYW</v>
      </c>
      <c r="AA288" s="30" t="str" cm="1">
        <f t="array" ref="AA288">_xlfn.CONCAT(_xlfn.MAP(MID($L288,_xlfn.SEQUENCE(1,LEN($L288),1,1),1), _xlfn.LAMBDA(_xlpm.cell, fxEncode(_xlpm.cell, AA$286))))</f>
        <v>VDCMDRCZX</v>
      </c>
      <c r="AB288" s="30" t="str" cm="1">
        <f t="array" ref="AB288">_xlfn.CONCAT(_xlfn.MAP(MID($L288,_xlfn.SEQUENCE(1,LEN($L288),1,1),1), _xlfn.LAMBDA(_xlpm.cell, fxEncode(_xlpm.cell, AB$286))))</f>
        <v>WEDNESDAY</v>
      </c>
      <c r="AC288" s="30" t="str" cm="1">
        <f t="array" ref="AC288">_xlfn.CONCAT(_xlfn.MAP(MID($L288,_xlfn.SEQUENCE(1,LEN($L288),1,1),1), _xlfn.LAMBDA(_xlpm.cell, fxEncode(_xlpm.cell, AC$286))))</f>
        <v>XFEOFTEBZ</v>
      </c>
      <c r="AD288" s="30" t="str" cm="1">
        <f t="array" ref="AD288">_xlfn.CONCAT(_xlfn.MAP(MID($L288,_xlfn.SEQUENCE(1,LEN($L288),1,1),1), _xlfn.LAMBDA(_xlpm.cell, fxEncode(_xlpm.cell, AD$286))))</f>
        <v>YGFPGUFCA</v>
      </c>
      <c r="AE288" s="30" t="str" cm="1">
        <f t="array" ref="AE288">_xlfn.CONCAT(_xlfn.MAP(MID($L288,_xlfn.SEQUENCE(1,LEN($L288),1,1),1), _xlfn.LAMBDA(_xlpm.cell, fxEncode(_xlpm.cell, AE$286))))</f>
        <v>ZHGQHVGDB</v>
      </c>
      <c r="AF288" s="30" t="str" cm="1">
        <f t="array" ref="AF288">_xlfn.CONCAT(_xlfn.MAP(MID($L288,_xlfn.SEQUENCE(1,LEN($L288),1,1),1), _xlfn.LAMBDA(_xlpm.cell, fxEncode(_xlpm.cell, AF$286))))</f>
        <v>AIHRIWHEC</v>
      </c>
      <c r="AG288" s="30" t="str" cm="1">
        <f t="array" ref="AG288">_xlfn.CONCAT(_xlfn.MAP(MID($L288,_xlfn.SEQUENCE(1,LEN($L288),1,1),1), _xlfn.LAMBDA(_xlpm.cell, fxEncode(_xlpm.cell, AG$286))))</f>
        <v>BJISJXIFD</v>
      </c>
      <c r="AH288" s="30" t="str" cm="1">
        <f t="array" ref="AH288">_xlfn.CONCAT(_xlfn.MAP(MID($L288,_xlfn.SEQUENCE(1,LEN($L288),1,1),1), _xlfn.LAMBDA(_xlpm.cell, fxEncode(_xlpm.cell, AH$286))))</f>
        <v>CKJTKYJGE</v>
      </c>
      <c r="AI288" s="30" t="str" cm="1">
        <f t="array" ref="AI288">_xlfn.CONCAT(_xlfn.MAP(MID($L288,_xlfn.SEQUENCE(1,LEN($L288),1,1),1), _xlfn.LAMBDA(_xlpm.cell, fxEncode(_xlpm.cell, AI$286))))</f>
        <v>DLKULZKHF</v>
      </c>
      <c r="AJ288" s="30" t="str" cm="1">
        <f t="array" ref="AJ288">_xlfn.CONCAT(_xlfn.MAP(MID($L288,_xlfn.SEQUENCE(1,LEN($L288),1,1),1), _xlfn.LAMBDA(_xlpm.cell, fxEncode(_xlpm.cell, AJ$286))))</f>
        <v>EMLVMALIG</v>
      </c>
      <c r="AK288" s="30" t="str" cm="1">
        <f t="array" ref="AK288">_xlfn.CONCAT(_xlfn.MAP(MID($L288,_xlfn.SEQUENCE(1,LEN($L288),1,1),1), _xlfn.LAMBDA(_xlpm.cell, fxEncode(_xlpm.cell, AK$286))))</f>
        <v>FNMWNBMJH</v>
      </c>
      <c r="AL288" s="30" t="str" cm="1">
        <f t="array" ref="AL288">_xlfn.CONCAT(_xlfn.MAP(MID($L288,_xlfn.SEQUENCE(1,LEN($L288),1,1),1), _xlfn.LAMBDA(_xlpm.cell, fxEncode(_xlpm.cell, AL$286))))</f>
        <v>GONXOCNKI</v>
      </c>
      <c r="AM288" s="30" t="str" cm="1">
        <f t="array" ref="AM288">_xlfn.CONCAT(_xlfn.MAP(MID($L288,_xlfn.SEQUENCE(1,LEN($L288),1,1),1), _xlfn.LAMBDA(_xlpm.cell, fxEncode(_xlpm.cell, AM$286))))</f>
        <v>HPOYPDOLJ</v>
      </c>
      <c r="AN288" s="30" t="str" cm="1">
        <f t="array" ref="AN288">_xlfn.CONCAT(_xlfn.MAP(MID($L288,_xlfn.SEQUENCE(1,LEN($L288),1,1),1), _xlfn.LAMBDA(_xlpm.cell, fxEncode(_xlpm.cell, AN$286))))</f>
        <v>IQPZQEPMK</v>
      </c>
      <c r="AP288" s="30">
        <f t="shared" ref="AP288:AP306" si="8">_xlfn.XMATCH(N288,O288:AN288)</f>
        <v>14</v>
      </c>
      <c r="AR288" s="30">
        <v>2</v>
      </c>
      <c r="AS288" s="30" t="str">
        <v>IQPZQEPMK</v>
      </c>
      <c r="AT288" s="30" t="str">
        <v>WEDNESDAY</v>
      </c>
      <c r="AU288" s="30">
        <v>14</v>
      </c>
    </row>
    <row r="289" spans="2:55" s="30" customFormat="1" ht="22.5" customHeight="1">
      <c r="B289" s="2">
        <v>123</v>
      </c>
      <c r="C289" s="2">
        <v>7</v>
      </c>
      <c r="D289" s="6">
        <v>10</v>
      </c>
      <c r="E289" s="1" t="str">
        <v>COUNTRIES</v>
      </c>
      <c r="F289" s="125">
        <f>IF(ISBLANK(E289),0,IF(E289=Answers!E289,1,-1))</f>
        <v>1</v>
      </c>
      <c r="G289" s="87" t="s">
        <v>185</v>
      </c>
      <c r="H289" s="88"/>
      <c r="I289" s="85"/>
      <c r="J289" s="86"/>
      <c r="K289" s="8">
        <v>3</v>
      </c>
      <c r="L289" s="8" t="str">
        <v>BDWMJH</v>
      </c>
      <c r="M289" s="8">
        <v>6</v>
      </c>
      <c r="N289" s="30" t="str">
        <v/>
      </c>
      <c r="O289" s="30" t="str" cm="1">
        <f t="array" ref="O289">_xlfn.CONCAT(_xlfn.MAP(MID($L289,_xlfn.SEQUENCE(1,LEN($L289),1,1),1), _xlfn.LAMBDA(_xlpm.cell, fxEncode(_xlpm.cell, O$286))))</f>
        <v>CEXNKI</v>
      </c>
      <c r="P289" s="30" t="str" cm="1">
        <f t="array" ref="P289">_xlfn.CONCAT(_xlfn.MAP(MID($L289,_xlfn.SEQUENCE(1,LEN($L289),1,1),1), _xlfn.LAMBDA(_xlpm.cell, fxEncode(_xlpm.cell, P$286))))</f>
        <v>DFYOLJ</v>
      </c>
      <c r="Q289" s="30" t="str" cm="1">
        <f t="array" ref="Q289">_xlfn.CONCAT(_xlfn.MAP(MID($L289,_xlfn.SEQUENCE(1,LEN($L289),1,1),1), _xlfn.LAMBDA(_xlpm.cell, fxEncode(_xlpm.cell, Q$286))))</f>
        <v>EGZPMK</v>
      </c>
      <c r="R289" s="30" t="str" cm="1">
        <f t="array" ref="R289">_xlfn.CONCAT(_xlfn.MAP(MID($L289,_xlfn.SEQUENCE(1,LEN($L289),1,1),1), _xlfn.LAMBDA(_xlpm.cell, fxEncode(_xlpm.cell, R$286))))</f>
        <v>FHAQNL</v>
      </c>
      <c r="S289" s="30" t="str" cm="1">
        <f t="array" ref="S289">_xlfn.CONCAT(_xlfn.MAP(MID($L289,_xlfn.SEQUENCE(1,LEN($L289),1,1),1), _xlfn.LAMBDA(_xlpm.cell, fxEncode(_xlpm.cell, S$286))))</f>
        <v>GIBROM</v>
      </c>
      <c r="T289" s="30" t="str" cm="1">
        <f t="array" ref="T289">_xlfn.CONCAT(_xlfn.MAP(MID($L289,_xlfn.SEQUENCE(1,LEN($L289),1,1),1), _xlfn.LAMBDA(_xlpm.cell, fxEncode(_xlpm.cell, T$286))))</f>
        <v>HJCSPN</v>
      </c>
      <c r="U289" s="30" t="str" cm="1">
        <f t="array" ref="U289">_xlfn.CONCAT(_xlfn.MAP(MID($L289,_xlfn.SEQUENCE(1,LEN($L289),1,1),1), _xlfn.LAMBDA(_xlpm.cell, fxEncode(_xlpm.cell, U$286))))</f>
        <v>IKDTQO</v>
      </c>
      <c r="V289" s="30" t="str" cm="1">
        <f t="array" ref="V289">_xlfn.CONCAT(_xlfn.MAP(MID($L289,_xlfn.SEQUENCE(1,LEN($L289),1,1),1), _xlfn.LAMBDA(_xlpm.cell, fxEncode(_xlpm.cell, V$286))))</f>
        <v>JLEURP</v>
      </c>
      <c r="W289" s="30" t="str" cm="1">
        <f t="array" ref="W289">_xlfn.CONCAT(_xlfn.MAP(MID($L289,_xlfn.SEQUENCE(1,LEN($L289),1,1),1), _xlfn.LAMBDA(_xlpm.cell, fxEncode(_xlpm.cell, W$286))))</f>
        <v>KMFVSQ</v>
      </c>
      <c r="X289" s="30" t="str" cm="1">
        <f t="array" ref="X289">_xlfn.CONCAT(_xlfn.MAP(MID($L289,_xlfn.SEQUENCE(1,LEN($L289),1,1),1), _xlfn.LAMBDA(_xlpm.cell, fxEncode(_xlpm.cell, X$286))))</f>
        <v>LNGWTR</v>
      </c>
      <c r="Y289" s="30" t="str" cm="1">
        <f t="array" ref="Y289">_xlfn.CONCAT(_xlfn.MAP(MID($L289,_xlfn.SEQUENCE(1,LEN($L289),1,1),1), _xlfn.LAMBDA(_xlpm.cell, fxEncode(_xlpm.cell, Y$286))))</f>
        <v>MOHXUS</v>
      </c>
      <c r="Z289" s="30" t="str" cm="1">
        <f t="array" ref="Z289">_xlfn.CONCAT(_xlfn.MAP(MID($L289,_xlfn.SEQUENCE(1,LEN($L289),1,1),1), _xlfn.LAMBDA(_xlpm.cell, fxEncode(_xlpm.cell, Z$286))))</f>
        <v>NPIYVT</v>
      </c>
      <c r="AA289" s="30" t="str" cm="1">
        <f t="array" ref="AA289">_xlfn.CONCAT(_xlfn.MAP(MID($L289,_xlfn.SEQUENCE(1,LEN($L289),1,1),1), _xlfn.LAMBDA(_xlpm.cell, fxEncode(_xlpm.cell, AA$286))))</f>
        <v>OQJZWU</v>
      </c>
      <c r="AB289" s="30" t="str" cm="1">
        <f t="array" ref="AB289">_xlfn.CONCAT(_xlfn.MAP(MID($L289,_xlfn.SEQUENCE(1,LEN($L289),1,1),1), _xlfn.LAMBDA(_xlpm.cell, fxEncode(_xlpm.cell, AB$286))))</f>
        <v>PRKAXV</v>
      </c>
      <c r="AC289" s="30" t="str" cm="1">
        <f t="array" ref="AC289">_xlfn.CONCAT(_xlfn.MAP(MID($L289,_xlfn.SEQUENCE(1,LEN($L289),1,1),1), _xlfn.LAMBDA(_xlpm.cell, fxEncode(_xlpm.cell, AC$286))))</f>
        <v>QSLBYW</v>
      </c>
      <c r="AD289" s="30" t="str" cm="1">
        <f t="array" ref="AD289">_xlfn.CONCAT(_xlfn.MAP(MID($L289,_xlfn.SEQUENCE(1,LEN($L289),1,1),1), _xlfn.LAMBDA(_xlpm.cell, fxEncode(_xlpm.cell, AD$286))))</f>
        <v>RTMCZX</v>
      </c>
      <c r="AE289" s="30" t="str" cm="1">
        <f t="array" ref="AE289">_xlfn.CONCAT(_xlfn.MAP(MID($L289,_xlfn.SEQUENCE(1,LEN($L289),1,1),1), _xlfn.LAMBDA(_xlpm.cell, fxEncode(_xlpm.cell, AE$286))))</f>
        <v>SUNDAY</v>
      </c>
      <c r="AF289" s="30" t="str" cm="1">
        <f t="array" ref="AF289">_xlfn.CONCAT(_xlfn.MAP(MID($L289,_xlfn.SEQUENCE(1,LEN($L289),1,1),1), _xlfn.LAMBDA(_xlpm.cell, fxEncode(_xlpm.cell, AF$286))))</f>
        <v>TVOEBZ</v>
      </c>
      <c r="AG289" s="30" t="str" cm="1">
        <f t="array" ref="AG289">_xlfn.CONCAT(_xlfn.MAP(MID($L289,_xlfn.SEQUENCE(1,LEN($L289),1,1),1), _xlfn.LAMBDA(_xlpm.cell, fxEncode(_xlpm.cell, AG$286))))</f>
        <v>UWPFCA</v>
      </c>
      <c r="AH289" s="30" t="str" cm="1">
        <f t="array" ref="AH289">_xlfn.CONCAT(_xlfn.MAP(MID($L289,_xlfn.SEQUENCE(1,LEN($L289),1,1),1), _xlfn.LAMBDA(_xlpm.cell, fxEncode(_xlpm.cell, AH$286))))</f>
        <v>VXQGDB</v>
      </c>
      <c r="AI289" s="30" t="str" cm="1">
        <f t="array" ref="AI289">_xlfn.CONCAT(_xlfn.MAP(MID($L289,_xlfn.SEQUENCE(1,LEN($L289),1,1),1), _xlfn.LAMBDA(_xlpm.cell, fxEncode(_xlpm.cell, AI$286))))</f>
        <v>WYRHEC</v>
      </c>
      <c r="AJ289" s="30" t="str" cm="1">
        <f t="array" ref="AJ289">_xlfn.CONCAT(_xlfn.MAP(MID($L289,_xlfn.SEQUENCE(1,LEN($L289),1,1),1), _xlfn.LAMBDA(_xlpm.cell, fxEncode(_xlpm.cell, AJ$286))))</f>
        <v>XZSIFD</v>
      </c>
      <c r="AK289" s="30" t="str" cm="1">
        <f t="array" ref="AK289">_xlfn.CONCAT(_xlfn.MAP(MID($L289,_xlfn.SEQUENCE(1,LEN($L289),1,1),1), _xlfn.LAMBDA(_xlpm.cell, fxEncode(_xlpm.cell, AK$286))))</f>
        <v>YATJGE</v>
      </c>
      <c r="AL289" s="30" t="str" cm="1">
        <f t="array" ref="AL289">_xlfn.CONCAT(_xlfn.MAP(MID($L289,_xlfn.SEQUENCE(1,LEN($L289),1,1),1), _xlfn.LAMBDA(_xlpm.cell, fxEncode(_xlpm.cell, AL$286))))</f>
        <v>ZBUKHF</v>
      </c>
      <c r="AM289" s="30" t="str" cm="1">
        <f t="array" ref="AM289">_xlfn.CONCAT(_xlfn.MAP(MID($L289,_xlfn.SEQUENCE(1,LEN($L289),1,1),1), _xlfn.LAMBDA(_xlpm.cell, fxEncode(_xlpm.cell, AM$286))))</f>
        <v>ACVLIG</v>
      </c>
      <c r="AN289" s="30" t="str" cm="1">
        <f t="array" ref="AN289">_xlfn.CONCAT(_xlfn.MAP(MID($L289,_xlfn.SEQUENCE(1,LEN($L289),1,1),1), _xlfn.LAMBDA(_xlpm.cell, fxEncode(_xlpm.cell, AN$286))))</f>
        <v>BDWMJH</v>
      </c>
      <c r="AP289" s="30" t="e">
        <f t="shared" si="8"/>
        <v>#N/A</v>
      </c>
      <c r="AR289" s="30">
        <v>5</v>
      </c>
      <c r="AS289" s="30" t="str">
        <v>UCBLCQBYW</v>
      </c>
      <c r="AT289" s="30" t="str">
        <v>WEDNESDAY</v>
      </c>
      <c r="AU289" s="30">
        <v>2</v>
      </c>
      <c r="AW289" s="30" t="str" cm="1">
        <f t="array" ref="AW289:AW950">MID(AW287,_xlfn.SEQUENCE(LEN(AW287),1,1,1),1)</f>
        <v>C</v>
      </c>
      <c r="AY289" s="30" t="str" cm="1">
        <f t="array" ref="AY289:AY322">_xlfn.UNIQUE(_xlfn.ANCHORARRAY(AW289))</f>
        <v>C</v>
      </c>
      <c r="AZ289" s="30" cm="1">
        <f t="array" ref="AZ289:AZ322">COUNTIF(_xlfn.ANCHORARRAY(AW289),_xlfn.ANCHORARRAY(AY289))</f>
        <v>33</v>
      </c>
      <c r="BB289" s="30" t="str" cm="1">
        <f t="array" ref="BB289:BC322">_xlfn._xlws.SORT(AY289:AZ322,2,-1)</f>
        <v>B</v>
      </c>
      <c r="BC289" s="30">
        <v>37</v>
      </c>
    </row>
    <row r="290" spans="2:55" s="30" customFormat="1" ht="22.5" customHeight="1">
      <c r="B290" s="2">
        <v>124</v>
      </c>
      <c r="C290" s="2">
        <v>7</v>
      </c>
      <c r="D290" s="6">
        <v>10</v>
      </c>
      <c r="E290" s="1" t="str">
        <v>SUN</v>
      </c>
      <c r="F290" s="125">
        <f>IF(ISBLANK(E290),0,IF(E290=Answers!E290,1,-1))</f>
        <v>1</v>
      </c>
      <c r="G290" s="87" t="s">
        <v>194</v>
      </c>
      <c r="H290" s="88"/>
      <c r="I290" s="85"/>
      <c r="J290" s="86"/>
      <c r="K290" s="8">
        <v>4</v>
      </c>
      <c r="L290" s="8" t="str">
        <v>MOHXUS</v>
      </c>
      <c r="M290" s="8">
        <v>6</v>
      </c>
      <c r="N290" s="30" t="str">
        <v/>
      </c>
      <c r="O290" s="30" t="str" cm="1">
        <f t="array" ref="O290">_xlfn.CONCAT(_xlfn.MAP(MID($L290,_xlfn.SEQUENCE(1,LEN($L290),1,1),1), _xlfn.LAMBDA(_xlpm.cell, fxEncode(_xlpm.cell, O$286))))</f>
        <v>NPIYVT</v>
      </c>
      <c r="P290" s="30" t="str" cm="1">
        <f t="array" ref="P290">_xlfn.CONCAT(_xlfn.MAP(MID($L290,_xlfn.SEQUENCE(1,LEN($L290),1,1),1), _xlfn.LAMBDA(_xlpm.cell, fxEncode(_xlpm.cell, P$286))))</f>
        <v>OQJZWU</v>
      </c>
      <c r="Q290" s="30" t="str" cm="1">
        <f t="array" ref="Q290">_xlfn.CONCAT(_xlfn.MAP(MID($L290,_xlfn.SEQUENCE(1,LEN($L290),1,1),1), _xlfn.LAMBDA(_xlpm.cell, fxEncode(_xlpm.cell, Q$286))))</f>
        <v>PRKAXV</v>
      </c>
      <c r="R290" s="30" t="str" cm="1">
        <f t="array" ref="R290">_xlfn.CONCAT(_xlfn.MAP(MID($L290,_xlfn.SEQUENCE(1,LEN($L290),1,1),1), _xlfn.LAMBDA(_xlpm.cell, fxEncode(_xlpm.cell, R$286))))</f>
        <v>QSLBYW</v>
      </c>
      <c r="S290" s="30" t="str" cm="1">
        <f t="array" ref="S290">_xlfn.CONCAT(_xlfn.MAP(MID($L290,_xlfn.SEQUENCE(1,LEN($L290),1,1),1), _xlfn.LAMBDA(_xlpm.cell, fxEncode(_xlpm.cell, S$286))))</f>
        <v>RTMCZX</v>
      </c>
      <c r="T290" s="30" t="str" cm="1">
        <f t="array" ref="T290">_xlfn.CONCAT(_xlfn.MAP(MID($L290,_xlfn.SEQUENCE(1,LEN($L290),1,1),1), _xlfn.LAMBDA(_xlpm.cell, fxEncode(_xlpm.cell, T$286))))</f>
        <v>SUNDAY</v>
      </c>
      <c r="U290" s="30" t="str" cm="1">
        <f t="array" ref="U290">_xlfn.CONCAT(_xlfn.MAP(MID($L290,_xlfn.SEQUENCE(1,LEN($L290),1,1),1), _xlfn.LAMBDA(_xlpm.cell, fxEncode(_xlpm.cell, U$286))))</f>
        <v>TVOEBZ</v>
      </c>
      <c r="V290" s="30" t="str" cm="1">
        <f t="array" ref="V290">_xlfn.CONCAT(_xlfn.MAP(MID($L290,_xlfn.SEQUENCE(1,LEN($L290),1,1),1), _xlfn.LAMBDA(_xlpm.cell, fxEncode(_xlpm.cell, V$286))))</f>
        <v>UWPFCA</v>
      </c>
      <c r="W290" s="30" t="str" cm="1">
        <f t="array" ref="W290">_xlfn.CONCAT(_xlfn.MAP(MID($L290,_xlfn.SEQUENCE(1,LEN($L290),1,1),1), _xlfn.LAMBDA(_xlpm.cell, fxEncode(_xlpm.cell, W$286))))</f>
        <v>VXQGDB</v>
      </c>
      <c r="X290" s="30" t="str" cm="1">
        <f t="array" ref="X290">_xlfn.CONCAT(_xlfn.MAP(MID($L290,_xlfn.SEQUENCE(1,LEN($L290),1,1),1), _xlfn.LAMBDA(_xlpm.cell, fxEncode(_xlpm.cell, X$286))))</f>
        <v>WYRHEC</v>
      </c>
      <c r="Y290" s="30" t="str" cm="1">
        <f t="array" ref="Y290">_xlfn.CONCAT(_xlfn.MAP(MID($L290,_xlfn.SEQUENCE(1,LEN($L290),1,1),1), _xlfn.LAMBDA(_xlpm.cell, fxEncode(_xlpm.cell, Y$286))))</f>
        <v>XZSIFD</v>
      </c>
      <c r="Z290" s="30" t="str" cm="1">
        <f t="array" ref="Z290">_xlfn.CONCAT(_xlfn.MAP(MID($L290,_xlfn.SEQUENCE(1,LEN($L290),1,1),1), _xlfn.LAMBDA(_xlpm.cell, fxEncode(_xlpm.cell, Z$286))))</f>
        <v>YATJGE</v>
      </c>
      <c r="AA290" s="30" t="str" cm="1">
        <f t="array" ref="AA290">_xlfn.CONCAT(_xlfn.MAP(MID($L290,_xlfn.SEQUENCE(1,LEN($L290),1,1),1), _xlfn.LAMBDA(_xlpm.cell, fxEncode(_xlpm.cell, AA$286))))</f>
        <v>ZBUKHF</v>
      </c>
      <c r="AB290" s="30" t="str" cm="1">
        <f t="array" ref="AB290">_xlfn.CONCAT(_xlfn.MAP(MID($L290,_xlfn.SEQUENCE(1,LEN($L290),1,1),1), _xlfn.LAMBDA(_xlpm.cell, fxEncode(_xlpm.cell, AB$286))))</f>
        <v>ACVLIG</v>
      </c>
      <c r="AC290" s="30" t="str" cm="1">
        <f t="array" ref="AC290">_xlfn.CONCAT(_xlfn.MAP(MID($L290,_xlfn.SEQUENCE(1,LEN($L290),1,1),1), _xlfn.LAMBDA(_xlpm.cell, fxEncode(_xlpm.cell, AC$286))))</f>
        <v>BDWMJH</v>
      </c>
      <c r="AD290" s="30" t="str" cm="1">
        <f t="array" ref="AD290">_xlfn.CONCAT(_xlfn.MAP(MID($L290,_xlfn.SEQUENCE(1,LEN($L290),1,1),1), _xlfn.LAMBDA(_xlpm.cell, fxEncode(_xlpm.cell, AD$286))))</f>
        <v>CEXNKI</v>
      </c>
      <c r="AE290" s="30" t="str" cm="1">
        <f t="array" ref="AE290">_xlfn.CONCAT(_xlfn.MAP(MID($L290,_xlfn.SEQUENCE(1,LEN($L290),1,1),1), _xlfn.LAMBDA(_xlpm.cell, fxEncode(_xlpm.cell, AE$286))))</f>
        <v>DFYOLJ</v>
      </c>
      <c r="AF290" s="30" t="str" cm="1">
        <f t="array" ref="AF290">_xlfn.CONCAT(_xlfn.MAP(MID($L290,_xlfn.SEQUENCE(1,LEN($L290),1,1),1), _xlfn.LAMBDA(_xlpm.cell, fxEncode(_xlpm.cell, AF$286))))</f>
        <v>EGZPMK</v>
      </c>
      <c r="AG290" s="30" t="str" cm="1">
        <f t="array" ref="AG290">_xlfn.CONCAT(_xlfn.MAP(MID($L290,_xlfn.SEQUENCE(1,LEN($L290),1,1),1), _xlfn.LAMBDA(_xlpm.cell, fxEncode(_xlpm.cell, AG$286))))</f>
        <v>FHAQNL</v>
      </c>
      <c r="AH290" s="30" t="str" cm="1">
        <f t="array" ref="AH290">_xlfn.CONCAT(_xlfn.MAP(MID($L290,_xlfn.SEQUENCE(1,LEN($L290),1,1),1), _xlfn.LAMBDA(_xlpm.cell, fxEncode(_xlpm.cell, AH$286))))</f>
        <v>GIBROM</v>
      </c>
      <c r="AI290" s="30" t="str" cm="1">
        <f t="array" ref="AI290">_xlfn.CONCAT(_xlfn.MAP(MID($L290,_xlfn.SEQUENCE(1,LEN($L290),1,1),1), _xlfn.LAMBDA(_xlpm.cell, fxEncode(_xlpm.cell, AI$286))))</f>
        <v>HJCSPN</v>
      </c>
      <c r="AJ290" s="30" t="str" cm="1">
        <f t="array" ref="AJ290">_xlfn.CONCAT(_xlfn.MAP(MID($L290,_xlfn.SEQUENCE(1,LEN($L290),1,1),1), _xlfn.LAMBDA(_xlpm.cell, fxEncode(_xlpm.cell, AJ$286))))</f>
        <v>IKDTQO</v>
      </c>
      <c r="AK290" s="30" t="str" cm="1">
        <f t="array" ref="AK290">_xlfn.CONCAT(_xlfn.MAP(MID($L290,_xlfn.SEQUENCE(1,LEN($L290),1,1),1), _xlfn.LAMBDA(_xlpm.cell, fxEncode(_xlpm.cell, AK$286))))</f>
        <v>JLEURP</v>
      </c>
      <c r="AL290" s="30" t="str" cm="1">
        <f t="array" ref="AL290">_xlfn.CONCAT(_xlfn.MAP(MID($L290,_xlfn.SEQUENCE(1,LEN($L290),1,1),1), _xlfn.LAMBDA(_xlpm.cell, fxEncode(_xlpm.cell, AL$286))))</f>
        <v>KMFVSQ</v>
      </c>
      <c r="AM290" s="30" t="str" cm="1">
        <f t="array" ref="AM290">_xlfn.CONCAT(_xlfn.MAP(MID($L290,_xlfn.SEQUENCE(1,LEN($L290),1,1),1), _xlfn.LAMBDA(_xlpm.cell, fxEncode(_xlpm.cell, AM$286))))</f>
        <v>LNGWTR</v>
      </c>
      <c r="AN290" s="30" t="str" cm="1">
        <f t="array" ref="AN290">_xlfn.CONCAT(_xlfn.MAP(MID($L290,_xlfn.SEQUENCE(1,LEN($L290),1,1),1), _xlfn.LAMBDA(_xlpm.cell, fxEncode(_xlpm.cell, AN$286))))</f>
        <v>MOHXUS</v>
      </c>
      <c r="AP290" s="30" t="e">
        <f t="shared" si="8"/>
        <v>#N/A</v>
      </c>
      <c r="AR290" s="30">
        <v>14</v>
      </c>
      <c r="AS290" s="30" t="str">
        <v>CKJTKYJGE</v>
      </c>
      <c r="AT290" s="30" t="str">
        <v>WEDNESDAY</v>
      </c>
      <c r="AU290" s="30">
        <v>20</v>
      </c>
      <c r="AW290" s="30" t="str">
        <v>D</v>
      </c>
      <c r="AY290" s="30" t="str">
        <v>D</v>
      </c>
      <c r="AZ290" s="30">
        <v>16</v>
      </c>
      <c r="BB290" s="30" t="str">
        <v>C</v>
      </c>
      <c r="BC290" s="30">
        <v>33</v>
      </c>
    </row>
    <row r="291" spans="2:55" s="30" customFormat="1" ht="22.5" customHeight="1">
      <c r="B291" s="2">
        <v>125</v>
      </c>
      <c r="C291" s="2">
        <v>7</v>
      </c>
      <c r="D291" s="6">
        <v>10</v>
      </c>
      <c r="E291" s="1" t="str">
        <v>APPOINTMENT</v>
      </c>
      <c r="F291" s="125">
        <f>IF(ISBLANK(E291),0,IF(E291=Answers!E291,1,-1))</f>
        <v>1</v>
      </c>
      <c r="G291" s="87" t="s">
        <v>183</v>
      </c>
      <c r="H291" s="88"/>
      <c r="I291" s="85"/>
      <c r="J291" s="86"/>
      <c r="K291" s="8">
        <v>5</v>
      </c>
      <c r="L291" s="8" t="str">
        <v>UCBLCQBYW</v>
      </c>
      <c r="M291" s="8">
        <v>9</v>
      </c>
      <c r="N291" s="30" t="str">
        <v>WEDNESDAY</v>
      </c>
      <c r="O291" s="30" t="str" cm="1">
        <f t="array" ref="O291">_xlfn.CONCAT(_xlfn.MAP(MID($L291,_xlfn.SEQUENCE(1,LEN($L291),1,1),1), _xlfn.LAMBDA(_xlpm.cell, fxEncode(_xlpm.cell, O$286))))</f>
        <v>VDCMDRCZX</v>
      </c>
      <c r="P291" s="30" t="str" cm="1">
        <f t="array" ref="P291">_xlfn.CONCAT(_xlfn.MAP(MID($L291,_xlfn.SEQUENCE(1,LEN($L291),1,1),1), _xlfn.LAMBDA(_xlpm.cell, fxEncode(_xlpm.cell, P$286))))</f>
        <v>WEDNESDAY</v>
      </c>
      <c r="Q291" s="30" t="str" cm="1">
        <f t="array" ref="Q291">_xlfn.CONCAT(_xlfn.MAP(MID($L291,_xlfn.SEQUENCE(1,LEN($L291),1,1),1), _xlfn.LAMBDA(_xlpm.cell, fxEncode(_xlpm.cell, Q$286))))</f>
        <v>XFEOFTEBZ</v>
      </c>
      <c r="R291" s="30" t="str" cm="1">
        <f t="array" ref="R291">_xlfn.CONCAT(_xlfn.MAP(MID($L291,_xlfn.SEQUENCE(1,LEN($L291),1,1),1), _xlfn.LAMBDA(_xlpm.cell, fxEncode(_xlpm.cell, R$286))))</f>
        <v>YGFPGUFCA</v>
      </c>
      <c r="S291" s="30" t="str" cm="1">
        <f t="array" ref="S291">_xlfn.CONCAT(_xlfn.MAP(MID($L291,_xlfn.SEQUENCE(1,LEN($L291),1,1),1), _xlfn.LAMBDA(_xlpm.cell, fxEncode(_xlpm.cell, S$286))))</f>
        <v>ZHGQHVGDB</v>
      </c>
      <c r="T291" s="30" t="str" cm="1">
        <f t="array" ref="T291">_xlfn.CONCAT(_xlfn.MAP(MID($L291,_xlfn.SEQUENCE(1,LEN($L291),1,1),1), _xlfn.LAMBDA(_xlpm.cell, fxEncode(_xlpm.cell, T$286))))</f>
        <v>AIHRIWHEC</v>
      </c>
      <c r="U291" s="30" t="str" cm="1">
        <f t="array" ref="U291">_xlfn.CONCAT(_xlfn.MAP(MID($L291,_xlfn.SEQUENCE(1,LEN($L291),1,1),1), _xlfn.LAMBDA(_xlpm.cell, fxEncode(_xlpm.cell, U$286))))</f>
        <v>BJISJXIFD</v>
      </c>
      <c r="V291" s="30" t="str" cm="1">
        <f t="array" ref="V291">_xlfn.CONCAT(_xlfn.MAP(MID($L291,_xlfn.SEQUENCE(1,LEN($L291),1,1),1), _xlfn.LAMBDA(_xlpm.cell, fxEncode(_xlpm.cell, V$286))))</f>
        <v>CKJTKYJGE</v>
      </c>
      <c r="W291" s="30" t="str" cm="1">
        <f t="array" ref="W291">_xlfn.CONCAT(_xlfn.MAP(MID($L291,_xlfn.SEQUENCE(1,LEN($L291),1,1),1), _xlfn.LAMBDA(_xlpm.cell, fxEncode(_xlpm.cell, W$286))))</f>
        <v>DLKULZKHF</v>
      </c>
      <c r="X291" s="30" t="str" cm="1">
        <f t="array" ref="X291">_xlfn.CONCAT(_xlfn.MAP(MID($L291,_xlfn.SEQUENCE(1,LEN($L291),1,1),1), _xlfn.LAMBDA(_xlpm.cell, fxEncode(_xlpm.cell, X$286))))</f>
        <v>EMLVMALIG</v>
      </c>
      <c r="Y291" s="30" t="str" cm="1">
        <f t="array" ref="Y291">_xlfn.CONCAT(_xlfn.MAP(MID($L291,_xlfn.SEQUENCE(1,LEN($L291),1,1),1), _xlfn.LAMBDA(_xlpm.cell, fxEncode(_xlpm.cell, Y$286))))</f>
        <v>FNMWNBMJH</v>
      </c>
      <c r="Z291" s="30" t="str" cm="1">
        <f t="array" ref="Z291">_xlfn.CONCAT(_xlfn.MAP(MID($L291,_xlfn.SEQUENCE(1,LEN($L291),1,1),1), _xlfn.LAMBDA(_xlpm.cell, fxEncode(_xlpm.cell, Z$286))))</f>
        <v>GONXOCNKI</v>
      </c>
      <c r="AA291" s="30" t="str" cm="1">
        <f t="array" ref="AA291">_xlfn.CONCAT(_xlfn.MAP(MID($L291,_xlfn.SEQUENCE(1,LEN($L291),1,1),1), _xlfn.LAMBDA(_xlpm.cell, fxEncode(_xlpm.cell, AA$286))))</f>
        <v>HPOYPDOLJ</v>
      </c>
      <c r="AB291" s="30" t="str" cm="1">
        <f t="array" ref="AB291">_xlfn.CONCAT(_xlfn.MAP(MID($L291,_xlfn.SEQUENCE(1,LEN($L291),1,1),1), _xlfn.LAMBDA(_xlpm.cell, fxEncode(_xlpm.cell, AB$286))))</f>
        <v>IQPZQEPMK</v>
      </c>
      <c r="AC291" s="30" t="str" cm="1">
        <f t="array" ref="AC291">_xlfn.CONCAT(_xlfn.MAP(MID($L291,_xlfn.SEQUENCE(1,LEN($L291),1,1),1), _xlfn.LAMBDA(_xlpm.cell, fxEncode(_xlpm.cell, AC$286))))</f>
        <v>JRQARFQNL</v>
      </c>
      <c r="AD291" s="30" t="str" cm="1">
        <f t="array" ref="AD291">_xlfn.CONCAT(_xlfn.MAP(MID($L291,_xlfn.SEQUENCE(1,LEN($L291),1,1),1), _xlfn.LAMBDA(_xlpm.cell, fxEncode(_xlpm.cell, AD$286))))</f>
        <v>KSRBSGROM</v>
      </c>
      <c r="AE291" s="30" t="str" cm="1">
        <f t="array" ref="AE291">_xlfn.CONCAT(_xlfn.MAP(MID($L291,_xlfn.SEQUENCE(1,LEN($L291),1,1),1), _xlfn.LAMBDA(_xlpm.cell, fxEncode(_xlpm.cell, AE$286))))</f>
        <v>LTSCTHSPN</v>
      </c>
      <c r="AF291" s="30" t="str" cm="1">
        <f t="array" ref="AF291">_xlfn.CONCAT(_xlfn.MAP(MID($L291,_xlfn.SEQUENCE(1,LEN($L291),1,1),1), _xlfn.LAMBDA(_xlpm.cell, fxEncode(_xlpm.cell, AF$286))))</f>
        <v>MUTDUITQO</v>
      </c>
      <c r="AG291" s="30" t="str" cm="1">
        <f t="array" ref="AG291">_xlfn.CONCAT(_xlfn.MAP(MID($L291,_xlfn.SEQUENCE(1,LEN($L291),1,1),1), _xlfn.LAMBDA(_xlpm.cell, fxEncode(_xlpm.cell, AG$286))))</f>
        <v>NVUEVJURP</v>
      </c>
      <c r="AH291" s="30" t="str" cm="1">
        <f t="array" ref="AH291">_xlfn.CONCAT(_xlfn.MAP(MID($L291,_xlfn.SEQUENCE(1,LEN($L291),1,1),1), _xlfn.LAMBDA(_xlpm.cell, fxEncode(_xlpm.cell, AH$286))))</f>
        <v>OWVFWKVSQ</v>
      </c>
      <c r="AI291" s="30" t="str" cm="1">
        <f t="array" ref="AI291">_xlfn.CONCAT(_xlfn.MAP(MID($L291,_xlfn.SEQUENCE(1,LEN($L291),1,1),1), _xlfn.LAMBDA(_xlpm.cell, fxEncode(_xlpm.cell, AI$286))))</f>
        <v>PXWGXLWTR</v>
      </c>
      <c r="AJ291" s="30" t="str" cm="1">
        <f t="array" ref="AJ291">_xlfn.CONCAT(_xlfn.MAP(MID($L291,_xlfn.SEQUENCE(1,LEN($L291),1,1),1), _xlfn.LAMBDA(_xlpm.cell, fxEncode(_xlpm.cell, AJ$286))))</f>
        <v>QYXHYMXUS</v>
      </c>
      <c r="AK291" s="30" t="str" cm="1">
        <f t="array" ref="AK291">_xlfn.CONCAT(_xlfn.MAP(MID($L291,_xlfn.SEQUENCE(1,LEN($L291),1,1),1), _xlfn.LAMBDA(_xlpm.cell, fxEncode(_xlpm.cell, AK$286))))</f>
        <v>RZYIZNYVT</v>
      </c>
      <c r="AL291" s="30" t="str" cm="1">
        <f t="array" ref="AL291">_xlfn.CONCAT(_xlfn.MAP(MID($L291,_xlfn.SEQUENCE(1,LEN($L291),1,1),1), _xlfn.LAMBDA(_xlpm.cell, fxEncode(_xlpm.cell, AL$286))))</f>
        <v>SAZJAOZWU</v>
      </c>
      <c r="AM291" s="30" t="str" cm="1">
        <f t="array" ref="AM291">_xlfn.CONCAT(_xlfn.MAP(MID($L291,_xlfn.SEQUENCE(1,LEN($L291),1,1),1), _xlfn.LAMBDA(_xlpm.cell, fxEncode(_xlpm.cell, AM$286))))</f>
        <v>TBAKBPAXV</v>
      </c>
      <c r="AN291" s="30" t="str" cm="1">
        <f t="array" ref="AN291">_xlfn.CONCAT(_xlfn.MAP(MID($L291,_xlfn.SEQUENCE(1,LEN($L291),1,1),1), _xlfn.LAMBDA(_xlpm.cell, fxEncode(_xlpm.cell, AN$286))))</f>
        <v>UCBLCQBYW</v>
      </c>
      <c r="AP291" s="30">
        <f t="shared" si="8"/>
        <v>2</v>
      </c>
      <c r="AR291" s="30">
        <v>15</v>
      </c>
      <c r="AS291" s="30" t="str">
        <v>LMWKVSQ</v>
      </c>
      <c r="AT291" s="30" t="str">
        <v>TUESDAY</v>
      </c>
      <c r="AU291" s="30">
        <v>8</v>
      </c>
      <c r="AW291" s="30" t="str">
        <v>N</v>
      </c>
      <c r="AY291" s="30" t="str">
        <v>N</v>
      </c>
      <c r="AZ291" s="30">
        <v>28</v>
      </c>
      <c r="BB291" s="30" t="str">
        <v>X</v>
      </c>
      <c r="BC291" s="30">
        <v>30</v>
      </c>
    </row>
    <row r="292" spans="2:55" s="30" customFormat="1" ht="22.5" customHeight="1">
      <c r="B292" s="2">
        <v>126</v>
      </c>
      <c r="C292" s="2">
        <v>7</v>
      </c>
      <c r="D292" s="6">
        <v>10</v>
      </c>
      <c r="E292" s="1" t="str">
        <v>PAPAS</v>
      </c>
      <c r="F292" s="125">
        <f>IF(ISBLANK(E292),0,IF(E292=Answers!E292,1,-1))</f>
        <v>1</v>
      </c>
      <c r="G292" s="87" t="s">
        <v>181</v>
      </c>
      <c r="H292" s="88"/>
      <c r="I292" s="85"/>
      <c r="J292" s="86"/>
      <c r="K292" s="8">
        <v>6</v>
      </c>
      <c r="L292" s="8" t="str">
        <v>NPOEBZ</v>
      </c>
      <c r="M292" s="8">
        <v>6</v>
      </c>
      <c r="N292" s="30" t="str">
        <v/>
      </c>
      <c r="O292" s="30" t="str" cm="1">
        <f t="array" ref="O292">_xlfn.CONCAT(_xlfn.MAP(MID($L292,_xlfn.SEQUENCE(1,LEN($L292),1,1),1), _xlfn.LAMBDA(_xlpm.cell, fxEncode(_xlpm.cell, O$286))))</f>
        <v>OQPFCA</v>
      </c>
      <c r="P292" s="30" t="str" cm="1">
        <f t="array" ref="P292">_xlfn.CONCAT(_xlfn.MAP(MID($L292,_xlfn.SEQUENCE(1,LEN($L292),1,1),1), _xlfn.LAMBDA(_xlpm.cell, fxEncode(_xlpm.cell, P$286))))</f>
        <v>PRQGDB</v>
      </c>
      <c r="Q292" s="30" t="str" cm="1">
        <f t="array" ref="Q292">_xlfn.CONCAT(_xlfn.MAP(MID($L292,_xlfn.SEQUENCE(1,LEN($L292),1,1),1), _xlfn.LAMBDA(_xlpm.cell, fxEncode(_xlpm.cell, Q$286))))</f>
        <v>QSRHEC</v>
      </c>
      <c r="R292" s="30" t="str" cm="1">
        <f t="array" ref="R292">_xlfn.CONCAT(_xlfn.MAP(MID($L292,_xlfn.SEQUENCE(1,LEN($L292),1,1),1), _xlfn.LAMBDA(_xlpm.cell, fxEncode(_xlpm.cell, R$286))))</f>
        <v>RTSIFD</v>
      </c>
      <c r="S292" s="30" t="str" cm="1">
        <f t="array" ref="S292">_xlfn.CONCAT(_xlfn.MAP(MID($L292,_xlfn.SEQUENCE(1,LEN($L292),1,1),1), _xlfn.LAMBDA(_xlpm.cell, fxEncode(_xlpm.cell, S$286))))</f>
        <v>SUTJGE</v>
      </c>
      <c r="T292" s="30" t="str" cm="1">
        <f t="array" ref="T292">_xlfn.CONCAT(_xlfn.MAP(MID($L292,_xlfn.SEQUENCE(1,LEN($L292),1,1),1), _xlfn.LAMBDA(_xlpm.cell, fxEncode(_xlpm.cell, T$286))))</f>
        <v>TVUKHF</v>
      </c>
      <c r="U292" s="30" t="str" cm="1">
        <f t="array" ref="U292">_xlfn.CONCAT(_xlfn.MAP(MID($L292,_xlfn.SEQUENCE(1,LEN($L292),1,1),1), _xlfn.LAMBDA(_xlpm.cell, fxEncode(_xlpm.cell, U$286))))</f>
        <v>UWVLIG</v>
      </c>
      <c r="V292" s="30" t="str" cm="1">
        <f t="array" ref="V292">_xlfn.CONCAT(_xlfn.MAP(MID($L292,_xlfn.SEQUENCE(1,LEN($L292),1,1),1), _xlfn.LAMBDA(_xlpm.cell, fxEncode(_xlpm.cell, V$286))))</f>
        <v>VXWMJH</v>
      </c>
      <c r="W292" s="30" t="str" cm="1">
        <f t="array" ref="W292">_xlfn.CONCAT(_xlfn.MAP(MID($L292,_xlfn.SEQUENCE(1,LEN($L292),1,1),1), _xlfn.LAMBDA(_xlpm.cell, fxEncode(_xlpm.cell, W$286))))</f>
        <v>WYXNKI</v>
      </c>
      <c r="X292" s="30" t="str" cm="1">
        <f t="array" ref="X292">_xlfn.CONCAT(_xlfn.MAP(MID($L292,_xlfn.SEQUENCE(1,LEN($L292),1,1),1), _xlfn.LAMBDA(_xlpm.cell, fxEncode(_xlpm.cell, X$286))))</f>
        <v>XZYOLJ</v>
      </c>
      <c r="Y292" s="30" t="str" cm="1">
        <f t="array" ref="Y292">_xlfn.CONCAT(_xlfn.MAP(MID($L292,_xlfn.SEQUENCE(1,LEN($L292),1,1),1), _xlfn.LAMBDA(_xlpm.cell, fxEncode(_xlpm.cell, Y$286))))</f>
        <v>YAZPMK</v>
      </c>
      <c r="Z292" s="30" t="str" cm="1">
        <f t="array" ref="Z292">_xlfn.CONCAT(_xlfn.MAP(MID($L292,_xlfn.SEQUENCE(1,LEN($L292),1,1),1), _xlfn.LAMBDA(_xlpm.cell, fxEncode(_xlpm.cell, Z$286))))</f>
        <v>ZBAQNL</v>
      </c>
      <c r="AA292" s="30" t="str" cm="1">
        <f t="array" ref="AA292">_xlfn.CONCAT(_xlfn.MAP(MID($L292,_xlfn.SEQUENCE(1,LEN($L292),1,1),1), _xlfn.LAMBDA(_xlpm.cell, fxEncode(_xlpm.cell, AA$286))))</f>
        <v>ACBROM</v>
      </c>
      <c r="AB292" s="30" t="str" cm="1">
        <f t="array" ref="AB292">_xlfn.CONCAT(_xlfn.MAP(MID($L292,_xlfn.SEQUENCE(1,LEN($L292),1,1),1), _xlfn.LAMBDA(_xlpm.cell, fxEncode(_xlpm.cell, AB$286))))</f>
        <v>BDCSPN</v>
      </c>
      <c r="AC292" s="30" t="str" cm="1">
        <f t="array" ref="AC292">_xlfn.CONCAT(_xlfn.MAP(MID($L292,_xlfn.SEQUENCE(1,LEN($L292),1,1),1), _xlfn.LAMBDA(_xlpm.cell, fxEncode(_xlpm.cell, AC$286))))</f>
        <v>CEDTQO</v>
      </c>
      <c r="AD292" s="30" t="str" cm="1">
        <f t="array" ref="AD292">_xlfn.CONCAT(_xlfn.MAP(MID($L292,_xlfn.SEQUENCE(1,LEN($L292),1,1),1), _xlfn.LAMBDA(_xlpm.cell, fxEncode(_xlpm.cell, AD$286))))</f>
        <v>DFEURP</v>
      </c>
      <c r="AE292" s="30" t="str" cm="1">
        <f t="array" ref="AE292">_xlfn.CONCAT(_xlfn.MAP(MID($L292,_xlfn.SEQUENCE(1,LEN($L292),1,1),1), _xlfn.LAMBDA(_xlpm.cell, fxEncode(_xlpm.cell, AE$286))))</f>
        <v>EGFVSQ</v>
      </c>
      <c r="AF292" s="30" t="str" cm="1">
        <f t="array" ref="AF292">_xlfn.CONCAT(_xlfn.MAP(MID($L292,_xlfn.SEQUENCE(1,LEN($L292),1,1),1), _xlfn.LAMBDA(_xlpm.cell, fxEncode(_xlpm.cell, AF$286))))</f>
        <v>FHGWTR</v>
      </c>
      <c r="AG292" s="30" t="str" cm="1">
        <f t="array" ref="AG292">_xlfn.CONCAT(_xlfn.MAP(MID($L292,_xlfn.SEQUENCE(1,LEN($L292),1,1),1), _xlfn.LAMBDA(_xlpm.cell, fxEncode(_xlpm.cell, AG$286))))</f>
        <v>GIHXUS</v>
      </c>
      <c r="AH292" s="30" t="str" cm="1">
        <f t="array" ref="AH292">_xlfn.CONCAT(_xlfn.MAP(MID($L292,_xlfn.SEQUENCE(1,LEN($L292),1,1),1), _xlfn.LAMBDA(_xlpm.cell, fxEncode(_xlpm.cell, AH$286))))</f>
        <v>HJIYVT</v>
      </c>
      <c r="AI292" s="30" t="str" cm="1">
        <f t="array" ref="AI292">_xlfn.CONCAT(_xlfn.MAP(MID($L292,_xlfn.SEQUENCE(1,LEN($L292),1,1),1), _xlfn.LAMBDA(_xlpm.cell, fxEncode(_xlpm.cell, AI$286))))</f>
        <v>IKJZWU</v>
      </c>
      <c r="AJ292" s="30" t="str" cm="1">
        <f t="array" ref="AJ292">_xlfn.CONCAT(_xlfn.MAP(MID($L292,_xlfn.SEQUENCE(1,LEN($L292),1,1),1), _xlfn.LAMBDA(_xlpm.cell, fxEncode(_xlpm.cell, AJ$286))))</f>
        <v>JLKAXV</v>
      </c>
      <c r="AK292" s="30" t="str" cm="1">
        <f t="array" ref="AK292">_xlfn.CONCAT(_xlfn.MAP(MID($L292,_xlfn.SEQUENCE(1,LEN($L292),1,1),1), _xlfn.LAMBDA(_xlpm.cell, fxEncode(_xlpm.cell, AK$286))))</f>
        <v>KMLBYW</v>
      </c>
      <c r="AL292" s="30" t="str" cm="1">
        <f t="array" ref="AL292">_xlfn.CONCAT(_xlfn.MAP(MID($L292,_xlfn.SEQUENCE(1,LEN($L292),1,1),1), _xlfn.LAMBDA(_xlpm.cell, fxEncode(_xlpm.cell, AL$286))))</f>
        <v>LNMCZX</v>
      </c>
      <c r="AM292" s="30" t="str" cm="1">
        <f t="array" ref="AM292">_xlfn.CONCAT(_xlfn.MAP(MID($L292,_xlfn.SEQUENCE(1,LEN($L292),1,1),1), _xlfn.LAMBDA(_xlpm.cell, fxEncode(_xlpm.cell, AM$286))))</f>
        <v>MONDAY</v>
      </c>
      <c r="AN292" s="30" t="str" cm="1">
        <f t="array" ref="AN292">_xlfn.CONCAT(_xlfn.MAP(MID($L292,_xlfn.SEQUENCE(1,LEN($L292),1,1),1), _xlfn.LAMBDA(_xlpm.cell, fxEncode(_xlpm.cell, AN$286))))</f>
        <v>NPOEBZ</v>
      </c>
      <c r="AP292" s="30" t="e">
        <f t="shared" si="8"/>
        <v>#N/A</v>
      </c>
      <c r="AR292" s="30">
        <v>16</v>
      </c>
      <c r="AS292" s="30" t="str">
        <v>QRBPAXV</v>
      </c>
      <c r="AT292" s="30" t="str">
        <v>TUESDAY</v>
      </c>
      <c r="AU292" s="30">
        <v>3</v>
      </c>
      <c r="AW292" s="30" t="str">
        <v>B</v>
      </c>
      <c r="AY292" s="30" t="str">
        <v>B</v>
      </c>
      <c r="AZ292" s="30">
        <v>37</v>
      </c>
      <c r="BB292" s="30" t="str">
        <v>J</v>
      </c>
      <c r="BC292" s="30">
        <v>29</v>
      </c>
    </row>
    <row r="293" spans="2:55" s="30" customFormat="1" ht="22.5" customHeight="1">
      <c r="B293" s="2">
        <v>127</v>
      </c>
      <c r="C293" s="2">
        <v>7</v>
      </c>
      <c r="D293" s="6">
        <v>10</v>
      </c>
      <c r="E293" s="1" t="str">
        <v>BATTLE</v>
      </c>
      <c r="F293" s="125">
        <f>IF(ISBLANK(E293),0,IF(E293=Answers!E293,1,-1))</f>
        <v>1</v>
      </c>
      <c r="G293" s="87" t="s">
        <v>179</v>
      </c>
      <c r="H293" s="88"/>
      <c r="I293" s="85"/>
      <c r="J293" s="86"/>
      <c r="K293" s="8">
        <v>7</v>
      </c>
      <c r="L293" s="8" t="str">
        <v>YMZWXIFD</v>
      </c>
      <c r="M293" s="8">
        <v>8</v>
      </c>
      <c r="N293" s="30" t="str">
        <v/>
      </c>
      <c r="O293" s="30" t="str" cm="1">
        <f t="array" ref="O293">_xlfn.CONCAT(_xlfn.MAP(MID($L293,_xlfn.SEQUENCE(1,LEN($L293),1,1),1), _xlfn.LAMBDA(_xlpm.cell, fxEncode(_xlpm.cell, O$286))))</f>
        <v>ZNAXYJGE</v>
      </c>
      <c r="P293" s="30" t="str" cm="1">
        <f t="array" ref="P293">_xlfn.CONCAT(_xlfn.MAP(MID($L293,_xlfn.SEQUENCE(1,LEN($L293),1,1),1), _xlfn.LAMBDA(_xlpm.cell, fxEncode(_xlpm.cell, P$286))))</f>
        <v>AOBYZKHF</v>
      </c>
      <c r="Q293" s="30" t="str" cm="1">
        <f t="array" ref="Q293">_xlfn.CONCAT(_xlfn.MAP(MID($L293,_xlfn.SEQUENCE(1,LEN($L293),1,1),1), _xlfn.LAMBDA(_xlpm.cell, fxEncode(_xlpm.cell, Q$286))))</f>
        <v>BPCZALIG</v>
      </c>
      <c r="R293" s="30" t="str" cm="1">
        <f t="array" ref="R293">_xlfn.CONCAT(_xlfn.MAP(MID($L293,_xlfn.SEQUENCE(1,LEN($L293),1,1),1), _xlfn.LAMBDA(_xlpm.cell, fxEncode(_xlpm.cell, R$286))))</f>
        <v>CQDABMJH</v>
      </c>
      <c r="S293" s="30" t="str" cm="1">
        <f t="array" ref="S293">_xlfn.CONCAT(_xlfn.MAP(MID($L293,_xlfn.SEQUENCE(1,LEN($L293),1,1),1), _xlfn.LAMBDA(_xlpm.cell, fxEncode(_xlpm.cell, S$286))))</f>
        <v>DREBCNKI</v>
      </c>
      <c r="T293" s="30" t="str" cm="1">
        <f t="array" ref="T293">_xlfn.CONCAT(_xlfn.MAP(MID($L293,_xlfn.SEQUENCE(1,LEN($L293),1,1),1), _xlfn.LAMBDA(_xlpm.cell, fxEncode(_xlpm.cell, T$286))))</f>
        <v>ESFCDOLJ</v>
      </c>
      <c r="U293" s="30" t="str" cm="1">
        <f t="array" ref="U293">_xlfn.CONCAT(_xlfn.MAP(MID($L293,_xlfn.SEQUENCE(1,LEN($L293),1,1),1), _xlfn.LAMBDA(_xlpm.cell, fxEncode(_xlpm.cell, U$286))))</f>
        <v>FTGDEPMK</v>
      </c>
      <c r="V293" s="30" t="str" cm="1">
        <f t="array" ref="V293">_xlfn.CONCAT(_xlfn.MAP(MID($L293,_xlfn.SEQUENCE(1,LEN($L293),1,1),1), _xlfn.LAMBDA(_xlpm.cell, fxEncode(_xlpm.cell, V$286))))</f>
        <v>GUHEFQNL</v>
      </c>
      <c r="W293" s="30" t="str" cm="1">
        <f t="array" ref="W293">_xlfn.CONCAT(_xlfn.MAP(MID($L293,_xlfn.SEQUENCE(1,LEN($L293),1,1),1), _xlfn.LAMBDA(_xlpm.cell, fxEncode(_xlpm.cell, W$286))))</f>
        <v>HVIFGROM</v>
      </c>
      <c r="X293" s="30" t="str" cm="1">
        <f t="array" ref="X293">_xlfn.CONCAT(_xlfn.MAP(MID($L293,_xlfn.SEQUENCE(1,LEN($L293),1,1),1), _xlfn.LAMBDA(_xlpm.cell, fxEncode(_xlpm.cell, X$286))))</f>
        <v>IWJGHSPN</v>
      </c>
      <c r="Y293" s="30" t="str" cm="1">
        <f t="array" ref="Y293">_xlfn.CONCAT(_xlfn.MAP(MID($L293,_xlfn.SEQUENCE(1,LEN($L293),1,1),1), _xlfn.LAMBDA(_xlpm.cell, fxEncode(_xlpm.cell, Y$286))))</f>
        <v>JXKHITQO</v>
      </c>
      <c r="Z293" s="30" t="str" cm="1">
        <f t="array" ref="Z293">_xlfn.CONCAT(_xlfn.MAP(MID($L293,_xlfn.SEQUENCE(1,LEN($L293),1,1),1), _xlfn.LAMBDA(_xlpm.cell, fxEncode(_xlpm.cell, Z$286))))</f>
        <v>KYLIJURP</v>
      </c>
      <c r="AA293" s="30" t="str" cm="1">
        <f t="array" ref="AA293">_xlfn.CONCAT(_xlfn.MAP(MID($L293,_xlfn.SEQUENCE(1,LEN($L293),1,1),1), _xlfn.LAMBDA(_xlpm.cell, fxEncode(_xlpm.cell, AA$286))))</f>
        <v>LZMJKVSQ</v>
      </c>
      <c r="AB293" s="30" t="str" cm="1">
        <f t="array" ref="AB293">_xlfn.CONCAT(_xlfn.MAP(MID($L293,_xlfn.SEQUENCE(1,LEN($L293),1,1),1), _xlfn.LAMBDA(_xlpm.cell, fxEncode(_xlpm.cell, AB$286))))</f>
        <v>MANKLWTR</v>
      </c>
      <c r="AC293" s="30" t="str" cm="1">
        <f t="array" ref="AC293">_xlfn.CONCAT(_xlfn.MAP(MID($L293,_xlfn.SEQUENCE(1,LEN($L293),1,1),1), _xlfn.LAMBDA(_xlpm.cell, fxEncode(_xlpm.cell, AC$286))))</f>
        <v>NBOLMXUS</v>
      </c>
      <c r="AD293" s="30" t="str" cm="1">
        <f t="array" ref="AD293">_xlfn.CONCAT(_xlfn.MAP(MID($L293,_xlfn.SEQUENCE(1,LEN($L293),1,1),1), _xlfn.LAMBDA(_xlpm.cell, fxEncode(_xlpm.cell, AD$286))))</f>
        <v>OCPMNYVT</v>
      </c>
      <c r="AE293" s="30" t="str" cm="1">
        <f t="array" ref="AE293">_xlfn.CONCAT(_xlfn.MAP(MID($L293,_xlfn.SEQUENCE(1,LEN($L293),1,1),1), _xlfn.LAMBDA(_xlpm.cell, fxEncode(_xlpm.cell, AE$286))))</f>
        <v>PDQNOZWU</v>
      </c>
      <c r="AF293" s="30" t="str" cm="1">
        <f t="array" ref="AF293">_xlfn.CONCAT(_xlfn.MAP(MID($L293,_xlfn.SEQUENCE(1,LEN($L293),1,1),1), _xlfn.LAMBDA(_xlpm.cell, fxEncode(_xlpm.cell, AF$286))))</f>
        <v>QEROPAXV</v>
      </c>
      <c r="AG293" s="30" t="str" cm="1">
        <f t="array" ref="AG293">_xlfn.CONCAT(_xlfn.MAP(MID($L293,_xlfn.SEQUENCE(1,LEN($L293),1,1),1), _xlfn.LAMBDA(_xlpm.cell, fxEncode(_xlpm.cell, AG$286))))</f>
        <v>RFSPQBYW</v>
      </c>
      <c r="AH293" s="30" t="str" cm="1">
        <f t="array" ref="AH293">_xlfn.CONCAT(_xlfn.MAP(MID($L293,_xlfn.SEQUENCE(1,LEN($L293),1,1),1), _xlfn.LAMBDA(_xlpm.cell, fxEncode(_xlpm.cell, AH$286))))</f>
        <v>SGTQRCZX</v>
      </c>
      <c r="AI293" s="30" t="str" cm="1">
        <f t="array" ref="AI293">_xlfn.CONCAT(_xlfn.MAP(MID($L293,_xlfn.SEQUENCE(1,LEN($L293),1,1),1), _xlfn.LAMBDA(_xlpm.cell, fxEncode(_xlpm.cell, AI$286))))</f>
        <v>THURSDAY</v>
      </c>
      <c r="AJ293" s="30" t="str" cm="1">
        <f t="array" ref="AJ293">_xlfn.CONCAT(_xlfn.MAP(MID($L293,_xlfn.SEQUENCE(1,LEN($L293),1,1),1), _xlfn.LAMBDA(_xlpm.cell, fxEncode(_xlpm.cell, AJ$286))))</f>
        <v>UIVSTEBZ</v>
      </c>
      <c r="AK293" s="30" t="str" cm="1">
        <f t="array" ref="AK293">_xlfn.CONCAT(_xlfn.MAP(MID($L293,_xlfn.SEQUENCE(1,LEN($L293),1,1),1), _xlfn.LAMBDA(_xlpm.cell, fxEncode(_xlpm.cell, AK$286))))</f>
        <v>VJWTUFCA</v>
      </c>
      <c r="AL293" s="30" t="str" cm="1">
        <f t="array" ref="AL293">_xlfn.CONCAT(_xlfn.MAP(MID($L293,_xlfn.SEQUENCE(1,LEN($L293),1,1),1), _xlfn.LAMBDA(_xlpm.cell, fxEncode(_xlpm.cell, AL$286))))</f>
        <v>WKXUVGDB</v>
      </c>
      <c r="AM293" s="30" t="str" cm="1">
        <f t="array" ref="AM293">_xlfn.CONCAT(_xlfn.MAP(MID($L293,_xlfn.SEQUENCE(1,LEN($L293),1,1),1), _xlfn.LAMBDA(_xlpm.cell, fxEncode(_xlpm.cell, AM$286))))</f>
        <v>XLYVWHEC</v>
      </c>
      <c r="AN293" s="30" t="str" cm="1">
        <f t="array" ref="AN293">_xlfn.CONCAT(_xlfn.MAP(MID($L293,_xlfn.SEQUENCE(1,LEN($L293),1,1),1), _xlfn.LAMBDA(_xlpm.cell, fxEncode(_xlpm.cell, AN$286))))</f>
        <v>YMZWXIFD</v>
      </c>
      <c r="AP293" s="30" t="e">
        <f t="shared" si="8"/>
        <v>#N/A</v>
      </c>
      <c r="AW293" s="30" t="str">
        <v>M</v>
      </c>
      <c r="AY293" s="30" t="str">
        <v>M</v>
      </c>
      <c r="AZ293" s="30">
        <v>28</v>
      </c>
      <c r="BB293" s="30" t="str">
        <v>I</v>
      </c>
      <c r="BC293" s="30">
        <v>29</v>
      </c>
    </row>
    <row r="294" spans="2:55" s="30" customFormat="1" ht="22.5" customHeight="1">
      <c r="B294" s="2">
        <v>128</v>
      </c>
      <c r="C294" s="2">
        <v>7</v>
      </c>
      <c r="D294" s="6">
        <v>10</v>
      </c>
      <c r="E294" s="1" t="str">
        <v>HAPPENS</v>
      </c>
      <c r="F294" s="125">
        <f>IF(ISBLANK(E294),0,IF(E294=Answers!E294,1,-1))</f>
        <v>1</v>
      </c>
      <c r="G294" s="87" t="s">
        <v>180</v>
      </c>
      <c r="H294" s="88"/>
      <c r="I294" s="85"/>
      <c r="J294" s="86"/>
      <c r="K294" s="8">
        <v>8</v>
      </c>
      <c r="L294" s="8" t="str">
        <v>NZQLIG</v>
      </c>
      <c r="M294" s="8">
        <v>6</v>
      </c>
      <c r="N294" s="30" t="str">
        <v/>
      </c>
      <c r="O294" s="30" t="str" cm="1">
        <f t="array" ref="O294">_xlfn.CONCAT(_xlfn.MAP(MID($L294,_xlfn.SEQUENCE(1,LEN($L294),1,1),1), _xlfn.LAMBDA(_xlpm.cell, fxEncode(_xlpm.cell, O$286))))</f>
        <v>OARMJH</v>
      </c>
      <c r="P294" s="30" t="str" cm="1">
        <f t="array" ref="P294">_xlfn.CONCAT(_xlfn.MAP(MID($L294,_xlfn.SEQUENCE(1,LEN($L294),1,1),1), _xlfn.LAMBDA(_xlpm.cell, fxEncode(_xlpm.cell, P$286))))</f>
        <v>PBSNKI</v>
      </c>
      <c r="Q294" s="30" t="str" cm="1">
        <f t="array" ref="Q294">_xlfn.CONCAT(_xlfn.MAP(MID($L294,_xlfn.SEQUENCE(1,LEN($L294),1,1),1), _xlfn.LAMBDA(_xlpm.cell, fxEncode(_xlpm.cell, Q$286))))</f>
        <v>QCTOLJ</v>
      </c>
      <c r="R294" s="30" t="str" cm="1">
        <f t="array" ref="R294">_xlfn.CONCAT(_xlfn.MAP(MID($L294,_xlfn.SEQUENCE(1,LEN($L294),1,1),1), _xlfn.LAMBDA(_xlpm.cell, fxEncode(_xlpm.cell, R$286))))</f>
        <v>RDUPMK</v>
      </c>
      <c r="S294" s="30" t="str" cm="1">
        <f t="array" ref="S294">_xlfn.CONCAT(_xlfn.MAP(MID($L294,_xlfn.SEQUENCE(1,LEN($L294),1,1),1), _xlfn.LAMBDA(_xlpm.cell, fxEncode(_xlpm.cell, S$286))))</f>
        <v>SEVQNL</v>
      </c>
      <c r="T294" s="30" t="str" cm="1">
        <f t="array" ref="T294">_xlfn.CONCAT(_xlfn.MAP(MID($L294,_xlfn.SEQUENCE(1,LEN($L294),1,1),1), _xlfn.LAMBDA(_xlpm.cell, fxEncode(_xlpm.cell, T$286))))</f>
        <v>TFWROM</v>
      </c>
      <c r="U294" s="30" t="str" cm="1">
        <f t="array" ref="U294">_xlfn.CONCAT(_xlfn.MAP(MID($L294,_xlfn.SEQUENCE(1,LEN($L294),1,1),1), _xlfn.LAMBDA(_xlpm.cell, fxEncode(_xlpm.cell, U$286))))</f>
        <v>UGXSPN</v>
      </c>
      <c r="V294" s="30" t="str" cm="1">
        <f t="array" ref="V294">_xlfn.CONCAT(_xlfn.MAP(MID($L294,_xlfn.SEQUENCE(1,LEN($L294),1,1),1), _xlfn.LAMBDA(_xlpm.cell, fxEncode(_xlpm.cell, V$286))))</f>
        <v>VHYTQO</v>
      </c>
      <c r="W294" s="30" t="str" cm="1">
        <f t="array" ref="W294">_xlfn.CONCAT(_xlfn.MAP(MID($L294,_xlfn.SEQUENCE(1,LEN($L294),1,1),1), _xlfn.LAMBDA(_xlpm.cell, fxEncode(_xlpm.cell, W$286))))</f>
        <v>WIZURP</v>
      </c>
      <c r="X294" s="30" t="str" cm="1">
        <f t="array" ref="X294">_xlfn.CONCAT(_xlfn.MAP(MID($L294,_xlfn.SEQUENCE(1,LEN($L294),1,1),1), _xlfn.LAMBDA(_xlpm.cell, fxEncode(_xlpm.cell, X$286))))</f>
        <v>XJAVSQ</v>
      </c>
      <c r="Y294" s="30" t="str" cm="1">
        <f t="array" ref="Y294">_xlfn.CONCAT(_xlfn.MAP(MID($L294,_xlfn.SEQUENCE(1,LEN($L294),1,1),1), _xlfn.LAMBDA(_xlpm.cell, fxEncode(_xlpm.cell, Y$286))))</f>
        <v>YKBWTR</v>
      </c>
      <c r="Z294" s="30" t="str" cm="1">
        <f t="array" ref="Z294">_xlfn.CONCAT(_xlfn.MAP(MID($L294,_xlfn.SEQUENCE(1,LEN($L294),1,1),1), _xlfn.LAMBDA(_xlpm.cell, fxEncode(_xlpm.cell, Z$286))))</f>
        <v>ZLCXUS</v>
      </c>
      <c r="AA294" s="30" t="str" cm="1">
        <f t="array" ref="AA294">_xlfn.CONCAT(_xlfn.MAP(MID($L294,_xlfn.SEQUENCE(1,LEN($L294),1,1),1), _xlfn.LAMBDA(_xlpm.cell, fxEncode(_xlpm.cell, AA$286))))</f>
        <v>AMDYVT</v>
      </c>
      <c r="AB294" s="30" t="str" cm="1">
        <f t="array" ref="AB294">_xlfn.CONCAT(_xlfn.MAP(MID($L294,_xlfn.SEQUENCE(1,LEN($L294),1,1),1), _xlfn.LAMBDA(_xlpm.cell, fxEncode(_xlpm.cell, AB$286))))</f>
        <v>BNEZWU</v>
      </c>
      <c r="AC294" s="30" t="str" cm="1">
        <f t="array" ref="AC294">_xlfn.CONCAT(_xlfn.MAP(MID($L294,_xlfn.SEQUENCE(1,LEN($L294),1,1),1), _xlfn.LAMBDA(_xlpm.cell, fxEncode(_xlpm.cell, AC$286))))</f>
        <v>COFAXV</v>
      </c>
      <c r="AD294" s="30" t="str" cm="1">
        <f t="array" ref="AD294">_xlfn.CONCAT(_xlfn.MAP(MID($L294,_xlfn.SEQUENCE(1,LEN($L294),1,1),1), _xlfn.LAMBDA(_xlpm.cell, fxEncode(_xlpm.cell, AD$286))))</f>
        <v>DPGBYW</v>
      </c>
      <c r="AE294" s="30" t="str" cm="1">
        <f t="array" ref="AE294">_xlfn.CONCAT(_xlfn.MAP(MID($L294,_xlfn.SEQUENCE(1,LEN($L294),1,1),1), _xlfn.LAMBDA(_xlpm.cell, fxEncode(_xlpm.cell, AE$286))))</f>
        <v>EQHCZX</v>
      </c>
      <c r="AF294" s="30" t="str" cm="1">
        <f t="array" ref="AF294">_xlfn.CONCAT(_xlfn.MAP(MID($L294,_xlfn.SEQUENCE(1,LEN($L294),1,1),1), _xlfn.LAMBDA(_xlpm.cell, fxEncode(_xlpm.cell, AF$286))))</f>
        <v>FRIDAY</v>
      </c>
      <c r="AG294" s="30" t="str" cm="1">
        <f t="array" ref="AG294">_xlfn.CONCAT(_xlfn.MAP(MID($L294,_xlfn.SEQUENCE(1,LEN($L294),1,1),1), _xlfn.LAMBDA(_xlpm.cell, fxEncode(_xlpm.cell, AG$286))))</f>
        <v>GSJEBZ</v>
      </c>
      <c r="AH294" s="30" t="str" cm="1">
        <f t="array" ref="AH294">_xlfn.CONCAT(_xlfn.MAP(MID($L294,_xlfn.SEQUENCE(1,LEN($L294),1,1),1), _xlfn.LAMBDA(_xlpm.cell, fxEncode(_xlpm.cell, AH$286))))</f>
        <v>HTKFCA</v>
      </c>
      <c r="AI294" s="30" t="str" cm="1">
        <f t="array" ref="AI294">_xlfn.CONCAT(_xlfn.MAP(MID($L294,_xlfn.SEQUENCE(1,LEN($L294),1,1),1), _xlfn.LAMBDA(_xlpm.cell, fxEncode(_xlpm.cell, AI$286))))</f>
        <v>IULGDB</v>
      </c>
      <c r="AJ294" s="30" t="str" cm="1">
        <f t="array" ref="AJ294">_xlfn.CONCAT(_xlfn.MAP(MID($L294,_xlfn.SEQUENCE(1,LEN($L294),1,1),1), _xlfn.LAMBDA(_xlpm.cell, fxEncode(_xlpm.cell, AJ$286))))</f>
        <v>JVMHEC</v>
      </c>
      <c r="AK294" s="30" t="str" cm="1">
        <f t="array" ref="AK294">_xlfn.CONCAT(_xlfn.MAP(MID($L294,_xlfn.SEQUENCE(1,LEN($L294),1,1),1), _xlfn.LAMBDA(_xlpm.cell, fxEncode(_xlpm.cell, AK$286))))</f>
        <v>KWNIFD</v>
      </c>
      <c r="AL294" s="30" t="str" cm="1">
        <f t="array" ref="AL294">_xlfn.CONCAT(_xlfn.MAP(MID($L294,_xlfn.SEQUENCE(1,LEN($L294),1,1),1), _xlfn.LAMBDA(_xlpm.cell, fxEncode(_xlpm.cell, AL$286))))</f>
        <v>LXOJGE</v>
      </c>
      <c r="AM294" s="30" t="str" cm="1">
        <f t="array" ref="AM294">_xlfn.CONCAT(_xlfn.MAP(MID($L294,_xlfn.SEQUENCE(1,LEN($L294),1,1),1), _xlfn.LAMBDA(_xlpm.cell, fxEncode(_xlpm.cell, AM$286))))</f>
        <v>MYPKHF</v>
      </c>
      <c r="AN294" s="30" t="str" cm="1">
        <f t="array" ref="AN294">_xlfn.CONCAT(_xlfn.MAP(MID($L294,_xlfn.SEQUENCE(1,LEN($L294),1,1),1), _xlfn.LAMBDA(_xlpm.cell, fxEncode(_xlpm.cell, AN$286))))</f>
        <v>NZQLIG</v>
      </c>
      <c r="AP294" s="30" t="e">
        <f t="shared" si="8"/>
        <v>#N/A</v>
      </c>
      <c r="AW294" s="30" t="str">
        <v>J</v>
      </c>
      <c r="AY294" s="30" t="str">
        <v>J</v>
      </c>
      <c r="AZ294" s="30">
        <v>29</v>
      </c>
      <c r="BB294" s="30" t="str">
        <v>N</v>
      </c>
      <c r="BC294" s="30">
        <v>28</v>
      </c>
    </row>
    <row r="295" spans="2:55" s="30" customFormat="1" ht="22.5" customHeight="1">
      <c r="B295" s="2">
        <v>129</v>
      </c>
      <c r="C295" s="2">
        <v>7</v>
      </c>
      <c r="D295" s="6">
        <v>10</v>
      </c>
      <c r="E295" s="1" t="str">
        <v>FRIDAY</v>
      </c>
      <c r="F295" s="125">
        <f>IF(ISBLANK(E295),0,IF(E295=Answers!E295,1,-1))</f>
        <v>1</v>
      </c>
      <c r="G295" s="87" t="s">
        <v>178</v>
      </c>
      <c r="H295" s="88"/>
      <c r="I295" s="85"/>
      <c r="J295" s="86"/>
      <c r="K295" s="8">
        <v>9</v>
      </c>
      <c r="L295" s="8" t="str">
        <v>WEXYVHEC</v>
      </c>
      <c r="M295" s="8">
        <v>8</v>
      </c>
      <c r="N295" s="30" t="str">
        <v/>
      </c>
      <c r="O295" s="30" t="str" cm="1">
        <f t="array" ref="O295">_xlfn.CONCAT(_xlfn.MAP(MID($L295,_xlfn.SEQUENCE(1,LEN($L295),1,1),1), _xlfn.LAMBDA(_xlpm.cell, fxEncode(_xlpm.cell, O$286))))</f>
        <v>XFYZWIFD</v>
      </c>
      <c r="P295" s="30" t="str" cm="1">
        <f t="array" ref="P295">_xlfn.CONCAT(_xlfn.MAP(MID($L295,_xlfn.SEQUENCE(1,LEN($L295),1,1),1), _xlfn.LAMBDA(_xlpm.cell, fxEncode(_xlpm.cell, P$286))))</f>
        <v>YGZAXJGE</v>
      </c>
      <c r="Q295" s="30" t="str" cm="1">
        <f t="array" ref="Q295">_xlfn.CONCAT(_xlfn.MAP(MID($L295,_xlfn.SEQUENCE(1,LEN($L295),1,1),1), _xlfn.LAMBDA(_xlpm.cell, fxEncode(_xlpm.cell, Q$286))))</f>
        <v>ZHABYKHF</v>
      </c>
      <c r="R295" s="30" t="str" cm="1">
        <f t="array" ref="R295">_xlfn.CONCAT(_xlfn.MAP(MID($L295,_xlfn.SEQUENCE(1,LEN($L295),1,1),1), _xlfn.LAMBDA(_xlpm.cell, fxEncode(_xlpm.cell, R$286))))</f>
        <v>AIBCZLIG</v>
      </c>
      <c r="S295" s="30" t="str" cm="1">
        <f t="array" ref="S295">_xlfn.CONCAT(_xlfn.MAP(MID($L295,_xlfn.SEQUENCE(1,LEN($L295),1,1),1), _xlfn.LAMBDA(_xlpm.cell, fxEncode(_xlpm.cell, S$286))))</f>
        <v>BJCDAMJH</v>
      </c>
      <c r="T295" s="30" t="str" cm="1">
        <f t="array" ref="T295">_xlfn.CONCAT(_xlfn.MAP(MID($L295,_xlfn.SEQUENCE(1,LEN($L295),1,1),1), _xlfn.LAMBDA(_xlpm.cell, fxEncode(_xlpm.cell, T$286))))</f>
        <v>CKDEBNKI</v>
      </c>
      <c r="U295" s="30" t="str" cm="1">
        <f t="array" ref="U295">_xlfn.CONCAT(_xlfn.MAP(MID($L295,_xlfn.SEQUENCE(1,LEN($L295),1,1),1), _xlfn.LAMBDA(_xlpm.cell, fxEncode(_xlpm.cell, U$286))))</f>
        <v>DLEFCOLJ</v>
      </c>
      <c r="V295" s="30" t="str" cm="1">
        <f t="array" ref="V295">_xlfn.CONCAT(_xlfn.MAP(MID($L295,_xlfn.SEQUENCE(1,LEN($L295),1,1),1), _xlfn.LAMBDA(_xlpm.cell, fxEncode(_xlpm.cell, V$286))))</f>
        <v>EMFGDPMK</v>
      </c>
      <c r="W295" s="30" t="str" cm="1">
        <f t="array" ref="W295">_xlfn.CONCAT(_xlfn.MAP(MID($L295,_xlfn.SEQUENCE(1,LEN($L295),1,1),1), _xlfn.LAMBDA(_xlpm.cell, fxEncode(_xlpm.cell, W$286))))</f>
        <v>FNGHEQNL</v>
      </c>
      <c r="X295" s="30" t="str" cm="1">
        <f t="array" ref="X295">_xlfn.CONCAT(_xlfn.MAP(MID($L295,_xlfn.SEQUENCE(1,LEN($L295),1,1),1), _xlfn.LAMBDA(_xlpm.cell, fxEncode(_xlpm.cell, X$286))))</f>
        <v>GOHIFROM</v>
      </c>
      <c r="Y295" s="30" t="str" cm="1">
        <f t="array" ref="Y295">_xlfn.CONCAT(_xlfn.MAP(MID($L295,_xlfn.SEQUENCE(1,LEN($L295),1,1),1), _xlfn.LAMBDA(_xlpm.cell, fxEncode(_xlpm.cell, Y$286))))</f>
        <v>HPIJGSPN</v>
      </c>
      <c r="Z295" s="30" t="str" cm="1">
        <f t="array" ref="Z295">_xlfn.CONCAT(_xlfn.MAP(MID($L295,_xlfn.SEQUENCE(1,LEN($L295),1,1),1), _xlfn.LAMBDA(_xlpm.cell, fxEncode(_xlpm.cell, Z$286))))</f>
        <v>IQJKHTQO</v>
      </c>
      <c r="AA295" s="30" t="str" cm="1">
        <f t="array" ref="AA295">_xlfn.CONCAT(_xlfn.MAP(MID($L295,_xlfn.SEQUENCE(1,LEN($L295),1,1),1), _xlfn.LAMBDA(_xlpm.cell, fxEncode(_xlpm.cell, AA$286))))</f>
        <v>JRKLIURP</v>
      </c>
      <c r="AB295" s="30" t="str" cm="1">
        <f t="array" ref="AB295">_xlfn.CONCAT(_xlfn.MAP(MID($L295,_xlfn.SEQUENCE(1,LEN($L295),1,1),1), _xlfn.LAMBDA(_xlpm.cell, fxEncode(_xlpm.cell, AB$286))))</f>
        <v>KSLMJVSQ</v>
      </c>
      <c r="AC295" s="30" t="str" cm="1">
        <f t="array" ref="AC295">_xlfn.CONCAT(_xlfn.MAP(MID($L295,_xlfn.SEQUENCE(1,LEN($L295),1,1),1), _xlfn.LAMBDA(_xlpm.cell, fxEncode(_xlpm.cell, AC$286))))</f>
        <v>LTMNKWTR</v>
      </c>
      <c r="AD295" s="30" t="str" cm="1">
        <f t="array" ref="AD295">_xlfn.CONCAT(_xlfn.MAP(MID($L295,_xlfn.SEQUENCE(1,LEN($L295),1,1),1), _xlfn.LAMBDA(_xlpm.cell, fxEncode(_xlpm.cell, AD$286))))</f>
        <v>MUNOLXUS</v>
      </c>
      <c r="AE295" s="30" t="str" cm="1">
        <f t="array" ref="AE295">_xlfn.CONCAT(_xlfn.MAP(MID($L295,_xlfn.SEQUENCE(1,LEN($L295),1,1),1), _xlfn.LAMBDA(_xlpm.cell, fxEncode(_xlpm.cell, AE$286))))</f>
        <v>NVOPMYVT</v>
      </c>
      <c r="AF295" s="30" t="str" cm="1">
        <f t="array" ref="AF295">_xlfn.CONCAT(_xlfn.MAP(MID($L295,_xlfn.SEQUENCE(1,LEN($L295),1,1),1), _xlfn.LAMBDA(_xlpm.cell, fxEncode(_xlpm.cell, AF$286))))</f>
        <v>OWPQNZWU</v>
      </c>
      <c r="AG295" s="30" t="str" cm="1">
        <f t="array" ref="AG295">_xlfn.CONCAT(_xlfn.MAP(MID($L295,_xlfn.SEQUENCE(1,LEN($L295),1,1),1), _xlfn.LAMBDA(_xlpm.cell, fxEncode(_xlpm.cell, AG$286))))</f>
        <v>PXQROAXV</v>
      </c>
      <c r="AH295" s="30" t="str" cm="1">
        <f t="array" ref="AH295">_xlfn.CONCAT(_xlfn.MAP(MID($L295,_xlfn.SEQUENCE(1,LEN($L295),1,1),1), _xlfn.LAMBDA(_xlpm.cell, fxEncode(_xlpm.cell, AH$286))))</f>
        <v>QYRSPBYW</v>
      </c>
      <c r="AI295" s="30" t="str" cm="1">
        <f t="array" ref="AI295">_xlfn.CONCAT(_xlfn.MAP(MID($L295,_xlfn.SEQUENCE(1,LEN($L295),1,1),1), _xlfn.LAMBDA(_xlpm.cell, fxEncode(_xlpm.cell, AI$286))))</f>
        <v>RZSTQCZX</v>
      </c>
      <c r="AJ295" s="30" t="str" cm="1">
        <f t="array" ref="AJ295">_xlfn.CONCAT(_xlfn.MAP(MID($L295,_xlfn.SEQUENCE(1,LEN($L295),1,1),1), _xlfn.LAMBDA(_xlpm.cell, fxEncode(_xlpm.cell, AJ$286))))</f>
        <v>SATURDAY</v>
      </c>
      <c r="AK295" s="30" t="str" cm="1">
        <f t="array" ref="AK295">_xlfn.CONCAT(_xlfn.MAP(MID($L295,_xlfn.SEQUENCE(1,LEN($L295),1,1),1), _xlfn.LAMBDA(_xlpm.cell, fxEncode(_xlpm.cell, AK$286))))</f>
        <v>TBUVSEBZ</v>
      </c>
      <c r="AL295" s="30" t="str" cm="1">
        <f t="array" ref="AL295">_xlfn.CONCAT(_xlfn.MAP(MID($L295,_xlfn.SEQUENCE(1,LEN($L295),1,1),1), _xlfn.LAMBDA(_xlpm.cell, fxEncode(_xlpm.cell, AL$286))))</f>
        <v>UCVWTFCA</v>
      </c>
      <c r="AM295" s="30" t="str" cm="1">
        <f t="array" ref="AM295">_xlfn.CONCAT(_xlfn.MAP(MID($L295,_xlfn.SEQUENCE(1,LEN($L295),1,1),1), _xlfn.LAMBDA(_xlpm.cell, fxEncode(_xlpm.cell, AM$286))))</f>
        <v>VDWXUGDB</v>
      </c>
      <c r="AN295" s="30" t="str" cm="1">
        <f t="array" ref="AN295">_xlfn.CONCAT(_xlfn.MAP(MID($L295,_xlfn.SEQUENCE(1,LEN($L295),1,1),1), _xlfn.LAMBDA(_xlpm.cell, fxEncode(_xlpm.cell, AN$286))))</f>
        <v>WEXYVHEC</v>
      </c>
      <c r="AP295" s="30" t="e">
        <f t="shared" si="8"/>
        <v>#N/A</v>
      </c>
      <c r="AW295" s="30" t="str">
        <v>H</v>
      </c>
      <c r="AY295" s="30" t="str">
        <v>H</v>
      </c>
      <c r="AZ295" s="30">
        <v>24</v>
      </c>
      <c r="BB295" s="30" t="str">
        <v>M</v>
      </c>
      <c r="BC295" s="30">
        <v>28</v>
      </c>
    </row>
    <row r="296" spans="2:55" s="30" customFormat="1" ht="22.5" customHeight="1">
      <c r="B296" s="2">
        <v>130</v>
      </c>
      <c r="C296" s="2">
        <v>7</v>
      </c>
      <c r="D296" s="6">
        <v>10</v>
      </c>
      <c r="E296" s="1" t="str">
        <v>CAT</v>
      </c>
      <c r="F296" s="125">
        <f>IF(ISBLANK(E296),0,IF(E296=Answers!E296,1,-1))</f>
        <v>1</v>
      </c>
      <c r="G296" s="87" t="s">
        <v>173</v>
      </c>
      <c r="H296" s="88"/>
      <c r="I296" s="85"/>
      <c r="J296" s="86"/>
      <c r="K296" s="8">
        <v>10</v>
      </c>
      <c r="L296" s="8" t="str">
        <v>NPOEBZ</v>
      </c>
      <c r="M296" s="8">
        <v>6</v>
      </c>
      <c r="N296" s="30" t="str">
        <v/>
      </c>
      <c r="O296" s="30" t="str" cm="1">
        <f t="array" ref="O296">_xlfn.CONCAT(_xlfn.MAP(MID($L296,_xlfn.SEQUENCE(1,LEN($L296),1,1),1), _xlfn.LAMBDA(_xlpm.cell, fxEncode(_xlpm.cell, O$286))))</f>
        <v>OQPFCA</v>
      </c>
      <c r="P296" s="30" t="str" cm="1">
        <f t="array" ref="P296">_xlfn.CONCAT(_xlfn.MAP(MID($L296,_xlfn.SEQUENCE(1,LEN($L296),1,1),1), _xlfn.LAMBDA(_xlpm.cell, fxEncode(_xlpm.cell, P$286))))</f>
        <v>PRQGDB</v>
      </c>
      <c r="Q296" s="30" t="str" cm="1">
        <f t="array" ref="Q296">_xlfn.CONCAT(_xlfn.MAP(MID($L296,_xlfn.SEQUENCE(1,LEN($L296),1,1),1), _xlfn.LAMBDA(_xlpm.cell, fxEncode(_xlpm.cell, Q$286))))</f>
        <v>QSRHEC</v>
      </c>
      <c r="R296" s="30" t="str" cm="1">
        <f t="array" ref="R296">_xlfn.CONCAT(_xlfn.MAP(MID($L296,_xlfn.SEQUENCE(1,LEN($L296),1,1),1), _xlfn.LAMBDA(_xlpm.cell, fxEncode(_xlpm.cell, R$286))))</f>
        <v>RTSIFD</v>
      </c>
      <c r="S296" s="30" t="str" cm="1">
        <f t="array" ref="S296">_xlfn.CONCAT(_xlfn.MAP(MID($L296,_xlfn.SEQUENCE(1,LEN($L296),1,1),1), _xlfn.LAMBDA(_xlpm.cell, fxEncode(_xlpm.cell, S$286))))</f>
        <v>SUTJGE</v>
      </c>
      <c r="T296" s="30" t="str" cm="1">
        <f t="array" ref="T296">_xlfn.CONCAT(_xlfn.MAP(MID($L296,_xlfn.SEQUENCE(1,LEN($L296),1,1),1), _xlfn.LAMBDA(_xlpm.cell, fxEncode(_xlpm.cell, T$286))))</f>
        <v>TVUKHF</v>
      </c>
      <c r="U296" s="30" t="str" cm="1">
        <f t="array" ref="U296">_xlfn.CONCAT(_xlfn.MAP(MID($L296,_xlfn.SEQUENCE(1,LEN($L296),1,1),1), _xlfn.LAMBDA(_xlpm.cell, fxEncode(_xlpm.cell, U$286))))</f>
        <v>UWVLIG</v>
      </c>
      <c r="V296" s="30" t="str" cm="1">
        <f t="array" ref="V296">_xlfn.CONCAT(_xlfn.MAP(MID($L296,_xlfn.SEQUENCE(1,LEN($L296),1,1),1), _xlfn.LAMBDA(_xlpm.cell, fxEncode(_xlpm.cell, V$286))))</f>
        <v>VXWMJH</v>
      </c>
      <c r="W296" s="30" t="str" cm="1">
        <f t="array" ref="W296">_xlfn.CONCAT(_xlfn.MAP(MID($L296,_xlfn.SEQUENCE(1,LEN($L296),1,1),1), _xlfn.LAMBDA(_xlpm.cell, fxEncode(_xlpm.cell, W$286))))</f>
        <v>WYXNKI</v>
      </c>
      <c r="X296" s="30" t="str" cm="1">
        <f t="array" ref="X296">_xlfn.CONCAT(_xlfn.MAP(MID($L296,_xlfn.SEQUENCE(1,LEN($L296),1,1),1), _xlfn.LAMBDA(_xlpm.cell, fxEncode(_xlpm.cell, X$286))))</f>
        <v>XZYOLJ</v>
      </c>
      <c r="Y296" s="30" t="str" cm="1">
        <f t="array" ref="Y296">_xlfn.CONCAT(_xlfn.MAP(MID($L296,_xlfn.SEQUENCE(1,LEN($L296),1,1),1), _xlfn.LAMBDA(_xlpm.cell, fxEncode(_xlpm.cell, Y$286))))</f>
        <v>YAZPMK</v>
      </c>
      <c r="Z296" s="30" t="str" cm="1">
        <f t="array" ref="Z296">_xlfn.CONCAT(_xlfn.MAP(MID($L296,_xlfn.SEQUENCE(1,LEN($L296),1,1),1), _xlfn.LAMBDA(_xlpm.cell, fxEncode(_xlpm.cell, Z$286))))</f>
        <v>ZBAQNL</v>
      </c>
      <c r="AA296" s="30" t="str" cm="1">
        <f t="array" ref="AA296">_xlfn.CONCAT(_xlfn.MAP(MID($L296,_xlfn.SEQUENCE(1,LEN($L296),1,1),1), _xlfn.LAMBDA(_xlpm.cell, fxEncode(_xlpm.cell, AA$286))))</f>
        <v>ACBROM</v>
      </c>
      <c r="AB296" s="30" t="str" cm="1">
        <f t="array" ref="AB296">_xlfn.CONCAT(_xlfn.MAP(MID($L296,_xlfn.SEQUENCE(1,LEN($L296),1,1),1), _xlfn.LAMBDA(_xlpm.cell, fxEncode(_xlpm.cell, AB$286))))</f>
        <v>BDCSPN</v>
      </c>
      <c r="AC296" s="30" t="str" cm="1">
        <f t="array" ref="AC296">_xlfn.CONCAT(_xlfn.MAP(MID($L296,_xlfn.SEQUENCE(1,LEN($L296),1,1),1), _xlfn.LAMBDA(_xlpm.cell, fxEncode(_xlpm.cell, AC$286))))</f>
        <v>CEDTQO</v>
      </c>
      <c r="AD296" s="30" t="str" cm="1">
        <f t="array" ref="AD296">_xlfn.CONCAT(_xlfn.MAP(MID($L296,_xlfn.SEQUENCE(1,LEN($L296),1,1),1), _xlfn.LAMBDA(_xlpm.cell, fxEncode(_xlpm.cell, AD$286))))</f>
        <v>DFEURP</v>
      </c>
      <c r="AE296" s="30" t="str" cm="1">
        <f t="array" ref="AE296">_xlfn.CONCAT(_xlfn.MAP(MID($L296,_xlfn.SEQUENCE(1,LEN($L296),1,1),1), _xlfn.LAMBDA(_xlpm.cell, fxEncode(_xlpm.cell, AE$286))))</f>
        <v>EGFVSQ</v>
      </c>
      <c r="AF296" s="30" t="str" cm="1">
        <f t="array" ref="AF296">_xlfn.CONCAT(_xlfn.MAP(MID($L296,_xlfn.SEQUENCE(1,LEN($L296),1,1),1), _xlfn.LAMBDA(_xlpm.cell, fxEncode(_xlpm.cell, AF$286))))</f>
        <v>FHGWTR</v>
      </c>
      <c r="AG296" s="30" t="str" cm="1">
        <f t="array" ref="AG296">_xlfn.CONCAT(_xlfn.MAP(MID($L296,_xlfn.SEQUENCE(1,LEN($L296),1,1),1), _xlfn.LAMBDA(_xlpm.cell, fxEncode(_xlpm.cell, AG$286))))</f>
        <v>GIHXUS</v>
      </c>
      <c r="AH296" s="30" t="str" cm="1">
        <f t="array" ref="AH296">_xlfn.CONCAT(_xlfn.MAP(MID($L296,_xlfn.SEQUENCE(1,LEN($L296),1,1),1), _xlfn.LAMBDA(_xlpm.cell, fxEncode(_xlpm.cell, AH$286))))</f>
        <v>HJIYVT</v>
      </c>
      <c r="AI296" s="30" t="str" cm="1">
        <f t="array" ref="AI296">_xlfn.CONCAT(_xlfn.MAP(MID($L296,_xlfn.SEQUENCE(1,LEN($L296),1,1),1), _xlfn.LAMBDA(_xlpm.cell, fxEncode(_xlpm.cell, AI$286))))</f>
        <v>IKJZWU</v>
      </c>
      <c r="AJ296" s="30" t="str" cm="1">
        <f t="array" ref="AJ296">_xlfn.CONCAT(_xlfn.MAP(MID($L296,_xlfn.SEQUENCE(1,LEN($L296),1,1),1), _xlfn.LAMBDA(_xlpm.cell, fxEncode(_xlpm.cell, AJ$286))))</f>
        <v>JLKAXV</v>
      </c>
      <c r="AK296" s="30" t="str" cm="1">
        <f t="array" ref="AK296">_xlfn.CONCAT(_xlfn.MAP(MID($L296,_xlfn.SEQUENCE(1,LEN($L296),1,1),1), _xlfn.LAMBDA(_xlpm.cell, fxEncode(_xlpm.cell, AK$286))))</f>
        <v>KMLBYW</v>
      </c>
      <c r="AL296" s="30" t="str" cm="1">
        <f t="array" ref="AL296">_xlfn.CONCAT(_xlfn.MAP(MID($L296,_xlfn.SEQUENCE(1,LEN($L296),1,1),1), _xlfn.LAMBDA(_xlpm.cell, fxEncode(_xlpm.cell, AL$286))))</f>
        <v>LNMCZX</v>
      </c>
      <c r="AM296" s="30" t="str" cm="1">
        <f t="array" ref="AM296">_xlfn.CONCAT(_xlfn.MAP(MID($L296,_xlfn.SEQUENCE(1,LEN($L296),1,1),1), _xlfn.LAMBDA(_xlpm.cell, fxEncode(_xlpm.cell, AM$286))))</f>
        <v>MONDAY</v>
      </c>
      <c r="AN296" s="30" t="str" cm="1">
        <f t="array" ref="AN296">_xlfn.CONCAT(_xlfn.MAP(MID($L296,_xlfn.SEQUENCE(1,LEN($L296),1,1),1), _xlfn.LAMBDA(_xlpm.cell, fxEncode(_xlpm.cell, AN$286))))</f>
        <v>NPOEBZ</v>
      </c>
      <c r="AP296" s="30" t="e">
        <f t="shared" si="8"/>
        <v>#N/A</v>
      </c>
      <c r="AW296" s="30" t="str">
        <v>R</v>
      </c>
      <c r="AY296" s="30" t="str">
        <v>R</v>
      </c>
      <c r="AZ296" s="30">
        <v>19</v>
      </c>
      <c r="BB296" s="30" t="str">
        <v>V</v>
      </c>
      <c r="BC296" s="30">
        <v>28</v>
      </c>
    </row>
    <row r="297" spans="2:55" s="30" customFormat="1" ht="22.5" customHeight="1">
      <c r="B297" s="2">
        <v>131</v>
      </c>
      <c r="C297" s="2">
        <v>7</v>
      </c>
      <c r="D297" s="6">
        <v>10</v>
      </c>
      <c r="E297" s="1" t="str">
        <v>IX</v>
      </c>
      <c r="F297" s="125">
        <f>IF(ISBLANK(E297),0,IF(E297=Answers!E297,1,-1))</f>
        <v>1</v>
      </c>
      <c r="G297" s="87" t="s">
        <v>187</v>
      </c>
      <c r="H297" s="88"/>
      <c r="I297" s="85"/>
      <c r="J297" s="86"/>
      <c r="K297" s="7">
        <v>11</v>
      </c>
      <c r="L297" s="7" t="str">
        <v>XLYVWHEC</v>
      </c>
      <c r="M297" s="7">
        <v>8</v>
      </c>
      <c r="N297" s="30" t="str">
        <v/>
      </c>
      <c r="O297" s="30" t="str" cm="1">
        <f t="array" ref="O297">_xlfn.CONCAT(_xlfn.MAP(MID($L297,_xlfn.SEQUENCE(1,LEN($L297),1,1),1), _xlfn.LAMBDA(_xlpm.cell, fxEncode(_xlpm.cell, O$286))))</f>
        <v>YMZWXIFD</v>
      </c>
      <c r="P297" s="30" t="str" cm="1">
        <f t="array" ref="P297">_xlfn.CONCAT(_xlfn.MAP(MID($L297,_xlfn.SEQUENCE(1,LEN($L297),1,1),1), _xlfn.LAMBDA(_xlpm.cell, fxEncode(_xlpm.cell, P$286))))</f>
        <v>ZNAXYJGE</v>
      </c>
      <c r="Q297" s="30" t="str" cm="1">
        <f t="array" ref="Q297">_xlfn.CONCAT(_xlfn.MAP(MID($L297,_xlfn.SEQUENCE(1,LEN($L297),1,1),1), _xlfn.LAMBDA(_xlpm.cell, fxEncode(_xlpm.cell, Q$286))))</f>
        <v>AOBYZKHF</v>
      </c>
      <c r="R297" s="30" t="str" cm="1">
        <f t="array" ref="R297">_xlfn.CONCAT(_xlfn.MAP(MID($L297,_xlfn.SEQUENCE(1,LEN($L297),1,1),1), _xlfn.LAMBDA(_xlpm.cell, fxEncode(_xlpm.cell, R$286))))</f>
        <v>BPCZALIG</v>
      </c>
      <c r="S297" s="30" t="str" cm="1">
        <f t="array" ref="S297">_xlfn.CONCAT(_xlfn.MAP(MID($L297,_xlfn.SEQUENCE(1,LEN($L297),1,1),1), _xlfn.LAMBDA(_xlpm.cell, fxEncode(_xlpm.cell, S$286))))</f>
        <v>CQDABMJH</v>
      </c>
      <c r="T297" s="30" t="str" cm="1">
        <f t="array" ref="T297">_xlfn.CONCAT(_xlfn.MAP(MID($L297,_xlfn.SEQUENCE(1,LEN($L297),1,1),1), _xlfn.LAMBDA(_xlpm.cell, fxEncode(_xlpm.cell, T$286))))</f>
        <v>DREBCNKI</v>
      </c>
      <c r="U297" s="30" t="str" cm="1">
        <f t="array" ref="U297">_xlfn.CONCAT(_xlfn.MAP(MID($L297,_xlfn.SEQUENCE(1,LEN($L297),1,1),1), _xlfn.LAMBDA(_xlpm.cell, fxEncode(_xlpm.cell, U$286))))</f>
        <v>ESFCDOLJ</v>
      </c>
      <c r="V297" s="30" t="str" cm="1">
        <f t="array" ref="V297">_xlfn.CONCAT(_xlfn.MAP(MID($L297,_xlfn.SEQUENCE(1,LEN($L297),1,1),1), _xlfn.LAMBDA(_xlpm.cell, fxEncode(_xlpm.cell, V$286))))</f>
        <v>FTGDEPMK</v>
      </c>
      <c r="W297" s="30" t="str" cm="1">
        <f t="array" ref="W297">_xlfn.CONCAT(_xlfn.MAP(MID($L297,_xlfn.SEQUENCE(1,LEN($L297),1,1),1), _xlfn.LAMBDA(_xlpm.cell, fxEncode(_xlpm.cell, W$286))))</f>
        <v>GUHEFQNL</v>
      </c>
      <c r="X297" s="30" t="str" cm="1">
        <f t="array" ref="X297">_xlfn.CONCAT(_xlfn.MAP(MID($L297,_xlfn.SEQUENCE(1,LEN($L297),1,1),1), _xlfn.LAMBDA(_xlpm.cell, fxEncode(_xlpm.cell, X$286))))</f>
        <v>HVIFGROM</v>
      </c>
      <c r="Y297" s="30" t="str" cm="1">
        <f t="array" ref="Y297">_xlfn.CONCAT(_xlfn.MAP(MID($L297,_xlfn.SEQUENCE(1,LEN($L297),1,1),1), _xlfn.LAMBDA(_xlpm.cell, fxEncode(_xlpm.cell, Y$286))))</f>
        <v>IWJGHSPN</v>
      </c>
      <c r="Z297" s="30" t="str" cm="1">
        <f t="array" ref="Z297">_xlfn.CONCAT(_xlfn.MAP(MID($L297,_xlfn.SEQUENCE(1,LEN($L297),1,1),1), _xlfn.LAMBDA(_xlpm.cell, fxEncode(_xlpm.cell, Z$286))))</f>
        <v>JXKHITQO</v>
      </c>
      <c r="AA297" s="30" t="str" cm="1">
        <f t="array" ref="AA297">_xlfn.CONCAT(_xlfn.MAP(MID($L297,_xlfn.SEQUENCE(1,LEN($L297),1,1),1), _xlfn.LAMBDA(_xlpm.cell, fxEncode(_xlpm.cell, AA$286))))</f>
        <v>KYLIJURP</v>
      </c>
      <c r="AB297" s="30" t="str" cm="1">
        <f t="array" ref="AB297">_xlfn.CONCAT(_xlfn.MAP(MID($L297,_xlfn.SEQUENCE(1,LEN($L297),1,1),1), _xlfn.LAMBDA(_xlpm.cell, fxEncode(_xlpm.cell, AB$286))))</f>
        <v>LZMJKVSQ</v>
      </c>
      <c r="AC297" s="30" t="str" cm="1">
        <f t="array" ref="AC297">_xlfn.CONCAT(_xlfn.MAP(MID($L297,_xlfn.SEQUENCE(1,LEN($L297),1,1),1), _xlfn.LAMBDA(_xlpm.cell, fxEncode(_xlpm.cell, AC$286))))</f>
        <v>MANKLWTR</v>
      </c>
      <c r="AD297" s="30" t="str" cm="1">
        <f t="array" ref="AD297">_xlfn.CONCAT(_xlfn.MAP(MID($L297,_xlfn.SEQUENCE(1,LEN($L297),1,1),1), _xlfn.LAMBDA(_xlpm.cell, fxEncode(_xlpm.cell, AD$286))))</f>
        <v>NBOLMXUS</v>
      </c>
      <c r="AE297" s="30" t="str" cm="1">
        <f t="array" ref="AE297">_xlfn.CONCAT(_xlfn.MAP(MID($L297,_xlfn.SEQUENCE(1,LEN($L297),1,1),1), _xlfn.LAMBDA(_xlpm.cell, fxEncode(_xlpm.cell, AE$286))))</f>
        <v>OCPMNYVT</v>
      </c>
      <c r="AF297" s="30" t="str" cm="1">
        <f t="array" ref="AF297">_xlfn.CONCAT(_xlfn.MAP(MID($L297,_xlfn.SEQUENCE(1,LEN($L297),1,1),1), _xlfn.LAMBDA(_xlpm.cell, fxEncode(_xlpm.cell, AF$286))))</f>
        <v>PDQNOZWU</v>
      </c>
      <c r="AG297" s="30" t="str" cm="1">
        <f t="array" ref="AG297">_xlfn.CONCAT(_xlfn.MAP(MID($L297,_xlfn.SEQUENCE(1,LEN($L297),1,1),1), _xlfn.LAMBDA(_xlpm.cell, fxEncode(_xlpm.cell, AG$286))))</f>
        <v>QEROPAXV</v>
      </c>
      <c r="AH297" s="30" t="str" cm="1">
        <f t="array" ref="AH297">_xlfn.CONCAT(_xlfn.MAP(MID($L297,_xlfn.SEQUENCE(1,LEN($L297),1,1),1), _xlfn.LAMBDA(_xlpm.cell, fxEncode(_xlpm.cell, AH$286))))</f>
        <v>RFSPQBYW</v>
      </c>
      <c r="AI297" s="30" t="str" cm="1">
        <f t="array" ref="AI297">_xlfn.CONCAT(_xlfn.MAP(MID($L297,_xlfn.SEQUENCE(1,LEN($L297),1,1),1), _xlfn.LAMBDA(_xlpm.cell, fxEncode(_xlpm.cell, AI$286))))</f>
        <v>SGTQRCZX</v>
      </c>
      <c r="AJ297" s="30" t="str" cm="1">
        <f t="array" ref="AJ297">_xlfn.CONCAT(_xlfn.MAP(MID($L297,_xlfn.SEQUENCE(1,LEN($L297),1,1),1), _xlfn.LAMBDA(_xlpm.cell, fxEncode(_xlpm.cell, AJ$286))))</f>
        <v>THURSDAY</v>
      </c>
      <c r="AK297" s="30" t="str" cm="1">
        <f t="array" ref="AK297">_xlfn.CONCAT(_xlfn.MAP(MID($L297,_xlfn.SEQUENCE(1,LEN($L297),1,1),1), _xlfn.LAMBDA(_xlpm.cell, fxEncode(_xlpm.cell, AK$286))))</f>
        <v>UIVSTEBZ</v>
      </c>
      <c r="AL297" s="30" t="str" cm="1">
        <f t="array" ref="AL297">_xlfn.CONCAT(_xlfn.MAP(MID($L297,_xlfn.SEQUENCE(1,LEN($L297),1,1),1), _xlfn.LAMBDA(_xlpm.cell, fxEncode(_xlpm.cell, AL$286))))</f>
        <v>VJWTUFCA</v>
      </c>
      <c r="AM297" s="30" t="str" cm="1">
        <f t="array" ref="AM297">_xlfn.CONCAT(_xlfn.MAP(MID($L297,_xlfn.SEQUENCE(1,LEN($L297),1,1),1), _xlfn.LAMBDA(_xlpm.cell, fxEncode(_xlpm.cell, AM$286))))</f>
        <v>WKXUVGDB</v>
      </c>
      <c r="AN297" s="30" t="str" cm="1">
        <f t="array" ref="AN297">_xlfn.CONCAT(_xlfn.MAP(MID($L297,_xlfn.SEQUENCE(1,LEN($L297),1,1),1), _xlfn.LAMBDA(_xlpm.cell, fxEncode(_xlpm.cell, AN$286))))</f>
        <v>XLYVWHEC</v>
      </c>
      <c r="AP297" s="30" t="e">
        <f t="shared" si="8"/>
        <v>#N/A</v>
      </c>
      <c r="AW297" s="30" t="str">
        <v>B</v>
      </c>
      <c r="AY297" s="30" t="str">
        <v>F</v>
      </c>
      <c r="AZ297" s="30">
        <v>26</v>
      </c>
      <c r="BB297" s="30" t="str">
        <v>W</v>
      </c>
      <c r="BC297" s="30">
        <v>27</v>
      </c>
    </row>
    <row r="298" spans="2:55" s="30" customFormat="1" ht="22.5" customHeight="1">
      <c r="B298" s="2">
        <v>132</v>
      </c>
      <c r="C298" s="2">
        <v>7</v>
      </c>
      <c r="D298" s="6">
        <v>10</v>
      </c>
      <c r="E298" s="1" t="str">
        <v>VEGAS</v>
      </c>
      <c r="F298" s="125">
        <f>IF(ISBLANK(E298),0,IF(E298=Answers!E298,1,-1))</f>
        <v>1</v>
      </c>
      <c r="G298" s="87" t="s">
        <v>186</v>
      </c>
      <c r="H298" s="88"/>
      <c r="I298" s="85"/>
      <c r="J298" s="86"/>
      <c r="K298" s="7">
        <v>12</v>
      </c>
      <c r="L298" s="7" t="str">
        <v>TVUKHF</v>
      </c>
      <c r="M298" s="7">
        <v>6</v>
      </c>
      <c r="N298" s="30" t="str">
        <v/>
      </c>
      <c r="O298" s="30" t="str" cm="1">
        <f t="array" ref="O298">_xlfn.CONCAT(_xlfn.MAP(MID($L298,_xlfn.SEQUENCE(1,LEN($L298),1,1),1), _xlfn.LAMBDA(_xlpm.cell, fxEncode(_xlpm.cell, O$286))))</f>
        <v>UWVLIG</v>
      </c>
      <c r="P298" s="30" t="str" cm="1">
        <f t="array" ref="P298">_xlfn.CONCAT(_xlfn.MAP(MID($L298,_xlfn.SEQUENCE(1,LEN($L298),1,1),1), _xlfn.LAMBDA(_xlpm.cell, fxEncode(_xlpm.cell, P$286))))</f>
        <v>VXWMJH</v>
      </c>
      <c r="Q298" s="30" t="str" cm="1">
        <f t="array" ref="Q298">_xlfn.CONCAT(_xlfn.MAP(MID($L298,_xlfn.SEQUENCE(1,LEN($L298),1,1),1), _xlfn.LAMBDA(_xlpm.cell, fxEncode(_xlpm.cell, Q$286))))</f>
        <v>WYXNKI</v>
      </c>
      <c r="R298" s="30" t="str" cm="1">
        <f t="array" ref="R298">_xlfn.CONCAT(_xlfn.MAP(MID($L298,_xlfn.SEQUENCE(1,LEN($L298),1,1),1), _xlfn.LAMBDA(_xlpm.cell, fxEncode(_xlpm.cell, R$286))))</f>
        <v>XZYOLJ</v>
      </c>
      <c r="S298" s="30" t="str" cm="1">
        <f t="array" ref="S298">_xlfn.CONCAT(_xlfn.MAP(MID($L298,_xlfn.SEQUENCE(1,LEN($L298),1,1),1), _xlfn.LAMBDA(_xlpm.cell, fxEncode(_xlpm.cell, S$286))))</f>
        <v>YAZPMK</v>
      </c>
      <c r="T298" s="30" t="str" cm="1">
        <f t="array" ref="T298">_xlfn.CONCAT(_xlfn.MAP(MID($L298,_xlfn.SEQUENCE(1,LEN($L298),1,1),1), _xlfn.LAMBDA(_xlpm.cell, fxEncode(_xlpm.cell, T$286))))</f>
        <v>ZBAQNL</v>
      </c>
      <c r="U298" s="30" t="str" cm="1">
        <f t="array" ref="U298">_xlfn.CONCAT(_xlfn.MAP(MID($L298,_xlfn.SEQUENCE(1,LEN($L298),1,1),1), _xlfn.LAMBDA(_xlpm.cell, fxEncode(_xlpm.cell, U$286))))</f>
        <v>ACBROM</v>
      </c>
      <c r="V298" s="30" t="str" cm="1">
        <f t="array" ref="V298">_xlfn.CONCAT(_xlfn.MAP(MID($L298,_xlfn.SEQUENCE(1,LEN($L298),1,1),1), _xlfn.LAMBDA(_xlpm.cell, fxEncode(_xlpm.cell, V$286))))</f>
        <v>BDCSPN</v>
      </c>
      <c r="W298" s="30" t="str" cm="1">
        <f t="array" ref="W298">_xlfn.CONCAT(_xlfn.MAP(MID($L298,_xlfn.SEQUENCE(1,LEN($L298),1,1),1), _xlfn.LAMBDA(_xlpm.cell, fxEncode(_xlpm.cell, W$286))))</f>
        <v>CEDTQO</v>
      </c>
      <c r="X298" s="30" t="str" cm="1">
        <f t="array" ref="X298">_xlfn.CONCAT(_xlfn.MAP(MID($L298,_xlfn.SEQUENCE(1,LEN($L298),1,1),1), _xlfn.LAMBDA(_xlpm.cell, fxEncode(_xlpm.cell, X$286))))</f>
        <v>DFEURP</v>
      </c>
      <c r="Y298" s="30" t="str" cm="1">
        <f t="array" ref="Y298">_xlfn.CONCAT(_xlfn.MAP(MID($L298,_xlfn.SEQUENCE(1,LEN($L298),1,1),1), _xlfn.LAMBDA(_xlpm.cell, fxEncode(_xlpm.cell, Y$286))))</f>
        <v>EGFVSQ</v>
      </c>
      <c r="Z298" s="30" t="str" cm="1">
        <f t="array" ref="Z298">_xlfn.CONCAT(_xlfn.MAP(MID($L298,_xlfn.SEQUENCE(1,LEN($L298),1,1),1), _xlfn.LAMBDA(_xlpm.cell, fxEncode(_xlpm.cell, Z$286))))</f>
        <v>FHGWTR</v>
      </c>
      <c r="AA298" s="30" t="str" cm="1">
        <f t="array" ref="AA298">_xlfn.CONCAT(_xlfn.MAP(MID($L298,_xlfn.SEQUENCE(1,LEN($L298),1,1),1), _xlfn.LAMBDA(_xlpm.cell, fxEncode(_xlpm.cell, AA$286))))</f>
        <v>GIHXUS</v>
      </c>
      <c r="AB298" s="30" t="str" cm="1">
        <f t="array" ref="AB298">_xlfn.CONCAT(_xlfn.MAP(MID($L298,_xlfn.SEQUENCE(1,LEN($L298),1,1),1), _xlfn.LAMBDA(_xlpm.cell, fxEncode(_xlpm.cell, AB$286))))</f>
        <v>HJIYVT</v>
      </c>
      <c r="AC298" s="30" t="str" cm="1">
        <f t="array" ref="AC298">_xlfn.CONCAT(_xlfn.MAP(MID($L298,_xlfn.SEQUENCE(1,LEN($L298),1,1),1), _xlfn.LAMBDA(_xlpm.cell, fxEncode(_xlpm.cell, AC$286))))</f>
        <v>IKJZWU</v>
      </c>
      <c r="AD298" s="30" t="str" cm="1">
        <f t="array" ref="AD298">_xlfn.CONCAT(_xlfn.MAP(MID($L298,_xlfn.SEQUENCE(1,LEN($L298),1,1),1), _xlfn.LAMBDA(_xlpm.cell, fxEncode(_xlpm.cell, AD$286))))</f>
        <v>JLKAXV</v>
      </c>
      <c r="AE298" s="30" t="str" cm="1">
        <f t="array" ref="AE298">_xlfn.CONCAT(_xlfn.MAP(MID($L298,_xlfn.SEQUENCE(1,LEN($L298),1,1),1), _xlfn.LAMBDA(_xlpm.cell, fxEncode(_xlpm.cell, AE$286))))</f>
        <v>KMLBYW</v>
      </c>
      <c r="AF298" s="30" t="str" cm="1">
        <f t="array" ref="AF298">_xlfn.CONCAT(_xlfn.MAP(MID($L298,_xlfn.SEQUENCE(1,LEN($L298),1,1),1), _xlfn.LAMBDA(_xlpm.cell, fxEncode(_xlpm.cell, AF$286))))</f>
        <v>LNMCZX</v>
      </c>
      <c r="AG298" s="30" t="str" cm="1">
        <f t="array" ref="AG298">_xlfn.CONCAT(_xlfn.MAP(MID($L298,_xlfn.SEQUENCE(1,LEN($L298),1,1),1), _xlfn.LAMBDA(_xlpm.cell, fxEncode(_xlpm.cell, AG$286))))</f>
        <v>MONDAY</v>
      </c>
      <c r="AH298" s="30" t="str" cm="1">
        <f t="array" ref="AH298">_xlfn.CONCAT(_xlfn.MAP(MID($L298,_xlfn.SEQUENCE(1,LEN($L298),1,1),1), _xlfn.LAMBDA(_xlpm.cell, fxEncode(_xlpm.cell, AH$286))))</f>
        <v>NPOEBZ</v>
      </c>
      <c r="AI298" s="30" t="str" cm="1">
        <f t="array" ref="AI298">_xlfn.CONCAT(_xlfn.MAP(MID($L298,_xlfn.SEQUENCE(1,LEN($L298),1,1),1), _xlfn.LAMBDA(_xlpm.cell, fxEncode(_xlpm.cell, AI$286))))</f>
        <v>OQPFCA</v>
      </c>
      <c r="AJ298" s="30" t="str" cm="1">
        <f t="array" ref="AJ298">_xlfn.CONCAT(_xlfn.MAP(MID($L298,_xlfn.SEQUENCE(1,LEN($L298),1,1),1), _xlfn.LAMBDA(_xlpm.cell, fxEncode(_xlpm.cell, AJ$286))))</f>
        <v>PRQGDB</v>
      </c>
      <c r="AK298" s="30" t="str" cm="1">
        <f t="array" ref="AK298">_xlfn.CONCAT(_xlfn.MAP(MID($L298,_xlfn.SEQUENCE(1,LEN($L298),1,1),1), _xlfn.LAMBDA(_xlpm.cell, fxEncode(_xlpm.cell, AK$286))))</f>
        <v>QSRHEC</v>
      </c>
      <c r="AL298" s="30" t="str" cm="1">
        <f t="array" ref="AL298">_xlfn.CONCAT(_xlfn.MAP(MID($L298,_xlfn.SEQUENCE(1,LEN($L298),1,1),1), _xlfn.LAMBDA(_xlpm.cell, fxEncode(_xlpm.cell, AL$286))))</f>
        <v>RTSIFD</v>
      </c>
      <c r="AM298" s="30" t="str" cm="1">
        <f t="array" ref="AM298">_xlfn.CONCAT(_xlfn.MAP(MID($L298,_xlfn.SEQUENCE(1,LEN($L298),1,1),1), _xlfn.LAMBDA(_xlpm.cell, fxEncode(_xlpm.cell, AM$286))))</f>
        <v>SUTJGE</v>
      </c>
      <c r="AN298" s="30" t="str" cm="1">
        <f t="array" ref="AN298">_xlfn.CONCAT(_xlfn.MAP(MID($L298,_xlfn.SEQUENCE(1,LEN($L298),1,1),1), _xlfn.LAMBDA(_xlpm.cell, fxEncode(_xlpm.cell, AN$286))))</f>
        <v>TVUKHF</v>
      </c>
      <c r="AP298" s="30" t="e">
        <f t="shared" si="8"/>
        <v>#N/A</v>
      </c>
      <c r="AW298" s="30" t="str">
        <v>J</v>
      </c>
      <c r="AY298" s="30" t="str">
        <v>X</v>
      </c>
      <c r="AZ298" s="30">
        <v>30</v>
      </c>
      <c r="BB298" s="30" t="str">
        <v>F</v>
      </c>
      <c r="BC298" s="30">
        <v>26</v>
      </c>
    </row>
    <row r="299" spans="2:55" s="30" customFormat="1" ht="22.5" customHeight="1">
      <c r="B299" s="2">
        <v>133</v>
      </c>
      <c r="C299" s="2">
        <v>7</v>
      </c>
      <c r="D299" s="6">
        <v>10</v>
      </c>
      <c r="E299" s="1" t="str">
        <v>HOLIDAY</v>
      </c>
      <c r="F299" s="125">
        <f>IF(ISBLANK(E299),0,IF(E299=Answers!E299,1,-1))</f>
        <v>1</v>
      </c>
      <c r="G299" s="87" t="s">
        <v>175</v>
      </c>
      <c r="H299" s="88"/>
      <c r="I299" s="85"/>
      <c r="J299" s="86"/>
      <c r="K299" s="8">
        <v>13</v>
      </c>
      <c r="L299" s="8" t="str">
        <v>HJIYVT</v>
      </c>
      <c r="M299" s="8">
        <v>6</v>
      </c>
      <c r="N299" s="30" t="str">
        <v/>
      </c>
      <c r="O299" s="30" t="str" cm="1">
        <f t="array" ref="O299">_xlfn.CONCAT(_xlfn.MAP(MID($L299,_xlfn.SEQUENCE(1,LEN($L299),1,1),1), _xlfn.LAMBDA(_xlpm.cell, fxEncode(_xlpm.cell, O$286))))</f>
        <v>IKJZWU</v>
      </c>
      <c r="P299" s="30" t="str" cm="1">
        <f t="array" ref="P299">_xlfn.CONCAT(_xlfn.MAP(MID($L299,_xlfn.SEQUENCE(1,LEN($L299),1,1),1), _xlfn.LAMBDA(_xlpm.cell, fxEncode(_xlpm.cell, P$286))))</f>
        <v>JLKAXV</v>
      </c>
      <c r="Q299" s="30" t="str" cm="1">
        <f t="array" ref="Q299">_xlfn.CONCAT(_xlfn.MAP(MID($L299,_xlfn.SEQUENCE(1,LEN($L299),1,1),1), _xlfn.LAMBDA(_xlpm.cell, fxEncode(_xlpm.cell, Q$286))))</f>
        <v>KMLBYW</v>
      </c>
      <c r="R299" s="30" t="str" cm="1">
        <f t="array" ref="R299">_xlfn.CONCAT(_xlfn.MAP(MID($L299,_xlfn.SEQUENCE(1,LEN($L299),1,1),1), _xlfn.LAMBDA(_xlpm.cell, fxEncode(_xlpm.cell, R$286))))</f>
        <v>LNMCZX</v>
      </c>
      <c r="S299" s="30" t="str" cm="1">
        <f t="array" ref="S299">_xlfn.CONCAT(_xlfn.MAP(MID($L299,_xlfn.SEQUENCE(1,LEN($L299),1,1),1), _xlfn.LAMBDA(_xlpm.cell, fxEncode(_xlpm.cell, S$286))))</f>
        <v>MONDAY</v>
      </c>
      <c r="T299" s="30" t="str" cm="1">
        <f t="array" ref="T299">_xlfn.CONCAT(_xlfn.MAP(MID($L299,_xlfn.SEQUENCE(1,LEN($L299),1,1),1), _xlfn.LAMBDA(_xlpm.cell, fxEncode(_xlpm.cell, T$286))))</f>
        <v>NPOEBZ</v>
      </c>
      <c r="U299" s="30" t="str" cm="1">
        <f t="array" ref="U299">_xlfn.CONCAT(_xlfn.MAP(MID($L299,_xlfn.SEQUENCE(1,LEN($L299),1,1),1), _xlfn.LAMBDA(_xlpm.cell, fxEncode(_xlpm.cell, U$286))))</f>
        <v>OQPFCA</v>
      </c>
      <c r="V299" s="30" t="str" cm="1">
        <f t="array" ref="V299">_xlfn.CONCAT(_xlfn.MAP(MID($L299,_xlfn.SEQUENCE(1,LEN($L299),1,1),1), _xlfn.LAMBDA(_xlpm.cell, fxEncode(_xlpm.cell, V$286))))</f>
        <v>PRQGDB</v>
      </c>
      <c r="W299" s="30" t="str" cm="1">
        <f t="array" ref="W299">_xlfn.CONCAT(_xlfn.MAP(MID($L299,_xlfn.SEQUENCE(1,LEN($L299),1,1),1), _xlfn.LAMBDA(_xlpm.cell, fxEncode(_xlpm.cell, W$286))))</f>
        <v>QSRHEC</v>
      </c>
      <c r="X299" s="30" t="str" cm="1">
        <f t="array" ref="X299">_xlfn.CONCAT(_xlfn.MAP(MID($L299,_xlfn.SEQUENCE(1,LEN($L299),1,1),1), _xlfn.LAMBDA(_xlpm.cell, fxEncode(_xlpm.cell, X$286))))</f>
        <v>RTSIFD</v>
      </c>
      <c r="Y299" s="30" t="str" cm="1">
        <f t="array" ref="Y299">_xlfn.CONCAT(_xlfn.MAP(MID($L299,_xlfn.SEQUENCE(1,LEN($L299),1,1),1), _xlfn.LAMBDA(_xlpm.cell, fxEncode(_xlpm.cell, Y$286))))</f>
        <v>SUTJGE</v>
      </c>
      <c r="Z299" s="30" t="str" cm="1">
        <f t="array" ref="Z299">_xlfn.CONCAT(_xlfn.MAP(MID($L299,_xlfn.SEQUENCE(1,LEN($L299),1,1),1), _xlfn.LAMBDA(_xlpm.cell, fxEncode(_xlpm.cell, Z$286))))</f>
        <v>TVUKHF</v>
      </c>
      <c r="AA299" s="30" t="str" cm="1">
        <f t="array" ref="AA299">_xlfn.CONCAT(_xlfn.MAP(MID($L299,_xlfn.SEQUENCE(1,LEN($L299),1,1),1), _xlfn.LAMBDA(_xlpm.cell, fxEncode(_xlpm.cell, AA$286))))</f>
        <v>UWVLIG</v>
      </c>
      <c r="AB299" s="30" t="str" cm="1">
        <f t="array" ref="AB299">_xlfn.CONCAT(_xlfn.MAP(MID($L299,_xlfn.SEQUENCE(1,LEN($L299),1,1),1), _xlfn.LAMBDA(_xlpm.cell, fxEncode(_xlpm.cell, AB$286))))</f>
        <v>VXWMJH</v>
      </c>
      <c r="AC299" s="30" t="str" cm="1">
        <f t="array" ref="AC299">_xlfn.CONCAT(_xlfn.MAP(MID($L299,_xlfn.SEQUENCE(1,LEN($L299),1,1),1), _xlfn.LAMBDA(_xlpm.cell, fxEncode(_xlpm.cell, AC$286))))</f>
        <v>WYXNKI</v>
      </c>
      <c r="AD299" s="30" t="str" cm="1">
        <f t="array" ref="AD299">_xlfn.CONCAT(_xlfn.MAP(MID($L299,_xlfn.SEQUENCE(1,LEN($L299),1,1),1), _xlfn.LAMBDA(_xlpm.cell, fxEncode(_xlpm.cell, AD$286))))</f>
        <v>XZYOLJ</v>
      </c>
      <c r="AE299" s="30" t="str" cm="1">
        <f t="array" ref="AE299">_xlfn.CONCAT(_xlfn.MAP(MID($L299,_xlfn.SEQUENCE(1,LEN($L299),1,1),1), _xlfn.LAMBDA(_xlpm.cell, fxEncode(_xlpm.cell, AE$286))))</f>
        <v>YAZPMK</v>
      </c>
      <c r="AF299" s="30" t="str" cm="1">
        <f t="array" ref="AF299">_xlfn.CONCAT(_xlfn.MAP(MID($L299,_xlfn.SEQUENCE(1,LEN($L299),1,1),1), _xlfn.LAMBDA(_xlpm.cell, fxEncode(_xlpm.cell, AF$286))))</f>
        <v>ZBAQNL</v>
      </c>
      <c r="AG299" s="30" t="str" cm="1">
        <f t="array" ref="AG299">_xlfn.CONCAT(_xlfn.MAP(MID($L299,_xlfn.SEQUENCE(1,LEN($L299),1,1),1), _xlfn.LAMBDA(_xlpm.cell, fxEncode(_xlpm.cell, AG$286))))</f>
        <v>ACBROM</v>
      </c>
      <c r="AH299" s="30" t="str" cm="1">
        <f t="array" ref="AH299">_xlfn.CONCAT(_xlfn.MAP(MID($L299,_xlfn.SEQUENCE(1,LEN($L299),1,1),1), _xlfn.LAMBDA(_xlpm.cell, fxEncode(_xlpm.cell, AH$286))))</f>
        <v>BDCSPN</v>
      </c>
      <c r="AI299" s="30" t="str" cm="1">
        <f t="array" ref="AI299">_xlfn.CONCAT(_xlfn.MAP(MID($L299,_xlfn.SEQUENCE(1,LEN($L299),1,1),1), _xlfn.LAMBDA(_xlpm.cell, fxEncode(_xlpm.cell, AI$286))))</f>
        <v>CEDTQO</v>
      </c>
      <c r="AJ299" s="30" t="str" cm="1">
        <f t="array" ref="AJ299">_xlfn.CONCAT(_xlfn.MAP(MID($L299,_xlfn.SEQUENCE(1,LEN($L299),1,1),1), _xlfn.LAMBDA(_xlpm.cell, fxEncode(_xlpm.cell, AJ$286))))</f>
        <v>DFEURP</v>
      </c>
      <c r="AK299" s="30" t="str" cm="1">
        <f t="array" ref="AK299">_xlfn.CONCAT(_xlfn.MAP(MID($L299,_xlfn.SEQUENCE(1,LEN($L299),1,1),1), _xlfn.LAMBDA(_xlpm.cell, fxEncode(_xlpm.cell, AK$286))))</f>
        <v>EGFVSQ</v>
      </c>
      <c r="AL299" s="30" t="str" cm="1">
        <f t="array" ref="AL299">_xlfn.CONCAT(_xlfn.MAP(MID($L299,_xlfn.SEQUENCE(1,LEN($L299),1,1),1), _xlfn.LAMBDA(_xlpm.cell, fxEncode(_xlpm.cell, AL$286))))</f>
        <v>FHGWTR</v>
      </c>
      <c r="AM299" s="30" t="str" cm="1">
        <f t="array" ref="AM299">_xlfn.CONCAT(_xlfn.MAP(MID($L299,_xlfn.SEQUENCE(1,LEN($L299),1,1),1), _xlfn.LAMBDA(_xlpm.cell, fxEncode(_xlpm.cell, AM$286))))</f>
        <v>GIHXUS</v>
      </c>
      <c r="AN299" s="30" t="str" cm="1">
        <f t="array" ref="AN299">_xlfn.CONCAT(_xlfn.MAP(MID($L299,_xlfn.SEQUENCE(1,LEN($L299),1,1),1), _xlfn.LAMBDA(_xlpm.cell, fxEncode(_xlpm.cell, AN$286))))</f>
        <v>HJIYVT</v>
      </c>
      <c r="AP299" s="30" t="e">
        <f t="shared" si="8"/>
        <v>#N/A</v>
      </c>
      <c r="AW299" s="30" t="str">
        <v>F</v>
      </c>
      <c r="AY299" s="30" t="str">
        <v>A</v>
      </c>
      <c r="AZ299" s="30">
        <v>22</v>
      </c>
      <c r="BB299" s="30" t="str">
        <v>P</v>
      </c>
      <c r="BC299" s="30">
        <v>26</v>
      </c>
    </row>
    <row r="300" spans="2:55" s="30" customFormat="1" ht="22.5" customHeight="1">
      <c r="B300" s="2">
        <v>134</v>
      </c>
      <c r="C300" s="2">
        <v>7</v>
      </c>
      <c r="D300" s="6">
        <v>10</v>
      </c>
      <c r="E300" s="1" t="str">
        <v>WEEK</v>
      </c>
      <c r="F300" s="125">
        <f>IF(ISBLANK(E300),0,IF(E300=Answers!E300,1,-1))</f>
        <v>1</v>
      </c>
      <c r="G300" s="87" t="s">
        <v>174</v>
      </c>
      <c r="H300" s="88"/>
      <c r="I300" s="85"/>
      <c r="J300" s="86"/>
      <c r="K300" s="8">
        <v>14</v>
      </c>
      <c r="L300" s="8" t="str">
        <v>CKJTKYJGE</v>
      </c>
      <c r="M300" s="8">
        <v>9</v>
      </c>
      <c r="N300" s="30" t="str">
        <v>WEDNESDAY</v>
      </c>
      <c r="O300" s="30" t="str" cm="1">
        <f t="array" ref="O300">_xlfn.CONCAT(_xlfn.MAP(MID($L300,_xlfn.SEQUENCE(1,LEN($L300),1,1),1), _xlfn.LAMBDA(_xlpm.cell, fxEncode(_xlpm.cell, O$286))))</f>
        <v>DLKULZKHF</v>
      </c>
      <c r="P300" s="30" t="str" cm="1">
        <f t="array" ref="P300">_xlfn.CONCAT(_xlfn.MAP(MID($L300,_xlfn.SEQUENCE(1,LEN($L300),1,1),1), _xlfn.LAMBDA(_xlpm.cell, fxEncode(_xlpm.cell, P$286))))</f>
        <v>EMLVMALIG</v>
      </c>
      <c r="Q300" s="30" t="str" cm="1">
        <f t="array" ref="Q300">_xlfn.CONCAT(_xlfn.MAP(MID($L300,_xlfn.SEQUENCE(1,LEN($L300),1,1),1), _xlfn.LAMBDA(_xlpm.cell, fxEncode(_xlpm.cell, Q$286))))</f>
        <v>FNMWNBMJH</v>
      </c>
      <c r="R300" s="30" t="str" cm="1">
        <f t="array" ref="R300">_xlfn.CONCAT(_xlfn.MAP(MID($L300,_xlfn.SEQUENCE(1,LEN($L300),1,1),1), _xlfn.LAMBDA(_xlpm.cell, fxEncode(_xlpm.cell, R$286))))</f>
        <v>GONXOCNKI</v>
      </c>
      <c r="S300" s="30" t="str" cm="1">
        <f t="array" ref="S300">_xlfn.CONCAT(_xlfn.MAP(MID($L300,_xlfn.SEQUENCE(1,LEN($L300),1,1),1), _xlfn.LAMBDA(_xlpm.cell, fxEncode(_xlpm.cell, S$286))))</f>
        <v>HPOYPDOLJ</v>
      </c>
      <c r="T300" s="30" t="str" cm="1">
        <f t="array" ref="T300">_xlfn.CONCAT(_xlfn.MAP(MID($L300,_xlfn.SEQUENCE(1,LEN($L300),1,1),1), _xlfn.LAMBDA(_xlpm.cell, fxEncode(_xlpm.cell, T$286))))</f>
        <v>IQPZQEPMK</v>
      </c>
      <c r="U300" s="30" t="str" cm="1">
        <f t="array" ref="U300">_xlfn.CONCAT(_xlfn.MAP(MID($L300,_xlfn.SEQUENCE(1,LEN($L300),1,1),1), _xlfn.LAMBDA(_xlpm.cell, fxEncode(_xlpm.cell, U$286))))</f>
        <v>JRQARFQNL</v>
      </c>
      <c r="V300" s="30" t="str" cm="1">
        <f t="array" ref="V300">_xlfn.CONCAT(_xlfn.MAP(MID($L300,_xlfn.SEQUENCE(1,LEN($L300),1,1),1), _xlfn.LAMBDA(_xlpm.cell, fxEncode(_xlpm.cell, V$286))))</f>
        <v>KSRBSGROM</v>
      </c>
      <c r="W300" s="30" t="str" cm="1">
        <f t="array" ref="W300">_xlfn.CONCAT(_xlfn.MAP(MID($L300,_xlfn.SEQUENCE(1,LEN($L300),1,1),1), _xlfn.LAMBDA(_xlpm.cell, fxEncode(_xlpm.cell, W$286))))</f>
        <v>LTSCTHSPN</v>
      </c>
      <c r="X300" s="30" t="str" cm="1">
        <f t="array" ref="X300">_xlfn.CONCAT(_xlfn.MAP(MID($L300,_xlfn.SEQUENCE(1,LEN($L300),1,1),1), _xlfn.LAMBDA(_xlpm.cell, fxEncode(_xlpm.cell, X$286))))</f>
        <v>MUTDUITQO</v>
      </c>
      <c r="Y300" s="30" t="str" cm="1">
        <f t="array" ref="Y300">_xlfn.CONCAT(_xlfn.MAP(MID($L300,_xlfn.SEQUENCE(1,LEN($L300),1,1),1), _xlfn.LAMBDA(_xlpm.cell, fxEncode(_xlpm.cell, Y$286))))</f>
        <v>NVUEVJURP</v>
      </c>
      <c r="Z300" s="30" t="str" cm="1">
        <f t="array" ref="Z300">_xlfn.CONCAT(_xlfn.MAP(MID($L300,_xlfn.SEQUENCE(1,LEN($L300),1,1),1), _xlfn.LAMBDA(_xlpm.cell, fxEncode(_xlpm.cell, Z$286))))</f>
        <v>OWVFWKVSQ</v>
      </c>
      <c r="AA300" s="30" t="str" cm="1">
        <f t="array" ref="AA300">_xlfn.CONCAT(_xlfn.MAP(MID($L300,_xlfn.SEQUENCE(1,LEN($L300),1,1),1), _xlfn.LAMBDA(_xlpm.cell, fxEncode(_xlpm.cell, AA$286))))</f>
        <v>PXWGXLWTR</v>
      </c>
      <c r="AB300" s="30" t="str" cm="1">
        <f t="array" ref="AB300">_xlfn.CONCAT(_xlfn.MAP(MID($L300,_xlfn.SEQUENCE(1,LEN($L300),1,1),1), _xlfn.LAMBDA(_xlpm.cell, fxEncode(_xlpm.cell, AB$286))))</f>
        <v>QYXHYMXUS</v>
      </c>
      <c r="AC300" s="30" t="str" cm="1">
        <f t="array" ref="AC300">_xlfn.CONCAT(_xlfn.MAP(MID($L300,_xlfn.SEQUENCE(1,LEN($L300),1,1),1), _xlfn.LAMBDA(_xlpm.cell, fxEncode(_xlpm.cell, AC$286))))</f>
        <v>RZYIZNYVT</v>
      </c>
      <c r="AD300" s="30" t="str" cm="1">
        <f t="array" ref="AD300">_xlfn.CONCAT(_xlfn.MAP(MID($L300,_xlfn.SEQUENCE(1,LEN($L300),1,1),1), _xlfn.LAMBDA(_xlpm.cell, fxEncode(_xlpm.cell, AD$286))))</f>
        <v>SAZJAOZWU</v>
      </c>
      <c r="AE300" s="30" t="str" cm="1">
        <f t="array" ref="AE300">_xlfn.CONCAT(_xlfn.MAP(MID($L300,_xlfn.SEQUENCE(1,LEN($L300),1,1),1), _xlfn.LAMBDA(_xlpm.cell, fxEncode(_xlpm.cell, AE$286))))</f>
        <v>TBAKBPAXV</v>
      </c>
      <c r="AF300" s="30" t="str" cm="1">
        <f t="array" ref="AF300">_xlfn.CONCAT(_xlfn.MAP(MID($L300,_xlfn.SEQUENCE(1,LEN($L300),1,1),1), _xlfn.LAMBDA(_xlpm.cell, fxEncode(_xlpm.cell, AF$286))))</f>
        <v>UCBLCQBYW</v>
      </c>
      <c r="AG300" s="30" t="str" cm="1">
        <f t="array" ref="AG300">_xlfn.CONCAT(_xlfn.MAP(MID($L300,_xlfn.SEQUENCE(1,LEN($L300),1,1),1), _xlfn.LAMBDA(_xlpm.cell, fxEncode(_xlpm.cell, AG$286))))</f>
        <v>VDCMDRCZX</v>
      </c>
      <c r="AH300" s="30" t="str" cm="1">
        <f t="array" ref="AH300">_xlfn.CONCAT(_xlfn.MAP(MID($L300,_xlfn.SEQUENCE(1,LEN($L300),1,1),1), _xlfn.LAMBDA(_xlpm.cell, fxEncode(_xlpm.cell, AH$286))))</f>
        <v>WEDNESDAY</v>
      </c>
      <c r="AI300" s="30" t="str" cm="1">
        <f t="array" ref="AI300">_xlfn.CONCAT(_xlfn.MAP(MID($L300,_xlfn.SEQUENCE(1,LEN($L300),1,1),1), _xlfn.LAMBDA(_xlpm.cell, fxEncode(_xlpm.cell, AI$286))))</f>
        <v>XFEOFTEBZ</v>
      </c>
      <c r="AJ300" s="30" t="str" cm="1">
        <f t="array" ref="AJ300">_xlfn.CONCAT(_xlfn.MAP(MID($L300,_xlfn.SEQUENCE(1,LEN($L300),1,1),1), _xlfn.LAMBDA(_xlpm.cell, fxEncode(_xlpm.cell, AJ$286))))</f>
        <v>YGFPGUFCA</v>
      </c>
      <c r="AK300" s="30" t="str" cm="1">
        <f t="array" ref="AK300">_xlfn.CONCAT(_xlfn.MAP(MID($L300,_xlfn.SEQUENCE(1,LEN($L300),1,1),1), _xlfn.LAMBDA(_xlpm.cell, fxEncode(_xlpm.cell, AK$286))))</f>
        <v>ZHGQHVGDB</v>
      </c>
      <c r="AL300" s="30" t="str" cm="1">
        <f t="array" ref="AL300">_xlfn.CONCAT(_xlfn.MAP(MID($L300,_xlfn.SEQUENCE(1,LEN($L300),1,1),1), _xlfn.LAMBDA(_xlpm.cell, fxEncode(_xlpm.cell, AL$286))))</f>
        <v>AIHRIWHEC</v>
      </c>
      <c r="AM300" s="30" t="str" cm="1">
        <f t="array" ref="AM300">_xlfn.CONCAT(_xlfn.MAP(MID($L300,_xlfn.SEQUENCE(1,LEN($L300),1,1),1), _xlfn.LAMBDA(_xlpm.cell, fxEncode(_xlpm.cell, AM$286))))</f>
        <v>BJISJXIFD</v>
      </c>
      <c r="AN300" s="30" t="str" cm="1">
        <f t="array" ref="AN300">_xlfn.CONCAT(_xlfn.MAP(MID($L300,_xlfn.SEQUENCE(1,LEN($L300),1,1),1), _xlfn.LAMBDA(_xlpm.cell, fxEncode(_xlpm.cell, AN$286))))</f>
        <v>CKJTKYJGE</v>
      </c>
      <c r="AP300" s="30">
        <f t="shared" si="8"/>
        <v>20</v>
      </c>
      <c r="AW300" s="30" t="str">
        <v>X</v>
      </c>
      <c r="AY300" s="30" t="str">
        <v>T</v>
      </c>
      <c r="AZ300" s="30">
        <v>24</v>
      </c>
      <c r="BB300" s="30" t="str">
        <v>Q</v>
      </c>
      <c r="BC300" s="30">
        <v>25</v>
      </c>
    </row>
    <row r="301" spans="2:55" s="30" customFormat="1" ht="22.5" customHeight="1">
      <c r="B301" s="2">
        <v>135</v>
      </c>
      <c r="C301" s="2">
        <v>7</v>
      </c>
      <c r="D301" s="6">
        <v>10</v>
      </c>
      <c r="E301" s="1" t="str">
        <v>FINISHES</v>
      </c>
      <c r="F301" s="125">
        <f>IF(ISBLANK(E301),0,IF(E301=Answers!E301,1,-1))</f>
        <v>1</v>
      </c>
      <c r="G301" s="87" t="s">
        <v>193</v>
      </c>
      <c r="H301" s="88"/>
      <c r="I301" s="85"/>
      <c r="J301" s="86"/>
      <c r="K301" s="8">
        <v>15</v>
      </c>
      <c r="L301" s="8" t="str">
        <v>LMWKVSQ</v>
      </c>
      <c r="M301" s="8">
        <v>7</v>
      </c>
      <c r="N301" s="30" t="str">
        <v>TUESDAY</v>
      </c>
      <c r="O301" s="30" t="str" cm="1">
        <f t="array" ref="O301">_xlfn.CONCAT(_xlfn.MAP(MID($L301,_xlfn.SEQUENCE(1,LEN($L301),1,1),1), _xlfn.LAMBDA(_xlpm.cell, fxEncode(_xlpm.cell, O$286))))</f>
        <v>MNXLWTR</v>
      </c>
      <c r="P301" s="30" t="str" cm="1">
        <f t="array" ref="P301">_xlfn.CONCAT(_xlfn.MAP(MID($L301,_xlfn.SEQUENCE(1,LEN($L301),1,1),1), _xlfn.LAMBDA(_xlpm.cell, fxEncode(_xlpm.cell, P$286))))</f>
        <v>NOYMXUS</v>
      </c>
      <c r="Q301" s="30" t="str" cm="1">
        <f t="array" ref="Q301">_xlfn.CONCAT(_xlfn.MAP(MID($L301,_xlfn.SEQUENCE(1,LEN($L301),1,1),1), _xlfn.LAMBDA(_xlpm.cell, fxEncode(_xlpm.cell, Q$286))))</f>
        <v>OPZNYVT</v>
      </c>
      <c r="R301" s="30" t="str" cm="1">
        <f t="array" ref="R301">_xlfn.CONCAT(_xlfn.MAP(MID($L301,_xlfn.SEQUENCE(1,LEN($L301),1,1),1), _xlfn.LAMBDA(_xlpm.cell, fxEncode(_xlpm.cell, R$286))))</f>
        <v>PQAOZWU</v>
      </c>
      <c r="S301" s="30" t="str" cm="1">
        <f t="array" ref="S301">_xlfn.CONCAT(_xlfn.MAP(MID($L301,_xlfn.SEQUENCE(1,LEN($L301),1,1),1), _xlfn.LAMBDA(_xlpm.cell, fxEncode(_xlpm.cell, S$286))))</f>
        <v>QRBPAXV</v>
      </c>
      <c r="T301" s="30" t="str" cm="1">
        <f t="array" ref="T301">_xlfn.CONCAT(_xlfn.MAP(MID($L301,_xlfn.SEQUENCE(1,LEN($L301),1,1),1), _xlfn.LAMBDA(_xlpm.cell, fxEncode(_xlpm.cell, T$286))))</f>
        <v>RSCQBYW</v>
      </c>
      <c r="U301" s="30" t="str" cm="1">
        <f t="array" ref="U301">_xlfn.CONCAT(_xlfn.MAP(MID($L301,_xlfn.SEQUENCE(1,LEN($L301),1,1),1), _xlfn.LAMBDA(_xlpm.cell, fxEncode(_xlpm.cell, U$286))))</f>
        <v>STDRCZX</v>
      </c>
      <c r="V301" s="30" t="str" cm="1">
        <f t="array" ref="V301">_xlfn.CONCAT(_xlfn.MAP(MID($L301,_xlfn.SEQUENCE(1,LEN($L301),1,1),1), _xlfn.LAMBDA(_xlpm.cell, fxEncode(_xlpm.cell, V$286))))</f>
        <v>TUESDAY</v>
      </c>
      <c r="W301" s="30" t="str" cm="1">
        <f t="array" ref="W301">_xlfn.CONCAT(_xlfn.MAP(MID($L301,_xlfn.SEQUENCE(1,LEN($L301),1,1),1), _xlfn.LAMBDA(_xlpm.cell, fxEncode(_xlpm.cell, W$286))))</f>
        <v>UVFTEBZ</v>
      </c>
      <c r="X301" s="30" t="str" cm="1">
        <f t="array" ref="X301">_xlfn.CONCAT(_xlfn.MAP(MID($L301,_xlfn.SEQUENCE(1,LEN($L301),1,1),1), _xlfn.LAMBDA(_xlpm.cell, fxEncode(_xlpm.cell, X$286))))</f>
        <v>VWGUFCA</v>
      </c>
      <c r="Y301" s="30" t="str" cm="1">
        <f t="array" ref="Y301">_xlfn.CONCAT(_xlfn.MAP(MID($L301,_xlfn.SEQUENCE(1,LEN($L301),1,1),1), _xlfn.LAMBDA(_xlpm.cell, fxEncode(_xlpm.cell, Y$286))))</f>
        <v>WXHVGDB</v>
      </c>
      <c r="Z301" s="30" t="str" cm="1">
        <f t="array" ref="Z301">_xlfn.CONCAT(_xlfn.MAP(MID($L301,_xlfn.SEQUENCE(1,LEN($L301),1,1),1), _xlfn.LAMBDA(_xlpm.cell, fxEncode(_xlpm.cell, Z$286))))</f>
        <v>XYIWHEC</v>
      </c>
      <c r="AA301" s="30" t="str" cm="1">
        <f t="array" ref="AA301">_xlfn.CONCAT(_xlfn.MAP(MID($L301,_xlfn.SEQUENCE(1,LEN($L301),1,1),1), _xlfn.LAMBDA(_xlpm.cell, fxEncode(_xlpm.cell, AA$286))))</f>
        <v>YZJXIFD</v>
      </c>
      <c r="AB301" s="30" t="str" cm="1">
        <f t="array" ref="AB301">_xlfn.CONCAT(_xlfn.MAP(MID($L301,_xlfn.SEQUENCE(1,LEN($L301),1,1),1), _xlfn.LAMBDA(_xlpm.cell, fxEncode(_xlpm.cell, AB$286))))</f>
        <v>ZAKYJGE</v>
      </c>
      <c r="AC301" s="30" t="str" cm="1">
        <f t="array" ref="AC301">_xlfn.CONCAT(_xlfn.MAP(MID($L301,_xlfn.SEQUENCE(1,LEN($L301),1,1),1), _xlfn.LAMBDA(_xlpm.cell, fxEncode(_xlpm.cell, AC$286))))</f>
        <v>ABLZKHF</v>
      </c>
      <c r="AD301" s="30" t="str" cm="1">
        <f t="array" ref="AD301">_xlfn.CONCAT(_xlfn.MAP(MID($L301,_xlfn.SEQUENCE(1,LEN($L301),1,1),1), _xlfn.LAMBDA(_xlpm.cell, fxEncode(_xlpm.cell, AD$286))))</f>
        <v>BCMALIG</v>
      </c>
      <c r="AE301" s="30" t="str" cm="1">
        <f t="array" ref="AE301">_xlfn.CONCAT(_xlfn.MAP(MID($L301,_xlfn.SEQUENCE(1,LEN($L301),1,1),1), _xlfn.LAMBDA(_xlpm.cell, fxEncode(_xlpm.cell, AE$286))))</f>
        <v>CDNBMJH</v>
      </c>
      <c r="AF301" s="30" t="str" cm="1">
        <f t="array" ref="AF301">_xlfn.CONCAT(_xlfn.MAP(MID($L301,_xlfn.SEQUENCE(1,LEN($L301),1,1),1), _xlfn.LAMBDA(_xlpm.cell, fxEncode(_xlpm.cell, AF$286))))</f>
        <v>DEOCNKI</v>
      </c>
      <c r="AG301" s="30" t="str" cm="1">
        <f t="array" ref="AG301">_xlfn.CONCAT(_xlfn.MAP(MID($L301,_xlfn.SEQUENCE(1,LEN($L301),1,1),1), _xlfn.LAMBDA(_xlpm.cell, fxEncode(_xlpm.cell, AG$286))))</f>
        <v>EFPDOLJ</v>
      </c>
      <c r="AH301" s="30" t="str" cm="1">
        <f t="array" ref="AH301">_xlfn.CONCAT(_xlfn.MAP(MID($L301,_xlfn.SEQUENCE(1,LEN($L301),1,1),1), _xlfn.LAMBDA(_xlpm.cell, fxEncode(_xlpm.cell, AH$286))))</f>
        <v>FGQEPMK</v>
      </c>
      <c r="AI301" s="30" t="str" cm="1">
        <f t="array" ref="AI301">_xlfn.CONCAT(_xlfn.MAP(MID($L301,_xlfn.SEQUENCE(1,LEN($L301),1,1),1), _xlfn.LAMBDA(_xlpm.cell, fxEncode(_xlpm.cell, AI$286))))</f>
        <v>GHRFQNL</v>
      </c>
      <c r="AJ301" s="30" t="str" cm="1">
        <f t="array" ref="AJ301">_xlfn.CONCAT(_xlfn.MAP(MID($L301,_xlfn.SEQUENCE(1,LEN($L301),1,1),1), _xlfn.LAMBDA(_xlpm.cell, fxEncode(_xlpm.cell, AJ$286))))</f>
        <v>HISGROM</v>
      </c>
      <c r="AK301" s="30" t="str" cm="1">
        <f t="array" ref="AK301">_xlfn.CONCAT(_xlfn.MAP(MID($L301,_xlfn.SEQUENCE(1,LEN($L301),1,1),1), _xlfn.LAMBDA(_xlpm.cell, fxEncode(_xlpm.cell, AK$286))))</f>
        <v>IJTHSPN</v>
      </c>
      <c r="AL301" s="30" t="str" cm="1">
        <f t="array" ref="AL301">_xlfn.CONCAT(_xlfn.MAP(MID($L301,_xlfn.SEQUENCE(1,LEN($L301),1,1),1), _xlfn.LAMBDA(_xlpm.cell, fxEncode(_xlpm.cell, AL$286))))</f>
        <v>JKUITQO</v>
      </c>
      <c r="AM301" s="30" t="str" cm="1">
        <f t="array" ref="AM301">_xlfn.CONCAT(_xlfn.MAP(MID($L301,_xlfn.SEQUENCE(1,LEN($L301),1,1),1), _xlfn.LAMBDA(_xlpm.cell, fxEncode(_xlpm.cell, AM$286))))</f>
        <v>KLVJURP</v>
      </c>
      <c r="AN301" s="30" t="str" cm="1">
        <f t="array" ref="AN301">_xlfn.CONCAT(_xlfn.MAP(MID($L301,_xlfn.SEQUENCE(1,LEN($L301),1,1),1), _xlfn.LAMBDA(_xlpm.cell, fxEncode(_xlpm.cell, AN$286))))</f>
        <v>LMWKVSQ</v>
      </c>
      <c r="AP301" s="30">
        <f t="shared" si="8"/>
        <v>8</v>
      </c>
      <c r="AW301" s="30" t="str">
        <v>A</v>
      </c>
      <c r="AY301" s="30" t="str">
        <v>W</v>
      </c>
      <c r="AZ301" s="30">
        <v>27</v>
      </c>
      <c r="BB301" s="30" t="str">
        <v>Z</v>
      </c>
      <c r="BC301" s="30">
        <v>25</v>
      </c>
    </row>
    <row r="302" spans="2:55" s="30" customFormat="1" ht="22.5" customHeight="1">
      <c r="B302" s="2">
        <v>136</v>
      </c>
      <c r="C302" s="2">
        <v>7</v>
      </c>
      <c r="D302" s="6">
        <v>10</v>
      </c>
      <c r="E302" s="1" t="str">
        <v>SUMIF</v>
      </c>
      <c r="F302" s="125">
        <f>IF(ISBLANK(E302),0,IF(E302=Answers!E302,1,-1))</f>
        <v>1</v>
      </c>
      <c r="G302" s="87" t="s">
        <v>184</v>
      </c>
      <c r="H302" s="88"/>
      <c r="I302" s="85"/>
      <c r="J302" s="86"/>
      <c r="K302" s="8">
        <v>16</v>
      </c>
      <c r="L302" s="8" t="str">
        <v>QRBPAXV</v>
      </c>
      <c r="M302" s="8">
        <v>7</v>
      </c>
      <c r="N302" s="30" t="str">
        <v>TUESDAY</v>
      </c>
      <c r="O302" s="30" t="str" cm="1">
        <f t="array" ref="O302">_xlfn.CONCAT(_xlfn.MAP(MID($L302,_xlfn.SEQUENCE(1,LEN($L302),1,1),1), _xlfn.LAMBDA(_xlpm.cell, fxEncode(_xlpm.cell, O$286))))</f>
        <v>RSCQBYW</v>
      </c>
      <c r="P302" s="30" t="str" cm="1">
        <f t="array" ref="P302">_xlfn.CONCAT(_xlfn.MAP(MID($L302,_xlfn.SEQUENCE(1,LEN($L302),1,1),1), _xlfn.LAMBDA(_xlpm.cell, fxEncode(_xlpm.cell, P$286))))</f>
        <v>STDRCZX</v>
      </c>
      <c r="Q302" s="30" t="str" cm="1">
        <f t="array" ref="Q302">_xlfn.CONCAT(_xlfn.MAP(MID($L302,_xlfn.SEQUENCE(1,LEN($L302),1,1),1), _xlfn.LAMBDA(_xlpm.cell, fxEncode(_xlpm.cell, Q$286))))</f>
        <v>TUESDAY</v>
      </c>
      <c r="R302" s="30" t="str" cm="1">
        <f t="array" ref="R302">_xlfn.CONCAT(_xlfn.MAP(MID($L302,_xlfn.SEQUENCE(1,LEN($L302),1,1),1), _xlfn.LAMBDA(_xlpm.cell, fxEncode(_xlpm.cell, R$286))))</f>
        <v>UVFTEBZ</v>
      </c>
      <c r="S302" s="30" t="str" cm="1">
        <f t="array" ref="S302">_xlfn.CONCAT(_xlfn.MAP(MID($L302,_xlfn.SEQUENCE(1,LEN($L302),1,1),1), _xlfn.LAMBDA(_xlpm.cell, fxEncode(_xlpm.cell, S$286))))</f>
        <v>VWGUFCA</v>
      </c>
      <c r="T302" s="30" t="str" cm="1">
        <f t="array" ref="T302">_xlfn.CONCAT(_xlfn.MAP(MID($L302,_xlfn.SEQUENCE(1,LEN($L302),1,1),1), _xlfn.LAMBDA(_xlpm.cell, fxEncode(_xlpm.cell, T$286))))</f>
        <v>WXHVGDB</v>
      </c>
      <c r="U302" s="30" t="str" cm="1">
        <f t="array" ref="U302">_xlfn.CONCAT(_xlfn.MAP(MID($L302,_xlfn.SEQUENCE(1,LEN($L302),1,1),1), _xlfn.LAMBDA(_xlpm.cell, fxEncode(_xlpm.cell, U$286))))</f>
        <v>XYIWHEC</v>
      </c>
      <c r="V302" s="30" t="str" cm="1">
        <f t="array" ref="V302">_xlfn.CONCAT(_xlfn.MAP(MID($L302,_xlfn.SEQUENCE(1,LEN($L302),1,1),1), _xlfn.LAMBDA(_xlpm.cell, fxEncode(_xlpm.cell, V$286))))</f>
        <v>YZJXIFD</v>
      </c>
      <c r="W302" s="30" t="str" cm="1">
        <f t="array" ref="W302">_xlfn.CONCAT(_xlfn.MAP(MID($L302,_xlfn.SEQUENCE(1,LEN($L302),1,1),1), _xlfn.LAMBDA(_xlpm.cell, fxEncode(_xlpm.cell, W$286))))</f>
        <v>ZAKYJGE</v>
      </c>
      <c r="X302" s="30" t="str" cm="1">
        <f t="array" ref="X302">_xlfn.CONCAT(_xlfn.MAP(MID($L302,_xlfn.SEQUENCE(1,LEN($L302),1,1),1), _xlfn.LAMBDA(_xlpm.cell, fxEncode(_xlpm.cell, X$286))))</f>
        <v>ABLZKHF</v>
      </c>
      <c r="Y302" s="30" t="str" cm="1">
        <f t="array" ref="Y302">_xlfn.CONCAT(_xlfn.MAP(MID($L302,_xlfn.SEQUENCE(1,LEN($L302),1,1),1), _xlfn.LAMBDA(_xlpm.cell, fxEncode(_xlpm.cell, Y$286))))</f>
        <v>BCMALIG</v>
      </c>
      <c r="Z302" s="30" t="str" cm="1">
        <f t="array" ref="Z302">_xlfn.CONCAT(_xlfn.MAP(MID($L302,_xlfn.SEQUENCE(1,LEN($L302),1,1),1), _xlfn.LAMBDA(_xlpm.cell, fxEncode(_xlpm.cell, Z$286))))</f>
        <v>CDNBMJH</v>
      </c>
      <c r="AA302" s="30" t="str" cm="1">
        <f t="array" ref="AA302">_xlfn.CONCAT(_xlfn.MAP(MID($L302,_xlfn.SEQUENCE(1,LEN($L302),1,1),1), _xlfn.LAMBDA(_xlpm.cell, fxEncode(_xlpm.cell, AA$286))))</f>
        <v>DEOCNKI</v>
      </c>
      <c r="AB302" s="30" t="str" cm="1">
        <f t="array" ref="AB302">_xlfn.CONCAT(_xlfn.MAP(MID($L302,_xlfn.SEQUENCE(1,LEN($L302),1,1),1), _xlfn.LAMBDA(_xlpm.cell, fxEncode(_xlpm.cell, AB$286))))</f>
        <v>EFPDOLJ</v>
      </c>
      <c r="AC302" s="30" t="str" cm="1">
        <f t="array" ref="AC302">_xlfn.CONCAT(_xlfn.MAP(MID($L302,_xlfn.SEQUENCE(1,LEN($L302),1,1),1), _xlfn.LAMBDA(_xlpm.cell, fxEncode(_xlpm.cell, AC$286))))</f>
        <v>FGQEPMK</v>
      </c>
      <c r="AD302" s="30" t="str" cm="1">
        <f t="array" ref="AD302">_xlfn.CONCAT(_xlfn.MAP(MID($L302,_xlfn.SEQUENCE(1,LEN($L302),1,1),1), _xlfn.LAMBDA(_xlpm.cell, fxEncode(_xlpm.cell, AD$286))))</f>
        <v>GHRFQNL</v>
      </c>
      <c r="AE302" s="30" t="str" cm="1">
        <f t="array" ref="AE302">_xlfn.CONCAT(_xlfn.MAP(MID($L302,_xlfn.SEQUENCE(1,LEN($L302),1,1),1), _xlfn.LAMBDA(_xlpm.cell, fxEncode(_xlpm.cell, AE$286))))</f>
        <v>HISGROM</v>
      </c>
      <c r="AF302" s="30" t="str" cm="1">
        <f t="array" ref="AF302">_xlfn.CONCAT(_xlfn.MAP(MID($L302,_xlfn.SEQUENCE(1,LEN($L302),1,1),1), _xlfn.LAMBDA(_xlpm.cell, fxEncode(_xlpm.cell, AF$286))))</f>
        <v>IJTHSPN</v>
      </c>
      <c r="AG302" s="30" t="str" cm="1">
        <f t="array" ref="AG302">_xlfn.CONCAT(_xlfn.MAP(MID($L302,_xlfn.SEQUENCE(1,LEN($L302),1,1),1), _xlfn.LAMBDA(_xlpm.cell, fxEncode(_xlpm.cell, AG$286))))</f>
        <v>JKUITQO</v>
      </c>
      <c r="AH302" s="30" t="str" cm="1">
        <f t="array" ref="AH302">_xlfn.CONCAT(_xlfn.MAP(MID($L302,_xlfn.SEQUENCE(1,LEN($L302),1,1),1), _xlfn.LAMBDA(_xlpm.cell, fxEncode(_xlpm.cell, AH$286))))</f>
        <v>KLVJURP</v>
      </c>
      <c r="AI302" s="30" t="str" cm="1">
        <f t="array" ref="AI302">_xlfn.CONCAT(_xlfn.MAP(MID($L302,_xlfn.SEQUENCE(1,LEN($L302),1,1),1), _xlfn.LAMBDA(_xlpm.cell, fxEncode(_xlpm.cell, AI$286))))</f>
        <v>LMWKVSQ</v>
      </c>
      <c r="AJ302" s="30" t="str" cm="1">
        <f t="array" ref="AJ302">_xlfn.CONCAT(_xlfn.MAP(MID($L302,_xlfn.SEQUENCE(1,LEN($L302),1,1),1), _xlfn.LAMBDA(_xlpm.cell, fxEncode(_xlpm.cell, AJ$286))))</f>
        <v>MNXLWTR</v>
      </c>
      <c r="AK302" s="30" t="str" cm="1">
        <f t="array" ref="AK302">_xlfn.CONCAT(_xlfn.MAP(MID($L302,_xlfn.SEQUENCE(1,LEN($L302),1,1),1), _xlfn.LAMBDA(_xlpm.cell, fxEncode(_xlpm.cell, AK$286))))</f>
        <v>NOYMXUS</v>
      </c>
      <c r="AL302" s="30" t="str" cm="1">
        <f t="array" ref="AL302">_xlfn.CONCAT(_xlfn.MAP(MID($L302,_xlfn.SEQUENCE(1,LEN($L302),1,1),1), _xlfn.LAMBDA(_xlpm.cell, fxEncode(_xlpm.cell, AL$286))))</f>
        <v>OPZNYVT</v>
      </c>
      <c r="AM302" s="30" t="str" cm="1">
        <f t="array" ref="AM302">_xlfn.CONCAT(_xlfn.MAP(MID($L302,_xlfn.SEQUENCE(1,LEN($L302),1,1),1), _xlfn.LAMBDA(_xlpm.cell, fxEncode(_xlpm.cell, AM$286))))</f>
        <v>PQAOZWU</v>
      </c>
      <c r="AN302" s="30" t="str" cm="1">
        <f t="array" ref="AN302">_xlfn.CONCAT(_xlfn.MAP(MID($L302,_xlfn.SEQUENCE(1,LEN($L302),1,1),1), _xlfn.LAMBDA(_xlpm.cell, fxEncode(_xlpm.cell, AN$286))))</f>
        <v>QRBPAXV</v>
      </c>
      <c r="AP302" s="30">
        <f t="shared" si="8"/>
        <v>3</v>
      </c>
      <c r="AW302" s="30" t="str">
        <v>T</v>
      </c>
      <c r="AY302" s="30" t="str">
        <v>V</v>
      </c>
      <c r="AZ302" s="30">
        <v>28</v>
      </c>
      <c r="BB302" s="30" t="str">
        <v>K</v>
      </c>
      <c r="BC302" s="30">
        <v>25</v>
      </c>
    </row>
    <row r="303" spans="2:55" s="30" customFormat="1" ht="22.5" customHeight="1">
      <c r="B303" s="2">
        <v>137</v>
      </c>
      <c r="C303" s="2">
        <v>7</v>
      </c>
      <c r="D303" s="6">
        <v>10</v>
      </c>
      <c r="E303" s="1" t="str">
        <v>THOR</v>
      </c>
      <c r="F303" s="125">
        <f>IF(ISBLANK(E303),0,IF(E303=Answers!E303,1,-1))</f>
        <v>1</v>
      </c>
      <c r="G303" s="87" t="s">
        <v>176</v>
      </c>
      <c r="H303" s="88"/>
      <c r="I303" s="85"/>
      <c r="J303" s="86"/>
      <c r="K303" s="8">
        <v>17</v>
      </c>
      <c r="L303" s="8" t="str">
        <v>IWJGHSPN</v>
      </c>
      <c r="M303" s="8">
        <v>8</v>
      </c>
      <c r="N303" s="30" t="str">
        <v/>
      </c>
      <c r="O303" s="30" t="str" cm="1">
        <f t="array" ref="O303">_xlfn.CONCAT(_xlfn.MAP(MID($L303,_xlfn.SEQUENCE(1,LEN($L303),1,1),1), _xlfn.LAMBDA(_xlpm.cell, fxEncode(_xlpm.cell, O$286))))</f>
        <v>JXKHITQO</v>
      </c>
      <c r="P303" s="30" t="str" cm="1">
        <f t="array" ref="P303">_xlfn.CONCAT(_xlfn.MAP(MID($L303,_xlfn.SEQUENCE(1,LEN($L303),1,1),1), _xlfn.LAMBDA(_xlpm.cell, fxEncode(_xlpm.cell, P$286))))</f>
        <v>KYLIJURP</v>
      </c>
      <c r="Q303" s="30" t="str" cm="1">
        <f t="array" ref="Q303">_xlfn.CONCAT(_xlfn.MAP(MID($L303,_xlfn.SEQUENCE(1,LEN($L303),1,1),1), _xlfn.LAMBDA(_xlpm.cell, fxEncode(_xlpm.cell, Q$286))))</f>
        <v>LZMJKVSQ</v>
      </c>
      <c r="R303" s="30" t="str" cm="1">
        <f t="array" ref="R303">_xlfn.CONCAT(_xlfn.MAP(MID($L303,_xlfn.SEQUENCE(1,LEN($L303),1,1),1), _xlfn.LAMBDA(_xlpm.cell, fxEncode(_xlpm.cell, R$286))))</f>
        <v>MANKLWTR</v>
      </c>
      <c r="S303" s="30" t="str" cm="1">
        <f t="array" ref="S303">_xlfn.CONCAT(_xlfn.MAP(MID($L303,_xlfn.SEQUENCE(1,LEN($L303),1,1),1), _xlfn.LAMBDA(_xlpm.cell, fxEncode(_xlpm.cell, S$286))))</f>
        <v>NBOLMXUS</v>
      </c>
      <c r="T303" s="30" t="str" cm="1">
        <f t="array" ref="T303">_xlfn.CONCAT(_xlfn.MAP(MID($L303,_xlfn.SEQUENCE(1,LEN($L303),1,1),1), _xlfn.LAMBDA(_xlpm.cell, fxEncode(_xlpm.cell, T$286))))</f>
        <v>OCPMNYVT</v>
      </c>
      <c r="U303" s="30" t="str" cm="1">
        <f t="array" ref="U303">_xlfn.CONCAT(_xlfn.MAP(MID($L303,_xlfn.SEQUENCE(1,LEN($L303),1,1),1), _xlfn.LAMBDA(_xlpm.cell, fxEncode(_xlpm.cell, U$286))))</f>
        <v>PDQNOZWU</v>
      </c>
      <c r="V303" s="30" t="str" cm="1">
        <f t="array" ref="V303">_xlfn.CONCAT(_xlfn.MAP(MID($L303,_xlfn.SEQUENCE(1,LEN($L303),1,1),1), _xlfn.LAMBDA(_xlpm.cell, fxEncode(_xlpm.cell, V$286))))</f>
        <v>QEROPAXV</v>
      </c>
      <c r="W303" s="30" t="str" cm="1">
        <f t="array" ref="W303">_xlfn.CONCAT(_xlfn.MAP(MID($L303,_xlfn.SEQUENCE(1,LEN($L303),1,1),1), _xlfn.LAMBDA(_xlpm.cell, fxEncode(_xlpm.cell, W$286))))</f>
        <v>RFSPQBYW</v>
      </c>
      <c r="X303" s="30" t="str" cm="1">
        <f t="array" ref="X303">_xlfn.CONCAT(_xlfn.MAP(MID($L303,_xlfn.SEQUENCE(1,LEN($L303),1,1),1), _xlfn.LAMBDA(_xlpm.cell, fxEncode(_xlpm.cell, X$286))))</f>
        <v>SGTQRCZX</v>
      </c>
      <c r="Y303" s="30" t="str" cm="1">
        <f t="array" ref="Y303">_xlfn.CONCAT(_xlfn.MAP(MID($L303,_xlfn.SEQUENCE(1,LEN($L303),1,1),1), _xlfn.LAMBDA(_xlpm.cell, fxEncode(_xlpm.cell, Y$286))))</f>
        <v>THURSDAY</v>
      </c>
      <c r="Z303" s="30" t="str" cm="1">
        <f t="array" ref="Z303">_xlfn.CONCAT(_xlfn.MAP(MID($L303,_xlfn.SEQUENCE(1,LEN($L303),1,1),1), _xlfn.LAMBDA(_xlpm.cell, fxEncode(_xlpm.cell, Z$286))))</f>
        <v>UIVSTEBZ</v>
      </c>
      <c r="AA303" s="30" t="str" cm="1">
        <f t="array" ref="AA303">_xlfn.CONCAT(_xlfn.MAP(MID($L303,_xlfn.SEQUENCE(1,LEN($L303),1,1),1), _xlfn.LAMBDA(_xlpm.cell, fxEncode(_xlpm.cell, AA$286))))</f>
        <v>VJWTUFCA</v>
      </c>
      <c r="AB303" s="30" t="str" cm="1">
        <f t="array" ref="AB303">_xlfn.CONCAT(_xlfn.MAP(MID($L303,_xlfn.SEQUENCE(1,LEN($L303),1,1),1), _xlfn.LAMBDA(_xlpm.cell, fxEncode(_xlpm.cell, AB$286))))</f>
        <v>WKXUVGDB</v>
      </c>
      <c r="AC303" s="30" t="str" cm="1">
        <f t="array" ref="AC303">_xlfn.CONCAT(_xlfn.MAP(MID($L303,_xlfn.SEQUENCE(1,LEN($L303),1,1),1), _xlfn.LAMBDA(_xlpm.cell, fxEncode(_xlpm.cell, AC$286))))</f>
        <v>XLYVWHEC</v>
      </c>
      <c r="AD303" s="30" t="str" cm="1">
        <f t="array" ref="AD303">_xlfn.CONCAT(_xlfn.MAP(MID($L303,_xlfn.SEQUENCE(1,LEN($L303),1,1),1), _xlfn.LAMBDA(_xlpm.cell, fxEncode(_xlpm.cell, AD$286))))</f>
        <v>YMZWXIFD</v>
      </c>
      <c r="AE303" s="30" t="str" cm="1">
        <f t="array" ref="AE303">_xlfn.CONCAT(_xlfn.MAP(MID($L303,_xlfn.SEQUENCE(1,LEN($L303),1,1),1), _xlfn.LAMBDA(_xlpm.cell, fxEncode(_xlpm.cell, AE$286))))</f>
        <v>ZNAXYJGE</v>
      </c>
      <c r="AF303" s="30" t="str" cm="1">
        <f t="array" ref="AF303">_xlfn.CONCAT(_xlfn.MAP(MID($L303,_xlfn.SEQUENCE(1,LEN($L303),1,1),1), _xlfn.LAMBDA(_xlpm.cell, fxEncode(_xlpm.cell, AF$286))))</f>
        <v>AOBYZKHF</v>
      </c>
      <c r="AG303" s="30" t="str" cm="1">
        <f t="array" ref="AG303">_xlfn.CONCAT(_xlfn.MAP(MID($L303,_xlfn.SEQUENCE(1,LEN($L303),1,1),1), _xlfn.LAMBDA(_xlpm.cell, fxEncode(_xlpm.cell, AG$286))))</f>
        <v>BPCZALIG</v>
      </c>
      <c r="AH303" s="30" t="str" cm="1">
        <f t="array" ref="AH303">_xlfn.CONCAT(_xlfn.MAP(MID($L303,_xlfn.SEQUENCE(1,LEN($L303),1,1),1), _xlfn.LAMBDA(_xlpm.cell, fxEncode(_xlpm.cell, AH$286))))</f>
        <v>CQDABMJH</v>
      </c>
      <c r="AI303" s="30" t="str" cm="1">
        <f t="array" ref="AI303">_xlfn.CONCAT(_xlfn.MAP(MID($L303,_xlfn.SEQUENCE(1,LEN($L303),1,1),1), _xlfn.LAMBDA(_xlpm.cell, fxEncode(_xlpm.cell, AI$286))))</f>
        <v>DREBCNKI</v>
      </c>
      <c r="AJ303" s="30" t="str" cm="1">
        <f t="array" ref="AJ303">_xlfn.CONCAT(_xlfn.MAP(MID($L303,_xlfn.SEQUENCE(1,LEN($L303),1,1),1), _xlfn.LAMBDA(_xlpm.cell, fxEncode(_xlpm.cell, AJ$286))))</f>
        <v>ESFCDOLJ</v>
      </c>
      <c r="AK303" s="30" t="str" cm="1">
        <f t="array" ref="AK303">_xlfn.CONCAT(_xlfn.MAP(MID($L303,_xlfn.SEQUENCE(1,LEN($L303),1,1),1), _xlfn.LAMBDA(_xlpm.cell, fxEncode(_xlpm.cell, AK$286))))</f>
        <v>FTGDEPMK</v>
      </c>
      <c r="AL303" s="30" t="str" cm="1">
        <f t="array" ref="AL303">_xlfn.CONCAT(_xlfn.MAP(MID($L303,_xlfn.SEQUENCE(1,LEN($L303),1,1),1), _xlfn.LAMBDA(_xlpm.cell, fxEncode(_xlpm.cell, AL$286))))</f>
        <v>GUHEFQNL</v>
      </c>
      <c r="AM303" s="30" t="str" cm="1">
        <f t="array" ref="AM303">_xlfn.CONCAT(_xlfn.MAP(MID($L303,_xlfn.SEQUENCE(1,LEN($L303),1,1),1), _xlfn.LAMBDA(_xlpm.cell, fxEncode(_xlpm.cell, AM$286))))</f>
        <v>HVIFGROM</v>
      </c>
      <c r="AN303" s="30" t="str" cm="1">
        <f t="array" ref="AN303">_xlfn.CONCAT(_xlfn.MAP(MID($L303,_xlfn.SEQUENCE(1,LEN($L303),1,1),1), _xlfn.LAMBDA(_xlpm.cell, fxEncode(_xlpm.cell, AN$286))))</f>
        <v>IWJGHSPN</v>
      </c>
      <c r="AP303" s="30" t="e">
        <f t="shared" si="8"/>
        <v>#N/A</v>
      </c>
      <c r="AW303" s="30" t="str">
        <v>M</v>
      </c>
      <c r="AY303" s="30" t="str">
        <v>Y</v>
      </c>
      <c r="AZ303" s="30">
        <v>20</v>
      </c>
      <c r="BB303" s="30" t="str">
        <v>H</v>
      </c>
      <c r="BC303" s="30">
        <v>24</v>
      </c>
    </row>
    <row r="304" spans="2:55" s="30" customFormat="1" ht="22.5" customHeight="1">
      <c r="B304" s="2">
        <v>138</v>
      </c>
      <c r="C304" s="2">
        <v>7</v>
      </c>
      <c r="D304" s="6">
        <v>10</v>
      </c>
      <c r="E304" s="1" t="str">
        <v>CATURDAY</v>
      </c>
      <c r="F304" s="125">
        <f>IF(ISBLANK(E304),0,IF(E304=Answers!E304,1,-1))</f>
        <v>1</v>
      </c>
      <c r="G304" s="87" t="s">
        <v>189</v>
      </c>
      <c r="H304" s="88"/>
      <c r="I304" s="85"/>
      <c r="J304" s="86"/>
      <c r="K304" s="8">
        <v>18</v>
      </c>
      <c r="L304" s="8" t="str">
        <v>JRKLIURP</v>
      </c>
      <c r="M304" s="8">
        <v>8</v>
      </c>
      <c r="N304" s="30" t="str">
        <v/>
      </c>
      <c r="O304" s="30" t="str" cm="1">
        <f t="array" ref="O304">_xlfn.CONCAT(_xlfn.MAP(MID($L304,_xlfn.SEQUENCE(1,LEN($L304),1,1),1), _xlfn.LAMBDA(_xlpm.cell, fxEncode(_xlpm.cell, O$286))))</f>
        <v>KSLMJVSQ</v>
      </c>
      <c r="P304" s="30" t="str" cm="1">
        <f t="array" ref="P304">_xlfn.CONCAT(_xlfn.MAP(MID($L304,_xlfn.SEQUENCE(1,LEN($L304),1,1),1), _xlfn.LAMBDA(_xlpm.cell, fxEncode(_xlpm.cell, P$286))))</f>
        <v>LTMNKWTR</v>
      </c>
      <c r="Q304" s="30" t="str" cm="1">
        <f t="array" ref="Q304">_xlfn.CONCAT(_xlfn.MAP(MID($L304,_xlfn.SEQUENCE(1,LEN($L304),1,1),1), _xlfn.LAMBDA(_xlpm.cell, fxEncode(_xlpm.cell, Q$286))))</f>
        <v>MUNOLXUS</v>
      </c>
      <c r="R304" s="30" t="str" cm="1">
        <f t="array" ref="R304">_xlfn.CONCAT(_xlfn.MAP(MID($L304,_xlfn.SEQUENCE(1,LEN($L304),1,1),1), _xlfn.LAMBDA(_xlpm.cell, fxEncode(_xlpm.cell, R$286))))</f>
        <v>NVOPMYVT</v>
      </c>
      <c r="S304" s="30" t="str" cm="1">
        <f t="array" ref="S304">_xlfn.CONCAT(_xlfn.MAP(MID($L304,_xlfn.SEQUENCE(1,LEN($L304),1,1),1), _xlfn.LAMBDA(_xlpm.cell, fxEncode(_xlpm.cell, S$286))))</f>
        <v>OWPQNZWU</v>
      </c>
      <c r="T304" s="30" t="str" cm="1">
        <f t="array" ref="T304">_xlfn.CONCAT(_xlfn.MAP(MID($L304,_xlfn.SEQUENCE(1,LEN($L304),1,1),1), _xlfn.LAMBDA(_xlpm.cell, fxEncode(_xlpm.cell, T$286))))</f>
        <v>PXQROAXV</v>
      </c>
      <c r="U304" s="30" t="str" cm="1">
        <f t="array" ref="U304">_xlfn.CONCAT(_xlfn.MAP(MID($L304,_xlfn.SEQUENCE(1,LEN($L304),1,1),1), _xlfn.LAMBDA(_xlpm.cell, fxEncode(_xlpm.cell, U$286))))</f>
        <v>QYRSPBYW</v>
      </c>
      <c r="V304" s="30" t="str" cm="1">
        <f t="array" ref="V304">_xlfn.CONCAT(_xlfn.MAP(MID($L304,_xlfn.SEQUENCE(1,LEN($L304),1,1),1), _xlfn.LAMBDA(_xlpm.cell, fxEncode(_xlpm.cell, V$286))))</f>
        <v>RZSTQCZX</v>
      </c>
      <c r="W304" s="30" t="str" cm="1">
        <f t="array" ref="W304">_xlfn.CONCAT(_xlfn.MAP(MID($L304,_xlfn.SEQUENCE(1,LEN($L304),1,1),1), _xlfn.LAMBDA(_xlpm.cell, fxEncode(_xlpm.cell, W$286))))</f>
        <v>SATURDAY</v>
      </c>
      <c r="X304" s="30" t="str" cm="1">
        <f t="array" ref="X304">_xlfn.CONCAT(_xlfn.MAP(MID($L304,_xlfn.SEQUENCE(1,LEN($L304),1,1),1), _xlfn.LAMBDA(_xlpm.cell, fxEncode(_xlpm.cell, X$286))))</f>
        <v>TBUVSEBZ</v>
      </c>
      <c r="Y304" s="30" t="str" cm="1">
        <f t="array" ref="Y304">_xlfn.CONCAT(_xlfn.MAP(MID($L304,_xlfn.SEQUENCE(1,LEN($L304),1,1),1), _xlfn.LAMBDA(_xlpm.cell, fxEncode(_xlpm.cell, Y$286))))</f>
        <v>UCVWTFCA</v>
      </c>
      <c r="Z304" s="30" t="str" cm="1">
        <f t="array" ref="Z304">_xlfn.CONCAT(_xlfn.MAP(MID($L304,_xlfn.SEQUENCE(1,LEN($L304),1,1),1), _xlfn.LAMBDA(_xlpm.cell, fxEncode(_xlpm.cell, Z$286))))</f>
        <v>VDWXUGDB</v>
      </c>
      <c r="AA304" s="30" t="str" cm="1">
        <f t="array" ref="AA304">_xlfn.CONCAT(_xlfn.MAP(MID($L304,_xlfn.SEQUENCE(1,LEN($L304),1,1),1), _xlfn.LAMBDA(_xlpm.cell, fxEncode(_xlpm.cell, AA$286))))</f>
        <v>WEXYVHEC</v>
      </c>
      <c r="AB304" s="30" t="str" cm="1">
        <f t="array" ref="AB304">_xlfn.CONCAT(_xlfn.MAP(MID($L304,_xlfn.SEQUENCE(1,LEN($L304),1,1),1), _xlfn.LAMBDA(_xlpm.cell, fxEncode(_xlpm.cell, AB$286))))</f>
        <v>XFYZWIFD</v>
      </c>
      <c r="AC304" s="30" t="str" cm="1">
        <f t="array" ref="AC304">_xlfn.CONCAT(_xlfn.MAP(MID($L304,_xlfn.SEQUENCE(1,LEN($L304),1,1),1), _xlfn.LAMBDA(_xlpm.cell, fxEncode(_xlpm.cell, AC$286))))</f>
        <v>YGZAXJGE</v>
      </c>
      <c r="AD304" s="30" t="str" cm="1">
        <f t="array" ref="AD304">_xlfn.CONCAT(_xlfn.MAP(MID($L304,_xlfn.SEQUENCE(1,LEN($L304),1,1),1), _xlfn.LAMBDA(_xlpm.cell, fxEncode(_xlpm.cell, AD$286))))</f>
        <v>ZHABYKHF</v>
      </c>
      <c r="AE304" s="30" t="str" cm="1">
        <f t="array" ref="AE304">_xlfn.CONCAT(_xlfn.MAP(MID($L304,_xlfn.SEQUENCE(1,LEN($L304),1,1),1), _xlfn.LAMBDA(_xlpm.cell, fxEncode(_xlpm.cell, AE$286))))</f>
        <v>AIBCZLIG</v>
      </c>
      <c r="AF304" s="30" t="str" cm="1">
        <f t="array" ref="AF304">_xlfn.CONCAT(_xlfn.MAP(MID($L304,_xlfn.SEQUENCE(1,LEN($L304),1,1),1), _xlfn.LAMBDA(_xlpm.cell, fxEncode(_xlpm.cell, AF$286))))</f>
        <v>BJCDAMJH</v>
      </c>
      <c r="AG304" s="30" t="str" cm="1">
        <f t="array" ref="AG304">_xlfn.CONCAT(_xlfn.MAP(MID($L304,_xlfn.SEQUENCE(1,LEN($L304),1,1),1), _xlfn.LAMBDA(_xlpm.cell, fxEncode(_xlpm.cell, AG$286))))</f>
        <v>CKDEBNKI</v>
      </c>
      <c r="AH304" s="30" t="str" cm="1">
        <f t="array" ref="AH304">_xlfn.CONCAT(_xlfn.MAP(MID($L304,_xlfn.SEQUENCE(1,LEN($L304),1,1),1), _xlfn.LAMBDA(_xlpm.cell, fxEncode(_xlpm.cell, AH$286))))</f>
        <v>DLEFCOLJ</v>
      </c>
      <c r="AI304" s="30" t="str" cm="1">
        <f t="array" ref="AI304">_xlfn.CONCAT(_xlfn.MAP(MID($L304,_xlfn.SEQUENCE(1,LEN($L304),1,1),1), _xlfn.LAMBDA(_xlpm.cell, fxEncode(_xlpm.cell, AI$286))))</f>
        <v>EMFGDPMK</v>
      </c>
      <c r="AJ304" s="30" t="str" cm="1">
        <f t="array" ref="AJ304">_xlfn.CONCAT(_xlfn.MAP(MID($L304,_xlfn.SEQUENCE(1,LEN($L304),1,1),1), _xlfn.LAMBDA(_xlpm.cell, fxEncode(_xlpm.cell, AJ$286))))</f>
        <v>FNGHEQNL</v>
      </c>
      <c r="AK304" s="30" t="str" cm="1">
        <f t="array" ref="AK304">_xlfn.CONCAT(_xlfn.MAP(MID($L304,_xlfn.SEQUENCE(1,LEN($L304),1,1),1), _xlfn.LAMBDA(_xlpm.cell, fxEncode(_xlpm.cell, AK$286))))</f>
        <v>GOHIFROM</v>
      </c>
      <c r="AL304" s="30" t="str" cm="1">
        <f t="array" ref="AL304">_xlfn.CONCAT(_xlfn.MAP(MID($L304,_xlfn.SEQUENCE(1,LEN($L304),1,1),1), _xlfn.LAMBDA(_xlpm.cell, fxEncode(_xlpm.cell, AL$286))))</f>
        <v>HPIJGSPN</v>
      </c>
      <c r="AM304" s="30" t="str" cm="1">
        <f t="array" ref="AM304">_xlfn.CONCAT(_xlfn.MAP(MID($L304,_xlfn.SEQUENCE(1,LEN($L304),1,1),1), _xlfn.LAMBDA(_xlpm.cell, fxEncode(_xlpm.cell, AM$286))))</f>
        <v>IQJKHTQO</v>
      </c>
      <c r="AN304" s="30" t="str" cm="1">
        <f t="array" ref="AN304">_xlfn.CONCAT(_xlfn.MAP(MID($L304,_xlfn.SEQUENCE(1,LEN($L304),1,1),1), _xlfn.LAMBDA(_xlpm.cell, fxEncode(_xlpm.cell, AN$286))))</f>
        <v>JRKLIURP</v>
      </c>
      <c r="AP304" s="30" t="e">
        <f t="shared" si="8"/>
        <v>#N/A</v>
      </c>
      <c r="AW304" s="30" t="str">
        <v>J</v>
      </c>
      <c r="AY304" s="30" t="str">
        <v>O</v>
      </c>
      <c r="AZ304" s="30">
        <v>20</v>
      </c>
      <c r="BB304" s="30" t="str">
        <v>T</v>
      </c>
      <c r="BC304" s="30">
        <v>24</v>
      </c>
    </row>
    <row r="305" spans="2:55" s="30" customFormat="1" ht="22.5" customHeight="1">
      <c r="B305" s="2">
        <v>139</v>
      </c>
      <c r="C305" s="2">
        <v>7</v>
      </c>
      <c r="D305" s="6">
        <v>10</v>
      </c>
      <c r="E305" s="1" t="str">
        <v>SUNDAY</v>
      </c>
      <c r="F305" s="125">
        <f>IF(ISBLANK(E305),0,IF(E305=Answers!E305,1,-1))</f>
        <v>1</v>
      </c>
      <c r="G305" s="87" t="s">
        <v>191</v>
      </c>
      <c r="H305" s="88"/>
      <c r="I305" s="85"/>
      <c r="J305" s="86"/>
      <c r="K305" s="8">
        <v>19</v>
      </c>
      <c r="L305" s="8" t="str">
        <v>NZQLIG</v>
      </c>
      <c r="M305" s="8">
        <v>6</v>
      </c>
      <c r="N305" s="30" t="str">
        <v/>
      </c>
      <c r="O305" s="30" t="str" cm="1">
        <f t="array" ref="O305">_xlfn.CONCAT(_xlfn.MAP(MID($L305,_xlfn.SEQUENCE(1,LEN($L305),1,1),1), _xlfn.LAMBDA(_xlpm.cell, fxEncode(_xlpm.cell, O$286))))</f>
        <v>OARMJH</v>
      </c>
      <c r="P305" s="30" t="str" cm="1">
        <f t="array" ref="P305">_xlfn.CONCAT(_xlfn.MAP(MID($L305,_xlfn.SEQUENCE(1,LEN($L305),1,1),1), _xlfn.LAMBDA(_xlpm.cell, fxEncode(_xlpm.cell, P$286))))</f>
        <v>PBSNKI</v>
      </c>
      <c r="Q305" s="30" t="str" cm="1">
        <f t="array" ref="Q305">_xlfn.CONCAT(_xlfn.MAP(MID($L305,_xlfn.SEQUENCE(1,LEN($L305),1,1),1), _xlfn.LAMBDA(_xlpm.cell, fxEncode(_xlpm.cell, Q$286))))</f>
        <v>QCTOLJ</v>
      </c>
      <c r="R305" s="30" t="str" cm="1">
        <f t="array" ref="R305">_xlfn.CONCAT(_xlfn.MAP(MID($L305,_xlfn.SEQUENCE(1,LEN($L305),1,1),1), _xlfn.LAMBDA(_xlpm.cell, fxEncode(_xlpm.cell, R$286))))</f>
        <v>RDUPMK</v>
      </c>
      <c r="S305" s="30" t="str" cm="1">
        <f t="array" ref="S305">_xlfn.CONCAT(_xlfn.MAP(MID($L305,_xlfn.SEQUENCE(1,LEN($L305),1,1),1), _xlfn.LAMBDA(_xlpm.cell, fxEncode(_xlpm.cell, S$286))))</f>
        <v>SEVQNL</v>
      </c>
      <c r="T305" s="30" t="str" cm="1">
        <f t="array" ref="T305">_xlfn.CONCAT(_xlfn.MAP(MID($L305,_xlfn.SEQUENCE(1,LEN($L305),1,1),1), _xlfn.LAMBDA(_xlpm.cell, fxEncode(_xlpm.cell, T$286))))</f>
        <v>TFWROM</v>
      </c>
      <c r="U305" s="30" t="str" cm="1">
        <f t="array" ref="U305">_xlfn.CONCAT(_xlfn.MAP(MID($L305,_xlfn.SEQUENCE(1,LEN($L305),1,1),1), _xlfn.LAMBDA(_xlpm.cell, fxEncode(_xlpm.cell, U$286))))</f>
        <v>UGXSPN</v>
      </c>
      <c r="V305" s="30" t="str" cm="1">
        <f t="array" ref="V305">_xlfn.CONCAT(_xlfn.MAP(MID($L305,_xlfn.SEQUENCE(1,LEN($L305),1,1),1), _xlfn.LAMBDA(_xlpm.cell, fxEncode(_xlpm.cell, V$286))))</f>
        <v>VHYTQO</v>
      </c>
      <c r="W305" s="30" t="str" cm="1">
        <f t="array" ref="W305">_xlfn.CONCAT(_xlfn.MAP(MID($L305,_xlfn.SEQUENCE(1,LEN($L305),1,1),1), _xlfn.LAMBDA(_xlpm.cell, fxEncode(_xlpm.cell, W$286))))</f>
        <v>WIZURP</v>
      </c>
      <c r="X305" s="30" t="str" cm="1">
        <f t="array" ref="X305">_xlfn.CONCAT(_xlfn.MAP(MID($L305,_xlfn.SEQUENCE(1,LEN($L305),1,1),1), _xlfn.LAMBDA(_xlpm.cell, fxEncode(_xlpm.cell, X$286))))</f>
        <v>XJAVSQ</v>
      </c>
      <c r="Y305" s="30" t="str" cm="1">
        <f t="array" ref="Y305">_xlfn.CONCAT(_xlfn.MAP(MID($L305,_xlfn.SEQUENCE(1,LEN($L305),1,1),1), _xlfn.LAMBDA(_xlpm.cell, fxEncode(_xlpm.cell, Y$286))))</f>
        <v>YKBWTR</v>
      </c>
      <c r="Z305" s="30" t="str" cm="1">
        <f t="array" ref="Z305">_xlfn.CONCAT(_xlfn.MAP(MID($L305,_xlfn.SEQUENCE(1,LEN($L305),1,1),1), _xlfn.LAMBDA(_xlpm.cell, fxEncode(_xlpm.cell, Z$286))))</f>
        <v>ZLCXUS</v>
      </c>
      <c r="AA305" s="30" t="str" cm="1">
        <f t="array" ref="AA305">_xlfn.CONCAT(_xlfn.MAP(MID($L305,_xlfn.SEQUENCE(1,LEN($L305),1,1),1), _xlfn.LAMBDA(_xlpm.cell, fxEncode(_xlpm.cell, AA$286))))</f>
        <v>AMDYVT</v>
      </c>
      <c r="AB305" s="30" t="str" cm="1">
        <f t="array" ref="AB305">_xlfn.CONCAT(_xlfn.MAP(MID($L305,_xlfn.SEQUENCE(1,LEN($L305),1,1),1), _xlfn.LAMBDA(_xlpm.cell, fxEncode(_xlpm.cell, AB$286))))</f>
        <v>BNEZWU</v>
      </c>
      <c r="AC305" s="30" t="str" cm="1">
        <f t="array" ref="AC305">_xlfn.CONCAT(_xlfn.MAP(MID($L305,_xlfn.SEQUENCE(1,LEN($L305),1,1),1), _xlfn.LAMBDA(_xlpm.cell, fxEncode(_xlpm.cell, AC$286))))</f>
        <v>COFAXV</v>
      </c>
      <c r="AD305" s="30" t="str" cm="1">
        <f t="array" ref="AD305">_xlfn.CONCAT(_xlfn.MAP(MID($L305,_xlfn.SEQUENCE(1,LEN($L305),1,1),1), _xlfn.LAMBDA(_xlpm.cell, fxEncode(_xlpm.cell, AD$286))))</f>
        <v>DPGBYW</v>
      </c>
      <c r="AE305" s="30" t="str" cm="1">
        <f t="array" ref="AE305">_xlfn.CONCAT(_xlfn.MAP(MID($L305,_xlfn.SEQUENCE(1,LEN($L305),1,1),1), _xlfn.LAMBDA(_xlpm.cell, fxEncode(_xlpm.cell, AE$286))))</f>
        <v>EQHCZX</v>
      </c>
      <c r="AF305" s="30" t="str" cm="1">
        <f t="array" ref="AF305">_xlfn.CONCAT(_xlfn.MAP(MID($L305,_xlfn.SEQUENCE(1,LEN($L305),1,1),1), _xlfn.LAMBDA(_xlpm.cell, fxEncode(_xlpm.cell, AF$286))))</f>
        <v>FRIDAY</v>
      </c>
      <c r="AG305" s="30" t="str" cm="1">
        <f t="array" ref="AG305">_xlfn.CONCAT(_xlfn.MAP(MID($L305,_xlfn.SEQUENCE(1,LEN($L305),1,1),1), _xlfn.LAMBDA(_xlpm.cell, fxEncode(_xlpm.cell, AG$286))))</f>
        <v>GSJEBZ</v>
      </c>
      <c r="AH305" s="30" t="str" cm="1">
        <f t="array" ref="AH305">_xlfn.CONCAT(_xlfn.MAP(MID($L305,_xlfn.SEQUENCE(1,LEN($L305),1,1),1), _xlfn.LAMBDA(_xlpm.cell, fxEncode(_xlpm.cell, AH$286))))</f>
        <v>HTKFCA</v>
      </c>
      <c r="AI305" s="30" t="str" cm="1">
        <f t="array" ref="AI305">_xlfn.CONCAT(_xlfn.MAP(MID($L305,_xlfn.SEQUENCE(1,LEN($L305),1,1),1), _xlfn.LAMBDA(_xlpm.cell, fxEncode(_xlpm.cell, AI$286))))</f>
        <v>IULGDB</v>
      </c>
      <c r="AJ305" s="30" t="str" cm="1">
        <f t="array" ref="AJ305">_xlfn.CONCAT(_xlfn.MAP(MID($L305,_xlfn.SEQUENCE(1,LEN($L305),1,1),1), _xlfn.LAMBDA(_xlpm.cell, fxEncode(_xlpm.cell, AJ$286))))</f>
        <v>JVMHEC</v>
      </c>
      <c r="AK305" s="30" t="str" cm="1">
        <f t="array" ref="AK305">_xlfn.CONCAT(_xlfn.MAP(MID($L305,_xlfn.SEQUENCE(1,LEN($L305),1,1),1), _xlfn.LAMBDA(_xlpm.cell, fxEncode(_xlpm.cell, AK$286))))</f>
        <v>KWNIFD</v>
      </c>
      <c r="AL305" s="30" t="str" cm="1">
        <f t="array" ref="AL305">_xlfn.CONCAT(_xlfn.MAP(MID($L305,_xlfn.SEQUENCE(1,LEN($L305),1,1),1), _xlfn.LAMBDA(_xlpm.cell, fxEncode(_xlpm.cell, AL$286))))</f>
        <v>LXOJGE</v>
      </c>
      <c r="AM305" s="30" t="str" cm="1">
        <f t="array" ref="AM305">_xlfn.CONCAT(_xlfn.MAP(MID($L305,_xlfn.SEQUENCE(1,LEN($L305),1,1),1), _xlfn.LAMBDA(_xlpm.cell, fxEncode(_xlpm.cell, AM$286))))</f>
        <v>MYPKHF</v>
      </c>
      <c r="AN305" s="30" t="str" cm="1">
        <f t="array" ref="AN305">_xlfn.CONCAT(_xlfn.MAP(MID($L305,_xlfn.SEQUENCE(1,LEN($L305),1,1),1), _xlfn.LAMBDA(_xlpm.cell, fxEncode(_xlpm.cell, AN$286))))</f>
        <v>NZQLIG</v>
      </c>
      <c r="AP305" s="30" t="e">
        <f t="shared" si="8"/>
        <v>#N/A</v>
      </c>
      <c r="AW305" s="30" t="str">
        <v>H</v>
      </c>
      <c r="AY305" s="30" t="str">
        <v>Q</v>
      </c>
      <c r="AZ305" s="30">
        <v>25</v>
      </c>
      <c r="BB305" s="30" t="str">
        <v>U</v>
      </c>
      <c r="BC305" s="30">
        <v>23</v>
      </c>
    </row>
    <row r="306" spans="2:55" s="30" customFormat="1" ht="22.5" customHeight="1">
      <c r="B306" s="2">
        <v>140</v>
      </c>
      <c r="C306" s="2">
        <v>7</v>
      </c>
      <c r="D306" s="6">
        <v>10</v>
      </c>
      <c r="E306" s="1" t="str">
        <v>STARTED</v>
      </c>
      <c r="F306" s="125">
        <f>IF(ISBLANK(E306),0,IF(E306=Answers!E306,1,-1))</f>
        <v>1</v>
      </c>
      <c r="G306" s="87" t="s">
        <v>192</v>
      </c>
      <c r="H306" s="88"/>
      <c r="I306" s="85"/>
      <c r="J306" s="86"/>
      <c r="K306" s="8">
        <v>20</v>
      </c>
      <c r="L306" s="8" t="str">
        <v>HJIYVT</v>
      </c>
      <c r="M306" s="8">
        <v>6</v>
      </c>
      <c r="N306" s="30" t="str">
        <v/>
      </c>
      <c r="O306" s="30" t="str" cm="1">
        <f t="array" ref="O306">_xlfn.CONCAT(_xlfn.MAP(MID($L306,_xlfn.SEQUENCE(1,LEN($L306),1,1),1), _xlfn.LAMBDA(_xlpm.cell, fxEncode(_xlpm.cell, O$286))))</f>
        <v>IKJZWU</v>
      </c>
      <c r="P306" s="30" t="str" cm="1">
        <f t="array" ref="P306">_xlfn.CONCAT(_xlfn.MAP(MID($L306,_xlfn.SEQUENCE(1,LEN($L306),1,1),1), _xlfn.LAMBDA(_xlpm.cell, fxEncode(_xlpm.cell, P$286))))</f>
        <v>JLKAXV</v>
      </c>
      <c r="Q306" s="30" t="str" cm="1">
        <f t="array" ref="Q306">_xlfn.CONCAT(_xlfn.MAP(MID($L306,_xlfn.SEQUENCE(1,LEN($L306),1,1),1), _xlfn.LAMBDA(_xlpm.cell, fxEncode(_xlpm.cell, Q$286))))</f>
        <v>KMLBYW</v>
      </c>
      <c r="R306" s="30" t="str" cm="1">
        <f t="array" ref="R306">_xlfn.CONCAT(_xlfn.MAP(MID($L306,_xlfn.SEQUENCE(1,LEN($L306),1,1),1), _xlfn.LAMBDA(_xlpm.cell, fxEncode(_xlpm.cell, R$286))))</f>
        <v>LNMCZX</v>
      </c>
      <c r="S306" s="30" t="str" cm="1">
        <f t="array" ref="S306">_xlfn.CONCAT(_xlfn.MAP(MID($L306,_xlfn.SEQUENCE(1,LEN($L306),1,1),1), _xlfn.LAMBDA(_xlpm.cell, fxEncode(_xlpm.cell, S$286))))</f>
        <v>MONDAY</v>
      </c>
      <c r="T306" s="30" t="str" cm="1">
        <f t="array" ref="T306">_xlfn.CONCAT(_xlfn.MAP(MID($L306,_xlfn.SEQUENCE(1,LEN($L306),1,1),1), _xlfn.LAMBDA(_xlpm.cell, fxEncode(_xlpm.cell, T$286))))</f>
        <v>NPOEBZ</v>
      </c>
      <c r="U306" s="30" t="str" cm="1">
        <f t="array" ref="U306">_xlfn.CONCAT(_xlfn.MAP(MID($L306,_xlfn.SEQUENCE(1,LEN($L306),1,1),1), _xlfn.LAMBDA(_xlpm.cell, fxEncode(_xlpm.cell, U$286))))</f>
        <v>OQPFCA</v>
      </c>
      <c r="V306" s="30" t="str" cm="1">
        <f t="array" ref="V306">_xlfn.CONCAT(_xlfn.MAP(MID($L306,_xlfn.SEQUENCE(1,LEN($L306),1,1),1), _xlfn.LAMBDA(_xlpm.cell, fxEncode(_xlpm.cell, V$286))))</f>
        <v>PRQGDB</v>
      </c>
      <c r="W306" s="30" t="str" cm="1">
        <f t="array" ref="W306">_xlfn.CONCAT(_xlfn.MAP(MID($L306,_xlfn.SEQUENCE(1,LEN($L306),1,1),1), _xlfn.LAMBDA(_xlpm.cell, fxEncode(_xlpm.cell, W$286))))</f>
        <v>QSRHEC</v>
      </c>
      <c r="X306" s="30" t="str" cm="1">
        <f t="array" ref="X306">_xlfn.CONCAT(_xlfn.MAP(MID($L306,_xlfn.SEQUENCE(1,LEN($L306),1,1),1), _xlfn.LAMBDA(_xlpm.cell, fxEncode(_xlpm.cell, X$286))))</f>
        <v>RTSIFD</v>
      </c>
      <c r="Y306" s="30" t="str" cm="1">
        <f t="array" ref="Y306">_xlfn.CONCAT(_xlfn.MAP(MID($L306,_xlfn.SEQUENCE(1,LEN($L306),1,1),1), _xlfn.LAMBDA(_xlpm.cell, fxEncode(_xlpm.cell, Y$286))))</f>
        <v>SUTJGE</v>
      </c>
      <c r="Z306" s="30" t="str" cm="1">
        <f t="array" ref="Z306">_xlfn.CONCAT(_xlfn.MAP(MID($L306,_xlfn.SEQUENCE(1,LEN($L306),1,1),1), _xlfn.LAMBDA(_xlpm.cell, fxEncode(_xlpm.cell, Z$286))))</f>
        <v>TVUKHF</v>
      </c>
      <c r="AA306" s="30" t="str" cm="1">
        <f t="array" ref="AA306">_xlfn.CONCAT(_xlfn.MAP(MID($L306,_xlfn.SEQUENCE(1,LEN($L306),1,1),1), _xlfn.LAMBDA(_xlpm.cell, fxEncode(_xlpm.cell, AA$286))))</f>
        <v>UWVLIG</v>
      </c>
      <c r="AB306" s="30" t="str" cm="1">
        <f t="array" ref="AB306">_xlfn.CONCAT(_xlfn.MAP(MID($L306,_xlfn.SEQUENCE(1,LEN($L306),1,1),1), _xlfn.LAMBDA(_xlpm.cell, fxEncode(_xlpm.cell, AB$286))))</f>
        <v>VXWMJH</v>
      </c>
      <c r="AC306" s="30" t="str" cm="1">
        <f t="array" ref="AC306">_xlfn.CONCAT(_xlfn.MAP(MID($L306,_xlfn.SEQUENCE(1,LEN($L306),1,1),1), _xlfn.LAMBDA(_xlpm.cell, fxEncode(_xlpm.cell, AC$286))))</f>
        <v>WYXNKI</v>
      </c>
      <c r="AD306" s="30" t="str" cm="1">
        <f t="array" ref="AD306">_xlfn.CONCAT(_xlfn.MAP(MID($L306,_xlfn.SEQUENCE(1,LEN($L306),1,1),1), _xlfn.LAMBDA(_xlpm.cell, fxEncode(_xlpm.cell, AD$286))))</f>
        <v>XZYOLJ</v>
      </c>
      <c r="AE306" s="30" t="str" cm="1">
        <f t="array" ref="AE306">_xlfn.CONCAT(_xlfn.MAP(MID($L306,_xlfn.SEQUENCE(1,LEN($L306),1,1),1), _xlfn.LAMBDA(_xlpm.cell, fxEncode(_xlpm.cell, AE$286))))</f>
        <v>YAZPMK</v>
      </c>
      <c r="AF306" s="30" t="str" cm="1">
        <f t="array" ref="AF306">_xlfn.CONCAT(_xlfn.MAP(MID($L306,_xlfn.SEQUENCE(1,LEN($L306),1,1),1), _xlfn.LAMBDA(_xlpm.cell, fxEncode(_xlpm.cell, AF$286))))</f>
        <v>ZBAQNL</v>
      </c>
      <c r="AG306" s="30" t="str" cm="1">
        <f t="array" ref="AG306">_xlfn.CONCAT(_xlfn.MAP(MID($L306,_xlfn.SEQUENCE(1,LEN($L306),1,1),1), _xlfn.LAMBDA(_xlpm.cell, fxEncode(_xlpm.cell, AG$286))))</f>
        <v>ACBROM</v>
      </c>
      <c r="AH306" s="30" t="str" cm="1">
        <f t="array" ref="AH306">_xlfn.CONCAT(_xlfn.MAP(MID($L306,_xlfn.SEQUENCE(1,LEN($L306),1,1),1), _xlfn.LAMBDA(_xlpm.cell, fxEncode(_xlpm.cell, AH$286))))</f>
        <v>BDCSPN</v>
      </c>
      <c r="AI306" s="30" t="str" cm="1">
        <f t="array" ref="AI306">_xlfn.CONCAT(_xlfn.MAP(MID($L306,_xlfn.SEQUENCE(1,LEN($L306),1,1),1), _xlfn.LAMBDA(_xlpm.cell, fxEncode(_xlpm.cell, AI$286))))</f>
        <v>CEDTQO</v>
      </c>
      <c r="AJ306" s="30" t="str" cm="1">
        <f t="array" ref="AJ306">_xlfn.CONCAT(_xlfn.MAP(MID($L306,_xlfn.SEQUENCE(1,LEN($L306),1,1),1), _xlfn.LAMBDA(_xlpm.cell, fxEncode(_xlpm.cell, AJ$286))))</f>
        <v>DFEURP</v>
      </c>
      <c r="AK306" s="30" t="str" cm="1">
        <f t="array" ref="AK306">_xlfn.CONCAT(_xlfn.MAP(MID($L306,_xlfn.SEQUENCE(1,LEN($L306),1,1),1), _xlfn.LAMBDA(_xlpm.cell, fxEncode(_xlpm.cell, AK$286))))</f>
        <v>EGFVSQ</v>
      </c>
      <c r="AL306" s="30" t="str" cm="1">
        <f t="array" ref="AL306">_xlfn.CONCAT(_xlfn.MAP(MID($L306,_xlfn.SEQUENCE(1,LEN($L306),1,1),1), _xlfn.LAMBDA(_xlpm.cell, fxEncode(_xlpm.cell, AL$286))))</f>
        <v>FHGWTR</v>
      </c>
      <c r="AM306" s="30" t="str" cm="1">
        <f t="array" ref="AM306">_xlfn.CONCAT(_xlfn.MAP(MID($L306,_xlfn.SEQUENCE(1,LEN($L306),1,1),1), _xlfn.LAMBDA(_xlpm.cell, fxEncode(_xlpm.cell, AM$286))))</f>
        <v>GIHXUS</v>
      </c>
      <c r="AN306" s="30" t="str" cm="1">
        <f t="array" ref="AN306">_xlfn.CONCAT(_xlfn.MAP(MID($L306,_xlfn.SEQUENCE(1,LEN($L306),1,1),1), _xlfn.LAMBDA(_xlpm.cell, fxEncode(_xlpm.cell, AN$286))))</f>
        <v>HJIYVT</v>
      </c>
      <c r="AP306" s="30" t="e">
        <f t="shared" si="8"/>
        <v>#N/A</v>
      </c>
      <c r="AW306" s="30" t="str">
        <v>R</v>
      </c>
      <c r="AY306" s="30" t="str">
        <v>U</v>
      </c>
      <c r="AZ306" s="30">
        <v>23</v>
      </c>
      <c r="BB306" s="30" t="str">
        <v>L</v>
      </c>
      <c r="BC306" s="30">
        <v>23</v>
      </c>
    </row>
    <row r="307" spans="2:55">
      <c r="AW307" s="20" t="str">
        <v>W</v>
      </c>
      <c r="AY307" s="20" t="str">
        <v>I</v>
      </c>
      <c r="AZ307" s="20">
        <v>29</v>
      </c>
      <c r="BB307" s="20" t="str">
        <v>A</v>
      </c>
      <c r="BC307" s="20">
        <v>22</v>
      </c>
    </row>
    <row r="308" spans="2:55">
      <c r="AW308" s="20" t="str">
        <v>V</v>
      </c>
      <c r="AY308" s="20" t="str">
        <v>P</v>
      </c>
      <c r="AZ308" s="20">
        <v>26</v>
      </c>
      <c r="BB308" s="20" t="str">
        <v>G</v>
      </c>
      <c r="BC308" s="20">
        <v>22</v>
      </c>
    </row>
    <row r="309" spans="2:55">
      <c r="O309" s="153" cm="1">
        <f t="array" ref="O309:AN309">_xlfn.SEQUENCE(1,26,1,1)</f>
        <v>1</v>
      </c>
      <c r="P309" s="153">
        <v>2</v>
      </c>
      <c r="Q309" s="153">
        <v>3</v>
      </c>
      <c r="R309" s="153">
        <v>4</v>
      </c>
      <c r="S309" s="153">
        <v>5</v>
      </c>
      <c r="T309" s="153">
        <v>6</v>
      </c>
      <c r="U309" s="153">
        <v>7</v>
      </c>
      <c r="V309" s="153">
        <v>8</v>
      </c>
      <c r="W309" s="153">
        <v>9</v>
      </c>
      <c r="X309" s="153">
        <v>10</v>
      </c>
      <c r="Y309" s="153">
        <v>11</v>
      </c>
      <c r="Z309" s="153">
        <v>12</v>
      </c>
      <c r="AA309" s="153">
        <v>13</v>
      </c>
      <c r="AB309" s="153">
        <v>14</v>
      </c>
      <c r="AC309" s="153">
        <v>15</v>
      </c>
      <c r="AD309" s="153">
        <v>16</v>
      </c>
      <c r="AE309" s="153">
        <v>17</v>
      </c>
      <c r="AF309" s="153">
        <v>18</v>
      </c>
      <c r="AG309" s="153">
        <v>19</v>
      </c>
      <c r="AH309" s="153">
        <v>20</v>
      </c>
      <c r="AI309" s="153">
        <v>21</v>
      </c>
      <c r="AJ309" s="153">
        <v>22</v>
      </c>
      <c r="AK309" s="153">
        <v>23</v>
      </c>
      <c r="AL309" s="153">
        <v>24</v>
      </c>
      <c r="AM309" s="153">
        <v>25</v>
      </c>
      <c r="AN309" s="153">
        <v>26</v>
      </c>
      <c r="AW309" s="20" t="str">
        <v>X</v>
      </c>
      <c r="AY309" s="20" t="str">
        <v>Z</v>
      </c>
      <c r="AZ309" s="20">
        <v>25</v>
      </c>
      <c r="BB309" s="20" t="str">
        <v>Y</v>
      </c>
      <c r="BC309" s="20">
        <v>20</v>
      </c>
    </row>
    <row r="310" spans="2:55">
      <c r="I310" s="20" t="str" cm="1">
        <f t="array" ref="I310:I351">_xlfn.TOCOL(_xlfn._xlws.FILTER(_xlfn.ANCHORARRAY(K287),_xlfn.ANCHORARRAY(N287)="") &amp; N281:P281)</f>
        <v>3</v>
      </c>
      <c r="J310" s="154" cm="1">
        <f t="array" ref="J310:J351">LEN(_xlfn.ANCHORARRAY(K310))</f>
        <v>6</v>
      </c>
      <c r="K310" s="154" t="str" cm="1">
        <f t="array" ref="K310:K351">_xlfn.TOCOL(_xlfn._xlws.FILTER(_xlfn.ANCHORARRAY(L287),_xlfn.ANCHORARRAY(N287)="") &amp; N281:P281)</f>
        <v>BDWMJH</v>
      </c>
      <c r="L310" s="154" t="str" cm="1">
        <f t="array" ref="L310:L312">_xlfn._xlws.FILTER($L$269:$L$275,_xlfn.ANCHORARRAY($M$269)=J310)</f>
        <v>MONDAY</v>
      </c>
      <c r="M310" s="20" t="e">
        <f>_xlfn.XMATCH(L310,O310:AN310)</f>
        <v>#N/A</v>
      </c>
      <c r="N310" s="20" cm="1">
        <f t="array" ref="N310">IF(L310&lt;&gt;"",SUM(--(O310:AN310=L310)),"")</f>
        <v>0</v>
      </c>
      <c r="O310" s="30" t="str" cm="1">
        <f t="array" ref="O310">_xlfn.CONCAT(_xlfn.MAP(MID($K310,_xlfn.SEQUENCE(1,LEN($K310),1,1),1), _xlfn.LAMBDA(_xlpm.cell, fxEncode(_xlpm.cell, O$309))))</f>
        <v>CEXNKI</v>
      </c>
      <c r="P310" s="30" t="str" cm="1">
        <f t="array" ref="P310">_xlfn.CONCAT(_xlfn.MAP(MID($K310,_xlfn.SEQUENCE(1,LEN($K310),1,1),1), _xlfn.LAMBDA(_xlpm.cell, fxEncode(_xlpm.cell, P$309))))</f>
        <v>DFYOLJ</v>
      </c>
      <c r="Q310" s="30" t="str" cm="1">
        <f t="array" ref="Q310">_xlfn.CONCAT(_xlfn.MAP(MID($K310,_xlfn.SEQUENCE(1,LEN($K310),1,1),1), _xlfn.LAMBDA(_xlpm.cell, fxEncode(_xlpm.cell, Q$309))))</f>
        <v>EGZPMK</v>
      </c>
      <c r="R310" s="30" t="str" cm="1">
        <f t="array" ref="R310">_xlfn.CONCAT(_xlfn.MAP(MID($K310,_xlfn.SEQUENCE(1,LEN($K310),1,1),1), _xlfn.LAMBDA(_xlpm.cell, fxEncode(_xlpm.cell, R$309))))</f>
        <v>FHAQNL</v>
      </c>
      <c r="S310" s="30" t="str" cm="1">
        <f t="array" ref="S310">_xlfn.CONCAT(_xlfn.MAP(MID($K310,_xlfn.SEQUENCE(1,LEN($K310),1,1),1), _xlfn.LAMBDA(_xlpm.cell, fxEncode(_xlpm.cell, S$309))))</f>
        <v>GIBROM</v>
      </c>
      <c r="T310" s="30" t="str" cm="1">
        <f t="array" ref="T310">_xlfn.CONCAT(_xlfn.MAP(MID($K310,_xlfn.SEQUENCE(1,LEN($K310),1,1),1), _xlfn.LAMBDA(_xlpm.cell, fxEncode(_xlpm.cell, T$309))))</f>
        <v>HJCSPN</v>
      </c>
      <c r="U310" s="30" t="str" cm="1">
        <f t="array" ref="U310">_xlfn.CONCAT(_xlfn.MAP(MID($K310,_xlfn.SEQUENCE(1,LEN($K310),1,1),1), _xlfn.LAMBDA(_xlpm.cell, fxEncode(_xlpm.cell, U$309))))</f>
        <v>IKDTQO</v>
      </c>
      <c r="V310" s="30" t="str" cm="1">
        <f t="array" ref="V310">_xlfn.CONCAT(_xlfn.MAP(MID($K310,_xlfn.SEQUENCE(1,LEN($K310),1,1),1), _xlfn.LAMBDA(_xlpm.cell, fxEncode(_xlpm.cell, V$309))))</f>
        <v>JLEURP</v>
      </c>
      <c r="W310" s="30" t="str" cm="1">
        <f t="array" ref="W310">_xlfn.CONCAT(_xlfn.MAP(MID($K310,_xlfn.SEQUENCE(1,LEN($K310),1,1),1), _xlfn.LAMBDA(_xlpm.cell, fxEncode(_xlpm.cell, W$309))))</f>
        <v>KMFVSQ</v>
      </c>
      <c r="X310" s="30" t="str" cm="1">
        <f t="array" ref="X310">_xlfn.CONCAT(_xlfn.MAP(MID($K310,_xlfn.SEQUENCE(1,LEN($K310),1,1),1), _xlfn.LAMBDA(_xlpm.cell, fxEncode(_xlpm.cell, X$309))))</f>
        <v>LNGWTR</v>
      </c>
      <c r="Y310" s="30" t="str" cm="1">
        <f t="array" ref="Y310">_xlfn.CONCAT(_xlfn.MAP(MID($K310,_xlfn.SEQUENCE(1,LEN($K310),1,1),1), _xlfn.LAMBDA(_xlpm.cell, fxEncode(_xlpm.cell, Y$309))))</f>
        <v>MOHXUS</v>
      </c>
      <c r="Z310" s="30" t="str" cm="1">
        <f t="array" ref="Z310">_xlfn.CONCAT(_xlfn.MAP(MID($K310,_xlfn.SEQUENCE(1,LEN($K310),1,1),1), _xlfn.LAMBDA(_xlpm.cell, fxEncode(_xlpm.cell, Z$309))))</f>
        <v>NPIYVT</v>
      </c>
      <c r="AA310" s="30" t="str" cm="1">
        <f t="array" ref="AA310">_xlfn.CONCAT(_xlfn.MAP(MID($K310,_xlfn.SEQUENCE(1,LEN($K310),1,1),1), _xlfn.LAMBDA(_xlpm.cell, fxEncode(_xlpm.cell, AA$309))))</f>
        <v>OQJZWU</v>
      </c>
      <c r="AB310" s="30" t="str" cm="1">
        <f t="array" ref="AB310">_xlfn.CONCAT(_xlfn.MAP(MID($K310,_xlfn.SEQUENCE(1,LEN($K310),1,1),1), _xlfn.LAMBDA(_xlpm.cell, fxEncode(_xlpm.cell, AB$309))))</f>
        <v>PRKAXV</v>
      </c>
      <c r="AC310" s="30" t="str" cm="1">
        <f t="array" ref="AC310">_xlfn.CONCAT(_xlfn.MAP(MID($K310,_xlfn.SEQUENCE(1,LEN($K310),1,1),1), _xlfn.LAMBDA(_xlpm.cell, fxEncode(_xlpm.cell, AC$309))))</f>
        <v>QSLBYW</v>
      </c>
      <c r="AD310" s="30" t="str" cm="1">
        <f t="array" ref="AD310">_xlfn.CONCAT(_xlfn.MAP(MID($K310,_xlfn.SEQUENCE(1,LEN($K310),1,1),1), _xlfn.LAMBDA(_xlpm.cell, fxEncode(_xlpm.cell, AD$309))))</f>
        <v>RTMCZX</v>
      </c>
      <c r="AE310" s="30" t="str" cm="1">
        <f t="array" ref="AE310">_xlfn.CONCAT(_xlfn.MAP(MID($K310,_xlfn.SEQUENCE(1,LEN($K310),1,1),1), _xlfn.LAMBDA(_xlpm.cell, fxEncode(_xlpm.cell, AE$309))))</f>
        <v>SUNDAY</v>
      </c>
      <c r="AF310" s="30" t="str" cm="1">
        <f t="array" ref="AF310">_xlfn.CONCAT(_xlfn.MAP(MID($K310,_xlfn.SEQUENCE(1,LEN($K310),1,1),1), _xlfn.LAMBDA(_xlpm.cell, fxEncode(_xlpm.cell, AF$309))))</f>
        <v>TVOEBZ</v>
      </c>
      <c r="AG310" s="30" t="str" cm="1">
        <f t="array" ref="AG310">_xlfn.CONCAT(_xlfn.MAP(MID($K310,_xlfn.SEQUENCE(1,LEN($K310),1,1),1), _xlfn.LAMBDA(_xlpm.cell, fxEncode(_xlpm.cell, AG$309))))</f>
        <v>UWPFCA</v>
      </c>
      <c r="AH310" s="30" t="str" cm="1">
        <f t="array" ref="AH310">_xlfn.CONCAT(_xlfn.MAP(MID($K310,_xlfn.SEQUENCE(1,LEN($K310),1,1),1), _xlfn.LAMBDA(_xlpm.cell, fxEncode(_xlpm.cell, AH$309))))</f>
        <v>VXQGDB</v>
      </c>
      <c r="AI310" s="30" t="str" cm="1">
        <f t="array" ref="AI310">_xlfn.CONCAT(_xlfn.MAP(MID($K310,_xlfn.SEQUENCE(1,LEN($K310),1,1),1), _xlfn.LAMBDA(_xlpm.cell, fxEncode(_xlpm.cell, AI$309))))</f>
        <v>WYRHEC</v>
      </c>
      <c r="AJ310" s="30" t="str" cm="1">
        <f t="array" ref="AJ310">_xlfn.CONCAT(_xlfn.MAP(MID($K310,_xlfn.SEQUENCE(1,LEN($K310),1,1),1), _xlfn.LAMBDA(_xlpm.cell, fxEncode(_xlpm.cell, AJ$309))))</f>
        <v>XZSIFD</v>
      </c>
      <c r="AK310" s="30" t="str" cm="1">
        <f t="array" ref="AK310">_xlfn.CONCAT(_xlfn.MAP(MID($K310,_xlfn.SEQUENCE(1,LEN($K310),1,1),1), _xlfn.LAMBDA(_xlpm.cell, fxEncode(_xlpm.cell, AK$309))))</f>
        <v>YATJGE</v>
      </c>
      <c r="AL310" s="30" t="str" cm="1">
        <f t="array" ref="AL310">_xlfn.CONCAT(_xlfn.MAP(MID($K310,_xlfn.SEQUENCE(1,LEN($K310),1,1),1), _xlfn.LAMBDA(_xlpm.cell, fxEncode(_xlpm.cell, AL$309))))</f>
        <v>ZBUKHF</v>
      </c>
      <c r="AM310" s="30" t="str" cm="1">
        <f t="array" ref="AM310">_xlfn.CONCAT(_xlfn.MAP(MID($K310,_xlfn.SEQUENCE(1,LEN($K310),1,1),1), _xlfn.LAMBDA(_xlpm.cell, fxEncode(_xlpm.cell, AM$309))))</f>
        <v>ACVLIG</v>
      </c>
      <c r="AN310" s="30" t="str" cm="1">
        <f t="array" ref="AN310">_xlfn.CONCAT(_xlfn.MAP(MID($K310,_xlfn.SEQUENCE(1,LEN($K310),1,1),1), _xlfn.LAMBDA(_xlpm.cell, fxEncode(_xlpm.cell, AN$309))))</f>
        <v>BDWMJH</v>
      </c>
      <c r="AW310" s="20" t="str">
        <v>B</v>
      </c>
      <c r="AY310" s="20" t="str">
        <v>E</v>
      </c>
      <c r="AZ310" s="20">
        <v>18</v>
      </c>
      <c r="BB310" s="20" t="str">
        <v>O</v>
      </c>
      <c r="BC310" s="20">
        <v>20</v>
      </c>
    </row>
    <row r="311" spans="2:55">
      <c r="I311" s="20" t="str">
        <v>3</v>
      </c>
      <c r="J311" s="154">
        <v>6</v>
      </c>
      <c r="K311" s="154" t="str">
        <v>BDWMJH</v>
      </c>
      <c r="L311" s="154" t="str">
        <v>FRIDAY</v>
      </c>
      <c r="M311" s="20" t="e">
        <f>_xlfn.XMATCH(L311,O311:AN311)</f>
        <v>#N/A</v>
      </c>
      <c r="N311" s="20" cm="1">
        <f t="array" ref="N311">IF(L311&lt;&gt;"",SUM(--(O311:AN311=L311)),"")</f>
        <v>0</v>
      </c>
      <c r="O311" s="30" t="str" cm="1">
        <f t="array" ref="O311">_xlfn.CONCAT(_xlfn.MAP(MID($K311,_xlfn.SEQUENCE(1,LEN($K311),1,1),1), _xlfn.LAMBDA(_xlpm.cell, fxEncode(_xlpm.cell, O$309))))</f>
        <v>CEXNKI</v>
      </c>
      <c r="P311" s="30" t="str" cm="1">
        <f t="array" ref="P311">_xlfn.CONCAT(_xlfn.MAP(MID($K311,_xlfn.SEQUENCE(1,LEN($K311),1,1),1), _xlfn.LAMBDA(_xlpm.cell, fxEncode(_xlpm.cell, P$309))))</f>
        <v>DFYOLJ</v>
      </c>
      <c r="Q311" s="30" t="str" cm="1">
        <f t="array" ref="Q311">_xlfn.CONCAT(_xlfn.MAP(MID($K311,_xlfn.SEQUENCE(1,LEN($K311),1,1),1), _xlfn.LAMBDA(_xlpm.cell, fxEncode(_xlpm.cell, Q$309))))</f>
        <v>EGZPMK</v>
      </c>
      <c r="R311" s="30" t="str" cm="1">
        <f t="array" ref="R311">_xlfn.CONCAT(_xlfn.MAP(MID($K311,_xlfn.SEQUENCE(1,LEN($K311),1,1),1), _xlfn.LAMBDA(_xlpm.cell, fxEncode(_xlpm.cell, R$309))))</f>
        <v>FHAQNL</v>
      </c>
      <c r="S311" s="30" t="str" cm="1">
        <f t="array" ref="S311">_xlfn.CONCAT(_xlfn.MAP(MID($K311,_xlfn.SEQUENCE(1,LEN($K311),1,1),1), _xlfn.LAMBDA(_xlpm.cell, fxEncode(_xlpm.cell, S$309))))</f>
        <v>GIBROM</v>
      </c>
      <c r="T311" s="30" t="str" cm="1">
        <f t="array" ref="T311">_xlfn.CONCAT(_xlfn.MAP(MID($K311,_xlfn.SEQUENCE(1,LEN($K311),1,1),1), _xlfn.LAMBDA(_xlpm.cell, fxEncode(_xlpm.cell, T$309))))</f>
        <v>HJCSPN</v>
      </c>
      <c r="U311" s="30" t="str" cm="1">
        <f t="array" ref="U311">_xlfn.CONCAT(_xlfn.MAP(MID($K311,_xlfn.SEQUENCE(1,LEN($K311),1,1),1), _xlfn.LAMBDA(_xlpm.cell, fxEncode(_xlpm.cell, U$309))))</f>
        <v>IKDTQO</v>
      </c>
      <c r="V311" s="30" t="str" cm="1">
        <f t="array" ref="V311">_xlfn.CONCAT(_xlfn.MAP(MID($K311,_xlfn.SEQUENCE(1,LEN($K311),1,1),1), _xlfn.LAMBDA(_xlpm.cell, fxEncode(_xlpm.cell, V$309))))</f>
        <v>JLEURP</v>
      </c>
      <c r="W311" s="30" t="str" cm="1">
        <f t="array" ref="W311">_xlfn.CONCAT(_xlfn.MAP(MID($K311,_xlfn.SEQUENCE(1,LEN($K311),1,1),1), _xlfn.LAMBDA(_xlpm.cell, fxEncode(_xlpm.cell, W$309))))</f>
        <v>KMFVSQ</v>
      </c>
      <c r="X311" s="30" t="str" cm="1">
        <f t="array" ref="X311">_xlfn.CONCAT(_xlfn.MAP(MID($K311,_xlfn.SEQUENCE(1,LEN($K311),1,1),1), _xlfn.LAMBDA(_xlpm.cell, fxEncode(_xlpm.cell, X$309))))</f>
        <v>LNGWTR</v>
      </c>
      <c r="Y311" s="30" t="str" cm="1">
        <f t="array" ref="Y311">_xlfn.CONCAT(_xlfn.MAP(MID($K311,_xlfn.SEQUENCE(1,LEN($K311),1,1),1), _xlfn.LAMBDA(_xlpm.cell, fxEncode(_xlpm.cell, Y$309))))</f>
        <v>MOHXUS</v>
      </c>
      <c r="Z311" s="30" t="str" cm="1">
        <f t="array" ref="Z311">_xlfn.CONCAT(_xlfn.MAP(MID($K311,_xlfn.SEQUENCE(1,LEN($K311),1,1),1), _xlfn.LAMBDA(_xlpm.cell, fxEncode(_xlpm.cell, Z$309))))</f>
        <v>NPIYVT</v>
      </c>
      <c r="AA311" s="30" t="str" cm="1">
        <f t="array" ref="AA311">_xlfn.CONCAT(_xlfn.MAP(MID($K311,_xlfn.SEQUENCE(1,LEN($K311),1,1),1), _xlfn.LAMBDA(_xlpm.cell, fxEncode(_xlpm.cell, AA$309))))</f>
        <v>OQJZWU</v>
      </c>
      <c r="AB311" s="30" t="str" cm="1">
        <f t="array" ref="AB311">_xlfn.CONCAT(_xlfn.MAP(MID($K311,_xlfn.SEQUENCE(1,LEN($K311),1,1),1), _xlfn.LAMBDA(_xlpm.cell, fxEncode(_xlpm.cell, AB$309))))</f>
        <v>PRKAXV</v>
      </c>
      <c r="AC311" s="30" t="str" cm="1">
        <f t="array" ref="AC311">_xlfn.CONCAT(_xlfn.MAP(MID($K311,_xlfn.SEQUENCE(1,LEN($K311),1,1),1), _xlfn.LAMBDA(_xlpm.cell, fxEncode(_xlpm.cell, AC$309))))</f>
        <v>QSLBYW</v>
      </c>
      <c r="AD311" s="30" t="str" cm="1">
        <f t="array" ref="AD311">_xlfn.CONCAT(_xlfn.MAP(MID($K311,_xlfn.SEQUENCE(1,LEN($K311),1,1),1), _xlfn.LAMBDA(_xlpm.cell, fxEncode(_xlpm.cell, AD$309))))</f>
        <v>RTMCZX</v>
      </c>
      <c r="AE311" s="30" t="str" cm="1">
        <f t="array" ref="AE311">_xlfn.CONCAT(_xlfn.MAP(MID($K311,_xlfn.SEQUENCE(1,LEN($K311),1,1),1), _xlfn.LAMBDA(_xlpm.cell, fxEncode(_xlpm.cell, AE$309))))</f>
        <v>SUNDAY</v>
      </c>
      <c r="AF311" s="30" t="str" cm="1">
        <f t="array" ref="AF311">_xlfn.CONCAT(_xlfn.MAP(MID($K311,_xlfn.SEQUENCE(1,LEN($K311),1,1),1), _xlfn.LAMBDA(_xlpm.cell, fxEncode(_xlpm.cell, AF$309))))</f>
        <v>TVOEBZ</v>
      </c>
      <c r="AG311" s="30" t="str" cm="1">
        <f t="array" ref="AG311">_xlfn.CONCAT(_xlfn.MAP(MID($K311,_xlfn.SEQUENCE(1,LEN($K311),1,1),1), _xlfn.LAMBDA(_xlpm.cell, fxEncode(_xlpm.cell, AG$309))))</f>
        <v>UWPFCA</v>
      </c>
      <c r="AH311" s="30" t="str" cm="1">
        <f t="array" ref="AH311">_xlfn.CONCAT(_xlfn.MAP(MID($K311,_xlfn.SEQUENCE(1,LEN($K311),1,1),1), _xlfn.LAMBDA(_xlpm.cell, fxEncode(_xlpm.cell, AH$309))))</f>
        <v>VXQGDB</v>
      </c>
      <c r="AI311" s="30" t="str" cm="1">
        <f t="array" ref="AI311">_xlfn.CONCAT(_xlfn.MAP(MID($K311,_xlfn.SEQUENCE(1,LEN($K311),1,1),1), _xlfn.LAMBDA(_xlpm.cell, fxEncode(_xlpm.cell, AI$309))))</f>
        <v>WYRHEC</v>
      </c>
      <c r="AJ311" s="30" t="str" cm="1">
        <f t="array" ref="AJ311">_xlfn.CONCAT(_xlfn.MAP(MID($K311,_xlfn.SEQUENCE(1,LEN($K311),1,1),1), _xlfn.LAMBDA(_xlpm.cell, fxEncode(_xlpm.cell, AJ$309))))</f>
        <v>XZSIFD</v>
      </c>
      <c r="AK311" s="30" t="str" cm="1">
        <f t="array" ref="AK311">_xlfn.CONCAT(_xlfn.MAP(MID($K311,_xlfn.SEQUENCE(1,LEN($K311),1,1),1), _xlfn.LAMBDA(_xlpm.cell, fxEncode(_xlpm.cell, AK$309))))</f>
        <v>YATJGE</v>
      </c>
      <c r="AL311" s="30" t="str" cm="1">
        <f t="array" ref="AL311">_xlfn.CONCAT(_xlfn.MAP(MID($K311,_xlfn.SEQUENCE(1,LEN($K311),1,1),1), _xlfn.LAMBDA(_xlpm.cell, fxEncode(_xlpm.cell, AL$309))))</f>
        <v>ZBUKHF</v>
      </c>
      <c r="AM311" s="30" t="str" cm="1">
        <f t="array" ref="AM311">_xlfn.CONCAT(_xlfn.MAP(MID($K311,_xlfn.SEQUENCE(1,LEN($K311),1,1),1), _xlfn.LAMBDA(_xlpm.cell, fxEncode(_xlpm.cell, AM$309))))</f>
        <v>ACVLIG</v>
      </c>
      <c r="AN311" s="30" t="str" cm="1">
        <f t="array" ref="AN311">_xlfn.CONCAT(_xlfn.MAP(MID($K311,_xlfn.SEQUENCE(1,LEN($K311),1,1),1), _xlfn.LAMBDA(_xlpm.cell, fxEncode(_xlpm.cell, AN$309))))</f>
        <v>BDWMJH</v>
      </c>
      <c r="AW311" s="20" t="str">
        <v>C</v>
      </c>
      <c r="AY311" s="20" t="str">
        <v>K</v>
      </c>
      <c r="AZ311" s="20">
        <v>25</v>
      </c>
      <c r="BB311" s="20" t="str">
        <v>R</v>
      </c>
      <c r="BC311" s="20">
        <v>19</v>
      </c>
    </row>
    <row r="312" spans="2:55">
      <c r="I312" s="20" t="str">
        <v>3</v>
      </c>
      <c r="J312" s="155">
        <v>6</v>
      </c>
      <c r="K312" s="155" t="str">
        <v>BDWMJH</v>
      </c>
      <c r="L312" s="155" t="str">
        <v>SUNDAY</v>
      </c>
      <c r="M312" s="20">
        <f>_xlfn.XMATCH(L312,O312:AN312)</f>
        <v>17</v>
      </c>
      <c r="N312" s="20" cm="1">
        <f t="array" ref="N312">IF(L312&lt;&gt;"",SUM(--(O312:AN312=L312)),"")</f>
        <v>1</v>
      </c>
      <c r="O312" s="30" t="str" cm="1">
        <f t="array" ref="O312">_xlfn.CONCAT(_xlfn.MAP(MID($K312,_xlfn.SEQUENCE(1,LEN($K312),1,1),1), _xlfn.LAMBDA(_xlpm.cell, fxEncode(_xlpm.cell, O$309))))</f>
        <v>CEXNKI</v>
      </c>
      <c r="P312" s="30" t="str" cm="1">
        <f t="array" ref="P312">_xlfn.CONCAT(_xlfn.MAP(MID($K312,_xlfn.SEQUENCE(1,LEN($K312),1,1),1), _xlfn.LAMBDA(_xlpm.cell, fxEncode(_xlpm.cell, P$309))))</f>
        <v>DFYOLJ</v>
      </c>
      <c r="Q312" s="30" t="str" cm="1">
        <f t="array" ref="Q312">_xlfn.CONCAT(_xlfn.MAP(MID($K312,_xlfn.SEQUENCE(1,LEN($K312),1,1),1), _xlfn.LAMBDA(_xlpm.cell, fxEncode(_xlpm.cell, Q$309))))</f>
        <v>EGZPMK</v>
      </c>
      <c r="R312" s="30" t="str" cm="1">
        <f t="array" ref="R312">_xlfn.CONCAT(_xlfn.MAP(MID($K312,_xlfn.SEQUENCE(1,LEN($K312),1,1),1), _xlfn.LAMBDA(_xlpm.cell, fxEncode(_xlpm.cell, R$309))))</f>
        <v>FHAQNL</v>
      </c>
      <c r="S312" s="30" t="str" cm="1">
        <f t="array" ref="S312">_xlfn.CONCAT(_xlfn.MAP(MID($K312,_xlfn.SEQUENCE(1,LEN($K312),1,1),1), _xlfn.LAMBDA(_xlpm.cell, fxEncode(_xlpm.cell, S$309))))</f>
        <v>GIBROM</v>
      </c>
      <c r="T312" s="30" t="str" cm="1">
        <f t="array" ref="T312">_xlfn.CONCAT(_xlfn.MAP(MID($K312,_xlfn.SEQUENCE(1,LEN($K312),1,1),1), _xlfn.LAMBDA(_xlpm.cell, fxEncode(_xlpm.cell, T$309))))</f>
        <v>HJCSPN</v>
      </c>
      <c r="U312" s="30" t="str" cm="1">
        <f t="array" ref="U312">_xlfn.CONCAT(_xlfn.MAP(MID($K312,_xlfn.SEQUENCE(1,LEN($K312),1,1),1), _xlfn.LAMBDA(_xlpm.cell, fxEncode(_xlpm.cell, U$309))))</f>
        <v>IKDTQO</v>
      </c>
      <c r="V312" s="30" t="str" cm="1">
        <f t="array" ref="V312">_xlfn.CONCAT(_xlfn.MAP(MID($K312,_xlfn.SEQUENCE(1,LEN($K312),1,1),1), _xlfn.LAMBDA(_xlpm.cell, fxEncode(_xlpm.cell, V$309))))</f>
        <v>JLEURP</v>
      </c>
      <c r="W312" s="30" t="str" cm="1">
        <f t="array" ref="W312">_xlfn.CONCAT(_xlfn.MAP(MID($K312,_xlfn.SEQUENCE(1,LEN($K312),1,1),1), _xlfn.LAMBDA(_xlpm.cell, fxEncode(_xlpm.cell, W$309))))</f>
        <v>KMFVSQ</v>
      </c>
      <c r="X312" s="30" t="str" cm="1">
        <f t="array" ref="X312">_xlfn.CONCAT(_xlfn.MAP(MID($K312,_xlfn.SEQUENCE(1,LEN($K312),1,1),1), _xlfn.LAMBDA(_xlpm.cell, fxEncode(_xlpm.cell, X$309))))</f>
        <v>LNGWTR</v>
      </c>
      <c r="Y312" s="30" t="str" cm="1">
        <f t="array" ref="Y312">_xlfn.CONCAT(_xlfn.MAP(MID($K312,_xlfn.SEQUENCE(1,LEN($K312),1,1),1), _xlfn.LAMBDA(_xlpm.cell, fxEncode(_xlpm.cell, Y$309))))</f>
        <v>MOHXUS</v>
      </c>
      <c r="Z312" s="30" t="str" cm="1">
        <f t="array" ref="Z312">_xlfn.CONCAT(_xlfn.MAP(MID($K312,_xlfn.SEQUENCE(1,LEN($K312),1,1),1), _xlfn.LAMBDA(_xlpm.cell, fxEncode(_xlpm.cell, Z$309))))</f>
        <v>NPIYVT</v>
      </c>
      <c r="AA312" s="30" t="str" cm="1">
        <f t="array" ref="AA312">_xlfn.CONCAT(_xlfn.MAP(MID($K312,_xlfn.SEQUENCE(1,LEN($K312),1,1),1), _xlfn.LAMBDA(_xlpm.cell, fxEncode(_xlpm.cell, AA$309))))</f>
        <v>OQJZWU</v>
      </c>
      <c r="AB312" s="30" t="str" cm="1">
        <f t="array" ref="AB312">_xlfn.CONCAT(_xlfn.MAP(MID($K312,_xlfn.SEQUENCE(1,LEN($K312),1,1),1), _xlfn.LAMBDA(_xlpm.cell, fxEncode(_xlpm.cell, AB$309))))</f>
        <v>PRKAXV</v>
      </c>
      <c r="AC312" s="30" t="str" cm="1">
        <f t="array" ref="AC312">_xlfn.CONCAT(_xlfn.MAP(MID($K312,_xlfn.SEQUENCE(1,LEN($K312),1,1),1), _xlfn.LAMBDA(_xlpm.cell, fxEncode(_xlpm.cell, AC$309))))</f>
        <v>QSLBYW</v>
      </c>
      <c r="AD312" s="30" t="str" cm="1">
        <f t="array" ref="AD312">_xlfn.CONCAT(_xlfn.MAP(MID($K312,_xlfn.SEQUENCE(1,LEN($K312),1,1),1), _xlfn.LAMBDA(_xlpm.cell, fxEncode(_xlpm.cell, AD$309))))</f>
        <v>RTMCZX</v>
      </c>
      <c r="AE312" s="30" t="str" cm="1">
        <f t="array" ref="AE312">_xlfn.CONCAT(_xlfn.MAP(MID($K312,_xlfn.SEQUENCE(1,LEN($K312),1,1),1), _xlfn.LAMBDA(_xlpm.cell, fxEncode(_xlpm.cell, AE$309))))</f>
        <v>SUNDAY</v>
      </c>
      <c r="AF312" s="30" t="str" cm="1">
        <f t="array" ref="AF312">_xlfn.CONCAT(_xlfn.MAP(MID($K312,_xlfn.SEQUENCE(1,LEN($K312),1,1),1), _xlfn.LAMBDA(_xlpm.cell, fxEncode(_xlpm.cell, AF$309))))</f>
        <v>TVOEBZ</v>
      </c>
      <c r="AG312" s="30" t="str" cm="1">
        <f t="array" ref="AG312">_xlfn.CONCAT(_xlfn.MAP(MID($K312,_xlfn.SEQUENCE(1,LEN($K312),1,1),1), _xlfn.LAMBDA(_xlpm.cell, fxEncode(_xlpm.cell, AG$309))))</f>
        <v>UWPFCA</v>
      </c>
      <c r="AH312" s="30" t="str" cm="1">
        <f t="array" ref="AH312">_xlfn.CONCAT(_xlfn.MAP(MID($K312,_xlfn.SEQUENCE(1,LEN($K312),1,1),1), _xlfn.LAMBDA(_xlpm.cell, fxEncode(_xlpm.cell, AH$309))))</f>
        <v>VXQGDB</v>
      </c>
      <c r="AI312" s="30" t="str" cm="1">
        <f t="array" ref="AI312">_xlfn.CONCAT(_xlfn.MAP(MID($K312,_xlfn.SEQUENCE(1,LEN($K312),1,1),1), _xlfn.LAMBDA(_xlpm.cell, fxEncode(_xlpm.cell, AI$309))))</f>
        <v>WYRHEC</v>
      </c>
      <c r="AJ312" s="30" t="str" cm="1">
        <f t="array" ref="AJ312">_xlfn.CONCAT(_xlfn.MAP(MID($K312,_xlfn.SEQUENCE(1,LEN($K312),1,1),1), _xlfn.LAMBDA(_xlpm.cell, fxEncode(_xlpm.cell, AJ$309))))</f>
        <v>XZSIFD</v>
      </c>
      <c r="AK312" s="30" t="str" cm="1">
        <f t="array" ref="AK312">_xlfn.CONCAT(_xlfn.MAP(MID($K312,_xlfn.SEQUENCE(1,LEN($K312),1,1),1), _xlfn.LAMBDA(_xlpm.cell, fxEncode(_xlpm.cell, AK$309))))</f>
        <v>YATJGE</v>
      </c>
      <c r="AL312" s="30" t="str" cm="1">
        <f t="array" ref="AL312">_xlfn.CONCAT(_xlfn.MAP(MID($K312,_xlfn.SEQUENCE(1,LEN($K312),1,1),1), _xlfn.LAMBDA(_xlpm.cell, fxEncode(_xlpm.cell, AL$309))))</f>
        <v>ZBUKHF</v>
      </c>
      <c r="AM312" s="30" t="str" cm="1">
        <f t="array" ref="AM312">_xlfn.CONCAT(_xlfn.MAP(MID($K312,_xlfn.SEQUENCE(1,LEN($K312),1,1),1), _xlfn.LAMBDA(_xlpm.cell, fxEncode(_xlpm.cell, AM$309))))</f>
        <v>ACVLIG</v>
      </c>
      <c r="AN312" s="30" t="str" cm="1">
        <f t="array" ref="AN312">_xlfn.CONCAT(_xlfn.MAP(MID($K312,_xlfn.SEQUENCE(1,LEN($K312),1,1),1), _xlfn.LAMBDA(_xlpm.cell, fxEncode(_xlpm.cell, AN$309))))</f>
        <v>BDWMJH</v>
      </c>
      <c r="AW312" s="20" t="str">
        <v>Y</v>
      </c>
      <c r="AY312" s="20" t="str">
        <v>G</v>
      </c>
      <c r="AZ312" s="20">
        <v>22</v>
      </c>
      <c r="BB312" s="20" t="str">
        <v>E</v>
      </c>
      <c r="BC312" s="20">
        <v>18</v>
      </c>
    </row>
    <row r="313" spans="2:55">
      <c r="I313" s="20" t="str">
        <v>4</v>
      </c>
      <c r="J313" s="154">
        <v>6</v>
      </c>
      <c r="K313" s="154" t="str">
        <v>MOHXUS</v>
      </c>
      <c r="L313" s="154" t="str" cm="1">
        <f t="array" ref="L313:L315">_xlfn._xlws.FILTER($L$269:$L$275,_xlfn.ANCHORARRAY($M$269)=J313)</f>
        <v>MONDAY</v>
      </c>
      <c r="M313" s="20" t="e">
        <f>_xlfn.XMATCH(L313,O313:AN313)</f>
        <v>#N/A</v>
      </c>
      <c r="N313" s="20" cm="1">
        <f t="array" ref="N313">IF(L313&lt;&gt;"",SUM(--(O313:AN313=L313)),"")</f>
        <v>0</v>
      </c>
      <c r="O313" s="30" t="str" cm="1">
        <f t="array" ref="O313">_xlfn.CONCAT(_xlfn.MAP(MID($K313,_xlfn.SEQUENCE(1,LEN($K313),1,1),1), _xlfn.LAMBDA(_xlpm.cell, fxEncode(_xlpm.cell, O$309))))</f>
        <v>NPIYVT</v>
      </c>
      <c r="P313" s="30" t="str" cm="1">
        <f t="array" ref="P313">_xlfn.CONCAT(_xlfn.MAP(MID($K313,_xlfn.SEQUENCE(1,LEN($K313),1,1),1), _xlfn.LAMBDA(_xlpm.cell, fxEncode(_xlpm.cell, P$309))))</f>
        <v>OQJZWU</v>
      </c>
      <c r="Q313" s="30" t="str" cm="1">
        <f t="array" ref="Q313">_xlfn.CONCAT(_xlfn.MAP(MID($K313,_xlfn.SEQUENCE(1,LEN($K313),1,1),1), _xlfn.LAMBDA(_xlpm.cell, fxEncode(_xlpm.cell, Q$309))))</f>
        <v>PRKAXV</v>
      </c>
      <c r="R313" s="30" t="str" cm="1">
        <f t="array" ref="R313">_xlfn.CONCAT(_xlfn.MAP(MID($K313,_xlfn.SEQUENCE(1,LEN($K313),1,1),1), _xlfn.LAMBDA(_xlpm.cell, fxEncode(_xlpm.cell, R$309))))</f>
        <v>QSLBYW</v>
      </c>
      <c r="S313" s="30" t="str" cm="1">
        <f t="array" ref="S313">_xlfn.CONCAT(_xlfn.MAP(MID($K313,_xlfn.SEQUENCE(1,LEN($K313),1,1),1), _xlfn.LAMBDA(_xlpm.cell, fxEncode(_xlpm.cell, S$309))))</f>
        <v>RTMCZX</v>
      </c>
      <c r="T313" s="30" t="str" cm="1">
        <f t="array" ref="T313">_xlfn.CONCAT(_xlfn.MAP(MID($K313,_xlfn.SEQUENCE(1,LEN($K313),1,1),1), _xlfn.LAMBDA(_xlpm.cell, fxEncode(_xlpm.cell, T$309))))</f>
        <v>SUNDAY</v>
      </c>
      <c r="U313" s="30" t="str" cm="1">
        <f t="array" ref="U313">_xlfn.CONCAT(_xlfn.MAP(MID($K313,_xlfn.SEQUENCE(1,LEN($K313),1,1),1), _xlfn.LAMBDA(_xlpm.cell, fxEncode(_xlpm.cell, U$309))))</f>
        <v>TVOEBZ</v>
      </c>
      <c r="V313" s="30" t="str" cm="1">
        <f t="array" ref="V313">_xlfn.CONCAT(_xlfn.MAP(MID($K313,_xlfn.SEQUENCE(1,LEN($K313),1,1),1), _xlfn.LAMBDA(_xlpm.cell, fxEncode(_xlpm.cell, V$309))))</f>
        <v>UWPFCA</v>
      </c>
      <c r="W313" s="30" t="str" cm="1">
        <f t="array" ref="W313">_xlfn.CONCAT(_xlfn.MAP(MID($K313,_xlfn.SEQUENCE(1,LEN($K313),1,1),1), _xlfn.LAMBDA(_xlpm.cell, fxEncode(_xlpm.cell, W$309))))</f>
        <v>VXQGDB</v>
      </c>
      <c r="X313" s="30" t="str" cm="1">
        <f t="array" ref="X313">_xlfn.CONCAT(_xlfn.MAP(MID($K313,_xlfn.SEQUENCE(1,LEN($K313),1,1),1), _xlfn.LAMBDA(_xlpm.cell, fxEncode(_xlpm.cell, X$309))))</f>
        <v>WYRHEC</v>
      </c>
      <c r="Y313" s="30" t="str" cm="1">
        <f t="array" ref="Y313">_xlfn.CONCAT(_xlfn.MAP(MID($K313,_xlfn.SEQUENCE(1,LEN($K313),1,1),1), _xlfn.LAMBDA(_xlpm.cell, fxEncode(_xlpm.cell, Y$309))))</f>
        <v>XZSIFD</v>
      </c>
      <c r="Z313" s="30" t="str" cm="1">
        <f t="array" ref="Z313">_xlfn.CONCAT(_xlfn.MAP(MID($K313,_xlfn.SEQUENCE(1,LEN($K313),1,1),1), _xlfn.LAMBDA(_xlpm.cell, fxEncode(_xlpm.cell, Z$309))))</f>
        <v>YATJGE</v>
      </c>
      <c r="AA313" s="30" t="str" cm="1">
        <f t="array" ref="AA313">_xlfn.CONCAT(_xlfn.MAP(MID($K313,_xlfn.SEQUENCE(1,LEN($K313),1,1),1), _xlfn.LAMBDA(_xlpm.cell, fxEncode(_xlpm.cell, AA$309))))</f>
        <v>ZBUKHF</v>
      </c>
      <c r="AB313" s="30" t="str" cm="1">
        <f t="array" ref="AB313">_xlfn.CONCAT(_xlfn.MAP(MID($K313,_xlfn.SEQUENCE(1,LEN($K313),1,1),1), _xlfn.LAMBDA(_xlpm.cell, fxEncode(_xlpm.cell, AB$309))))</f>
        <v>ACVLIG</v>
      </c>
      <c r="AC313" s="30" t="str" cm="1">
        <f t="array" ref="AC313">_xlfn.CONCAT(_xlfn.MAP(MID($K313,_xlfn.SEQUENCE(1,LEN($K313),1,1),1), _xlfn.LAMBDA(_xlpm.cell, fxEncode(_xlpm.cell, AC$309))))</f>
        <v>BDWMJH</v>
      </c>
      <c r="AD313" s="30" t="str" cm="1">
        <f t="array" ref="AD313">_xlfn.CONCAT(_xlfn.MAP(MID($K313,_xlfn.SEQUENCE(1,LEN($K313),1,1),1), _xlfn.LAMBDA(_xlpm.cell, fxEncode(_xlpm.cell, AD$309))))</f>
        <v>CEXNKI</v>
      </c>
      <c r="AE313" s="30" t="str" cm="1">
        <f t="array" ref="AE313">_xlfn.CONCAT(_xlfn.MAP(MID($K313,_xlfn.SEQUENCE(1,LEN($K313),1,1),1), _xlfn.LAMBDA(_xlpm.cell, fxEncode(_xlpm.cell, AE$309))))</f>
        <v>DFYOLJ</v>
      </c>
      <c r="AF313" s="30" t="str" cm="1">
        <f t="array" ref="AF313">_xlfn.CONCAT(_xlfn.MAP(MID($K313,_xlfn.SEQUENCE(1,LEN($K313),1,1),1), _xlfn.LAMBDA(_xlpm.cell, fxEncode(_xlpm.cell, AF$309))))</f>
        <v>EGZPMK</v>
      </c>
      <c r="AG313" s="30" t="str" cm="1">
        <f t="array" ref="AG313">_xlfn.CONCAT(_xlfn.MAP(MID($K313,_xlfn.SEQUENCE(1,LEN($K313),1,1),1), _xlfn.LAMBDA(_xlpm.cell, fxEncode(_xlpm.cell, AG$309))))</f>
        <v>FHAQNL</v>
      </c>
      <c r="AH313" s="30" t="str" cm="1">
        <f t="array" ref="AH313">_xlfn.CONCAT(_xlfn.MAP(MID($K313,_xlfn.SEQUENCE(1,LEN($K313),1,1),1), _xlfn.LAMBDA(_xlpm.cell, fxEncode(_xlpm.cell, AH$309))))</f>
        <v>GIBROM</v>
      </c>
      <c r="AI313" s="30" t="str" cm="1">
        <f t="array" ref="AI313">_xlfn.CONCAT(_xlfn.MAP(MID($K313,_xlfn.SEQUENCE(1,LEN($K313),1,1),1), _xlfn.LAMBDA(_xlpm.cell, fxEncode(_xlpm.cell, AI$309))))</f>
        <v>HJCSPN</v>
      </c>
      <c r="AJ313" s="30" t="str" cm="1">
        <f t="array" ref="AJ313">_xlfn.CONCAT(_xlfn.MAP(MID($K313,_xlfn.SEQUENCE(1,LEN($K313),1,1),1), _xlfn.LAMBDA(_xlpm.cell, fxEncode(_xlpm.cell, AJ$309))))</f>
        <v>IKDTQO</v>
      </c>
      <c r="AK313" s="30" t="str" cm="1">
        <f t="array" ref="AK313">_xlfn.CONCAT(_xlfn.MAP(MID($K313,_xlfn.SEQUENCE(1,LEN($K313),1,1),1), _xlfn.LAMBDA(_xlpm.cell, fxEncode(_xlpm.cell, AK$309))))</f>
        <v>JLEURP</v>
      </c>
      <c r="AL313" s="30" t="str" cm="1">
        <f t="array" ref="AL313">_xlfn.CONCAT(_xlfn.MAP(MID($K313,_xlfn.SEQUENCE(1,LEN($K313),1,1),1), _xlfn.LAMBDA(_xlpm.cell, fxEncode(_xlpm.cell, AL$309))))</f>
        <v>KMFVSQ</v>
      </c>
      <c r="AM313" s="30" t="str" cm="1">
        <f t="array" ref="AM313">_xlfn.CONCAT(_xlfn.MAP(MID($K313,_xlfn.SEQUENCE(1,LEN($K313),1,1),1), _xlfn.LAMBDA(_xlpm.cell, fxEncode(_xlpm.cell, AM$309))))</f>
        <v>LNGWTR</v>
      </c>
      <c r="AN313" s="30" t="str" cm="1">
        <f t="array" ref="AN313">_xlfn.CONCAT(_xlfn.MAP(MID($K313,_xlfn.SEQUENCE(1,LEN($K313),1,1),1), _xlfn.LAMBDA(_xlpm.cell, fxEncode(_xlpm.cell, AN$309))))</f>
        <v>MOHXUS</v>
      </c>
      <c r="AW313" s="20" t="str">
        <v>J</v>
      </c>
      <c r="AY313" s="20" t="str">
        <v>2</v>
      </c>
      <c r="AZ313" s="20">
        <v>11</v>
      </c>
      <c r="BB313" s="20" t="str">
        <v>D</v>
      </c>
      <c r="BC313" s="20">
        <v>16</v>
      </c>
    </row>
    <row r="314" spans="2:55">
      <c r="I314" s="20" t="str">
        <v>4</v>
      </c>
      <c r="J314" s="154">
        <v>6</v>
      </c>
      <c r="K314" s="154" t="str">
        <v>MOHXUS</v>
      </c>
      <c r="L314" s="154" t="str">
        <v>FRIDAY</v>
      </c>
      <c r="M314" s="20" t="e">
        <f>_xlfn.XMATCH(L314,O314:AN314)</f>
        <v>#N/A</v>
      </c>
      <c r="N314" s="20" cm="1">
        <f t="array" ref="N314">IF(L314&lt;&gt;"",SUM(--(O314:AN314=L314)),"")</f>
        <v>0</v>
      </c>
      <c r="O314" s="30" t="str" cm="1">
        <f t="array" ref="O314">_xlfn.CONCAT(_xlfn.MAP(MID($K314,_xlfn.SEQUENCE(1,LEN($K314),1,1),1), _xlfn.LAMBDA(_xlpm.cell, fxEncode(_xlpm.cell, O$309))))</f>
        <v>NPIYVT</v>
      </c>
      <c r="P314" s="30" t="str" cm="1">
        <f t="array" ref="P314">_xlfn.CONCAT(_xlfn.MAP(MID($K314,_xlfn.SEQUENCE(1,LEN($K314),1,1),1), _xlfn.LAMBDA(_xlpm.cell, fxEncode(_xlpm.cell, P$309))))</f>
        <v>OQJZWU</v>
      </c>
      <c r="Q314" s="30" t="str" cm="1">
        <f t="array" ref="Q314">_xlfn.CONCAT(_xlfn.MAP(MID($K314,_xlfn.SEQUENCE(1,LEN($K314),1,1),1), _xlfn.LAMBDA(_xlpm.cell, fxEncode(_xlpm.cell, Q$309))))</f>
        <v>PRKAXV</v>
      </c>
      <c r="R314" s="30" t="str" cm="1">
        <f t="array" ref="R314">_xlfn.CONCAT(_xlfn.MAP(MID($K314,_xlfn.SEQUENCE(1,LEN($K314),1,1),1), _xlfn.LAMBDA(_xlpm.cell, fxEncode(_xlpm.cell, R$309))))</f>
        <v>QSLBYW</v>
      </c>
      <c r="S314" s="30" t="str" cm="1">
        <f t="array" ref="S314">_xlfn.CONCAT(_xlfn.MAP(MID($K314,_xlfn.SEQUENCE(1,LEN($K314),1,1),1), _xlfn.LAMBDA(_xlpm.cell, fxEncode(_xlpm.cell, S$309))))</f>
        <v>RTMCZX</v>
      </c>
      <c r="T314" s="30" t="str" cm="1">
        <f t="array" ref="T314">_xlfn.CONCAT(_xlfn.MAP(MID($K314,_xlfn.SEQUENCE(1,LEN($K314),1,1),1), _xlfn.LAMBDA(_xlpm.cell, fxEncode(_xlpm.cell, T$309))))</f>
        <v>SUNDAY</v>
      </c>
      <c r="U314" s="30" t="str" cm="1">
        <f t="array" ref="U314">_xlfn.CONCAT(_xlfn.MAP(MID($K314,_xlfn.SEQUENCE(1,LEN($K314),1,1),1), _xlfn.LAMBDA(_xlpm.cell, fxEncode(_xlpm.cell, U$309))))</f>
        <v>TVOEBZ</v>
      </c>
      <c r="V314" s="30" t="str" cm="1">
        <f t="array" ref="V314">_xlfn.CONCAT(_xlfn.MAP(MID($K314,_xlfn.SEQUENCE(1,LEN($K314),1,1),1), _xlfn.LAMBDA(_xlpm.cell, fxEncode(_xlpm.cell, V$309))))</f>
        <v>UWPFCA</v>
      </c>
      <c r="W314" s="30" t="str" cm="1">
        <f t="array" ref="W314">_xlfn.CONCAT(_xlfn.MAP(MID($K314,_xlfn.SEQUENCE(1,LEN($K314),1,1),1), _xlfn.LAMBDA(_xlpm.cell, fxEncode(_xlpm.cell, W$309))))</f>
        <v>VXQGDB</v>
      </c>
      <c r="X314" s="30" t="str" cm="1">
        <f t="array" ref="X314">_xlfn.CONCAT(_xlfn.MAP(MID($K314,_xlfn.SEQUENCE(1,LEN($K314),1,1),1), _xlfn.LAMBDA(_xlpm.cell, fxEncode(_xlpm.cell, X$309))))</f>
        <v>WYRHEC</v>
      </c>
      <c r="Y314" s="30" t="str" cm="1">
        <f t="array" ref="Y314">_xlfn.CONCAT(_xlfn.MAP(MID($K314,_xlfn.SEQUENCE(1,LEN($K314),1,1),1), _xlfn.LAMBDA(_xlpm.cell, fxEncode(_xlpm.cell, Y$309))))</f>
        <v>XZSIFD</v>
      </c>
      <c r="Z314" s="30" t="str" cm="1">
        <f t="array" ref="Z314">_xlfn.CONCAT(_xlfn.MAP(MID($K314,_xlfn.SEQUENCE(1,LEN($K314),1,1),1), _xlfn.LAMBDA(_xlpm.cell, fxEncode(_xlpm.cell, Z$309))))</f>
        <v>YATJGE</v>
      </c>
      <c r="AA314" s="30" t="str" cm="1">
        <f t="array" ref="AA314">_xlfn.CONCAT(_xlfn.MAP(MID($K314,_xlfn.SEQUENCE(1,LEN($K314),1,1),1), _xlfn.LAMBDA(_xlpm.cell, fxEncode(_xlpm.cell, AA$309))))</f>
        <v>ZBUKHF</v>
      </c>
      <c r="AB314" s="30" t="str" cm="1">
        <f t="array" ref="AB314">_xlfn.CONCAT(_xlfn.MAP(MID($K314,_xlfn.SEQUENCE(1,LEN($K314),1,1),1), _xlfn.LAMBDA(_xlpm.cell, fxEncode(_xlpm.cell, AB$309))))</f>
        <v>ACVLIG</v>
      </c>
      <c r="AC314" s="30" t="str" cm="1">
        <f t="array" ref="AC314">_xlfn.CONCAT(_xlfn.MAP(MID($K314,_xlfn.SEQUENCE(1,LEN($K314),1,1),1), _xlfn.LAMBDA(_xlpm.cell, fxEncode(_xlpm.cell, AC$309))))</f>
        <v>BDWMJH</v>
      </c>
      <c r="AD314" s="30" t="str" cm="1">
        <f t="array" ref="AD314">_xlfn.CONCAT(_xlfn.MAP(MID($K314,_xlfn.SEQUENCE(1,LEN($K314),1,1),1), _xlfn.LAMBDA(_xlpm.cell, fxEncode(_xlpm.cell, AD$309))))</f>
        <v>CEXNKI</v>
      </c>
      <c r="AE314" s="30" t="str" cm="1">
        <f t="array" ref="AE314">_xlfn.CONCAT(_xlfn.MAP(MID($K314,_xlfn.SEQUENCE(1,LEN($K314),1,1),1), _xlfn.LAMBDA(_xlpm.cell, fxEncode(_xlpm.cell, AE$309))))</f>
        <v>DFYOLJ</v>
      </c>
      <c r="AF314" s="30" t="str" cm="1">
        <f t="array" ref="AF314">_xlfn.CONCAT(_xlfn.MAP(MID($K314,_xlfn.SEQUENCE(1,LEN($K314),1,1),1), _xlfn.LAMBDA(_xlpm.cell, fxEncode(_xlpm.cell, AF$309))))</f>
        <v>EGZPMK</v>
      </c>
      <c r="AG314" s="30" t="str" cm="1">
        <f t="array" ref="AG314">_xlfn.CONCAT(_xlfn.MAP(MID($K314,_xlfn.SEQUENCE(1,LEN($K314),1,1),1), _xlfn.LAMBDA(_xlpm.cell, fxEncode(_xlpm.cell, AG$309))))</f>
        <v>FHAQNL</v>
      </c>
      <c r="AH314" s="30" t="str" cm="1">
        <f t="array" ref="AH314">_xlfn.CONCAT(_xlfn.MAP(MID($K314,_xlfn.SEQUENCE(1,LEN($K314),1,1),1), _xlfn.LAMBDA(_xlpm.cell, fxEncode(_xlpm.cell, AH$309))))</f>
        <v>GIBROM</v>
      </c>
      <c r="AI314" s="30" t="str" cm="1">
        <f t="array" ref="AI314">_xlfn.CONCAT(_xlfn.MAP(MID($K314,_xlfn.SEQUENCE(1,LEN($K314),1,1),1), _xlfn.LAMBDA(_xlpm.cell, fxEncode(_xlpm.cell, AI$309))))</f>
        <v>HJCSPN</v>
      </c>
      <c r="AJ314" s="30" t="str" cm="1">
        <f t="array" ref="AJ314">_xlfn.CONCAT(_xlfn.MAP(MID($K314,_xlfn.SEQUENCE(1,LEN($K314),1,1),1), _xlfn.LAMBDA(_xlpm.cell, fxEncode(_xlpm.cell, AJ$309))))</f>
        <v>IKDTQO</v>
      </c>
      <c r="AK314" s="30" t="str" cm="1">
        <f t="array" ref="AK314">_xlfn.CONCAT(_xlfn.MAP(MID($K314,_xlfn.SEQUENCE(1,LEN($K314),1,1),1), _xlfn.LAMBDA(_xlpm.cell, fxEncode(_xlpm.cell, AK$309))))</f>
        <v>JLEURP</v>
      </c>
      <c r="AL314" s="30" t="str" cm="1">
        <f t="array" ref="AL314">_xlfn.CONCAT(_xlfn.MAP(MID($K314,_xlfn.SEQUENCE(1,LEN($K314),1,1),1), _xlfn.LAMBDA(_xlpm.cell, fxEncode(_xlpm.cell, AL$309))))</f>
        <v>KMFVSQ</v>
      </c>
      <c r="AM314" s="30" t="str" cm="1">
        <f t="array" ref="AM314">_xlfn.CONCAT(_xlfn.MAP(MID($K314,_xlfn.SEQUENCE(1,LEN($K314),1,1),1), _xlfn.LAMBDA(_xlpm.cell, fxEncode(_xlpm.cell, AM$309))))</f>
        <v>LNGWTR</v>
      </c>
      <c r="AN314" s="30" t="str" cm="1">
        <f t="array" ref="AN314">_xlfn.CONCAT(_xlfn.MAP(MID($K314,_xlfn.SEQUENCE(1,LEN($K314),1,1),1), _xlfn.LAMBDA(_xlpm.cell, fxEncode(_xlpm.cell, AN$309))))</f>
        <v>MOHXUS</v>
      </c>
      <c r="AW314" s="20" t="str">
        <v>A</v>
      </c>
      <c r="AY314" s="20" t="str">
        <v>7</v>
      </c>
      <c r="AZ314" s="20">
        <v>1</v>
      </c>
      <c r="BB314" s="20" t="str">
        <v>2</v>
      </c>
      <c r="BC314" s="20">
        <v>11</v>
      </c>
    </row>
    <row r="315" spans="2:55">
      <c r="I315" s="20" t="str">
        <v>4</v>
      </c>
      <c r="J315" s="155">
        <v>6</v>
      </c>
      <c r="K315" s="155" t="str">
        <v>MOHXUS</v>
      </c>
      <c r="L315" s="155" t="str">
        <v>SUNDAY</v>
      </c>
      <c r="M315" s="20">
        <f>_xlfn.XMATCH(L315,O315:AN315)</f>
        <v>6</v>
      </c>
      <c r="N315" s="20" cm="1">
        <f t="array" ref="N315">IF(L315&lt;&gt;"",SUM(--(O315:AN315=L315)),"")</f>
        <v>1</v>
      </c>
      <c r="O315" s="30" t="str" cm="1">
        <f t="array" ref="O315">_xlfn.CONCAT(_xlfn.MAP(MID($K315,_xlfn.SEQUENCE(1,LEN($K315),1,1),1), _xlfn.LAMBDA(_xlpm.cell, fxEncode(_xlpm.cell, O$309))))</f>
        <v>NPIYVT</v>
      </c>
      <c r="P315" s="30" t="str" cm="1">
        <f t="array" ref="P315">_xlfn.CONCAT(_xlfn.MAP(MID($K315,_xlfn.SEQUENCE(1,LEN($K315),1,1),1), _xlfn.LAMBDA(_xlpm.cell, fxEncode(_xlpm.cell, P$309))))</f>
        <v>OQJZWU</v>
      </c>
      <c r="Q315" s="30" t="str" cm="1">
        <f t="array" ref="Q315">_xlfn.CONCAT(_xlfn.MAP(MID($K315,_xlfn.SEQUENCE(1,LEN($K315),1,1),1), _xlfn.LAMBDA(_xlpm.cell, fxEncode(_xlpm.cell, Q$309))))</f>
        <v>PRKAXV</v>
      </c>
      <c r="R315" s="30" t="str" cm="1">
        <f t="array" ref="R315">_xlfn.CONCAT(_xlfn.MAP(MID($K315,_xlfn.SEQUENCE(1,LEN($K315),1,1),1), _xlfn.LAMBDA(_xlpm.cell, fxEncode(_xlpm.cell, R$309))))</f>
        <v>QSLBYW</v>
      </c>
      <c r="S315" s="30" t="str" cm="1">
        <f t="array" ref="S315">_xlfn.CONCAT(_xlfn.MAP(MID($K315,_xlfn.SEQUENCE(1,LEN($K315),1,1),1), _xlfn.LAMBDA(_xlpm.cell, fxEncode(_xlpm.cell, S$309))))</f>
        <v>RTMCZX</v>
      </c>
      <c r="T315" s="30" t="str" cm="1">
        <f t="array" ref="T315">_xlfn.CONCAT(_xlfn.MAP(MID($K315,_xlfn.SEQUENCE(1,LEN($K315),1,1),1), _xlfn.LAMBDA(_xlpm.cell, fxEncode(_xlpm.cell, T$309))))</f>
        <v>SUNDAY</v>
      </c>
      <c r="U315" s="30" t="str" cm="1">
        <f t="array" ref="U315">_xlfn.CONCAT(_xlfn.MAP(MID($K315,_xlfn.SEQUENCE(1,LEN($K315),1,1),1), _xlfn.LAMBDA(_xlpm.cell, fxEncode(_xlpm.cell, U$309))))</f>
        <v>TVOEBZ</v>
      </c>
      <c r="V315" s="30" t="str" cm="1">
        <f t="array" ref="V315">_xlfn.CONCAT(_xlfn.MAP(MID($K315,_xlfn.SEQUENCE(1,LEN($K315),1,1),1), _xlfn.LAMBDA(_xlpm.cell, fxEncode(_xlpm.cell, V$309))))</f>
        <v>UWPFCA</v>
      </c>
      <c r="W315" s="30" t="str" cm="1">
        <f t="array" ref="W315">_xlfn.CONCAT(_xlfn.MAP(MID($K315,_xlfn.SEQUENCE(1,LEN($K315),1,1),1), _xlfn.LAMBDA(_xlpm.cell, fxEncode(_xlpm.cell, W$309))))</f>
        <v>VXQGDB</v>
      </c>
      <c r="X315" s="30" t="str" cm="1">
        <f t="array" ref="X315">_xlfn.CONCAT(_xlfn.MAP(MID($K315,_xlfn.SEQUENCE(1,LEN($K315),1,1),1), _xlfn.LAMBDA(_xlpm.cell, fxEncode(_xlpm.cell, X$309))))</f>
        <v>WYRHEC</v>
      </c>
      <c r="Y315" s="30" t="str" cm="1">
        <f t="array" ref="Y315">_xlfn.CONCAT(_xlfn.MAP(MID($K315,_xlfn.SEQUENCE(1,LEN($K315),1,1),1), _xlfn.LAMBDA(_xlpm.cell, fxEncode(_xlpm.cell, Y$309))))</f>
        <v>XZSIFD</v>
      </c>
      <c r="Z315" s="30" t="str" cm="1">
        <f t="array" ref="Z315">_xlfn.CONCAT(_xlfn.MAP(MID($K315,_xlfn.SEQUENCE(1,LEN($K315),1,1),1), _xlfn.LAMBDA(_xlpm.cell, fxEncode(_xlpm.cell, Z$309))))</f>
        <v>YATJGE</v>
      </c>
      <c r="AA315" s="30" t="str" cm="1">
        <f t="array" ref="AA315">_xlfn.CONCAT(_xlfn.MAP(MID($K315,_xlfn.SEQUENCE(1,LEN($K315),1,1),1), _xlfn.LAMBDA(_xlpm.cell, fxEncode(_xlpm.cell, AA$309))))</f>
        <v>ZBUKHF</v>
      </c>
      <c r="AB315" s="30" t="str" cm="1">
        <f t="array" ref="AB315">_xlfn.CONCAT(_xlfn.MAP(MID($K315,_xlfn.SEQUENCE(1,LEN($K315),1,1),1), _xlfn.LAMBDA(_xlpm.cell, fxEncode(_xlpm.cell, AB$309))))</f>
        <v>ACVLIG</v>
      </c>
      <c r="AC315" s="30" t="str" cm="1">
        <f t="array" ref="AC315">_xlfn.CONCAT(_xlfn.MAP(MID($K315,_xlfn.SEQUENCE(1,LEN($K315),1,1),1), _xlfn.LAMBDA(_xlpm.cell, fxEncode(_xlpm.cell, AC$309))))</f>
        <v>BDWMJH</v>
      </c>
      <c r="AD315" s="30" t="str" cm="1">
        <f t="array" ref="AD315">_xlfn.CONCAT(_xlfn.MAP(MID($K315,_xlfn.SEQUENCE(1,LEN($K315),1,1),1), _xlfn.LAMBDA(_xlpm.cell, fxEncode(_xlpm.cell, AD$309))))</f>
        <v>CEXNKI</v>
      </c>
      <c r="AE315" s="30" t="str" cm="1">
        <f t="array" ref="AE315">_xlfn.CONCAT(_xlfn.MAP(MID($K315,_xlfn.SEQUENCE(1,LEN($K315),1,1),1), _xlfn.LAMBDA(_xlpm.cell, fxEncode(_xlpm.cell, AE$309))))</f>
        <v>DFYOLJ</v>
      </c>
      <c r="AF315" s="30" t="str" cm="1">
        <f t="array" ref="AF315">_xlfn.CONCAT(_xlfn.MAP(MID($K315,_xlfn.SEQUENCE(1,LEN($K315),1,1),1), _xlfn.LAMBDA(_xlpm.cell, fxEncode(_xlpm.cell, AF$309))))</f>
        <v>EGZPMK</v>
      </c>
      <c r="AG315" s="30" t="str" cm="1">
        <f t="array" ref="AG315">_xlfn.CONCAT(_xlfn.MAP(MID($K315,_xlfn.SEQUENCE(1,LEN($K315),1,1),1), _xlfn.LAMBDA(_xlpm.cell, fxEncode(_xlpm.cell, AG$309))))</f>
        <v>FHAQNL</v>
      </c>
      <c r="AH315" s="30" t="str" cm="1">
        <f t="array" ref="AH315">_xlfn.CONCAT(_xlfn.MAP(MID($K315,_xlfn.SEQUENCE(1,LEN($K315),1,1),1), _xlfn.LAMBDA(_xlpm.cell, fxEncode(_xlpm.cell, AH$309))))</f>
        <v>GIBROM</v>
      </c>
      <c r="AI315" s="30" t="str" cm="1">
        <f t="array" ref="AI315">_xlfn.CONCAT(_xlfn.MAP(MID($K315,_xlfn.SEQUENCE(1,LEN($K315),1,1),1), _xlfn.LAMBDA(_xlpm.cell, fxEncode(_xlpm.cell, AI$309))))</f>
        <v>HJCSPN</v>
      </c>
      <c r="AJ315" s="30" t="str" cm="1">
        <f t="array" ref="AJ315">_xlfn.CONCAT(_xlfn.MAP(MID($K315,_xlfn.SEQUENCE(1,LEN($K315),1,1),1), _xlfn.LAMBDA(_xlpm.cell, fxEncode(_xlpm.cell, AJ$309))))</f>
        <v>IKDTQO</v>
      </c>
      <c r="AK315" s="30" t="str" cm="1">
        <f t="array" ref="AK315">_xlfn.CONCAT(_xlfn.MAP(MID($K315,_xlfn.SEQUENCE(1,LEN($K315),1,1),1), _xlfn.LAMBDA(_xlpm.cell, fxEncode(_xlpm.cell, AK$309))))</f>
        <v>JLEURP</v>
      </c>
      <c r="AL315" s="30" t="str" cm="1">
        <f t="array" ref="AL315">_xlfn.CONCAT(_xlfn.MAP(MID($K315,_xlfn.SEQUENCE(1,LEN($K315),1,1),1), _xlfn.LAMBDA(_xlpm.cell, fxEncode(_xlpm.cell, AL$309))))</f>
        <v>KMFVSQ</v>
      </c>
      <c r="AM315" s="30" t="str" cm="1">
        <f t="array" ref="AM315">_xlfn.CONCAT(_xlfn.MAP(MID($K315,_xlfn.SEQUENCE(1,LEN($K315),1,1),1), _xlfn.LAMBDA(_xlpm.cell, fxEncode(_xlpm.cell, AM$309))))</f>
        <v>LNGWTR</v>
      </c>
      <c r="AN315" s="30" t="str" cm="1">
        <f t="array" ref="AN315">_xlfn.CONCAT(_xlfn.MAP(MID($K315,_xlfn.SEQUENCE(1,LEN($K315),1,1),1), _xlfn.LAMBDA(_xlpm.cell, fxEncode(_xlpm.cell, AN$309))))</f>
        <v>MOHXUS</v>
      </c>
      <c r="AW315" s="20" t="str">
        <v>C</v>
      </c>
      <c r="AY315" s="20" t="str">
        <v>L</v>
      </c>
      <c r="AZ315" s="20">
        <v>23</v>
      </c>
      <c r="BB315" s="20" t="str">
        <v>S</v>
      </c>
      <c r="BC315" s="20">
        <v>10</v>
      </c>
    </row>
    <row r="316" spans="2:55">
      <c r="I316" s="20" t="str">
        <v>6</v>
      </c>
      <c r="J316" s="154">
        <v>6</v>
      </c>
      <c r="K316" s="154" t="str">
        <v>NPOEBZ</v>
      </c>
      <c r="L316" s="154" t="str" cm="1">
        <f t="array" ref="L316:L318">_xlfn._xlws.FILTER($L$269:$L$275,_xlfn.ANCHORARRAY($M$269)=J316)</f>
        <v>MONDAY</v>
      </c>
      <c r="M316" s="20">
        <f>_xlfn.XMATCH(L316,O316:AN316)</f>
        <v>25</v>
      </c>
      <c r="N316" s="20" cm="1">
        <f t="array" ref="N316">IF(L316&lt;&gt;"",SUM(--(O316:AN316=L316)),"")</f>
        <v>1</v>
      </c>
      <c r="O316" s="30" t="str" cm="1">
        <f t="array" ref="O316">_xlfn.CONCAT(_xlfn.MAP(MID($K316,_xlfn.SEQUENCE(1,LEN($K316),1,1),1), _xlfn.LAMBDA(_xlpm.cell, fxEncode(_xlpm.cell, O$309))))</f>
        <v>OQPFCA</v>
      </c>
      <c r="P316" s="30" t="str" cm="1">
        <f t="array" ref="P316">_xlfn.CONCAT(_xlfn.MAP(MID($K316,_xlfn.SEQUENCE(1,LEN($K316),1,1),1), _xlfn.LAMBDA(_xlpm.cell, fxEncode(_xlpm.cell, P$309))))</f>
        <v>PRQGDB</v>
      </c>
      <c r="Q316" s="30" t="str" cm="1">
        <f t="array" ref="Q316">_xlfn.CONCAT(_xlfn.MAP(MID($K316,_xlfn.SEQUENCE(1,LEN($K316),1,1),1), _xlfn.LAMBDA(_xlpm.cell, fxEncode(_xlpm.cell, Q$309))))</f>
        <v>QSRHEC</v>
      </c>
      <c r="R316" s="30" t="str" cm="1">
        <f t="array" ref="R316">_xlfn.CONCAT(_xlfn.MAP(MID($K316,_xlfn.SEQUENCE(1,LEN($K316),1,1),1), _xlfn.LAMBDA(_xlpm.cell, fxEncode(_xlpm.cell, R$309))))</f>
        <v>RTSIFD</v>
      </c>
      <c r="S316" s="30" t="str" cm="1">
        <f t="array" ref="S316">_xlfn.CONCAT(_xlfn.MAP(MID($K316,_xlfn.SEQUENCE(1,LEN($K316),1,1),1), _xlfn.LAMBDA(_xlpm.cell, fxEncode(_xlpm.cell, S$309))))</f>
        <v>SUTJGE</v>
      </c>
      <c r="T316" s="30" t="str" cm="1">
        <f t="array" ref="T316">_xlfn.CONCAT(_xlfn.MAP(MID($K316,_xlfn.SEQUENCE(1,LEN($K316),1,1),1), _xlfn.LAMBDA(_xlpm.cell, fxEncode(_xlpm.cell, T$309))))</f>
        <v>TVUKHF</v>
      </c>
      <c r="U316" s="30" t="str" cm="1">
        <f t="array" ref="U316">_xlfn.CONCAT(_xlfn.MAP(MID($K316,_xlfn.SEQUENCE(1,LEN($K316),1,1),1), _xlfn.LAMBDA(_xlpm.cell, fxEncode(_xlpm.cell, U$309))))</f>
        <v>UWVLIG</v>
      </c>
      <c r="V316" s="30" t="str" cm="1">
        <f t="array" ref="V316">_xlfn.CONCAT(_xlfn.MAP(MID($K316,_xlfn.SEQUENCE(1,LEN($K316),1,1),1), _xlfn.LAMBDA(_xlpm.cell, fxEncode(_xlpm.cell, V$309))))</f>
        <v>VXWMJH</v>
      </c>
      <c r="W316" s="30" t="str" cm="1">
        <f t="array" ref="W316">_xlfn.CONCAT(_xlfn.MAP(MID($K316,_xlfn.SEQUENCE(1,LEN($K316),1,1),1), _xlfn.LAMBDA(_xlpm.cell, fxEncode(_xlpm.cell, W$309))))</f>
        <v>WYXNKI</v>
      </c>
      <c r="X316" s="30" t="str" cm="1">
        <f t="array" ref="X316">_xlfn.CONCAT(_xlfn.MAP(MID($K316,_xlfn.SEQUENCE(1,LEN($K316),1,1),1), _xlfn.LAMBDA(_xlpm.cell, fxEncode(_xlpm.cell, X$309))))</f>
        <v>XZYOLJ</v>
      </c>
      <c r="Y316" s="30" t="str" cm="1">
        <f t="array" ref="Y316">_xlfn.CONCAT(_xlfn.MAP(MID($K316,_xlfn.SEQUENCE(1,LEN($K316),1,1),1), _xlfn.LAMBDA(_xlpm.cell, fxEncode(_xlpm.cell, Y$309))))</f>
        <v>YAZPMK</v>
      </c>
      <c r="Z316" s="30" t="str" cm="1">
        <f t="array" ref="Z316">_xlfn.CONCAT(_xlfn.MAP(MID($K316,_xlfn.SEQUENCE(1,LEN($K316),1,1),1), _xlfn.LAMBDA(_xlpm.cell, fxEncode(_xlpm.cell, Z$309))))</f>
        <v>ZBAQNL</v>
      </c>
      <c r="AA316" s="30" t="str" cm="1">
        <f t="array" ref="AA316">_xlfn.CONCAT(_xlfn.MAP(MID($K316,_xlfn.SEQUENCE(1,LEN($K316),1,1),1), _xlfn.LAMBDA(_xlpm.cell, fxEncode(_xlpm.cell, AA$309))))</f>
        <v>ACBROM</v>
      </c>
      <c r="AB316" s="30" t="str" cm="1">
        <f t="array" ref="AB316">_xlfn.CONCAT(_xlfn.MAP(MID($K316,_xlfn.SEQUENCE(1,LEN($K316),1,1),1), _xlfn.LAMBDA(_xlpm.cell, fxEncode(_xlpm.cell, AB$309))))</f>
        <v>BDCSPN</v>
      </c>
      <c r="AC316" s="30" t="str" cm="1">
        <f t="array" ref="AC316">_xlfn.CONCAT(_xlfn.MAP(MID($K316,_xlfn.SEQUENCE(1,LEN($K316),1,1),1), _xlfn.LAMBDA(_xlpm.cell, fxEncode(_xlpm.cell, AC$309))))</f>
        <v>CEDTQO</v>
      </c>
      <c r="AD316" s="30" t="str" cm="1">
        <f t="array" ref="AD316">_xlfn.CONCAT(_xlfn.MAP(MID($K316,_xlfn.SEQUENCE(1,LEN($K316),1,1),1), _xlfn.LAMBDA(_xlpm.cell, fxEncode(_xlpm.cell, AD$309))))</f>
        <v>DFEURP</v>
      </c>
      <c r="AE316" s="30" t="str" cm="1">
        <f t="array" ref="AE316">_xlfn.CONCAT(_xlfn.MAP(MID($K316,_xlfn.SEQUENCE(1,LEN($K316),1,1),1), _xlfn.LAMBDA(_xlpm.cell, fxEncode(_xlpm.cell, AE$309))))</f>
        <v>EGFVSQ</v>
      </c>
      <c r="AF316" s="30" t="str" cm="1">
        <f t="array" ref="AF316">_xlfn.CONCAT(_xlfn.MAP(MID($K316,_xlfn.SEQUENCE(1,LEN($K316),1,1),1), _xlfn.LAMBDA(_xlpm.cell, fxEncode(_xlpm.cell, AF$309))))</f>
        <v>FHGWTR</v>
      </c>
      <c r="AG316" s="30" t="str" cm="1">
        <f t="array" ref="AG316">_xlfn.CONCAT(_xlfn.MAP(MID($K316,_xlfn.SEQUENCE(1,LEN($K316),1,1),1), _xlfn.LAMBDA(_xlpm.cell, fxEncode(_xlpm.cell, AG$309))))</f>
        <v>GIHXUS</v>
      </c>
      <c r="AH316" s="30" t="str" cm="1">
        <f t="array" ref="AH316">_xlfn.CONCAT(_xlfn.MAP(MID($K316,_xlfn.SEQUENCE(1,LEN($K316),1,1),1), _xlfn.LAMBDA(_xlpm.cell, fxEncode(_xlpm.cell, AH$309))))</f>
        <v>HJIYVT</v>
      </c>
      <c r="AI316" s="30" t="str" cm="1">
        <f t="array" ref="AI316">_xlfn.CONCAT(_xlfn.MAP(MID($K316,_xlfn.SEQUENCE(1,LEN($K316),1,1),1), _xlfn.LAMBDA(_xlpm.cell, fxEncode(_xlpm.cell, AI$309))))</f>
        <v>IKJZWU</v>
      </c>
      <c r="AJ316" s="30" t="str" cm="1">
        <f t="array" ref="AJ316">_xlfn.CONCAT(_xlfn.MAP(MID($K316,_xlfn.SEQUENCE(1,LEN($K316),1,1),1), _xlfn.LAMBDA(_xlpm.cell, fxEncode(_xlpm.cell, AJ$309))))</f>
        <v>JLKAXV</v>
      </c>
      <c r="AK316" s="30" t="str" cm="1">
        <f t="array" ref="AK316">_xlfn.CONCAT(_xlfn.MAP(MID($K316,_xlfn.SEQUENCE(1,LEN($K316),1,1),1), _xlfn.LAMBDA(_xlpm.cell, fxEncode(_xlpm.cell, AK$309))))</f>
        <v>KMLBYW</v>
      </c>
      <c r="AL316" s="30" t="str" cm="1">
        <f t="array" ref="AL316">_xlfn.CONCAT(_xlfn.MAP(MID($K316,_xlfn.SEQUENCE(1,LEN($K316),1,1),1), _xlfn.LAMBDA(_xlpm.cell, fxEncode(_xlpm.cell, AL$309))))</f>
        <v>LNMCZX</v>
      </c>
      <c r="AM316" s="30" t="str" cm="1">
        <f t="array" ref="AM316">_xlfn.CONCAT(_xlfn.MAP(MID($K316,_xlfn.SEQUENCE(1,LEN($K316),1,1),1), _xlfn.LAMBDA(_xlpm.cell, fxEncode(_xlpm.cell, AM$309))))</f>
        <v>MONDAY</v>
      </c>
      <c r="AN316" s="30" t="str" cm="1">
        <f t="array" ref="AN316">_xlfn.CONCAT(_xlfn.MAP(MID($K316,_xlfn.SEQUENCE(1,LEN($K316),1,1),1), _xlfn.LAMBDA(_xlpm.cell, fxEncode(_xlpm.cell, AN$309))))</f>
        <v>NPOEBZ</v>
      </c>
      <c r="AW316" s="20" t="str">
        <v>B</v>
      </c>
      <c r="AY316" s="20" t="str">
        <v>S</v>
      </c>
      <c r="AZ316" s="20">
        <v>10</v>
      </c>
      <c r="BB316" s="20" t="str">
        <v>0</v>
      </c>
      <c r="BC316" s="20">
        <v>4</v>
      </c>
    </row>
    <row r="317" spans="2:55">
      <c r="I317" s="20" t="str">
        <v>6</v>
      </c>
      <c r="J317" s="154">
        <v>6</v>
      </c>
      <c r="K317" s="154" t="str">
        <v>NPOEBZ</v>
      </c>
      <c r="L317" s="154" t="str">
        <v>FRIDAY</v>
      </c>
      <c r="M317" s="20" t="e">
        <f>_xlfn.XMATCH(L317,O317:AN317)</f>
        <v>#N/A</v>
      </c>
      <c r="N317" s="20" cm="1">
        <f t="array" ref="N317">IF(L317&lt;&gt;"",SUM(--(O317:AN317=L317)),"")</f>
        <v>0</v>
      </c>
      <c r="O317" s="30" t="str" cm="1">
        <f t="array" ref="O317">_xlfn.CONCAT(_xlfn.MAP(MID($K317,_xlfn.SEQUENCE(1,LEN($K317),1,1),1), _xlfn.LAMBDA(_xlpm.cell, fxEncode(_xlpm.cell, O$309))))</f>
        <v>OQPFCA</v>
      </c>
      <c r="P317" s="30" t="str" cm="1">
        <f t="array" ref="P317">_xlfn.CONCAT(_xlfn.MAP(MID($K317,_xlfn.SEQUENCE(1,LEN($K317),1,1),1), _xlfn.LAMBDA(_xlpm.cell, fxEncode(_xlpm.cell, P$309))))</f>
        <v>PRQGDB</v>
      </c>
      <c r="Q317" s="30" t="str" cm="1">
        <f t="array" ref="Q317">_xlfn.CONCAT(_xlfn.MAP(MID($K317,_xlfn.SEQUENCE(1,LEN($K317),1,1),1), _xlfn.LAMBDA(_xlpm.cell, fxEncode(_xlpm.cell, Q$309))))</f>
        <v>QSRHEC</v>
      </c>
      <c r="R317" s="30" t="str" cm="1">
        <f t="array" ref="R317">_xlfn.CONCAT(_xlfn.MAP(MID($K317,_xlfn.SEQUENCE(1,LEN($K317),1,1),1), _xlfn.LAMBDA(_xlpm.cell, fxEncode(_xlpm.cell, R$309))))</f>
        <v>RTSIFD</v>
      </c>
      <c r="S317" s="30" t="str" cm="1">
        <f t="array" ref="S317">_xlfn.CONCAT(_xlfn.MAP(MID($K317,_xlfn.SEQUENCE(1,LEN($K317),1,1),1), _xlfn.LAMBDA(_xlpm.cell, fxEncode(_xlpm.cell, S$309))))</f>
        <v>SUTJGE</v>
      </c>
      <c r="T317" s="30" t="str" cm="1">
        <f t="array" ref="T317">_xlfn.CONCAT(_xlfn.MAP(MID($K317,_xlfn.SEQUENCE(1,LEN($K317),1,1),1), _xlfn.LAMBDA(_xlpm.cell, fxEncode(_xlpm.cell, T$309))))</f>
        <v>TVUKHF</v>
      </c>
      <c r="U317" s="30" t="str" cm="1">
        <f t="array" ref="U317">_xlfn.CONCAT(_xlfn.MAP(MID($K317,_xlfn.SEQUENCE(1,LEN($K317),1,1),1), _xlfn.LAMBDA(_xlpm.cell, fxEncode(_xlpm.cell, U$309))))</f>
        <v>UWVLIG</v>
      </c>
      <c r="V317" s="30" t="str" cm="1">
        <f t="array" ref="V317">_xlfn.CONCAT(_xlfn.MAP(MID($K317,_xlfn.SEQUENCE(1,LEN($K317),1,1),1), _xlfn.LAMBDA(_xlpm.cell, fxEncode(_xlpm.cell, V$309))))</f>
        <v>VXWMJH</v>
      </c>
      <c r="W317" s="30" t="str" cm="1">
        <f t="array" ref="W317">_xlfn.CONCAT(_xlfn.MAP(MID($K317,_xlfn.SEQUENCE(1,LEN($K317),1,1),1), _xlfn.LAMBDA(_xlpm.cell, fxEncode(_xlpm.cell, W$309))))</f>
        <v>WYXNKI</v>
      </c>
      <c r="X317" s="30" t="str" cm="1">
        <f t="array" ref="X317">_xlfn.CONCAT(_xlfn.MAP(MID($K317,_xlfn.SEQUENCE(1,LEN($K317),1,1),1), _xlfn.LAMBDA(_xlpm.cell, fxEncode(_xlpm.cell, X$309))))</f>
        <v>XZYOLJ</v>
      </c>
      <c r="Y317" s="30" t="str" cm="1">
        <f t="array" ref="Y317">_xlfn.CONCAT(_xlfn.MAP(MID($K317,_xlfn.SEQUENCE(1,LEN($K317),1,1),1), _xlfn.LAMBDA(_xlpm.cell, fxEncode(_xlpm.cell, Y$309))))</f>
        <v>YAZPMK</v>
      </c>
      <c r="Z317" s="30" t="str" cm="1">
        <f t="array" ref="Z317">_xlfn.CONCAT(_xlfn.MAP(MID($K317,_xlfn.SEQUENCE(1,LEN($K317),1,1),1), _xlfn.LAMBDA(_xlpm.cell, fxEncode(_xlpm.cell, Z$309))))</f>
        <v>ZBAQNL</v>
      </c>
      <c r="AA317" s="30" t="str" cm="1">
        <f t="array" ref="AA317">_xlfn.CONCAT(_xlfn.MAP(MID($K317,_xlfn.SEQUENCE(1,LEN($K317),1,1),1), _xlfn.LAMBDA(_xlpm.cell, fxEncode(_xlpm.cell, AA$309))))</f>
        <v>ACBROM</v>
      </c>
      <c r="AB317" s="30" t="str" cm="1">
        <f t="array" ref="AB317">_xlfn.CONCAT(_xlfn.MAP(MID($K317,_xlfn.SEQUENCE(1,LEN($K317),1,1),1), _xlfn.LAMBDA(_xlpm.cell, fxEncode(_xlpm.cell, AB$309))))</f>
        <v>BDCSPN</v>
      </c>
      <c r="AC317" s="30" t="str" cm="1">
        <f t="array" ref="AC317">_xlfn.CONCAT(_xlfn.MAP(MID($K317,_xlfn.SEQUENCE(1,LEN($K317),1,1),1), _xlfn.LAMBDA(_xlpm.cell, fxEncode(_xlpm.cell, AC$309))))</f>
        <v>CEDTQO</v>
      </c>
      <c r="AD317" s="30" t="str" cm="1">
        <f t="array" ref="AD317">_xlfn.CONCAT(_xlfn.MAP(MID($K317,_xlfn.SEQUENCE(1,LEN($K317),1,1),1), _xlfn.LAMBDA(_xlpm.cell, fxEncode(_xlpm.cell, AD$309))))</f>
        <v>DFEURP</v>
      </c>
      <c r="AE317" s="30" t="str" cm="1">
        <f t="array" ref="AE317">_xlfn.CONCAT(_xlfn.MAP(MID($K317,_xlfn.SEQUENCE(1,LEN($K317),1,1),1), _xlfn.LAMBDA(_xlpm.cell, fxEncode(_xlpm.cell, AE$309))))</f>
        <v>EGFVSQ</v>
      </c>
      <c r="AF317" s="30" t="str" cm="1">
        <f t="array" ref="AF317">_xlfn.CONCAT(_xlfn.MAP(MID($K317,_xlfn.SEQUENCE(1,LEN($K317),1,1),1), _xlfn.LAMBDA(_xlpm.cell, fxEncode(_xlpm.cell, AF$309))))</f>
        <v>FHGWTR</v>
      </c>
      <c r="AG317" s="30" t="str" cm="1">
        <f t="array" ref="AG317">_xlfn.CONCAT(_xlfn.MAP(MID($K317,_xlfn.SEQUENCE(1,LEN($K317),1,1),1), _xlfn.LAMBDA(_xlpm.cell, fxEncode(_xlpm.cell, AG$309))))</f>
        <v>GIHXUS</v>
      </c>
      <c r="AH317" s="30" t="str" cm="1">
        <f t="array" ref="AH317">_xlfn.CONCAT(_xlfn.MAP(MID($K317,_xlfn.SEQUENCE(1,LEN($K317),1,1),1), _xlfn.LAMBDA(_xlpm.cell, fxEncode(_xlpm.cell, AH$309))))</f>
        <v>HJIYVT</v>
      </c>
      <c r="AI317" s="30" t="str" cm="1">
        <f t="array" ref="AI317">_xlfn.CONCAT(_xlfn.MAP(MID($K317,_xlfn.SEQUENCE(1,LEN($K317),1,1),1), _xlfn.LAMBDA(_xlpm.cell, fxEncode(_xlpm.cell, AI$309))))</f>
        <v>IKJZWU</v>
      </c>
      <c r="AJ317" s="30" t="str" cm="1">
        <f t="array" ref="AJ317">_xlfn.CONCAT(_xlfn.MAP(MID($K317,_xlfn.SEQUENCE(1,LEN($K317),1,1),1), _xlfn.LAMBDA(_xlpm.cell, fxEncode(_xlpm.cell, AJ$309))))</f>
        <v>JLKAXV</v>
      </c>
      <c r="AK317" s="30" t="str" cm="1">
        <f t="array" ref="AK317">_xlfn.CONCAT(_xlfn.MAP(MID($K317,_xlfn.SEQUENCE(1,LEN($K317),1,1),1), _xlfn.LAMBDA(_xlpm.cell, fxEncode(_xlpm.cell, AK$309))))</f>
        <v>KMLBYW</v>
      </c>
      <c r="AL317" s="30" t="str" cm="1">
        <f t="array" ref="AL317">_xlfn.CONCAT(_xlfn.MAP(MID($K317,_xlfn.SEQUENCE(1,LEN($K317),1,1),1), _xlfn.LAMBDA(_xlpm.cell, fxEncode(_xlpm.cell, AL$309))))</f>
        <v>LNMCZX</v>
      </c>
      <c r="AM317" s="30" t="str" cm="1">
        <f t="array" ref="AM317">_xlfn.CONCAT(_xlfn.MAP(MID($K317,_xlfn.SEQUENCE(1,LEN($K317),1,1),1), _xlfn.LAMBDA(_xlpm.cell, fxEncode(_xlpm.cell, AM$309))))</f>
        <v>MONDAY</v>
      </c>
      <c r="AN317" s="30" t="str" cm="1">
        <f t="array" ref="AN317">_xlfn.CONCAT(_xlfn.MAP(MID($K317,_xlfn.SEQUENCE(1,LEN($K317),1,1),1), _xlfn.LAMBDA(_xlpm.cell, fxEncode(_xlpm.cell, AN$309))))</f>
        <v>NPOEBZ</v>
      </c>
      <c r="AW317" s="20" t="str">
        <v>X</v>
      </c>
      <c r="AY317" s="20" t="str">
        <v>1</v>
      </c>
      <c r="AZ317" s="20">
        <v>3</v>
      </c>
      <c r="BB317" s="20" t="str">
        <v>1</v>
      </c>
      <c r="BC317" s="20">
        <v>3</v>
      </c>
    </row>
    <row r="318" spans="2:55">
      <c r="I318" s="20" t="str">
        <v>6</v>
      </c>
      <c r="J318" s="155">
        <v>6</v>
      </c>
      <c r="K318" s="155" t="str">
        <v>NPOEBZ</v>
      </c>
      <c r="L318" s="155" t="str">
        <v>SUNDAY</v>
      </c>
      <c r="M318" s="20" t="e">
        <f>_xlfn.XMATCH(L318,O318:AN318)</f>
        <v>#N/A</v>
      </c>
      <c r="N318" s="20" cm="1">
        <f t="array" ref="N318">IF(L318&lt;&gt;"",SUM(--(O318:AN318=L318)),"")</f>
        <v>0</v>
      </c>
      <c r="O318" s="30" t="str" cm="1">
        <f t="array" ref="O318">_xlfn.CONCAT(_xlfn.MAP(MID($K318,_xlfn.SEQUENCE(1,LEN($K318),1,1),1), _xlfn.LAMBDA(_xlpm.cell, fxEncode(_xlpm.cell, O$309))))</f>
        <v>OQPFCA</v>
      </c>
      <c r="P318" s="30" t="str" cm="1">
        <f t="array" ref="P318">_xlfn.CONCAT(_xlfn.MAP(MID($K318,_xlfn.SEQUENCE(1,LEN($K318),1,1),1), _xlfn.LAMBDA(_xlpm.cell, fxEncode(_xlpm.cell, P$309))))</f>
        <v>PRQGDB</v>
      </c>
      <c r="Q318" s="30" t="str" cm="1">
        <f t="array" ref="Q318">_xlfn.CONCAT(_xlfn.MAP(MID($K318,_xlfn.SEQUENCE(1,LEN($K318),1,1),1), _xlfn.LAMBDA(_xlpm.cell, fxEncode(_xlpm.cell, Q$309))))</f>
        <v>QSRHEC</v>
      </c>
      <c r="R318" s="30" t="str" cm="1">
        <f t="array" ref="R318">_xlfn.CONCAT(_xlfn.MAP(MID($K318,_xlfn.SEQUENCE(1,LEN($K318),1,1),1), _xlfn.LAMBDA(_xlpm.cell, fxEncode(_xlpm.cell, R$309))))</f>
        <v>RTSIFD</v>
      </c>
      <c r="S318" s="30" t="str" cm="1">
        <f t="array" ref="S318">_xlfn.CONCAT(_xlfn.MAP(MID($K318,_xlfn.SEQUENCE(1,LEN($K318),1,1),1), _xlfn.LAMBDA(_xlpm.cell, fxEncode(_xlpm.cell, S$309))))</f>
        <v>SUTJGE</v>
      </c>
      <c r="T318" s="30" t="str" cm="1">
        <f t="array" ref="T318">_xlfn.CONCAT(_xlfn.MAP(MID($K318,_xlfn.SEQUENCE(1,LEN($K318),1,1),1), _xlfn.LAMBDA(_xlpm.cell, fxEncode(_xlpm.cell, T$309))))</f>
        <v>TVUKHF</v>
      </c>
      <c r="U318" s="30" t="str" cm="1">
        <f t="array" ref="U318">_xlfn.CONCAT(_xlfn.MAP(MID($K318,_xlfn.SEQUENCE(1,LEN($K318),1,1),1), _xlfn.LAMBDA(_xlpm.cell, fxEncode(_xlpm.cell, U$309))))</f>
        <v>UWVLIG</v>
      </c>
      <c r="V318" s="30" t="str" cm="1">
        <f t="array" ref="V318">_xlfn.CONCAT(_xlfn.MAP(MID($K318,_xlfn.SEQUENCE(1,LEN($K318),1,1),1), _xlfn.LAMBDA(_xlpm.cell, fxEncode(_xlpm.cell, V$309))))</f>
        <v>VXWMJH</v>
      </c>
      <c r="W318" s="30" t="str" cm="1">
        <f t="array" ref="W318">_xlfn.CONCAT(_xlfn.MAP(MID($K318,_xlfn.SEQUENCE(1,LEN($K318),1,1),1), _xlfn.LAMBDA(_xlpm.cell, fxEncode(_xlpm.cell, W$309))))</f>
        <v>WYXNKI</v>
      </c>
      <c r="X318" s="30" t="str" cm="1">
        <f t="array" ref="X318">_xlfn.CONCAT(_xlfn.MAP(MID($K318,_xlfn.SEQUENCE(1,LEN($K318),1,1),1), _xlfn.LAMBDA(_xlpm.cell, fxEncode(_xlpm.cell, X$309))))</f>
        <v>XZYOLJ</v>
      </c>
      <c r="Y318" s="30" t="str" cm="1">
        <f t="array" ref="Y318">_xlfn.CONCAT(_xlfn.MAP(MID($K318,_xlfn.SEQUENCE(1,LEN($K318),1,1),1), _xlfn.LAMBDA(_xlpm.cell, fxEncode(_xlpm.cell, Y$309))))</f>
        <v>YAZPMK</v>
      </c>
      <c r="Z318" s="30" t="str" cm="1">
        <f t="array" ref="Z318">_xlfn.CONCAT(_xlfn.MAP(MID($K318,_xlfn.SEQUENCE(1,LEN($K318),1,1),1), _xlfn.LAMBDA(_xlpm.cell, fxEncode(_xlpm.cell, Z$309))))</f>
        <v>ZBAQNL</v>
      </c>
      <c r="AA318" s="30" t="str" cm="1">
        <f t="array" ref="AA318">_xlfn.CONCAT(_xlfn.MAP(MID($K318,_xlfn.SEQUENCE(1,LEN($K318),1,1),1), _xlfn.LAMBDA(_xlpm.cell, fxEncode(_xlpm.cell, AA$309))))</f>
        <v>ACBROM</v>
      </c>
      <c r="AB318" s="30" t="str" cm="1">
        <f t="array" ref="AB318">_xlfn.CONCAT(_xlfn.MAP(MID($K318,_xlfn.SEQUENCE(1,LEN($K318),1,1),1), _xlfn.LAMBDA(_xlpm.cell, fxEncode(_xlpm.cell, AB$309))))</f>
        <v>BDCSPN</v>
      </c>
      <c r="AC318" s="30" t="str" cm="1">
        <f t="array" ref="AC318">_xlfn.CONCAT(_xlfn.MAP(MID($K318,_xlfn.SEQUENCE(1,LEN($K318),1,1),1), _xlfn.LAMBDA(_xlpm.cell, fxEncode(_xlpm.cell, AC$309))))</f>
        <v>CEDTQO</v>
      </c>
      <c r="AD318" s="30" t="str" cm="1">
        <f t="array" ref="AD318">_xlfn.CONCAT(_xlfn.MAP(MID($K318,_xlfn.SEQUENCE(1,LEN($K318),1,1),1), _xlfn.LAMBDA(_xlpm.cell, fxEncode(_xlpm.cell, AD$309))))</f>
        <v>DFEURP</v>
      </c>
      <c r="AE318" s="30" t="str" cm="1">
        <f t="array" ref="AE318">_xlfn.CONCAT(_xlfn.MAP(MID($K318,_xlfn.SEQUENCE(1,LEN($K318),1,1),1), _xlfn.LAMBDA(_xlpm.cell, fxEncode(_xlpm.cell, AE$309))))</f>
        <v>EGFVSQ</v>
      </c>
      <c r="AF318" s="30" t="str" cm="1">
        <f t="array" ref="AF318">_xlfn.CONCAT(_xlfn.MAP(MID($K318,_xlfn.SEQUENCE(1,LEN($K318),1,1),1), _xlfn.LAMBDA(_xlpm.cell, fxEncode(_xlpm.cell, AF$309))))</f>
        <v>FHGWTR</v>
      </c>
      <c r="AG318" s="30" t="str" cm="1">
        <f t="array" ref="AG318">_xlfn.CONCAT(_xlfn.MAP(MID($K318,_xlfn.SEQUENCE(1,LEN($K318),1,1),1), _xlfn.LAMBDA(_xlpm.cell, fxEncode(_xlpm.cell, AG$309))))</f>
        <v>GIHXUS</v>
      </c>
      <c r="AH318" s="30" t="str" cm="1">
        <f t="array" ref="AH318">_xlfn.CONCAT(_xlfn.MAP(MID($K318,_xlfn.SEQUENCE(1,LEN($K318),1,1),1), _xlfn.LAMBDA(_xlpm.cell, fxEncode(_xlpm.cell, AH$309))))</f>
        <v>HJIYVT</v>
      </c>
      <c r="AI318" s="30" t="str" cm="1">
        <f t="array" ref="AI318">_xlfn.CONCAT(_xlfn.MAP(MID($K318,_xlfn.SEQUENCE(1,LEN($K318),1,1),1), _xlfn.LAMBDA(_xlpm.cell, fxEncode(_xlpm.cell, AI$309))))</f>
        <v>IKJZWU</v>
      </c>
      <c r="AJ318" s="30" t="str" cm="1">
        <f t="array" ref="AJ318">_xlfn.CONCAT(_xlfn.MAP(MID($K318,_xlfn.SEQUENCE(1,LEN($K318),1,1),1), _xlfn.LAMBDA(_xlpm.cell, fxEncode(_xlpm.cell, AJ$309))))</f>
        <v>JLKAXV</v>
      </c>
      <c r="AK318" s="30" t="str" cm="1">
        <f t="array" ref="AK318">_xlfn.CONCAT(_xlfn.MAP(MID($K318,_xlfn.SEQUENCE(1,LEN($K318),1,1),1), _xlfn.LAMBDA(_xlpm.cell, fxEncode(_xlpm.cell, AK$309))))</f>
        <v>KMLBYW</v>
      </c>
      <c r="AL318" s="30" t="str" cm="1">
        <f t="array" ref="AL318">_xlfn.CONCAT(_xlfn.MAP(MID($K318,_xlfn.SEQUENCE(1,LEN($K318),1,1),1), _xlfn.LAMBDA(_xlpm.cell, fxEncode(_xlpm.cell, AL$309))))</f>
        <v>LNMCZX</v>
      </c>
      <c r="AM318" s="30" t="str" cm="1">
        <f t="array" ref="AM318">_xlfn.CONCAT(_xlfn.MAP(MID($K318,_xlfn.SEQUENCE(1,LEN($K318),1,1),1), _xlfn.LAMBDA(_xlpm.cell, fxEncode(_xlpm.cell, AM$309))))</f>
        <v>MONDAY</v>
      </c>
      <c r="AN318" s="30" t="str" cm="1">
        <f t="array" ref="AN318">_xlfn.CONCAT(_xlfn.MAP(MID($K318,_xlfn.SEQUENCE(1,LEN($K318),1,1),1), _xlfn.LAMBDA(_xlpm.cell, fxEncode(_xlpm.cell, AN$309))))</f>
        <v>NPOEBZ</v>
      </c>
      <c r="AW318" s="20" t="str">
        <v>O</v>
      </c>
      <c r="AY318" s="20" t="str">
        <v>9</v>
      </c>
      <c r="AZ318" s="20">
        <v>1</v>
      </c>
      <c r="BB318" s="20" t="str">
        <v>4</v>
      </c>
      <c r="BC318" s="20">
        <v>3</v>
      </c>
    </row>
    <row r="319" spans="2:55">
      <c r="I319" s="20" t="str">
        <v>7</v>
      </c>
      <c r="J319" s="154">
        <v>8</v>
      </c>
      <c r="K319" s="154" t="str">
        <v>YMZWXIFD</v>
      </c>
      <c r="L319" s="154" t="str" cm="1">
        <f t="array" ref="L319:L320">_xlfn._xlws.FILTER($L$269:$L$275,_xlfn.ANCHORARRAY($M$269)=J319)</f>
        <v>THURSDAY</v>
      </c>
      <c r="M319" s="20">
        <f>_xlfn.XMATCH(L319,O319:AN319)</f>
        <v>21</v>
      </c>
      <c r="N319" s="20" cm="1">
        <f t="array" ref="N319">IF(L319&lt;&gt;"",SUM(--(O319:AN319=L319)),"")</f>
        <v>1</v>
      </c>
      <c r="O319" s="30" t="str" cm="1">
        <f t="array" ref="O319">_xlfn.CONCAT(_xlfn.MAP(MID($K319,_xlfn.SEQUENCE(1,LEN($K319),1,1),1), _xlfn.LAMBDA(_xlpm.cell, fxEncode(_xlpm.cell, O$309))))</f>
        <v>ZNAXYJGE</v>
      </c>
      <c r="P319" s="30" t="str" cm="1">
        <f t="array" ref="P319">_xlfn.CONCAT(_xlfn.MAP(MID($K319,_xlfn.SEQUENCE(1,LEN($K319),1,1),1), _xlfn.LAMBDA(_xlpm.cell, fxEncode(_xlpm.cell, P$309))))</f>
        <v>AOBYZKHF</v>
      </c>
      <c r="Q319" s="30" t="str" cm="1">
        <f t="array" ref="Q319">_xlfn.CONCAT(_xlfn.MAP(MID($K319,_xlfn.SEQUENCE(1,LEN($K319),1,1),1), _xlfn.LAMBDA(_xlpm.cell, fxEncode(_xlpm.cell, Q$309))))</f>
        <v>BPCZALIG</v>
      </c>
      <c r="R319" s="30" t="str" cm="1">
        <f t="array" ref="R319">_xlfn.CONCAT(_xlfn.MAP(MID($K319,_xlfn.SEQUENCE(1,LEN($K319),1,1),1), _xlfn.LAMBDA(_xlpm.cell, fxEncode(_xlpm.cell, R$309))))</f>
        <v>CQDABMJH</v>
      </c>
      <c r="S319" s="30" t="str" cm="1">
        <f t="array" ref="S319">_xlfn.CONCAT(_xlfn.MAP(MID($K319,_xlfn.SEQUENCE(1,LEN($K319),1,1),1), _xlfn.LAMBDA(_xlpm.cell, fxEncode(_xlpm.cell, S$309))))</f>
        <v>DREBCNKI</v>
      </c>
      <c r="T319" s="30" t="str" cm="1">
        <f t="array" ref="T319">_xlfn.CONCAT(_xlfn.MAP(MID($K319,_xlfn.SEQUENCE(1,LEN($K319),1,1),1), _xlfn.LAMBDA(_xlpm.cell, fxEncode(_xlpm.cell, T$309))))</f>
        <v>ESFCDOLJ</v>
      </c>
      <c r="U319" s="30" t="str" cm="1">
        <f t="array" ref="U319">_xlfn.CONCAT(_xlfn.MAP(MID($K319,_xlfn.SEQUENCE(1,LEN($K319),1,1),1), _xlfn.LAMBDA(_xlpm.cell, fxEncode(_xlpm.cell, U$309))))</f>
        <v>FTGDEPMK</v>
      </c>
      <c r="V319" s="30" t="str" cm="1">
        <f t="array" ref="V319">_xlfn.CONCAT(_xlfn.MAP(MID($K319,_xlfn.SEQUENCE(1,LEN($K319),1,1),1), _xlfn.LAMBDA(_xlpm.cell, fxEncode(_xlpm.cell, V$309))))</f>
        <v>GUHEFQNL</v>
      </c>
      <c r="W319" s="30" t="str" cm="1">
        <f t="array" ref="W319">_xlfn.CONCAT(_xlfn.MAP(MID($K319,_xlfn.SEQUENCE(1,LEN($K319),1,1),1), _xlfn.LAMBDA(_xlpm.cell, fxEncode(_xlpm.cell, W$309))))</f>
        <v>HVIFGROM</v>
      </c>
      <c r="X319" s="30" t="str" cm="1">
        <f t="array" ref="X319">_xlfn.CONCAT(_xlfn.MAP(MID($K319,_xlfn.SEQUENCE(1,LEN($K319),1,1),1), _xlfn.LAMBDA(_xlpm.cell, fxEncode(_xlpm.cell, X$309))))</f>
        <v>IWJGHSPN</v>
      </c>
      <c r="Y319" s="30" t="str" cm="1">
        <f t="array" ref="Y319">_xlfn.CONCAT(_xlfn.MAP(MID($K319,_xlfn.SEQUENCE(1,LEN($K319),1,1),1), _xlfn.LAMBDA(_xlpm.cell, fxEncode(_xlpm.cell, Y$309))))</f>
        <v>JXKHITQO</v>
      </c>
      <c r="Z319" s="30" t="str" cm="1">
        <f t="array" ref="Z319">_xlfn.CONCAT(_xlfn.MAP(MID($K319,_xlfn.SEQUENCE(1,LEN($K319),1,1),1), _xlfn.LAMBDA(_xlpm.cell, fxEncode(_xlpm.cell, Z$309))))</f>
        <v>KYLIJURP</v>
      </c>
      <c r="AA319" s="30" t="str" cm="1">
        <f t="array" ref="AA319">_xlfn.CONCAT(_xlfn.MAP(MID($K319,_xlfn.SEQUENCE(1,LEN($K319),1,1),1), _xlfn.LAMBDA(_xlpm.cell, fxEncode(_xlpm.cell, AA$309))))</f>
        <v>LZMJKVSQ</v>
      </c>
      <c r="AB319" s="30" t="str" cm="1">
        <f t="array" ref="AB319">_xlfn.CONCAT(_xlfn.MAP(MID($K319,_xlfn.SEQUENCE(1,LEN($K319),1,1),1), _xlfn.LAMBDA(_xlpm.cell, fxEncode(_xlpm.cell, AB$309))))</f>
        <v>MANKLWTR</v>
      </c>
      <c r="AC319" s="30" t="str" cm="1">
        <f t="array" ref="AC319">_xlfn.CONCAT(_xlfn.MAP(MID($K319,_xlfn.SEQUENCE(1,LEN($K319),1,1),1), _xlfn.LAMBDA(_xlpm.cell, fxEncode(_xlpm.cell, AC$309))))</f>
        <v>NBOLMXUS</v>
      </c>
      <c r="AD319" s="30" t="str" cm="1">
        <f t="array" ref="AD319">_xlfn.CONCAT(_xlfn.MAP(MID($K319,_xlfn.SEQUENCE(1,LEN($K319),1,1),1), _xlfn.LAMBDA(_xlpm.cell, fxEncode(_xlpm.cell, AD$309))))</f>
        <v>OCPMNYVT</v>
      </c>
      <c r="AE319" s="30" t="str" cm="1">
        <f t="array" ref="AE319">_xlfn.CONCAT(_xlfn.MAP(MID($K319,_xlfn.SEQUENCE(1,LEN($K319),1,1),1), _xlfn.LAMBDA(_xlpm.cell, fxEncode(_xlpm.cell, AE$309))))</f>
        <v>PDQNOZWU</v>
      </c>
      <c r="AF319" s="30" t="str" cm="1">
        <f t="array" ref="AF319">_xlfn.CONCAT(_xlfn.MAP(MID($K319,_xlfn.SEQUENCE(1,LEN($K319),1,1),1), _xlfn.LAMBDA(_xlpm.cell, fxEncode(_xlpm.cell, AF$309))))</f>
        <v>QEROPAXV</v>
      </c>
      <c r="AG319" s="30" t="str" cm="1">
        <f t="array" ref="AG319">_xlfn.CONCAT(_xlfn.MAP(MID($K319,_xlfn.SEQUENCE(1,LEN($K319),1,1),1), _xlfn.LAMBDA(_xlpm.cell, fxEncode(_xlpm.cell, AG$309))))</f>
        <v>RFSPQBYW</v>
      </c>
      <c r="AH319" s="30" t="str" cm="1">
        <f t="array" ref="AH319">_xlfn.CONCAT(_xlfn.MAP(MID($K319,_xlfn.SEQUENCE(1,LEN($K319),1,1),1), _xlfn.LAMBDA(_xlpm.cell, fxEncode(_xlpm.cell, AH$309))))</f>
        <v>SGTQRCZX</v>
      </c>
      <c r="AI319" s="30" t="str" cm="1">
        <f t="array" ref="AI319">_xlfn.CONCAT(_xlfn.MAP(MID($K319,_xlfn.SEQUENCE(1,LEN($K319),1,1),1), _xlfn.LAMBDA(_xlpm.cell, fxEncode(_xlpm.cell, AI$309))))</f>
        <v>THURSDAY</v>
      </c>
      <c r="AJ319" s="30" t="str" cm="1">
        <f t="array" ref="AJ319">_xlfn.CONCAT(_xlfn.MAP(MID($K319,_xlfn.SEQUENCE(1,LEN($K319),1,1),1), _xlfn.LAMBDA(_xlpm.cell, fxEncode(_xlpm.cell, AJ$309))))</f>
        <v>UIVSTEBZ</v>
      </c>
      <c r="AK319" s="30" t="str" cm="1">
        <f t="array" ref="AK319">_xlfn.CONCAT(_xlfn.MAP(MID($K319,_xlfn.SEQUENCE(1,LEN($K319),1,1),1), _xlfn.LAMBDA(_xlpm.cell, fxEncode(_xlpm.cell, AK$309))))</f>
        <v>VJWTUFCA</v>
      </c>
      <c r="AL319" s="30" t="str" cm="1">
        <f t="array" ref="AL319">_xlfn.CONCAT(_xlfn.MAP(MID($K319,_xlfn.SEQUENCE(1,LEN($K319),1,1),1), _xlfn.LAMBDA(_xlpm.cell, fxEncode(_xlpm.cell, AL$309))))</f>
        <v>WKXUVGDB</v>
      </c>
      <c r="AM319" s="30" t="str" cm="1">
        <f t="array" ref="AM319">_xlfn.CONCAT(_xlfn.MAP(MID($K319,_xlfn.SEQUENCE(1,LEN($K319),1,1),1), _xlfn.LAMBDA(_xlpm.cell, fxEncode(_xlpm.cell, AM$309))))</f>
        <v>XLYVWHEC</v>
      </c>
      <c r="AN319" s="30" t="str" cm="1">
        <f t="array" ref="AN319">_xlfn.CONCAT(_xlfn.MAP(MID($K319,_xlfn.SEQUENCE(1,LEN($K319),1,1),1), _xlfn.LAMBDA(_xlpm.cell, fxEncode(_xlpm.cell, AN$309))))</f>
        <v>YMZWXIFD</v>
      </c>
      <c r="AW319" s="20" t="str">
        <v>C</v>
      </c>
      <c r="AY319" s="20" t="str">
        <v>6</v>
      </c>
      <c r="AZ319" s="20">
        <v>1</v>
      </c>
      <c r="BB319" s="20" t="str">
        <v>7</v>
      </c>
      <c r="BC319" s="20">
        <v>1</v>
      </c>
    </row>
    <row r="320" spans="2:55">
      <c r="I320" s="20" t="str">
        <v>7</v>
      </c>
      <c r="J320" s="154">
        <v>8</v>
      </c>
      <c r="K320" s="154" t="str">
        <v>YMZWXIFD</v>
      </c>
      <c r="L320" s="154" t="str">
        <v>SATURDAY</v>
      </c>
      <c r="M320" s="20" t="e">
        <f>_xlfn.XMATCH(L320,O320:AN320)</f>
        <v>#N/A</v>
      </c>
      <c r="N320" s="20" cm="1">
        <f t="array" ref="N320">IF(L320&lt;&gt;"",SUM(--(O320:AN320=L320)),"")</f>
        <v>0</v>
      </c>
      <c r="O320" s="30" t="str" cm="1">
        <f t="array" ref="O320">_xlfn.CONCAT(_xlfn.MAP(MID($K320,_xlfn.SEQUENCE(1,LEN($K320),1,1),1), _xlfn.LAMBDA(_xlpm.cell, fxEncode(_xlpm.cell, O$309))))</f>
        <v>ZNAXYJGE</v>
      </c>
      <c r="P320" s="30" t="str" cm="1">
        <f t="array" ref="P320">_xlfn.CONCAT(_xlfn.MAP(MID($K320,_xlfn.SEQUENCE(1,LEN($K320),1,1),1), _xlfn.LAMBDA(_xlpm.cell, fxEncode(_xlpm.cell, P$309))))</f>
        <v>AOBYZKHF</v>
      </c>
      <c r="Q320" s="30" t="str" cm="1">
        <f t="array" ref="Q320">_xlfn.CONCAT(_xlfn.MAP(MID($K320,_xlfn.SEQUENCE(1,LEN($K320),1,1),1), _xlfn.LAMBDA(_xlpm.cell, fxEncode(_xlpm.cell, Q$309))))</f>
        <v>BPCZALIG</v>
      </c>
      <c r="R320" s="30" t="str" cm="1">
        <f t="array" ref="R320">_xlfn.CONCAT(_xlfn.MAP(MID($K320,_xlfn.SEQUENCE(1,LEN($K320),1,1),1), _xlfn.LAMBDA(_xlpm.cell, fxEncode(_xlpm.cell, R$309))))</f>
        <v>CQDABMJH</v>
      </c>
      <c r="S320" s="30" t="str" cm="1">
        <f t="array" ref="S320">_xlfn.CONCAT(_xlfn.MAP(MID($K320,_xlfn.SEQUENCE(1,LEN($K320),1,1),1), _xlfn.LAMBDA(_xlpm.cell, fxEncode(_xlpm.cell, S$309))))</f>
        <v>DREBCNKI</v>
      </c>
      <c r="T320" s="30" t="str" cm="1">
        <f t="array" ref="T320">_xlfn.CONCAT(_xlfn.MAP(MID($K320,_xlfn.SEQUENCE(1,LEN($K320),1,1),1), _xlfn.LAMBDA(_xlpm.cell, fxEncode(_xlpm.cell, T$309))))</f>
        <v>ESFCDOLJ</v>
      </c>
      <c r="U320" s="30" t="str" cm="1">
        <f t="array" ref="U320">_xlfn.CONCAT(_xlfn.MAP(MID($K320,_xlfn.SEQUENCE(1,LEN($K320),1,1),1), _xlfn.LAMBDA(_xlpm.cell, fxEncode(_xlpm.cell, U$309))))</f>
        <v>FTGDEPMK</v>
      </c>
      <c r="V320" s="30" t="str" cm="1">
        <f t="array" ref="V320">_xlfn.CONCAT(_xlfn.MAP(MID($K320,_xlfn.SEQUENCE(1,LEN($K320),1,1),1), _xlfn.LAMBDA(_xlpm.cell, fxEncode(_xlpm.cell, V$309))))</f>
        <v>GUHEFQNL</v>
      </c>
      <c r="W320" s="30" t="str" cm="1">
        <f t="array" ref="W320">_xlfn.CONCAT(_xlfn.MAP(MID($K320,_xlfn.SEQUENCE(1,LEN($K320),1,1),1), _xlfn.LAMBDA(_xlpm.cell, fxEncode(_xlpm.cell, W$309))))</f>
        <v>HVIFGROM</v>
      </c>
      <c r="X320" s="30" t="str" cm="1">
        <f t="array" ref="X320">_xlfn.CONCAT(_xlfn.MAP(MID($K320,_xlfn.SEQUENCE(1,LEN($K320),1,1),1), _xlfn.LAMBDA(_xlpm.cell, fxEncode(_xlpm.cell, X$309))))</f>
        <v>IWJGHSPN</v>
      </c>
      <c r="Y320" s="30" t="str" cm="1">
        <f t="array" ref="Y320">_xlfn.CONCAT(_xlfn.MAP(MID($K320,_xlfn.SEQUENCE(1,LEN($K320),1,1),1), _xlfn.LAMBDA(_xlpm.cell, fxEncode(_xlpm.cell, Y$309))))</f>
        <v>JXKHITQO</v>
      </c>
      <c r="Z320" s="30" t="str" cm="1">
        <f t="array" ref="Z320">_xlfn.CONCAT(_xlfn.MAP(MID($K320,_xlfn.SEQUENCE(1,LEN($K320),1,1),1), _xlfn.LAMBDA(_xlpm.cell, fxEncode(_xlpm.cell, Z$309))))</f>
        <v>KYLIJURP</v>
      </c>
      <c r="AA320" s="30" t="str" cm="1">
        <f t="array" ref="AA320">_xlfn.CONCAT(_xlfn.MAP(MID($K320,_xlfn.SEQUENCE(1,LEN($K320),1,1),1), _xlfn.LAMBDA(_xlpm.cell, fxEncode(_xlpm.cell, AA$309))))</f>
        <v>LZMJKVSQ</v>
      </c>
      <c r="AB320" s="30" t="str" cm="1">
        <f t="array" ref="AB320">_xlfn.CONCAT(_xlfn.MAP(MID($K320,_xlfn.SEQUENCE(1,LEN($K320),1,1),1), _xlfn.LAMBDA(_xlpm.cell, fxEncode(_xlpm.cell, AB$309))))</f>
        <v>MANKLWTR</v>
      </c>
      <c r="AC320" s="30" t="str" cm="1">
        <f t="array" ref="AC320">_xlfn.CONCAT(_xlfn.MAP(MID($K320,_xlfn.SEQUENCE(1,LEN($K320),1,1),1), _xlfn.LAMBDA(_xlpm.cell, fxEncode(_xlpm.cell, AC$309))))</f>
        <v>NBOLMXUS</v>
      </c>
      <c r="AD320" s="30" t="str" cm="1">
        <f t="array" ref="AD320">_xlfn.CONCAT(_xlfn.MAP(MID($K320,_xlfn.SEQUENCE(1,LEN($K320),1,1),1), _xlfn.LAMBDA(_xlpm.cell, fxEncode(_xlpm.cell, AD$309))))</f>
        <v>OCPMNYVT</v>
      </c>
      <c r="AE320" s="30" t="str" cm="1">
        <f t="array" ref="AE320">_xlfn.CONCAT(_xlfn.MAP(MID($K320,_xlfn.SEQUENCE(1,LEN($K320),1,1),1), _xlfn.LAMBDA(_xlpm.cell, fxEncode(_xlpm.cell, AE$309))))</f>
        <v>PDQNOZWU</v>
      </c>
      <c r="AF320" s="30" t="str" cm="1">
        <f t="array" ref="AF320">_xlfn.CONCAT(_xlfn.MAP(MID($K320,_xlfn.SEQUENCE(1,LEN($K320),1,1),1), _xlfn.LAMBDA(_xlpm.cell, fxEncode(_xlpm.cell, AF$309))))</f>
        <v>QEROPAXV</v>
      </c>
      <c r="AG320" s="30" t="str" cm="1">
        <f t="array" ref="AG320">_xlfn.CONCAT(_xlfn.MAP(MID($K320,_xlfn.SEQUENCE(1,LEN($K320),1,1),1), _xlfn.LAMBDA(_xlpm.cell, fxEncode(_xlpm.cell, AG$309))))</f>
        <v>RFSPQBYW</v>
      </c>
      <c r="AH320" s="30" t="str" cm="1">
        <f t="array" ref="AH320">_xlfn.CONCAT(_xlfn.MAP(MID($K320,_xlfn.SEQUENCE(1,LEN($K320),1,1),1), _xlfn.LAMBDA(_xlpm.cell, fxEncode(_xlpm.cell, AH$309))))</f>
        <v>SGTQRCZX</v>
      </c>
      <c r="AI320" s="30" t="str" cm="1">
        <f t="array" ref="AI320">_xlfn.CONCAT(_xlfn.MAP(MID($K320,_xlfn.SEQUENCE(1,LEN($K320),1,1),1), _xlfn.LAMBDA(_xlpm.cell, fxEncode(_xlpm.cell, AI$309))))</f>
        <v>THURSDAY</v>
      </c>
      <c r="AJ320" s="30" t="str" cm="1">
        <f t="array" ref="AJ320">_xlfn.CONCAT(_xlfn.MAP(MID($K320,_xlfn.SEQUENCE(1,LEN($K320),1,1),1), _xlfn.LAMBDA(_xlpm.cell, fxEncode(_xlpm.cell, AJ$309))))</f>
        <v>UIVSTEBZ</v>
      </c>
      <c r="AK320" s="30" t="str" cm="1">
        <f t="array" ref="AK320">_xlfn.CONCAT(_xlfn.MAP(MID($K320,_xlfn.SEQUENCE(1,LEN($K320),1,1),1), _xlfn.LAMBDA(_xlpm.cell, fxEncode(_xlpm.cell, AK$309))))</f>
        <v>VJWTUFCA</v>
      </c>
      <c r="AL320" s="30" t="str" cm="1">
        <f t="array" ref="AL320">_xlfn.CONCAT(_xlfn.MAP(MID($K320,_xlfn.SEQUENCE(1,LEN($K320),1,1),1), _xlfn.LAMBDA(_xlpm.cell, fxEncode(_xlpm.cell, AL$309))))</f>
        <v>WKXUVGDB</v>
      </c>
      <c r="AM320" s="30" t="str" cm="1">
        <f t="array" ref="AM320">_xlfn.CONCAT(_xlfn.MAP(MID($K320,_xlfn.SEQUENCE(1,LEN($K320),1,1),1), _xlfn.LAMBDA(_xlpm.cell, fxEncode(_xlpm.cell, AM$309))))</f>
        <v>XLYVWHEC</v>
      </c>
      <c r="AN320" s="30" t="str" cm="1">
        <f t="array" ref="AN320">_xlfn.CONCAT(_xlfn.MAP(MID($K320,_xlfn.SEQUENCE(1,LEN($K320),1,1),1), _xlfn.LAMBDA(_xlpm.cell, fxEncode(_xlpm.cell, AN$309))))</f>
        <v>YMZWXIFD</v>
      </c>
      <c r="AW320" s="20" t="str">
        <v>Q</v>
      </c>
      <c r="AY320" s="20" t="str">
        <v>0</v>
      </c>
      <c r="AZ320" s="20">
        <v>4</v>
      </c>
      <c r="BB320" s="20" t="str">
        <v>9</v>
      </c>
      <c r="BC320" s="20">
        <v>1</v>
      </c>
    </row>
    <row r="321" spans="9:55">
      <c r="I321" s="20" t="str">
        <v>7</v>
      </c>
      <c r="J321" s="155">
        <v>8</v>
      </c>
      <c r="K321" s="155" t="str">
        <v>YMZWXIFD</v>
      </c>
      <c r="L321" s="156"/>
      <c r="M321" s="20">
        <f>_xlfn.XMATCH(L321,O321:AN321)</f>
        <v>1</v>
      </c>
      <c r="N321" s="20" t="str" cm="1">
        <f t="array" ref="N321">IF(L321&lt;&gt;"",SUM(--(O321:AN321=L321)),"")</f>
        <v/>
      </c>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W321" s="20" t="str">
        <v>N</v>
      </c>
      <c r="AY321" s="20" t="str">
        <v>4</v>
      </c>
      <c r="AZ321" s="20">
        <v>3</v>
      </c>
      <c r="BB321" s="20" t="str">
        <v>6</v>
      </c>
      <c r="BC321" s="20">
        <v>1</v>
      </c>
    </row>
    <row r="322" spans="9:55">
      <c r="I322" s="20" t="str">
        <v>8</v>
      </c>
      <c r="J322" s="154">
        <v>6</v>
      </c>
      <c r="K322" s="154" t="str">
        <v>NZQLIG</v>
      </c>
      <c r="L322" s="154" t="str" cm="1">
        <f t="array" ref="L322:L324">_xlfn._xlws.FILTER($L$269:$L$275,_xlfn.ANCHORARRAY($M$269)=J322)</f>
        <v>MONDAY</v>
      </c>
      <c r="M322" s="20" t="e">
        <f>_xlfn.XMATCH(L322,O322:AN322)</f>
        <v>#N/A</v>
      </c>
      <c r="N322" s="20" cm="1">
        <f t="array" ref="N322">IF(L322&lt;&gt;"",SUM(--(O322:AN322=L322)),"")</f>
        <v>0</v>
      </c>
      <c r="O322" s="30" t="str" cm="1">
        <f t="array" ref="O322">_xlfn.CONCAT(_xlfn.MAP(MID($K322,_xlfn.SEQUENCE(1,LEN($K322),1,1),1), _xlfn.LAMBDA(_xlpm.cell, fxEncode(_xlpm.cell, O$309))))</f>
        <v>OARMJH</v>
      </c>
      <c r="P322" s="30" t="str" cm="1">
        <f t="array" ref="P322">_xlfn.CONCAT(_xlfn.MAP(MID($K322,_xlfn.SEQUENCE(1,LEN($K322),1,1),1), _xlfn.LAMBDA(_xlpm.cell, fxEncode(_xlpm.cell, P$309))))</f>
        <v>PBSNKI</v>
      </c>
      <c r="Q322" s="30" t="str" cm="1">
        <f t="array" ref="Q322">_xlfn.CONCAT(_xlfn.MAP(MID($K322,_xlfn.SEQUENCE(1,LEN($K322),1,1),1), _xlfn.LAMBDA(_xlpm.cell, fxEncode(_xlpm.cell, Q$309))))</f>
        <v>QCTOLJ</v>
      </c>
      <c r="R322" s="30" t="str" cm="1">
        <f t="array" ref="R322">_xlfn.CONCAT(_xlfn.MAP(MID($K322,_xlfn.SEQUENCE(1,LEN($K322),1,1),1), _xlfn.LAMBDA(_xlpm.cell, fxEncode(_xlpm.cell, R$309))))</f>
        <v>RDUPMK</v>
      </c>
      <c r="S322" s="30" t="str" cm="1">
        <f t="array" ref="S322">_xlfn.CONCAT(_xlfn.MAP(MID($K322,_xlfn.SEQUENCE(1,LEN($K322),1,1),1), _xlfn.LAMBDA(_xlpm.cell, fxEncode(_xlpm.cell, S$309))))</f>
        <v>SEVQNL</v>
      </c>
      <c r="T322" s="30" t="str" cm="1">
        <f t="array" ref="T322">_xlfn.CONCAT(_xlfn.MAP(MID($K322,_xlfn.SEQUENCE(1,LEN($K322),1,1),1), _xlfn.LAMBDA(_xlpm.cell, fxEncode(_xlpm.cell, T$309))))</f>
        <v>TFWROM</v>
      </c>
      <c r="U322" s="30" t="str" cm="1">
        <f t="array" ref="U322">_xlfn.CONCAT(_xlfn.MAP(MID($K322,_xlfn.SEQUENCE(1,LEN($K322),1,1),1), _xlfn.LAMBDA(_xlpm.cell, fxEncode(_xlpm.cell, U$309))))</f>
        <v>UGXSPN</v>
      </c>
      <c r="V322" s="30" t="str" cm="1">
        <f t="array" ref="V322">_xlfn.CONCAT(_xlfn.MAP(MID($K322,_xlfn.SEQUENCE(1,LEN($K322),1,1),1), _xlfn.LAMBDA(_xlpm.cell, fxEncode(_xlpm.cell, V$309))))</f>
        <v>VHYTQO</v>
      </c>
      <c r="W322" s="30" t="str" cm="1">
        <f t="array" ref="W322">_xlfn.CONCAT(_xlfn.MAP(MID($K322,_xlfn.SEQUENCE(1,LEN($K322),1,1),1), _xlfn.LAMBDA(_xlpm.cell, fxEncode(_xlpm.cell, W$309))))</f>
        <v>WIZURP</v>
      </c>
      <c r="X322" s="30" t="str" cm="1">
        <f t="array" ref="X322">_xlfn.CONCAT(_xlfn.MAP(MID($K322,_xlfn.SEQUENCE(1,LEN($K322),1,1),1), _xlfn.LAMBDA(_xlpm.cell, fxEncode(_xlpm.cell, X$309))))</f>
        <v>XJAVSQ</v>
      </c>
      <c r="Y322" s="30" t="str" cm="1">
        <f t="array" ref="Y322">_xlfn.CONCAT(_xlfn.MAP(MID($K322,_xlfn.SEQUENCE(1,LEN($K322),1,1),1), _xlfn.LAMBDA(_xlpm.cell, fxEncode(_xlpm.cell, Y$309))))</f>
        <v>YKBWTR</v>
      </c>
      <c r="Z322" s="30" t="str" cm="1">
        <f t="array" ref="Z322">_xlfn.CONCAT(_xlfn.MAP(MID($K322,_xlfn.SEQUENCE(1,LEN($K322),1,1),1), _xlfn.LAMBDA(_xlpm.cell, fxEncode(_xlpm.cell, Z$309))))</f>
        <v>ZLCXUS</v>
      </c>
      <c r="AA322" s="30" t="str" cm="1">
        <f t="array" ref="AA322">_xlfn.CONCAT(_xlfn.MAP(MID($K322,_xlfn.SEQUENCE(1,LEN($K322),1,1),1), _xlfn.LAMBDA(_xlpm.cell, fxEncode(_xlpm.cell, AA$309))))</f>
        <v>AMDYVT</v>
      </c>
      <c r="AB322" s="30" t="str" cm="1">
        <f t="array" ref="AB322">_xlfn.CONCAT(_xlfn.MAP(MID($K322,_xlfn.SEQUENCE(1,LEN($K322),1,1),1), _xlfn.LAMBDA(_xlpm.cell, fxEncode(_xlpm.cell, AB$309))))</f>
        <v>BNEZWU</v>
      </c>
      <c r="AC322" s="30" t="str" cm="1">
        <f t="array" ref="AC322">_xlfn.CONCAT(_xlfn.MAP(MID($K322,_xlfn.SEQUENCE(1,LEN($K322),1,1),1), _xlfn.LAMBDA(_xlpm.cell, fxEncode(_xlpm.cell, AC$309))))</f>
        <v>COFAXV</v>
      </c>
      <c r="AD322" s="30" t="str" cm="1">
        <f t="array" ref="AD322">_xlfn.CONCAT(_xlfn.MAP(MID($K322,_xlfn.SEQUENCE(1,LEN($K322),1,1),1), _xlfn.LAMBDA(_xlpm.cell, fxEncode(_xlpm.cell, AD$309))))</f>
        <v>DPGBYW</v>
      </c>
      <c r="AE322" s="30" t="str" cm="1">
        <f t="array" ref="AE322">_xlfn.CONCAT(_xlfn.MAP(MID($K322,_xlfn.SEQUENCE(1,LEN($K322),1,1),1), _xlfn.LAMBDA(_xlpm.cell, fxEncode(_xlpm.cell, AE$309))))</f>
        <v>EQHCZX</v>
      </c>
      <c r="AF322" s="30" t="str" cm="1">
        <f t="array" ref="AF322">_xlfn.CONCAT(_xlfn.MAP(MID($K322,_xlfn.SEQUENCE(1,LEN($K322),1,1),1), _xlfn.LAMBDA(_xlpm.cell, fxEncode(_xlpm.cell, AF$309))))</f>
        <v>FRIDAY</v>
      </c>
      <c r="AG322" s="30" t="str" cm="1">
        <f t="array" ref="AG322">_xlfn.CONCAT(_xlfn.MAP(MID($K322,_xlfn.SEQUENCE(1,LEN($K322),1,1),1), _xlfn.LAMBDA(_xlpm.cell, fxEncode(_xlpm.cell, AG$309))))</f>
        <v>GSJEBZ</v>
      </c>
      <c r="AH322" s="30" t="str" cm="1">
        <f t="array" ref="AH322">_xlfn.CONCAT(_xlfn.MAP(MID($K322,_xlfn.SEQUENCE(1,LEN($K322),1,1),1), _xlfn.LAMBDA(_xlpm.cell, fxEncode(_xlpm.cell, AH$309))))</f>
        <v>HTKFCA</v>
      </c>
      <c r="AI322" s="30" t="str" cm="1">
        <f t="array" ref="AI322">_xlfn.CONCAT(_xlfn.MAP(MID($K322,_xlfn.SEQUENCE(1,LEN($K322),1,1),1), _xlfn.LAMBDA(_xlpm.cell, fxEncode(_xlpm.cell, AI$309))))</f>
        <v>IULGDB</v>
      </c>
      <c r="AJ322" s="30" t="str" cm="1">
        <f t="array" ref="AJ322">_xlfn.CONCAT(_xlfn.MAP(MID($K322,_xlfn.SEQUENCE(1,LEN($K322),1,1),1), _xlfn.LAMBDA(_xlpm.cell, fxEncode(_xlpm.cell, AJ$309))))</f>
        <v>JVMHEC</v>
      </c>
      <c r="AK322" s="30" t="str" cm="1">
        <f t="array" ref="AK322">_xlfn.CONCAT(_xlfn.MAP(MID($K322,_xlfn.SEQUENCE(1,LEN($K322),1,1),1), _xlfn.LAMBDA(_xlpm.cell, fxEncode(_xlpm.cell, AK$309))))</f>
        <v>KWNIFD</v>
      </c>
      <c r="AL322" s="30" t="str" cm="1">
        <f t="array" ref="AL322">_xlfn.CONCAT(_xlfn.MAP(MID($K322,_xlfn.SEQUENCE(1,LEN($K322),1,1),1), _xlfn.LAMBDA(_xlpm.cell, fxEncode(_xlpm.cell, AL$309))))</f>
        <v>LXOJGE</v>
      </c>
      <c r="AM322" s="30" t="str" cm="1">
        <f t="array" ref="AM322">_xlfn.CONCAT(_xlfn.MAP(MID($K322,_xlfn.SEQUENCE(1,LEN($K322),1,1),1), _xlfn.LAMBDA(_xlpm.cell, fxEncode(_xlpm.cell, AM$309))))</f>
        <v>MYPKHF</v>
      </c>
      <c r="AN322" s="30" t="str" cm="1">
        <f t="array" ref="AN322">_xlfn.CONCAT(_xlfn.MAP(MID($K322,_xlfn.SEQUENCE(1,LEN($K322),1,1),1), _xlfn.LAMBDA(_xlpm.cell, fxEncode(_xlpm.cell, AN$309))))</f>
        <v>NZQLIG</v>
      </c>
      <c r="AW322" s="20" t="str">
        <v>F</v>
      </c>
      <c r="AY322" s="20" t="str">
        <v>3</v>
      </c>
      <c r="AZ322" s="20">
        <v>1</v>
      </c>
      <c r="BB322" s="20" t="str">
        <v>3</v>
      </c>
      <c r="BC322" s="20">
        <v>1</v>
      </c>
    </row>
    <row r="323" spans="9:55">
      <c r="I323" s="20" t="str">
        <v>8</v>
      </c>
      <c r="J323" s="154">
        <v>6</v>
      </c>
      <c r="K323" s="154" t="str">
        <v>NZQLIG</v>
      </c>
      <c r="L323" s="154" t="str">
        <v>FRIDAY</v>
      </c>
      <c r="M323" s="20">
        <f>_xlfn.XMATCH(L323,O323:AN323)</f>
        <v>18</v>
      </c>
      <c r="N323" s="20" cm="1">
        <f t="array" ref="N323">IF(L323&lt;&gt;"",SUM(--(O323:AN323=L323)),"")</f>
        <v>1</v>
      </c>
      <c r="O323" s="30" t="str" cm="1">
        <f t="array" ref="O323">_xlfn.CONCAT(_xlfn.MAP(MID($K323,_xlfn.SEQUENCE(1,LEN($K323),1,1),1), _xlfn.LAMBDA(_xlpm.cell, fxEncode(_xlpm.cell, O$309))))</f>
        <v>OARMJH</v>
      </c>
      <c r="P323" s="30" t="str" cm="1">
        <f t="array" ref="P323">_xlfn.CONCAT(_xlfn.MAP(MID($K323,_xlfn.SEQUENCE(1,LEN($K323),1,1),1), _xlfn.LAMBDA(_xlpm.cell, fxEncode(_xlpm.cell, P$309))))</f>
        <v>PBSNKI</v>
      </c>
      <c r="Q323" s="30" t="str" cm="1">
        <f t="array" ref="Q323">_xlfn.CONCAT(_xlfn.MAP(MID($K323,_xlfn.SEQUENCE(1,LEN($K323),1,1),1), _xlfn.LAMBDA(_xlpm.cell, fxEncode(_xlpm.cell, Q$309))))</f>
        <v>QCTOLJ</v>
      </c>
      <c r="R323" s="30" t="str" cm="1">
        <f t="array" ref="R323">_xlfn.CONCAT(_xlfn.MAP(MID($K323,_xlfn.SEQUENCE(1,LEN($K323),1,1),1), _xlfn.LAMBDA(_xlpm.cell, fxEncode(_xlpm.cell, R$309))))</f>
        <v>RDUPMK</v>
      </c>
      <c r="S323" s="30" t="str" cm="1">
        <f t="array" ref="S323">_xlfn.CONCAT(_xlfn.MAP(MID($K323,_xlfn.SEQUENCE(1,LEN($K323),1,1),1), _xlfn.LAMBDA(_xlpm.cell, fxEncode(_xlpm.cell, S$309))))</f>
        <v>SEVQNL</v>
      </c>
      <c r="T323" s="30" t="str" cm="1">
        <f t="array" ref="T323">_xlfn.CONCAT(_xlfn.MAP(MID($K323,_xlfn.SEQUENCE(1,LEN($K323),1,1),1), _xlfn.LAMBDA(_xlpm.cell, fxEncode(_xlpm.cell, T$309))))</f>
        <v>TFWROM</v>
      </c>
      <c r="U323" s="30" t="str" cm="1">
        <f t="array" ref="U323">_xlfn.CONCAT(_xlfn.MAP(MID($K323,_xlfn.SEQUENCE(1,LEN($K323),1,1),1), _xlfn.LAMBDA(_xlpm.cell, fxEncode(_xlpm.cell, U$309))))</f>
        <v>UGXSPN</v>
      </c>
      <c r="V323" s="30" t="str" cm="1">
        <f t="array" ref="V323">_xlfn.CONCAT(_xlfn.MAP(MID($K323,_xlfn.SEQUENCE(1,LEN($K323),1,1),1), _xlfn.LAMBDA(_xlpm.cell, fxEncode(_xlpm.cell, V$309))))</f>
        <v>VHYTQO</v>
      </c>
      <c r="W323" s="30" t="str" cm="1">
        <f t="array" ref="W323">_xlfn.CONCAT(_xlfn.MAP(MID($K323,_xlfn.SEQUENCE(1,LEN($K323),1,1),1), _xlfn.LAMBDA(_xlpm.cell, fxEncode(_xlpm.cell, W$309))))</f>
        <v>WIZURP</v>
      </c>
      <c r="X323" s="30" t="str" cm="1">
        <f t="array" ref="X323">_xlfn.CONCAT(_xlfn.MAP(MID($K323,_xlfn.SEQUENCE(1,LEN($K323),1,1),1), _xlfn.LAMBDA(_xlpm.cell, fxEncode(_xlpm.cell, X$309))))</f>
        <v>XJAVSQ</v>
      </c>
      <c r="Y323" s="30" t="str" cm="1">
        <f t="array" ref="Y323">_xlfn.CONCAT(_xlfn.MAP(MID($K323,_xlfn.SEQUENCE(1,LEN($K323),1,1),1), _xlfn.LAMBDA(_xlpm.cell, fxEncode(_xlpm.cell, Y$309))))</f>
        <v>YKBWTR</v>
      </c>
      <c r="Z323" s="30" t="str" cm="1">
        <f t="array" ref="Z323">_xlfn.CONCAT(_xlfn.MAP(MID($K323,_xlfn.SEQUENCE(1,LEN($K323),1,1),1), _xlfn.LAMBDA(_xlpm.cell, fxEncode(_xlpm.cell, Z$309))))</f>
        <v>ZLCXUS</v>
      </c>
      <c r="AA323" s="30" t="str" cm="1">
        <f t="array" ref="AA323">_xlfn.CONCAT(_xlfn.MAP(MID($K323,_xlfn.SEQUENCE(1,LEN($K323),1,1),1), _xlfn.LAMBDA(_xlpm.cell, fxEncode(_xlpm.cell, AA$309))))</f>
        <v>AMDYVT</v>
      </c>
      <c r="AB323" s="30" t="str" cm="1">
        <f t="array" ref="AB323">_xlfn.CONCAT(_xlfn.MAP(MID($K323,_xlfn.SEQUENCE(1,LEN($K323),1,1),1), _xlfn.LAMBDA(_xlpm.cell, fxEncode(_xlpm.cell, AB$309))))</f>
        <v>BNEZWU</v>
      </c>
      <c r="AC323" s="30" t="str" cm="1">
        <f t="array" ref="AC323">_xlfn.CONCAT(_xlfn.MAP(MID($K323,_xlfn.SEQUENCE(1,LEN($K323),1,1),1), _xlfn.LAMBDA(_xlpm.cell, fxEncode(_xlpm.cell, AC$309))))</f>
        <v>COFAXV</v>
      </c>
      <c r="AD323" s="30" t="str" cm="1">
        <f t="array" ref="AD323">_xlfn.CONCAT(_xlfn.MAP(MID($K323,_xlfn.SEQUENCE(1,LEN($K323),1,1),1), _xlfn.LAMBDA(_xlpm.cell, fxEncode(_xlpm.cell, AD$309))))</f>
        <v>DPGBYW</v>
      </c>
      <c r="AE323" s="30" t="str" cm="1">
        <f t="array" ref="AE323">_xlfn.CONCAT(_xlfn.MAP(MID($K323,_xlfn.SEQUENCE(1,LEN($K323),1,1),1), _xlfn.LAMBDA(_xlpm.cell, fxEncode(_xlpm.cell, AE$309))))</f>
        <v>EQHCZX</v>
      </c>
      <c r="AF323" s="30" t="str" cm="1">
        <f t="array" ref="AF323">_xlfn.CONCAT(_xlfn.MAP(MID($K323,_xlfn.SEQUENCE(1,LEN($K323),1,1),1), _xlfn.LAMBDA(_xlpm.cell, fxEncode(_xlpm.cell, AF$309))))</f>
        <v>FRIDAY</v>
      </c>
      <c r="AG323" s="30" t="str" cm="1">
        <f t="array" ref="AG323">_xlfn.CONCAT(_xlfn.MAP(MID($K323,_xlfn.SEQUENCE(1,LEN($K323),1,1),1), _xlfn.LAMBDA(_xlpm.cell, fxEncode(_xlpm.cell, AG$309))))</f>
        <v>GSJEBZ</v>
      </c>
      <c r="AH323" s="30" t="str" cm="1">
        <f t="array" ref="AH323">_xlfn.CONCAT(_xlfn.MAP(MID($K323,_xlfn.SEQUENCE(1,LEN($K323),1,1),1), _xlfn.LAMBDA(_xlpm.cell, fxEncode(_xlpm.cell, AH$309))))</f>
        <v>HTKFCA</v>
      </c>
      <c r="AI323" s="30" t="str" cm="1">
        <f t="array" ref="AI323">_xlfn.CONCAT(_xlfn.MAP(MID($K323,_xlfn.SEQUENCE(1,LEN($K323),1,1),1), _xlfn.LAMBDA(_xlpm.cell, fxEncode(_xlpm.cell, AI$309))))</f>
        <v>IULGDB</v>
      </c>
      <c r="AJ323" s="30" t="str" cm="1">
        <f t="array" ref="AJ323">_xlfn.CONCAT(_xlfn.MAP(MID($K323,_xlfn.SEQUENCE(1,LEN($K323),1,1),1), _xlfn.LAMBDA(_xlpm.cell, fxEncode(_xlpm.cell, AJ$309))))</f>
        <v>JVMHEC</v>
      </c>
      <c r="AK323" s="30" t="str" cm="1">
        <f t="array" ref="AK323">_xlfn.CONCAT(_xlfn.MAP(MID($K323,_xlfn.SEQUENCE(1,LEN($K323),1,1),1), _xlfn.LAMBDA(_xlpm.cell, fxEncode(_xlpm.cell, AK$309))))</f>
        <v>KWNIFD</v>
      </c>
      <c r="AL323" s="30" t="str" cm="1">
        <f t="array" ref="AL323">_xlfn.CONCAT(_xlfn.MAP(MID($K323,_xlfn.SEQUENCE(1,LEN($K323),1,1),1), _xlfn.LAMBDA(_xlpm.cell, fxEncode(_xlpm.cell, AL$309))))</f>
        <v>LXOJGE</v>
      </c>
      <c r="AM323" s="30" t="str" cm="1">
        <f t="array" ref="AM323">_xlfn.CONCAT(_xlfn.MAP(MID($K323,_xlfn.SEQUENCE(1,LEN($K323),1,1),1), _xlfn.LAMBDA(_xlpm.cell, fxEncode(_xlpm.cell, AM$309))))</f>
        <v>MYPKHF</v>
      </c>
      <c r="AN323" s="30" t="str" cm="1">
        <f t="array" ref="AN323">_xlfn.CONCAT(_xlfn.MAP(MID($K323,_xlfn.SEQUENCE(1,LEN($K323),1,1),1), _xlfn.LAMBDA(_xlpm.cell, fxEncode(_xlpm.cell, AN$309))))</f>
        <v>NZQLIG</v>
      </c>
      <c r="AW323" s="20" t="str">
        <v>X</v>
      </c>
    </row>
    <row r="324" spans="9:55">
      <c r="I324" s="20" t="str">
        <v>8</v>
      </c>
      <c r="J324" s="155">
        <v>6</v>
      </c>
      <c r="K324" s="155" t="str">
        <v>NZQLIG</v>
      </c>
      <c r="L324" s="155" t="str">
        <v>SUNDAY</v>
      </c>
      <c r="M324" s="20" t="e">
        <f>_xlfn.XMATCH(L324,O324:AN324)</f>
        <v>#N/A</v>
      </c>
      <c r="N324" s="20" cm="1">
        <f t="array" ref="N324">IF(L324&lt;&gt;"",SUM(--(O324:AN324=L324)),"")</f>
        <v>0</v>
      </c>
      <c r="O324" s="30" t="str" cm="1">
        <f t="array" ref="O324">_xlfn.CONCAT(_xlfn.MAP(MID($K324,_xlfn.SEQUENCE(1,LEN($K324),1,1),1), _xlfn.LAMBDA(_xlpm.cell, fxEncode(_xlpm.cell, O$309))))</f>
        <v>OARMJH</v>
      </c>
      <c r="P324" s="30" t="str" cm="1">
        <f t="array" ref="P324">_xlfn.CONCAT(_xlfn.MAP(MID($K324,_xlfn.SEQUENCE(1,LEN($K324),1,1),1), _xlfn.LAMBDA(_xlpm.cell, fxEncode(_xlpm.cell, P$309))))</f>
        <v>PBSNKI</v>
      </c>
      <c r="Q324" s="30" t="str" cm="1">
        <f t="array" ref="Q324">_xlfn.CONCAT(_xlfn.MAP(MID($K324,_xlfn.SEQUENCE(1,LEN($K324),1,1),1), _xlfn.LAMBDA(_xlpm.cell, fxEncode(_xlpm.cell, Q$309))))</f>
        <v>QCTOLJ</v>
      </c>
      <c r="R324" s="30" t="str" cm="1">
        <f t="array" ref="R324">_xlfn.CONCAT(_xlfn.MAP(MID($K324,_xlfn.SEQUENCE(1,LEN($K324),1,1),1), _xlfn.LAMBDA(_xlpm.cell, fxEncode(_xlpm.cell, R$309))))</f>
        <v>RDUPMK</v>
      </c>
      <c r="S324" s="30" t="str" cm="1">
        <f t="array" ref="S324">_xlfn.CONCAT(_xlfn.MAP(MID($K324,_xlfn.SEQUENCE(1,LEN($K324),1,1),1), _xlfn.LAMBDA(_xlpm.cell, fxEncode(_xlpm.cell, S$309))))</f>
        <v>SEVQNL</v>
      </c>
      <c r="T324" s="30" t="str" cm="1">
        <f t="array" ref="T324">_xlfn.CONCAT(_xlfn.MAP(MID($K324,_xlfn.SEQUENCE(1,LEN($K324),1,1),1), _xlfn.LAMBDA(_xlpm.cell, fxEncode(_xlpm.cell, T$309))))</f>
        <v>TFWROM</v>
      </c>
      <c r="U324" s="30" t="str" cm="1">
        <f t="array" ref="U324">_xlfn.CONCAT(_xlfn.MAP(MID($K324,_xlfn.SEQUENCE(1,LEN($K324),1,1),1), _xlfn.LAMBDA(_xlpm.cell, fxEncode(_xlpm.cell, U$309))))</f>
        <v>UGXSPN</v>
      </c>
      <c r="V324" s="30" t="str" cm="1">
        <f t="array" ref="V324">_xlfn.CONCAT(_xlfn.MAP(MID($K324,_xlfn.SEQUENCE(1,LEN($K324),1,1),1), _xlfn.LAMBDA(_xlpm.cell, fxEncode(_xlpm.cell, V$309))))</f>
        <v>VHYTQO</v>
      </c>
      <c r="W324" s="30" t="str" cm="1">
        <f t="array" ref="W324">_xlfn.CONCAT(_xlfn.MAP(MID($K324,_xlfn.SEQUENCE(1,LEN($K324),1,1),1), _xlfn.LAMBDA(_xlpm.cell, fxEncode(_xlpm.cell, W$309))))</f>
        <v>WIZURP</v>
      </c>
      <c r="X324" s="30" t="str" cm="1">
        <f t="array" ref="X324">_xlfn.CONCAT(_xlfn.MAP(MID($K324,_xlfn.SEQUENCE(1,LEN($K324),1,1),1), _xlfn.LAMBDA(_xlpm.cell, fxEncode(_xlpm.cell, X$309))))</f>
        <v>XJAVSQ</v>
      </c>
      <c r="Y324" s="30" t="str" cm="1">
        <f t="array" ref="Y324">_xlfn.CONCAT(_xlfn.MAP(MID($K324,_xlfn.SEQUENCE(1,LEN($K324),1,1),1), _xlfn.LAMBDA(_xlpm.cell, fxEncode(_xlpm.cell, Y$309))))</f>
        <v>YKBWTR</v>
      </c>
      <c r="Z324" s="30" t="str" cm="1">
        <f t="array" ref="Z324">_xlfn.CONCAT(_xlfn.MAP(MID($K324,_xlfn.SEQUENCE(1,LEN($K324),1,1),1), _xlfn.LAMBDA(_xlpm.cell, fxEncode(_xlpm.cell, Z$309))))</f>
        <v>ZLCXUS</v>
      </c>
      <c r="AA324" s="30" t="str" cm="1">
        <f t="array" ref="AA324">_xlfn.CONCAT(_xlfn.MAP(MID($K324,_xlfn.SEQUENCE(1,LEN($K324),1,1),1), _xlfn.LAMBDA(_xlpm.cell, fxEncode(_xlpm.cell, AA$309))))</f>
        <v>AMDYVT</v>
      </c>
      <c r="AB324" s="30" t="str" cm="1">
        <f t="array" ref="AB324">_xlfn.CONCAT(_xlfn.MAP(MID($K324,_xlfn.SEQUENCE(1,LEN($K324),1,1),1), _xlfn.LAMBDA(_xlpm.cell, fxEncode(_xlpm.cell, AB$309))))</f>
        <v>BNEZWU</v>
      </c>
      <c r="AC324" s="30" t="str" cm="1">
        <f t="array" ref="AC324">_xlfn.CONCAT(_xlfn.MAP(MID($K324,_xlfn.SEQUENCE(1,LEN($K324),1,1),1), _xlfn.LAMBDA(_xlpm.cell, fxEncode(_xlpm.cell, AC$309))))</f>
        <v>COFAXV</v>
      </c>
      <c r="AD324" s="30" t="str" cm="1">
        <f t="array" ref="AD324">_xlfn.CONCAT(_xlfn.MAP(MID($K324,_xlfn.SEQUENCE(1,LEN($K324),1,1),1), _xlfn.LAMBDA(_xlpm.cell, fxEncode(_xlpm.cell, AD$309))))</f>
        <v>DPGBYW</v>
      </c>
      <c r="AE324" s="30" t="str" cm="1">
        <f t="array" ref="AE324">_xlfn.CONCAT(_xlfn.MAP(MID($K324,_xlfn.SEQUENCE(1,LEN($K324),1,1),1), _xlfn.LAMBDA(_xlpm.cell, fxEncode(_xlpm.cell, AE$309))))</f>
        <v>EQHCZX</v>
      </c>
      <c r="AF324" s="30" t="str" cm="1">
        <f t="array" ref="AF324">_xlfn.CONCAT(_xlfn.MAP(MID($K324,_xlfn.SEQUENCE(1,LEN($K324),1,1),1), _xlfn.LAMBDA(_xlpm.cell, fxEncode(_xlpm.cell, AF$309))))</f>
        <v>FRIDAY</v>
      </c>
      <c r="AG324" s="30" t="str" cm="1">
        <f t="array" ref="AG324">_xlfn.CONCAT(_xlfn.MAP(MID($K324,_xlfn.SEQUENCE(1,LEN($K324),1,1),1), _xlfn.LAMBDA(_xlpm.cell, fxEncode(_xlpm.cell, AG$309))))</f>
        <v>GSJEBZ</v>
      </c>
      <c r="AH324" s="30" t="str" cm="1">
        <f t="array" ref="AH324">_xlfn.CONCAT(_xlfn.MAP(MID($K324,_xlfn.SEQUENCE(1,LEN($K324),1,1),1), _xlfn.LAMBDA(_xlpm.cell, fxEncode(_xlpm.cell, AH$309))))</f>
        <v>HTKFCA</v>
      </c>
      <c r="AI324" s="30" t="str" cm="1">
        <f t="array" ref="AI324">_xlfn.CONCAT(_xlfn.MAP(MID($K324,_xlfn.SEQUENCE(1,LEN($K324),1,1),1), _xlfn.LAMBDA(_xlpm.cell, fxEncode(_xlpm.cell, AI$309))))</f>
        <v>IULGDB</v>
      </c>
      <c r="AJ324" s="30" t="str" cm="1">
        <f t="array" ref="AJ324">_xlfn.CONCAT(_xlfn.MAP(MID($K324,_xlfn.SEQUENCE(1,LEN($K324),1,1),1), _xlfn.LAMBDA(_xlpm.cell, fxEncode(_xlpm.cell, AJ$309))))</f>
        <v>JVMHEC</v>
      </c>
      <c r="AK324" s="30" t="str" cm="1">
        <f t="array" ref="AK324">_xlfn.CONCAT(_xlfn.MAP(MID($K324,_xlfn.SEQUENCE(1,LEN($K324),1,1),1), _xlfn.LAMBDA(_xlpm.cell, fxEncode(_xlpm.cell, AK$309))))</f>
        <v>KWNIFD</v>
      </c>
      <c r="AL324" s="30" t="str" cm="1">
        <f t="array" ref="AL324">_xlfn.CONCAT(_xlfn.MAP(MID($K324,_xlfn.SEQUENCE(1,LEN($K324),1,1),1), _xlfn.LAMBDA(_xlpm.cell, fxEncode(_xlpm.cell, AL$309))))</f>
        <v>LXOJGE</v>
      </c>
      <c r="AM324" s="30" t="str" cm="1">
        <f t="array" ref="AM324">_xlfn.CONCAT(_xlfn.MAP(MID($K324,_xlfn.SEQUENCE(1,LEN($K324),1,1),1), _xlfn.LAMBDA(_xlpm.cell, fxEncode(_xlpm.cell, AM$309))))</f>
        <v>MYPKHF</v>
      </c>
      <c r="AN324" s="30" t="str" cm="1">
        <f t="array" ref="AN324">_xlfn.CONCAT(_xlfn.MAP(MID($K324,_xlfn.SEQUENCE(1,LEN($K324),1,1),1), _xlfn.LAMBDA(_xlpm.cell, fxEncode(_xlpm.cell, AN$309))))</f>
        <v>NZQLIG</v>
      </c>
      <c r="AW324" s="20" t="str">
        <v>A</v>
      </c>
    </row>
    <row r="325" spans="9:55">
      <c r="I325" s="20" t="str">
        <v>9</v>
      </c>
      <c r="J325" s="154">
        <v>8</v>
      </c>
      <c r="K325" s="154" t="str">
        <v>WEXYVHEC</v>
      </c>
      <c r="L325" s="154" t="str" cm="1">
        <f t="array" ref="L325:L326">_xlfn._xlws.FILTER($L$269:$L$275,_xlfn.ANCHORARRAY($M$269)=J325)</f>
        <v>THURSDAY</v>
      </c>
      <c r="M325" s="20" t="e">
        <f>_xlfn.XMATCH(L325,O325:AN325)</f>
        <v>#N/A</v>
      </c>
      <c r="N325" s="20" cm="1">
        <f t="array" ref="N325">IF(L325&lt;&gt;"",SUM(--(O325:AN325=L325)),"")</f>
        <v>0</v>
      </c>
      <c r="O325" s="30" t="str" cm="1">
        <f t="array" ref="O325">_xlfn.CONCAT(_xlfn.MAP(MID($K325,_xlfn.SEQUENCE(1,LEN($K325),1,1),1), _xlfn.LAMBDA(_xlpm.cell, fxEncode(_xlpm.cell, O$309))))</f>
        <v>XFYZWIFD</v>
      </c>
      <c r="P325" s="30" t="str" cm="1">
        <f t="array" ref="P325">_xlfn.CONCAT(_xlfn.MAP(MID($K325,_xlfn.SEQUENCE(1,LEN($K325),1,1),1), _xlfn.LAMBDA(_xlpm.cell, fxEncode(_xlpm.cell, P$309))))</f>
        <v>YGZAXJGE</v>
      </c>
      <c r="Q325" s="30" t="str" cm="1">
        <f t="array" ref="Q325">_xlfn.CONCAT(_xlfn.MAP(MID($K325,_xlfn.SEQUENCE(1,LEN($K325),1,1),1), _xlfn.LAMBDA(_xlpm.cell, fxEncode(_xlpm.cell, Q$309))))</f>
        <v>ZHABYKHF</v>
      </c>
      <c r="R325" s="30" t="str" cm="1">
        <f t="array" ref="R325">_xlfn.CONCAT(_xlfn.MAP(MID($K325,_xlfn.SEQUENCE(1,LEN($K325),1,1),1), _xlfn.LAMBDA(_xlpm.cell, fxEncode(_xlpm.cell, R$309))))</f>
        <v>AIBCZLIG</v>
      </c>
      <c r="S325" s="30" t="str" cm="1">
        <f t="array" ref="S325">_xlfn.CONCAT(_xlfn.MAP(MID($K325,_xlfn.SEQUENCE(1,LEN($K325),1,1),1), _xlfn.LAMBDA(_xlpm.cell, fxEncode(_xlpm.cell, S$309))))</f>
        <v>BJCDAMJH</v>
      </c>
      <c r="T325" s="30" t="str" cm="1">
        <f t="array" ref="T325">_xlfn.CONCAT(_xlfn.MAP(MID($K325,_xlfn.SEQUENCE(1,LEN($K325),1,1),1), _xlfn.LAMBDA(_xlpm.cell, fxEncode(_xlpm.cell, T$309))))</f>
        <v>CKDEBNKI</v>
      </c>
      <c r="U325" s="30" t="str" cm="1">
        <f t="array" ref="U325">_xlfn.CONCAT(_xlfn.MAP(MID($K325,_xlfn.SEQUENCE(1,LEN($K325),1,1),1), _xlfn.LAMBDA(_xlpm.cell, fxEncode(_xlpm.cell, U$309))))</f>
        <v>DLEFCOLJ</v>
      </c>
      <c r="V325" s="30" t="str" cm="1">
        <f t="array" ref="V325">_xlfn.CONCAT(_xlfn.MAP(MID($K325,_xlfn.SEQUENCE(1,LEN($K325),1,1),1), _xlfn.LAMBDA(_xlpm.cell, fxEncode(_xlpm.cell, V$309))))</f>
        <v>EMFGDPMK</v>
      </c>
      <c r="W325" s="30" t="str" cm="1">
        <f t="array" ref="W325">_xlfn.CONCAT(_xlfn.MAP(MID($K325,_xlfn.SEQUENCE(1,LEN($K325),1,1),1), _xlfn.LAMBDA(_xlpm.cell, fxEncode(_xlpm.cell, W$309))))</f>
        <v>FNGHEQNL</v>
      </c>
      <c r="X325" s="30" t="str" cm="1">
        <f t="array" ref="X325">_xlfn.CONCAT(_xlfn.MAP(MID($K325,_xlfn.SEQUENCE(1,LEN($K325),1,1),1), _xlfn.LAMBDA(_xlpm.cell, fxEncode(_xlpm.cell, X$309))))</f>
        <v>GOHIFROM</v>
      </c>
      <c r="Y325" s="30" t="str" cm="1">
        <f t="array" ref="Y325">_xlfn.CONCAT(_xlfn.MAP(MID($K325,_xlfn.SEQUENCE(1,LEN($K325),1,1),1), _xlfn.LAMBDA(_xlpm.cell, fxEncode(_xlpm.cell, Y$309))))</f>
        <v>HPIJGSPN</v>
      </c>
      <c r="Z325" s="30" t="str" cm="1">
        <f t="array" ref="Z325">_xlfn.CONCAT(_xlfn.MAP(MID($K325,_xlfn.SEQUENCE(1,LEN($K325),1,1),1), _xlfn.LAMBDA(_xlpm.cell, fxEncode(_xlpm.cell, Z$309))))</f>
        <v>IQJKHTQO</v>
      </c>
      <c r="AA325" s="30" t="str" cm="1">
        <f t="array" ref="AA325">_xlfn.CONCAT(_xlfn.MAP(MID($K325,_xlfn.SEQUENCE(1,LEN($K325),1,1),1), _xlfn.LAMBDA(_xlpm.cell, fxEncode(_xlpm.cell, AA$309))))</f>
        <v>JRKLIURP</v>
      </c>
      <c r="AB325" s="30" t="str" cm="1">
        <f t="array" ref="AB325">_xlfn.CONCAT(_xlfn.MAP(MID($K325,_xlfn.SEQUENCE(1,LEN($K325),1,1),1), _xlfn.LAMBDA(_xlpm.cell, fxEncode(_xlpm.cell, AB$309))))</f>
        <v>KSLMJVSQ</v>
      </c>
      <c r="AC325" s="30" t="str" cm="1">
        <f t="array" ref="AC325">_xlfn.CONCAT(_xlfn.MAP(MID($K325,_xlfn.SEQUENCE(1,LEN($K325),1,1),1), _xlfn.LAMBDA(_xlpm.cell, fxEncode(_xlpm.cell, AC$309))))</f>
        <v>LTMNKWTR</v>
      </c>
      <c r="AD325" s="30" t="str" cm="1">
        <f t="array" ref="AD325">_xlfn.CONCAT(_xlfn.MAP(MID($K325,_xlfn.SEQUENCE(1,LEN($K325),1,1),1), _xlfn.LAMBDA(_xlpm.cell, fxEncode(_xlpm.cell, AD$309))))</f>
        <v>MUNOLXUS</v>
      </c>
      <c r="AE325" s="30" t="str" cm="1">
        <f t="array" ref="AE325">_xlfn.CONCAT(_xlfn.MAP(MID($K325,_xlfn.SEQUENCE(1,LEN($K325),1,1),1), _xlfn.LAMBDA(_xlpm.cell, fxEncode(_xlpm.cell, AE$309))))</f>
        <v>NVOPMYVT</v>
      </c>
      <c r="AF325" s="30" t="str" cm="1">
        <f t="array" ref="AF325">_xlfn.CONCAT(_xlfn.MAP(MID($K325,_xlfn.SEQUENCE(1,LEN($K325),1,1),1), _xlfn.LAMBDA(_xlpm.cell, fxEncode(_xlpm.cell, AF$309))))</f>
        <v>OWPQNZWU</v>
      </c>
      <c r="AG325" s="30" t="str" cm="1">
        <f t="array" ref="AG325">_xlfn.CONCAT(_xlfn.MAP(MID($K325,_xlfn.SEQUENCE(1,LEN($K325),1,1),1), _xlfn.LAMBDA(_xlpm.cell, fxEncode(_xlpm.cell, AG$309))))</f>
        <v>PXQROAXV</v>
      </c>
      <c r="AH325" s="30" t="str" cm="1">
        <f t="array" ref="AH325">_xlfn.CONCAT(_xlfn.MAP(MID($K325,_xlfn.SEQUENCE(1,LEN($K325),1,1),1), _xlfn.LAMBDA(_xlpm.cell, fxEncode(_xlpm.cell, AH$309))))</f>
        <v>QYRSPBYW</v>
      </c>
      <c r="AI325" s="30" t="str" cm="1">
        <f t="array" ref="AI325">_xlfn.CONCAT(_xlfn.MAP(MID($K325,_xlfn.SEQUENCE(1,LEN($K325),1,1),1), _xlfn.LAMBDA(_xlpm.cell, fxEncode(_xlpm.cell, AI$309))))</f>
        <v>RZSTQCZX</v>
      </c>
      <c r="AJ325" s="30" t="str" cm="1">
        <f t="array" ref="AJ325">_xlfn.CONCAT(_xlfn.MAP(MID($K325,_xlfn.SEQUENCE(1,LEN($K325),1,1),1), _xlfn.LAMBDA(_xlpm.cell, fxEncode(_xlpm.cell, AJ$309))))</f>
        <v>SATURDAY</v>
      </c>
      <c r="AK325" s="30" t="str" cm="1">
        <f t="array" ref="AK325">_xlfn.CONCAT(_xlfn.MAP(MID($K325,_xlfn.SEQUENCE(1,LEN($K325),1,1),1), _xlfn.LAMBDA(_xlpm.cell, fxEncode(_xlpm.cell, AK$309))))</f>
        <v>TBUVSEBZ</v>
      </c>
      <c r="AL325" s="30" t="str" cm="1">
        <f t="array" ref="AL325">_xlfn.CONCAT(_xlfn.MAP(MID($K325,_xlfn.SEQUENCE(1,LEN($K325),1,1),1), _xlfn.LAMBDA(_xlpm.cell, fxEncode(_xlpm.cell, AL$309))))</f>
        <v>UCVWTFCA</v>
      </c>
      <c r="AM325" s="30" t="str" cm="1">
        <f t="array" ref="AM325">_xlfn.CONCAT(_xlfn.MAP(MID($K325,_xlfn.SEQUENCE(1,LEN($K325),1,1),1), _xlfn.LAMBDA(_xlpm.cell, fxEncode(_xlpm.cell, AM$309))))</f>
        <v>VDWXUGDB</v>
      </c>
      <c r="AN325" s="30" t="str" cm="1">
        <f t="array" ref="AN325">_xlfn.CONCAT(_xlfn.MAP(MID($K325,_xlfn.SEQUENCE(1,LEN($K325),1,1),1), _xlfn.LAMBDA(_xlpm.cell, fxEncode(_xlpm.cell, AN$309))))</f>
        <v>WEXYVHEC</v>
      </c>
      <c r="AW325" s="20" t="str">
        <v>U</v>
      </c>
    </row>
    <row r="326" spans="9:55">
      <c r="I326" s="20" t="str">
        <v>9</v>
      </c>
      <c r="J326" s="154">
        <v>8</v>
      </c>
      <c r="K326" s="154" t="str">
        <v>WEXYVHEC</v>
      </c>
      <c r="L326" s="154" t="str">
        <v>SATURDAY</v>
      </c>
      <c r="M326" s="20">
        <f>_xlfn.XMATCH(L326,O326:AN326)</f>
        <v>22</v>
      </c>
      <c r="N326" s="20" cm="1">
        <f t="array" ref="N326">IF(L326&lt;&gt;"",SUM(--(O326:AN326=L326)),"")</f>
        <v>1</v>
      </c>
      <c r="O326" s="30" t="str" cm="1">
        <f t="array" ref="O326">_xlfn.CONCAT(_xlfn.MAP(MID($K326,_xlfn.SEQUENCE(1,LEN($K326),1,1),1), _xlfn.LAMBDA(_xlpm.cell, fxEncode(_xlpm.cell, O$309))))</f>
        <v>XFYZWIFD</v>
      </c>
      <c r="P326" s="30" t="str" cm="1">
        <f t="array" ref="P326">_xlfn.CONCAT(_xlfn.MAP(MID($K326,_xlfn.SEQUENCE(1,LEN($K326),1,1),1), _xlfn.LAMBDA(_xlpm.cell, fxEncode(_xlpm.cell, P$309))))</f>
        <v>YGZAXJGE</v>
      </c>
      <c r="Q326" s="30" t="str" cm="1">
        <f t="array" ref="Q326">_xlfn.CONCAT(_xlfn.MAP(MID($K326,_xlfn.SEQUENCE(1,LEN($K326),1,1),1), _xlfn.LAMBDA(_xlpm.cell, fxEncode(_xlpm.cell, Q$309))))</f>
        <v>ZHABYKHF</v>
      </c>
      <c r="R326" s="30" t="str" cm="1">
        <f t="array" ref="R326">_xlfn.CONCAT(_xlfn.MAP(MID($K326,_xlfn.SEQUENCE(1,LEN($K326),1,1),1), _xlfn.LAMBDA(_xlpm.cell, fxEncode(_xlpm.cell, R$309))))</f>
        <v>AIBCZLIG</v>
      </c>
      <c r="S326" s="30" t="str" cm="1">
        <f t="array" ref="S326">_xlfn.CONCAT(_xlfn.MAP(MID($K326,_xlfn.SEQUENCE(1,LEN($K326),1,1),1), _xlfn.LAMBDA(_xlpm.cell, fxEncode(_xlpm.cell, S$309))))</f>
        <v>BJCDAMJH</v>
      </c>
      <c r="T326" s="30" t="str" cm="1">
        <f t="array" ref="T326">_xlfn.CONCAT(_xlfn.MAP(MID($K326,_xlfn.SEQUENCE(1,LEN($K326),1,1),1), _xlfn.LAMBDA(_xlpm.cell, fxEncode(_xlpm.cell, T$309))))</f>
        <v>CKDEBNKI</v>
      </c>
      <c r="U326" s="30" t="str" cm="1">
        <f t="array" ref="U326">_xlfn.CONCAT(_xlfn.MAP(MID($K326,_xlfn.SEQUENCE(1,LEN($K326),1,1),1), _xlfn.LAMBDA(_xlpm.cell, fxEncode(_xlpm.cell, U$309))))</f>
        <v>DLEFCOLJ</v>
      </c>
      <c r="V326" s="30" t="str" cm="1">
        <f t="array" ref="V326">_xlfn.CONCAT(_xlfn.MAP(MID($K326,_xlfn.SEQUENCE(1,LEN($K326),1,1),1), _xlfn.LAMBDA(_xlpm.cell, fxEncode(_xlpm.cell, V$309))))</f>
        <v>EMFGDPMK</v>
      </c>
      <c r="W326" s="30" t="str" cm="1">
        <f t="array" ref="W326">_xlfn.CONCAT(_xlfn.MAP(MID($K326,_xlfn.SEQUENCE(1,LEN($K326),1,1),1), _xlfn.LAMBDA(_xlpm.cell, fxEncode(_xlpm.cell, W$309))))</f>
        <v>FNGHEQNL</v>
      </c>
      <c r="X326" s="30" t="str" cm="1">
        <f t="array" ref="X326">_xlfn.CONCAT(_xlfn.MAP(MID($K326,_xlfn.SEQUENCE(1,LEN($K326),1,1),1), _xlfn.LAMBDA(_xlpm.cell, fxEncode(_xlpm.cell, X$309))))</f>
        <v>GOHIFROM</v>
      </c>
      <c r="Y326" s="30" t="str" cm="1">
        <f t="array" ref="Y326">_xlfn.CONCAT(_xlfn.MAP(MID($K326,_xlfn.SEQUENCE(1,LEN($K326),1,1),1), _xlfn.LAMBDA(_xlpm.cell, fxEncode(_xlpm.cell, Y$309))))</f>
        <v>HPIJGSPN</v>
      </c>
      <c r="Z326" s="30" t="str" cm="1">
        <f t="array" ref="Z326">_xlfn.CONCAT(_xlfn.MAP(MID($K326,_xlfn.SEQUENCE(1,LEN($K326),1,1),1), _xlfn.LAMBDA(_xlpm.cell, fxEncode(_xlpm.cell, Z$309))))</f>
        <v>IQJKHTQO</v>
      </c>
      <c r="AA326" s="30" t="str" cm="1">
        <f t="array" ref="AA326">_xlfn.CONCAT(_xlfn.MAP(MID($K326,_xlfn.SEQUENCE(1,LEN($K326),1,1),1), _xlfn.LAMBDA(_xlpm.cell, fxEncode(_xlpm.cell, AA$309))))</f>
        <v>JRKLIURP</v>
      </c>
      <c r="AB326" s="30" t="str" cm="1">
        <f t="array" ref="AB326">_xlfn.CONCAT(_xlfn.MAP(MID($K326,_xlfn.SEQUENCE(1,LEN($K326),1,1),1), _xlfn.LAMBDA(_xlpm.cell, fxEncode(_xlpm.cell, AB$309))))</f>
        <v>KSLMJVSQ</v>
      </c>
      <c r="AC326" s="30" t="str" cm="1">
        <f t="array" ref="AC326">_xlfn.CONCAT(_xlfn.MAP(MID($K326,_xlfn.SEQUENCE(1,LEN($K326),1,1),1), _xlfn.LAMBDA(_xlpm.cell, fxEncode(_xlpm.cell, AC$309))))</f>
        <v>LTMNKWTR</v>
      </c>
      <c r="AD326" s="30" t="str" cm="1">
        <f t="array" ref="AD326">_xlfn.CONCAT(_xlfn.MAP(MID($K326,_xlfn.SEQUENCE(1,LEN($K326),1,1),1), _xlfn.LAMBDA(_xlpm.cell, fxEncode(_xlpm.cell, AD$309))))</f>
        <v>MUNOLXUS</v>
      </c>
      <c r="AE326" s="30" t="str" cm="1">
        <f t="array" ref="AE326">_xlfn.CONCAT(_xlfn.MAP(MID($K326,_xlfn.SEQUENCE(1,LEN($K326),1,1),1), _xlfn.LAMBDA(_xlpm.cell, fxEncode(_xlpm.cell, AE$309))))</f>
        <v>NVOPMYVT</v>
      </c>
      <c r="AF326" s="30" t="str" cm="1">
        <f t="array" ref="AF326">_xlfn.CONCAT(_xlfn.MAP(MID($K326,_xlfn.SEQUENCE(1,LEN($K326),1,1),1), _xlfn.LAMBDA(_xlpm.cell, fxEncode(_xlpm.cell, AF$309))))</f>
        <v>OWPQNZWU</v>
      </c>
      <c r="AG326" s="30" t="str" cm="1">
        <f t="array" ref="AG326">_xlfn.CONCAT(_xlfn.MAP(MID($K326,_xlfn.SEQUENCE(1,LEN($K326),1,1),1), _xlfn.LAMBDA(_xlpm.cell, fxEncode(_xlpm.cell, AG$309))))</f>
        <v>PXQROAXV</v>
      </c>
      <c r="AH326" s="30" t="str" cm="1">
        <f t="array" ref="AH326">_xlfn.CONCAT(_xlfn.MAP(MID($K326,_xlfn.SEQUENCE(1,LEN($K326),1,1),1), _xlfn.LAMBDA(_xlpm.cell, fxEncode(_xlpm.cell, AH$309))))</f>
        <v>QYRSPBYW</v>
      </c>
      <c r="AI326" s="30" t="str" cm="1">
        <f t="array" ref="AI326">_xlfn.CONCAT(_xlfn.MAP(MID($K326,_xlfn.SEQUENCE(1,LEN($K326),1,1),1), _xlfn.LAMBDA(_xlpm.cell, fxEncode(_xlpm.cell, AI$309))))</f>
        <v>RZSTQCZX</v>
      </c>
      <c r="AJ326" s="30" t="str" cm="1">
        <f t="array" ref="AJ326">_xlfn.CONCAT(_xlfn.MAP(MID($K326,_xlfn.SEQUENCE(1,LEN($K326),1,1),1), _xlfn.LAMBDA(_xlpm.cell, fxEncode(_xlpm.cell, AJ$309))))</f>
        <v>SATURDAY</v>
      </c>
      <c r="AK326" s="30" t="str" cm="1">
        <f t="array" ref="AK326">_xlfn.CONCAT(_xlfn.MAP(MID($K326,_xlfn.SEQUENCE(1,LEN($K326),1,1),1), _xlfn.LAMBDA(_xlpm.cell, fxEncode(_xlpm.cell, AK$309))))</f>
        <v>TBUVSEBZ</v>
      </c>
      <c r="AL326" s="30" t="str" cm="1">
        <f t="array" ref="AL326">_xlfn.CONCAT(_xlfn.MAP(MID($K326,_xlfn.SEQUENCE(1,LEN($K326),1,1),1), _xlfn.LAMBDA(_xlpm.cell, fxEncode(_xlpm.cell, AL$309))))</f>
        <v>UCVWTFCA</v>
      </c>
      <c r="AM326" s="30" t="str" cm="1">
        <f t="array" ref="AM326">_xlfn.CONCAT(_xlfn.MAP(MID($K326,_xlfn.SEQUENCE(1,LEN($K326),1,1),1), _xlfn.LAMBDA(_xlpm.cell, fxEncode(_xlpm.cell, AM$309))))</f>
        <v>VDWXUGDB</v>
      </c>
      <c r="AN326" s="30" t="str" cm="1">
        <f t="array" ref="AN326">_xlfn.CONCAT(_xlfn.MAP(MID($K326,_xlfn.SEQUENCE(1,LEN($K326),1,1),1), _xlfn.LAMBDA(_xlpm.cell, fxEncode(_xlpm.cell, AN$309))))</f>
        <v>WEXYVHEC</v>
      </c>
      <c r="AW326" s="20" t="str">
        <v>M</v>
      </c>
    </row>
    <row r="327" spans="9:55">
      <c r="I327" s="20" t="str">
        <v>9</v>
      </c>
      <c r="J327" s="155">
        <v>8</v>
      </c>
      <c r="K327" s="155" t="str">
        <v>WEXYVHEC</v>
      </c>
      <c r="L327" s="156"/>
      <c r="M327" s="20">
        <f>_xlfn.XMATCH(L327,O327:AN327)</f>
        <v>1</v>
      </c>
      <c r="N327" s="20" t="str" cm="1">
        <f t="array" ref="N327">IF(L327&lt;&gt;"",SUM(--(O327:AN327=L327)),"")</f>
        <v/>
      </c>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W327" s="20" t="str">
        <v>I</v>
      </c>
    </row>
    <row r="328" spans="9:55">
      <c r="I328" s="20" t="str">
        <v>10</v>
      </c>
      <c r="J328" s="154">
        <v>6</v>
      </c>
      <c r="K328" s="154" t="str">
        <v>NPOEBZ</v>
      </c>
      <c r="L328" s="154" t="str" cm="1">
        <f t="array" ref="L328:L330">_xlfn._xlws.FILTER($L$269:$L$275,_xlfn.ANCHORARRAY($M$269)=J328)</f>
        <v>MONDAY</v>
      </c>
      <c r="M328" s="20">
        <f>_xlfn.XMATCH(L328,O328:AN328)</f>
        <v>25</v>
      </c>
      <c r="N328" s="20" cm="1">
        <f t="array" ref="N328">IF(L328&lt;&gt;"",SUM(--(O328:AN328=L328)),"")</f>
        <v>1</v>
      </c>
      <c r="O328" s="30" t="str" cm="1">
        <f t="array" ref="O328">_xlfn.CONCAT(_xlfn.MAP(MID($K328,_xlfn.SEQUENCE(1,LEN($K328),1,1),1), _xlfn.LAMBDA(_xlpm.cell, fxEncode(_xlpm.cell, O$309))))</f>
        <v>OQPFCA</v>
      </c>
      <c r="P328" s="30" t="str" cm="1">
        <f t="array" ref="P328">_xlfn.CONCAT(_xlfn.MAP(MID($K328,_xlfn.SEQUENCE(1,LEN($K328),1,1),1), _xlfn.LAMBDA(_xlpm.cell, fxEncode(_xlpm.cell, P$309))))</f>
        <v>PRQGDB</v>
      </c>
      <c r="Q328" s="30" t="str" cm="1">
        <f t="array" ref="Q328">_xlfn.CONCAT(_xlfn.MAP(MID($K328,_xlfn.SEQUENCE(1,LEN($K328),1,1),1), _xlfn.LAMBDA(_xlpm.cell, fxEncode(_xlpm.cell, Q$309))))</f>
        <v>QSRHEC</v>
      </c>
      <c r="R328" s="30" t="str" cm="1">
        <f t="array" ref="R328">_xlfn.CONCAT(_xlfn.MAP(MID($K328,_xlfn.SEQUENCE(1,LEN($K328),1,1),1), _xlfn.LAMBDA(_xlpm.cell, fxEncode(_xlpm.cell, R$309))))</f>
        <v>RTSIFD</v>
      </c>
      <c r="S328" s="30" t="str" cm="1">
        <f t="array" ref="S328">_xlfn.CONCAT(_xlfn.MAP(MID($K328,_xlfn.SEQUENCE(1,LEN($K328),1,1),1), _xlfn.LAMBDA(_xlpm.cell, fxEncode(_xlpm.cell, S$309))))</f>
        <v>SUTJGE</v>
      </c>
      <c r="T328" s="30" t="str" cm="1">
        <f t="array" ref="T328">_xlfn.CONCAT(_xlfn.MAP(MID($K328,_xlfn.SEQUENCE(1,LEN($K328),1,1),1), _xlfn.LAMBDA(_xlpm.cell, fxEncode(_xlpm.cell, T$309))))</f>
        <v>TVUKHF</v>
      </c>
      <c r="U328" s="30" t="str" cm="1">
        <f t="array" ref="U328">_xlfn.CONCAT(_xlfn.MAP(MID($K328,_xlfn.SEQUENCE(1,LEN($K328),1,1),1), _xlfn.LAMBDA(_xlpm.cell, fxEncode(_xlpm.cell, U$309))))</f>
        <v>UWVLIG</v>
      </c>
      <c r="V328" s="30" t="str" cm="1">
        <f t="array" ref="V328">_xlfn.CONCAT(_xlfn.MAP(MID($K328,_xlfn.SEQUENCE(1,LEN($K328),1,1),1), _xlfn.LAMBDA(_xlpm.cell, fxEncode(_xlpm.cell, V$309))))</f>
        <v>VXWMJH</v>
      </c>
      <c r="W328" s="30" t="str" cm="1">
        <f t="array" ref="W328">_xlfn.CONCAT(_xlfn.MAP(MID($K328,_xlfn.SEQUENCE(1,LEN($K328),1,1),1), _xlfn.LAMBDA(_xlpm.cell, fxEncode(_xlpm.cell, W$309))))</f>
        <v>WYXNKI</v>
      </c>
      <c r="X328" s="30" t="str" cm="1">
        <f t="array" ref="X328">_xlfn.CONCAT(_xlfn.MAP(MID($K328,_xlfn.SEQUENCE(1,LEN($K328),1,1),1), _xlfn.LAMBDA(_xlpm.cell, fxEncode(_xlpm.cell, X$309))))</f>
        <v>XZYOLJ</v>
      </c>
      <c r="Y328" s="30" t="str" cm="1">
        <f t="array" ref="Y328">_xlfn.CONCAT(_xlfn.MAP(MID($K328,_xlfn.SEQUENCE(1,LEN($K328),1,1),1), _xlfn.LAMBDA(_xlpm.cell, fxEncode(_xlpm.cell, Y$309))))</f>
        <v>YAZPMK</v>
      </c>
      <c r="Z328" s="30" t="str" cm="1">
        <f t="array" ref="Z328">_xlfn.CONCAT(_xlfn.MAP(MID($K328,_xlfn.SEQUENCE(1,LEN($K328),1,1),1), _xlfn.LAMBDA(_xlpm.cell, fxEncode(_xlpm.cell, Z$309))))</f>
        <v>ZBAQNL</v>
      </c>
      <c r="AA328" s="30" t="str" cm="1">
        <f t="array" ref="AA328">_xlfn.CONCAT(_xlfn.MAP(MID($K328,_xlfn.SEQUENCE(1,LEN($K328),1,1),1), _xlfn.LAMBDA(_xlpm.cell, fxEncode(_xlpm.cell, AA$309))))</f>
        <v>ACBROM</v>
      </c>
      <c r="AB328" s="30" t="str" cm="1">
        <f t="array" ref="AB328">_xlfn.CONCAT(_xlfn.MAP(MID($K328,_xlfn.SEQUENCE(1,LEN($K328),1,1),1), _xlfn.LAMBDA(_xlpm.cell, fxEncode(_xlpm.cell, AB$309))))</f>
        <v>BDCSPN</v>
      </c>
      <c r="AC328" s="30" t="str" cm="1">
        <f t="array" ref="AC328">_xlfn.CONCAT(_xlfn.MAP(MID($K328,_xlfn.SEQUENCE(1,LEN($K328),1,1),1), _xlfn.LAMBDA(_xlpm.cell, fxEncode(_xlpm.cell, AC$309))))</f>
        <v>CEDTQO</v>
      </c>
      <c r="AD328" s="30" t="str" cm="1">
        <f t="array" ref="AD328">_xlfn.CONCAT(_xlfn.MAP(MID($K328,_xlfn.SEQUENCE(1,LEN($K328),1,1),1), _xlfn.LAMBDA(_xlpm.cell, fxEncode(_xlpm.cell, AD$309))))</f>
        <v>DFEURP</v>
      </c>
      <c r="AE328" s="30" t="str" cm="1">
        <f t="array" ref="AE328">_xlfn.CONCAT(_xlfn.MAP(MID($K328,_xlfn.SEQUENCE(1,LEN($K328),1,1),1), _xlfn.LAMBDA(_xlpm.cell, fxEncode(_xlpm.cell, AE$309))))</f>
        <v>EGFVSQ</v>
      </c>
      <c r="AF328" s="30" t="str" cm="1">
        <f t="array" ref="AF328">_xlfn.CONCAT(_xlfn.MAP(MID($K328,_xlfn.SEQUENCE(1,LEN($K328),1,1),1), _xlfn.LAMBDA(_xlpm.cell, fxEncode(_xlpm.cell, AF$309))))</f>
        <v>FHGWTR</v>
      </c>
      <c r="AG328" s="30" t="str" cm="1">
        <f t="array" ref="AG328">_xlfn.CONCAT(_xlfn.MAP(MID($K328,_xlfn.SEQUENCE(1,LEN($K328),1,1),1), _xlfn.LAMBDA(_xlpm.cell, fxEncode(_xlpm.cell, AG$309))))</f>
        <v>GIHXUS</v>
      </c>
      <c r="AH328" s="30" t="str" cm="1">
        <f t="array" ref="AH328">_xlfn.CONCAT(_xlfn.MAP(MID($K328,_xlfn.SEQUENCE(1,LEN($K328),1,1),1), _xlfn.LAMBDA(_xlpm.cell, fxEncode(_xlpm.cell, AH$309))))</f>
        <v>HJIYVT</v>
      </c>
      <c r="AI328" s="30" t="str" cm="1">
        <f t="array" ref="AI328">_xlfn.CONCAT(_xlfn.MAP(MID($K328,_xlfn.SEQUENCE(1,LEN($K328),1,1),1), _xlfn.LAMBDA(_xlpm.cell, fxEncode(_xlpm.cell, AI$309))))</f>
        <v>IKJZWU</v>
      </c>
      <c r="AJ328" s="30" t="str" cm="1">
        <f t="array" ref="AJ328">_xlfn.CONCAT(_xlfn.MAP(MID($K328,_xlfn.SEQUENCE(1,LEN($K328),1,1),1), _xlfn.LAMBDA(_xlpm.cell, fxEncode(_xlpm.cell, AJ$309))))</f>
        <v>JLKAXV</v>
      </c>
      <c r="AK328" s="30" t="str" cm="1">
        <f t="array" ref="AK328">_xlfn.CONCAT(_xlfn.MAP(MID($K328,_xlfn.SEQUENCE(1,LEN($K328),1,1),1), _xlfn.LAMBDA(_xlpm.cell, fxEncode(_xlpm.cell, AK$309))))</f>
        <v>KMLBYW</v>
      </c>
      <c r="AL328" s="30" t="str" cm="1">
        <f t="array" ref="AL328">_xlfn.CONCAT(_xlfn.MAP(MID($K328,_xlfn.SEQUENCE(1,LEN($K328),1,1),1), _xlfn.LAMBDA(_xlpm.cell, fxEncode(_xlpm.cell, AL$309))))</f>
        <v>LNMCZX</v>
      </c>
      <c r="AM328" s="30" t="str" cm="1">
        <f t="array" ref="AM328">_xlfn.CONCAT(_xlfn.MAP(MID($K328,_xlfn.SEQUENCE(1,LEN($K328),1,1),1), _xlfn.LAMBDA(_xlpm.cell, fxEncode(_xlpm.cell, AM$309))))</f>
        <v>MONDAY</v>
      </c>
      <c r="AN328" s="30" t="str" cm="1">
        <f t="array" ref="AN328">_xlfn.CONCAT(_xlfn.MAP(MID($K328,_xlfn.SEQUENCE(1,LEN($K328),1,1),1), _xlfn.LAMBDA(_xlpm.cell, fxEncode(_xlpm.cell, AN$309))))</f>
        <v>NPOEBZ</v>
      </c>
      <c r="AW328" s="20" t="str">
        <v>Q</v>
      </c>
    </row>
    <row r="329" spans="9:55">
      <c r="I329" s="20" t="str">
        <v>10</v>
      </c>
      <c r="J329" s="154">
        <v>6</v>
      </c>
      <c r="K329" s="154" t="str">
        <v>NPOEBZ</v>
      </c>
      <c r="L329" s="154" t="str">
        <v>FRIDAY</v>
      </c>
      <c r="M329" s="20" t="e">
        <f>_xlfn.XMATCH(L329,O329:AN329)</f>
        <v>#N/A</v>
      </c>
      <c r="N329" s="20" cm="1">
        <f t="array" ref="N329">IF(L329&lt;&gt;"",SUM(--(O329:AN329=L329)),"")</f>
        <v>0</v>
      </c>
      <c r="O329" s="30" t="str" cm="1">
        <f t="array" ref="O329">_xlfn.CONCAT(_xlfn.MAP(MID($K329,_xlfn.SEQUENCE(1,LEN($K329),1,1),1), _xlfn.LAMBDA(_xlpm.cell, fxEncode(_xlpm.cell, O$309))))</f>
        <v>OQPFCA</v>
      </c>
      <c r="P329" s="30" t="str" cm="1">
        <f t="array" ref="P329">_xlfn.CONCAT(_xlfn.MAP(MID($K329,_xlfn.SEQUENCE(1,LEN($K329),1,1),1), _xlfn.LAMBDA(_xlpm.cell, fxEncode(_xlpm.cell, P$309))))</f>
        <v>PRQGDB</v>
      </c>
      <c r="Q329" s="30" t="str" cm="1">
        <f t="array" ref="Q329">_xlfn.CONCAT(_xlfn.MAP(MID($K329,_xlfn.SEQUENCE(1,LEN($K329),1,1),1), _xlfn.LAMBDA(_xlpm.cell, fxEncode(_xlpm.cell, Q$309))))</f>
        <v>QSRHEC</v>
      </c>
      <c r="R329" s="30" t="str" cm="1">
        <f t="array" ref="R329">_xlfn.CONCAT(_xlfn.MAP(MID($K329,_xlfn.SEQUENCE(1,LEN($K329),1,1),1), _xlfn.LAMBDA(_xlpm.cell, fxEncode(_xlpm.cell, R$309))))</f>
        <v>RTSIFD</v>
      </c>
      <c r="S329" s="30" t="str" cm="1">
        <f t="array" ref="S329">_xlfn.CONCAT(_xlfn.MAP(MID($K329,_xlfn.SEQUENCE(1,LEN($K329),1,1),1), _xlfn.LAMBDA(_xlpm.cell, fxEncode(_xlpm.cell, S$309))))</f>
        <v>SUTJGE</v>
      </c>
      <c r="T329" s="30" t="str" cm="1">
        <f t="array" ref="T329">_xlfn.CONCAT(_xlfn.MAP(MID($K329,_xlfn.SEQUENCE(1,LEN($K329),1,1),1), _xlfn.LAMBDA(_xlpm.cell, fxEncode(_xlpm.cell, T$309))))</f>
        <v>TVUKHF</v>
      </c>
      <c r="U329" s="30" t="str" cm="1">
        <f t="array" ref="U329">_xlfn.CONCAT(_xlfn.MAP(MID($K329,_xlfn.SEQUENCE(1,LEN($K329),1,1),1), _xlfn.LAMBDA(_xlpm.cell, fxEncode(_xlpm.cell, U$309))))</f>
        <v>UWVLIG</v>
      </c>
      <c r="V329" s="30" t="str" cm="1">
        <f t="array" ref="V329">_xlfn.CONCAT(_xlfn.MAP(MID($K329,_xlfn.SEQUENCE(1,LEN($K329),1,1),1), _xlfn.LAMBDA(_xlpm.cell, fxEncode(_xlpm.cell, V$309))))</f>
        <v>VXWMJH</v>
      </c>
      <c r="W329" s="30" t="str" cm="1">
        <f t="array" ref="W329">_xlfn.CONCAT(_xlfn.MAP(MID($K329,_xlfn.SEQUENCE(1,LEN($K329),1,1),1), _xlfn.LAMBDA(_xlpm.cell, fxEncode(_xlpm.cell, W$309))))</f>
        <v>WYXNKI</v>
      </c>
      <c r="X329" s="30" t="str" cm="1">
        <f t="array" ref="X329">_xlfn.CONCAT(_xlfn.MAP(MID($K329,_xlfn.SEQUENCE(1,LEN($K329),1,1),1), _xlfn.LAMBDA(_xlpm.cell, fxEncode(_xlpm.cell, X$309))))</f>
        <v>XZYOLJ</v>
      </c>
      <c r="Y329" s="30" t="str" cm="1">
        <f t="array" ref="Y329">_xlfn.CONCAT(_xlfn.MAP(MID($K329,_xlfn.SEQUENCE(1,LEN($K329),1,1),1), _xlfn.LAMBDA(_xlpm.cell, fxEncode(_xlpm.cell, Y$309))))</f>
        <v>YAZPMK</v>
      </c>
      <c r="Z329" s="30" t="str" cm="1">
        <f t="array" ref="Z329">_xlfn.CONCAT(_xlfn.MAP(MID($K329,_xlfn.SEQUENCE(1,LEN($K329),1,1),1), _xlfn.LAMBDA(_xlpm.cell, fxEncode(_xlpm.cell, Z$309))))</f>
        <v>ZBAQNL</v>
      </c>
      <c r="AA329" s="30" t="str" cm="1">
        <f t="array" ref="AA329">_xlfn.CONCAT(_xlfn.MAP(MID($K329,_xlfn.SEQUENCE(1,LEN($K329),1,1),1), _xlfn.LAMBDA(_xlpm.cell, fxEncode(_xlpm.cell, AA$309))))</f>
        <v>ACBROM</v>
      </c>
      <c r="AB329" s="30" t="str" cm="1">
        <f t="array" ref="AB329">_xlfn.CONCAT(_xlfn.MAP(MID($K329,_xlfn.SEQUENCE(1,LEN($K329),1,1),1), _xlfn.LAMBDA(_xlpm.cell, fxEncode(_xlpm.cell, AB$309))))</f>
        <v>BDCSPN</v>
      </c>
      <c r="AC329" s="30" t="str" cm="1">
        <f t="array" ref="AC329">_xlfn.CONCAT(_xlfn.MAP(MID($K329,_xlfn.SEQUENCE(1,LEN($K329),1,1),1), _xlfn.LAMBDA(_xlpm.cell, fxEncode(_xlpm.cell, AC$309))))</f>
        <v>CEDTQO</v>
      </c>
      <c r="AD329" s="30" t="str" cm="1">
        <f t="array" ref="AD329">_xlfn.CONCAT(_xlfn.MAP(MID($K329,_xlfn.SEQUENCE(1,LEN($K329),1,1),1), _xlfn.LAMBDA(_xlpm.cell, fxEncode(_xlpm.cell, AD$309))))</f>
        <v>DFEURP</v>
      </c>
      <c r="AE329" s="30" t="str" cm="1">
        <f t="array" ref="AE329">_xlfn.CONCAT(_xlfn.MAP(MID($K329,_xlfn.SEQUENCE(1,LEN($K329),1,1),1), _xlfn.LAMBDA(_xlpm.cell, fxEncode(_xlpm.cell, AE$309))))</f>
        <v>EGFVSQ</v>
      </c>
      <c r="AF329" s="30" t="str" cm="1">
        <f t="array" ref="AF329">_xlfn.CONCAT(_xlfn.MAP(MID($K329,_xlfn.SEQUENCE(1,LEN($K329),1,1),1), _xlfn.LAMBDA(_xlpm.cell, fxEncode(_xlpm.cell, AF$309))))</f>
        <v>FHGWTR</v>
      </c>
      <c r="AG329" s="30" t="str" cm="1">
        <f t="array" ref="AG329">_xlfn.CONCAT(_xlfn.MAP(MID($K329,_xlfn.SEQUENCE(1,LEN($K329),1,1),1), _xlfn.LAMBDA(_xlpm.cell, fxEncode(_xlpm.cell, AG$309))))</f>
        <v>GIHXUS</v>
      </c>
      <c r="AH329" s="30" t="str" cm="1">
        <f t="array" ref="AH329">_xlfn.CONCAT(_xlfn.MAP(MID($K329,_xlfn.SEQUENCE(1,LEN($K329),1,1),1), _xlfn.LAMBDA(_xlpm.cell, fxEncode(_xlpm.cell, AH$309))))</f>
        <v>HJIYVT</v>
      </c>
      <c r="AI329" s="30" t="str" cm="1">
        <f t="array" ref="AI329">_xlfn.CONCAT(_xlfn.MAP(MID($K329,_xlfn.SEQUENCE(1,LEN($K329),1,1),1), _xlfn.LAMBDA(_xlpm.cell, fxEncode(_xlpm.cell, AI$309))))</f>
        <v>IKJZWU</v>
      </c>
      <c r="AJ329" s="30" t="str" cm="1">
        <f t="array" ref="AJ329">_xlfn.CONCAT(_xlfn.MAP(MID($K329,_xlfn.SEQUENCE(1,LEN($K329),1,1),1), _xlfn.LAMBDA(_xlpm.cell, fxEncode(_xlpm.cell, AJ$309))))</f>
        <v>JLKAXV</v>
      </c>
      <c r="AK329" s="30" t="str" cm="1">
        <f t="array" ref="AK329">_xlfn.CONCAT(_xlfn.MAP(MID($K329,_xlfn.SEQUENCE(1,LEN($K329),1,1),1), _xlfn.LAMBDA(_xlpm.cell, fxEncode(_xlpm.cell, AK$309))))</f>
        <v>KMLBYW</v>
      </c>
      <c r="AL329" s="30" t="str" cm="1">
        <f t="array" ref="AL329">_xlfn.CONCAT(_xlfn.MAP(MID($K329,_xlfn.SEQUENCE(1,LEN($K329),1,1),1), _xlfn.LAMBDA(_xlpm.cell, fxEncode(_xlpm.cell, AL$309))))</f>
        <v>LNMCZX</v>
      </c>
      <c r="AM329" s="30" t="str" cm="1">
        <f t="array" ref="AM329">_xlfn.CONCAT(_xlfn.MAP(MID($K329,_xlfn.SEQUENCE(1,LEN($K329),1,1),1), _xlfn.LAMBDA(_xlpm.cell, fxEncode(_xlpm.cell, AM$309))))</f>
        <v>MONDAY</v>
      </c>
      <c r="AN329" s="30" t="str" cm="1">
        <f t="array" ref="AN329">_xlfn.CONCAT(_xlfn.MAP(MID($K329,_xlfn.SEQUENCE(1,LEN($K329),1,1),1), _xlfn.LAMBDA(_xlpm.cell, fxEncode(_xlpm.cell, AN$309))))</f>
        <v>NPOEBZ</v>
      </c>
      <c r="AW329" s="20" t="str">
        <v>P</v>
      </c>
    </row>
    <row r="330" spans="9:55">
      <c r="I330" s="20" t="str">
        <v>10</v>
      </c>
      <c r="J330" s="155">
        <v>6</v>
      </c>
      <c r="K330" s="155" t="str">
        <v>NPOEBZ</v>
      </c>
      <c r="L330" s="156" t="str">
        <v>SUNDAY</v>
      </c>
      <c r="M330" s="20" t="e">
        <f>_xlfn.XMATCH(L330,O330:AN330)</f>
        <v>#N/A</v>
      </c>
      <c r="N330" s="20" cm="1">
        <f t="array" ref="N330">IF(L330&lt;&gt;"",SUM(--(O330:AN330=L330)),"")</f>
        <v>0</v>
      </c>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W330" s="20" t="str">
        <v>Z</v>
      </c>
    </row>
    <row r="331" spans="9:55">
      <c r="I331" s="20" t="str">
        <v>11</v>
      </c>
      <c r="J331" s="154">
        <v>8</v>
      </c>
      <c r="K331" s="154" t="str">
        <v>XLYVWHEC</v>
      </c>
      <c r="L331" s="154" t="str" cm="1">
        <f t="array" ref="L331:L332">_xlfn._xlws.FILTER($L$269:$L$275,_xlfn.ANCHORARRAY($M$269)=J331)</f>
        <v>THURSDAY</v>
      </c>
      <c r="M331" s="20">
        <f>_xlfn.XMATCH(L331,O331:AN331)</f>
        <v>22</v>
      </c>
      <c r="N331" s="20" cm="1">
        <f t="array" ref="N331">IF(L331&lt;&gt;"",SUM(--(O331:AN331=L331)),"")</f>
        <v>1</v>
      </c>
      <c r="O331" s="30" t="str" cm="1">
        <f t="array" ref="O331">_xlfn.CONCAT(_xlfn.MAP(MID($K331,_xlfn.SEQUENCE(1,LEN($K331),1,1),1), _xlfn.LAMBDA(_xlpm.cell, fxEncode(_xlpm.cell, O$309))))</f>
        <v>YMZWXIFD</v>
      </c>
      <c r="P331" s="30" t="str" cm="1">
        <f t="array" ref="P331">_xlfn.CONCAT(_xlfn.MAP(MID($K331,_xlfn.SEQUENCE(1,LEN($K331),1,1),1), _xlfn.LAMBDA(_xlpm.cell, fxEncode(_xlpm.cell, P$309))))</f>
        <v>ZNAXYJGE</v>
      </c>
      <c r="Q331" s="30" t="str" cm="1">
        <f t="array" ref="Q331">_xlfn.CONCAT(_xlfn.MAP(MID($K331,_xlfn.SEQUENCE(1,LEN($K331),1,1),1), _xlfn.LAMBDA(_xlpm.cell, fxEncode(_xlpm.cell, Q$309))))</f>
        <v>AOBYZKHF</v>
      </c>
      <c r="R331" s="30" t="str" cm="1">
        <f t="array" ref="R331">_xlfn.CONCAT(_xlfn.MAP(MID($K331,_xlfn.SEQUENCE(1,LEN($K331),1,1),1), _xlfn.LAMBDA(_xlpm.cell, fxEncode(_xlpm.cell, R$309))))</f>
        <v>BPCZALIG</v>
      </c>
      <c r="S331" s="30" t="str" cm="1">
        <f t="array" ref="S331">_xlfn.CONCAT(_xlfn.MAP(MID($K331,_xlfn.SEQUENCE(1,LEN($K331),1,1),1), _xlfn.LAMBDA(_xlpm.cell, fxEncode(_xlpm.cell, S$309))))</f>
        <v>CQDABMJH</v>
      </c>
      <c r="T331" s="30" t="str" cm="1">
        <f t="array" ref="T331">_xlfn.CONCAT(_xlfn.MAP(MID($K331,_xlfn.SEQUENCE(1,LEN($K331),1,1),1), _xlfn.LAMBDA(_xlpm.cell, fxEncode(_xlpm.cell, T$309))))</f>
        <v>DREBCNKI</v>
      </c>
      <c r="U331" s="30" t="str" cm="1">
        <f t="array" ref="U331">_xlfn.CONCAT(_xlfn.MAP(MID($K331,_xlfn.SEQUENCE(1,LEN($K331),1,1),1), _xlfn.LAMBDA(_xlpm.cell, fxEncode(_xlpm.cell, U$309))))</f>
        <v>ESFCDOLJ</v>
      </c>
      <c r="V331" s="30" t="str" cm="1">
        <f t="array" ref="V331">_xlfn.CONCAT(_xlfn.MAP(MID($K331,_xlfn.SEQUENCE(1,LEN($K331),1,1),1), _xlfn.LAMBDA(_xlpm.cell, fxEncode(_xlpm.cell, V$309))))</f>
        <v>FTGDEPMK</v>
      </c>
      <c r="W331" s="30" t="str" cm="1">
        <f t="array" ref="W331">_xlfn.CONCAT(_xlfn.MAP(MID($K331,_xlfn.SEQUENCE(1,LEN($K331),1,1),1), _xlfn.LAMBDA(_xlpm.cell, fxEncode(_xlpm.cell, W$309))))</f>
        <v>GUHEFQNL</v>
      </c>
      <c r="X331" s="30" t="str" cm="1">
        <f t="array" ref="X331">_xlfn.CONCAT(_xlfn.MAP(MID($K331,_xlfn.SEQUENCE(1,LEN($K331),1,1),1), _xlfn.LAMBDA(_xlpm.cell, fxEncode(_xlpm.cell, X$309))))</f>
        <v>HVIFGROM</v>
      </c>
      <c r="Y331" s="30" t="str" cm="1">
        <f t="array" ref="Y331">_xlfn.CONCAT(_xlfn.MAP(MID($K331,_xlfn.SEQUENCE(1,LEN($K331),1,1),1), _xlfn.LAMBDA(_xlpm.cell, fxEncode(_xlpm.cell, Y$309))))</f>
        <v>IWJGHSPN</v>
      </c>
      <c r="Z331" s="30" t="str" cm="1">
        <f t="array" ref="Z331">_xlfn.CONCAT(_xlfn.MAP(MID($K331,_xlfn.SEQUENCE(1,LEN($K331),1,1),1), _xlfn.LAMBDA(_xlpm.cell, fxEncode(_xlpm.cell, Z$309))))</f>
        <v>JXKHITQO</v>
      </c>
      <c r="AA331" s="30" t="str" cm="1">
        <f t="array" ref="AA331">_xlfn.CONCAT(_xlfn.MAP(MID($K331,_xlfn.SEQUENCE(1,LEN($K331),1,1),1), _xlfn.LAMBDA(_xlpm.cell, fxEncode(_xlpm.cell, AA$309))))</f>
        <v>KYLIJURP</v>
      </c>
      <c r="AB331" s="30" t="str" cm="1">
        <f t="array" ref="AB331">_xlfn.CONCAT(_xlfn.MAP(MID($K331,_xlfn.SEQUENCE(1,LEN($K331),1,1),1), _xlfn.LAMBDA(_xlpm.cell, fxEncode(_xlpm.cell, AB$309))))</f>
        <v>LZMJKVSQ</v>
      </c>
      <c r="AC331" s="30" t="str" cm="1">
        <f t="array" ref="AC331">_xlfn.CONCAT(_xlfn.MAP(MID($K331,_xlfn.SEQUENCE(1,LEN($K331),1,1),1), _xlfn.LAMBDA(_xlpm.cell, fxEncode(_xlpm.cell, AC$309))))</f>
        <v>MANKLWTR</v>
      </c>
      <c r="AD331" s="30" t="str" cm="1">
        <f t="array" ref="AD331">_xlfn.CONCAT(_xlfn.MAP(MID($K331,_xlfn.SEQUENCE(1,LEN($K331),1,1),1), _xlfn.LAMBDA(_xlpm.cell, fxEncode(_xlpm.cell, AD$309))))</f>
        <v>NBOLMXUS</v>
      </c>
      <c r="AE331" s="30" t="str" cm="1">
        <f t="array" ref="AE331">_xlfn.CONCAT(_xlfn.MAP(MID($K331,_xlfn.SEQUENCE(1,LEN($K331),1,1),1), _xlfn.LAMBDA(_xlpm.cell, fxEncode(_xlpm.cell, AE$309))))</f>
        <v>OCPMNYVT</v>
      </c>
      <c r="AF331" s="30" t="str" cm="1">
        <f t="array" ref="AF331">_xlfn.CONCAT(_xlfn.MAP(MID($K331,_xlfn.SEQUENCE(1,LEN($K331),1,1),1), _xlfn.LAMBDA(_xlpm.cell, fxEncode(_xlpm.cell, AF$309))))</f>
        <v>PDQNOZWU</v>
      </c>
      <c r="AG331" s="30" t="str" cm="1">
        <f t="array" ref="AG331">_xlfn.CONCAT(_xlfn.MAP(MID($K331,_xlfn.SEQUENCE(1,LEN($K331),1,1),1), _xlfn.LAMBDA(_xlpm.cell, fxEncode(_xlpm.cell, AG$309))))</f>
        <v>QEROPAXV</v>
      </c>
      <c r="AH331" s="30" t="str" cm="1">
        <f t="array" ref="AH331">_xlfn.CONCAT(_xlfn.MAP(MID($K331,_xlfn.SEQUENCE(1,LEN($K331),1,1),1), _xlfn.LAMBDA(_xlpm.cell, fxEncode(_xlpm.cell, AH$309))))</f>
        <v>RFSPQBYW</v>
      </c>
      <c r="AI331" s="30" t="str" cm="1">
        <f t="array" ref="AI331">_xlfn.CONCAT(_xlfn.MAP(MID($K331,_xlfn.SEQUENCE(1,LEN($K331),1,1),1), _xlfn.LAMBDA(_xlpm.cell, fxEncode(_xlpm.cell, AI$309))))</f>
        <v>SGTQRCZX</v>
      </c>
      <c r="AJ331" s="30" t="str" cm="1">
        <f t="array" ref="AJ331">_xlfn.CONCAT(_xlfn.MAP(MID($K331,_xlfn.SEQUENCE(1,LEN($K331),1,1),1), _xlfn.LAMBDA(_xlpm.cell, fxEncode(_xlpm.cell, AJ$309))))</f>
        <v>THURSDAY</v>
      </c>
      <c r="AK331" s="30" t="str" cm="1">
        <f t="array" ref="AK331">_xlfn.CONCAT(_xlfn.MAP(MID($K331,_xlfn.SEQUENCE(1,LEN($K331),1,1),1), _xlfn.LAMBDA(_xlpm.cell, fxEncode(_xlpm.cell, AK$309))))</f>
        <v>UIVSTEBZ</v>
      </c>
      <c r="AL331" s="30" t="str" cm="1">
        <f t="array" ref="AL331">_xlfn.CONCAT(_xlfn.MAP(MID($K331,_xlfn.SEQUENCE(1,LEN($K331),1,1),1), _xlfn.LAMBDA(_xlpm.cell, fxEncode(_xlpm.cell, AL$309))))</f>
        <v>VJWTUFCA</v>
      </c>
      <c r="AM331" s="30" t="str" cm="1">
        <f t="array" ref="AM331">_xlfn.CONCAT(_xlfn.MAP(MID($K331,_xlfn.SEQUENCE(1,LEN($K331),1,1),1), _xlfn.LAMBDA(_xlpm.cell, fxEncode(_xlpm.cell, AM$309))))</f>
        <v>WKXUVGDB</v>
      </c>
      <c r="AN331" s="30" t="str" cm="1">
        <f t="array" ref="AN331">_xlfn.CONCAT(_xlfn.MAP(MID($K331,_xlfn.SEQUENCE(1,LEN($K331),1,1),1), _xlfn.LAMBDA(_xlpm.cell, fxEncode(_xlpm.cell, AN$309))))</f>
        <v>XLYVWHEC</v>
      </c>
      <c r="AW331" s="20" t="str">
        <v>Q</v>
      </c>
    </row>
    <row r="332" spans="9:55">
      <c r="I332" s="20" t="str">
        <v>11</v>
      </c>
      <c r="J332" s="154">
        <v>8</v>
      </c>
      <c r="K332" s="154" t="str">
        <v>XLYVWHEC</v>
      </c>
      <c r="L332" s="154" t="str">
        <v>SATURDAY</v>
      </c>
      <c r="M332" s="20" t="e">
        <f>_xlfn.XMATCH(L332,O332:AN332)</f>
        <v>#N/A</v>
      </c>
      <c r="N332" s="20" cm="1">
        <f t="array" ref="N332">IF(L332&lt;&gt;"",SUM(--(O332:AN332=L332)),"")</f>
        <v>0</v>
      </c>
      <c r="O332" s="30" t="str" cm="1">
        <f t="array" ref="O332">_xlfn.CONCAT(_xlfn.MAP(MID($K332,_xlfn.SEQUENCE(1,LEN($K332),1,1),1), _xlfn.LAMBDA(_xlpm.cell, fxEncode(_xlpm.cell, O$309))))</f>
        <v>YMZWXIFD</v>
      </c>
      <c r="P332" s="30" t="str" cm="1">
        <f t="array" ref="P332">_xlfn.CONCAT(_xlfn.MAP(MID($K332,_xlfn.SEQUENCE(1,LEN($K332),1,1),1), _xlfn.LAMBDA(_xlpm.cell, fxEncode(_xlpm.cell, P$309))))</f>
        <v>ZNAXYJGE</v>
      </c>
      <c r="Q332" s="30" t="str" cm="1">
        <f t="array" ref="Q332">_xlfn.CONCAT(_xlfn.MAP(MID($K332,_xlfn.SEQUENCE(1,LEN($K332),1,1),1), _xlfn.LAMBDA(_xlpm.cell, fxEncode(_xlpm.cell, Q$309))))</f>
        <v>AOBYZKHF</v>
      </c>
      <c r="R332" s="30" t="str" cm="1">
        <f t="array" ref="R332">_xlfn.CONCAT(_xlfn.MAP(MID($K332,_xlfn.SEQUENCE(1,LEN($K332),1,1),1), _xlfn.LAMBDA(_xlpm.cell, fxEncode(_xlpm.cell, R$309))))</f>
        <v>BPCZALIG</v>
      </c>
      <c r="S332" s="30" t="str" cm="1">
        <f t="array" ref="S332">_xlfn.CONCAT(_xlfn.MAP(MID($K332,_xlfn.SEQUENCE(1,LEN($K332),1,1),1), _xlfn.LAMBDA(_xlpm.cell, fxEncode(_xlpm.cell, S$309))))</f>
        <v>CQDABMJH</v>
      </c>
      <c r="T332" s="30" t="str" cm="1">
        <f t="array" ref="T332">_xlfn.CONCAT(_xlfn.MAP(MID($K332,_xlfn.SEQUENCE(1,LEN($K332),1,1),1), _xlfn.LAMBDA(_xlpm.cell, fxEncode(_xlpm.cell, T$309))))</f>
        <v>DREBCNKI</v>
      </c>
      <c r="U332" s="30" t="str" cm="1">
        <f t="array" ref="U332">_xlfn.CONCAT(_xlfn.MAP(MID($K332,_xlfn.SEQUENCE(1,LEN($K332),1,1),1), _xlfn.LAMBDA(_xlpm.cell, fxEncode(_xlpm.cell, U$309))))</f>
        <v>ESFCDOLJ</v>
      </c>
      <c r="V332" s="30" t="str" cm="1">
        <f t="array" ref="V332">_xlfn.CONCAT(_xlfn.MAP(MID($K332,_xlfn.SEQUENCE(1,LEN($K332),1,1),1), _xlfn.LAMBDA(_xlpm.cell, fxEncode(_xlpm.cell, V$309))))</f>
        <v>FTGDEPMK</v>
      </c>
      <c r="W332" s="30" t="str" cm="1">
        <f t="array" ref="W332">_xlfn.CONCAT(_xlfn.MAP(MID($K332,_xlfn.SEQUENCE(1,LEN($K332),1,1),1), _xlfn.LAMBDA(_xlpm.cell, fxEncode(_xlpm.cell, W$309))))</f>
        <v>GUHEFQNL</v>
      </c>
      <c r="X332" s="30" t="str" cm="1">
        <f t="array" ref="X332">_xlfn.CONCAT(_xlfn.MAP(MID($K332,_xlfn.SEQUENCE(1,LEN($K332),1,1),1), _xlfn.LAMBDA(_xlpm.cell, fxEncode(_xlpm.cell, X$309))))</f>
        <v>HVIFGROM</v>
      </c>
      <c r="Y332" s="30" t="str" cm="1">
        <f t="array" ref="Y332">_xlfn.CONCAT(_xlfn.MAP(MID($K332,_xlfn.SEQUENCE(1,LEN($K332),1,1),1), _xlfn.LAMBDA(_xlpm.cell, fxEncode(_xlpm.cell, Y$309))))</f>
        <v>IWJGHSPN</v>
      </c>
      <c r="Z332" s="30" t="str" cm="1">
        <f t="array" ref="Z332">_xlfn.CONCAT(_xlfn.MAP(MID($K332,_xlfn.SEQUENCE(1,LEN($K332),1,1),1), _xlfn.LAMBDA(_xlpm.cell, fxEncode(_xlpm.cell, Z$309))))</f>
        <v>JXKHITQO</v>
      </c>
      <c r="AA332" s="30" t="str" cm="1">
        <f t="array" ref="AA332">_xlfn.CONCAT(_xlfn.MAP(MID($K332,_xlfn.SEQUENCE(1,LEN($K332),1,1),1), _xlfn.LAMBDA(_xlpm.cell, fxEncode(_xlpm.cell, AA$309))))</f>
        <v>KYLIJURP</v>
      </c>
      <c r="AB332" s="30" t="str" cm="1">
        <f t="array" ref="AB332">_xlfn.CONCAT(_xlfn.MAP(MID($K332,_xlfn.SEQUENCE(1,LEN($K332),1,1),1), _xlfn.LAMBDA(_xlpm.cell, fxEncode(_xlpm.cell, AB$309))))</f>
        <v>LZMJKVSQ</v>
      </c>
      <c r="AC332" s="30" t="str" cm="1">
        <f t="array" ref="AC332">_xlfn.CONCAT(_xlfn.MAP(MID($K332,_xlfn.SEQUENCE(1,LEN($K332),1,1),1), _xlfn.LAMBDA(_xlpm.cell, fxEncode(_xlpm.cell, AC$309))))</f>
        <v>MANKLWTR</v>
      </c>
      <c r="AD332" s="30" t="str" cm="1">
        <f t="array" ref="AD332">_xlfn.CONCAT(_xlfn.MAP(MID($K332,_xlfn.SEQUENCE(1,LEN($K332),1,1),1), _xlfn.LAMBDA(_xlpm.cell, fxEncode(_xlpm.cell, AD$309))))</f>
        <v>NBOLMXUS</v>
      </c>
      <c r="AE332" s="30" t="str" cm="1">
        <f t="array" ref="AE332">_xlfn.CONCAT(_xlfn.MAP(MID($K332,_xlfn.SEQUENCE(1,LEN($K332),1,1),1), _xlfn.LAMBDA(_xlpm.cell, fxEncode(_xlpm.cell, AE$309))))</f>
        <v>OCPMNYVT</v>
      </c>
      <c r="AF332" s="30" t="str" cm="1">
        <f t="array" ref="AF332">_xlfn.CONCAT(_xlfn.MAP(MID($K332,_xlfn.SEQUENCE(1,LEN($K332),1,1),1), _xlfn.LAMBDA(_xlpm.cell, fxEncode(_xlpm.cell, AF$309))))</f>
        <v>PDQNOZWU</v>
      </c>
      <c r="AG332" s="30" t="str" cm="1">
        <f t="array" ref="AG332">_xlfn.CONCAT(_xlfn.MAP(MID($K332,_xlfn.SEQUENCE(1,LEN($K332),1,1),1), _xlfn.LAMBDA(_xlpm.cell, fxEncode(_xlpm.cell, AG$309))))</f>
        <v>QEROPAXV</v>
      </c>
      <c r="AH332" s="30" t="str" cm="1">
        <f t="array" ref="AH332">_xlfn.CONCAT(_xlfn.MAP(MID($K332,_xlfn.SEQUENCE(1,LEN($K332),1,1),1), _xlfn.LAMBDA(_xlpm.cell, fxEncode(_xlpm.cell, AH$309))))</f>
        <v>RFSPQBYW</v>
      </c>
      <c r="AI332" s="30" t="str" cm="1">
        <f t="array" ref="AI332">_xlfn.CONCAT(_xlfn.MAP(MID($K332,_xlfn.SEQUENCE(1,LEN($K332),1,1),1), _xlfn.LAMBDA(_xlpm.cell, fxEncode(_xlpm.cell, AI$309))))</f>
        <v>SGTQRCZX</v>
      </c>
      <c r="AJ332" s="30" t="str" cm="1">
        <f t="array" ref="AJ332">_xlfn.CONCAT(_xlfn.MAP(MID($K332,_xlfn.SEQUENCE(1,LEN($K332),1,1),1), _xlfn.LAMBDA(_xlpm.cell, fxEncode(_xlpm.cell, AJ$309))))</f>
        <v>THURSDAY</v>
      </c>
      <c r="AK332" s="30" t="str" cm="1">
        <f t="array" ref="AK332">_xlfn.CONCAT(_xlfn.MAP(MID($K332,_xlfn.SEQUENCE(1,LEN($K332),1,1),1), _xlfn.LAMBDA(_xlpm.cell, fxEncode(_xlpm.cell, AK$309))))</f>
        <v>UIVSTEBZ</v>
      </c>
      <c r="AL332" s="30" t="str" cm="1">
        <f t="array" ref="AL332">_xlfn.CONCAT(_xlfn.MAP(MID($K332,_xlfn.SEQUENCE(1,LEN($K332),1,1),1), _xlfn.LAMBDA(_xlpm.cell, fxEncode(_xlpm.cell, AL$309))))</f>
        <v>VJWTUFCA</v>
      </c>
      <c r="AM332" s="30" t="str" cm="1">
        <f t="array" ref="AM332">_xlfn.CONCAT(_xlfn.MAP(MID($K332,_xlfn.SEQUENCE(1,LEN($K332),1,1),1), _xlfn.LAMBDA(_xlpm.cell, fxEncode(_xlpm.cell, AM$309))))</f>
        <v>WKXUVGDB</v>
      </c>
      <c r="AN332" s="30" t="str" cm="1">
        <f t="array" ref="AN332">_xlfn.CONCAT(_xlfn.MAP(MID($K332,_xlfn.SEQUENCE(1,LEN($K332),1,1),1), _xlfn.LAMBDA(_xlpm.cell, fxEncode(_xlpm.cell, AN$309))))</f>
        <v>XLYVWHEC</v>
      </c>
      <c r="AW332" s="20" t="str">
        <v>E</v>
      </c>
    </row>
    <row r="333" spans="9:55">
      <c r="I333" s="20" t="str">
        <v>11</v>
      </c>
      <c r="J333" s="155">
        <v>8</v>
      </c>
      <c r="K333" s="155" t="str">
        <v>XLYVWHEC</v>
      </c>
      <c r="L333" s="155"/>
      <c r="M333" s="20" t="e">
        <f>_xlfn.XMATCH(L333,O333:AN333)</f>
        <v>#N/A</v>
      </c>
      <c r="N333" s="20" t="str" cm="1">
        <f t="array" ref="N333">IF(L333&lt;&gt;"",SUM(--(O333:AN333=L333)),"")</f>
        <v/>
      </c>
      <c r="O333" s="30" t="str" cm="1">
        <f t="array" ref="O333">_xlfn.CONCAT(_xlfn.MAP(MID($K333,_xlfn.SEQUENCE(1,LEN($K333),1,1),1), _xlfn.LAMBDA(_xlpm.cell, fxEncode(_xlpm.cell, O$309))))</f>
        <v>YMZWXIFD</v>
      </c>
      <c r="P333" s="30" t="str" cm="1">
        <f t="array" ref="P333">_xlfn.CONCAT(_xlfn.MAP(MID($K333,_xlfn.SEQUENCE(1,LEN($K333),1,1),1), _xlfn.LAMBDA(_xlpm.cell, fxEncode(_xlpm.cell, P$309))))</f>
        <v>ZNAXYJGE</v>
      </c>
      <c r="Q333" s="30" t="str" cm="1">
        <f t="array" ref="Q333">_xlfn.CONCAT(_xlfn.MAP(MID($K333,_xlfn.SEQUENCE(1,LEN($K333),1,1),1), _xlfn.LAMBDA(_xlpm.cell, fxEncode(_xlpm.cell, Q$309))))</f>
        <v>AOBYZKHF</v>
      </c>
      <c r="R333" s="30" t="str" cm="1">
        <f t="array" ref="R333">_xlfn.CONCAT(_xlfn.MAP(MID($K333,_xlfn.SEQUENCE(1,LEN($K333),1,1),1), _xlfn.LAMBDA(_xlpm.cell, fxEncode(_xlpm.cell, R$309))))</f>
        <v>BPCZALIG</v>
      </c>
      <c r="S333" s="30" t="str" cm="1">
        <f t="array" ref="S333">_xlfn.CONCAT(_xlfn.MAP(MID($K333,_xlfn.SEQUENCE(1,LEN($K333),1,1),1), _xlfn.LAMBDA(_xlpm.cell, fxEncode(_xlpm.cell, S$309))))</f>
        <v>CQDABMJH</v>
      </c>
      <c r="T333" s="30" t="str" cm="1">
        <f t="array" ref="T333">_xlfn.CONCAT(_xlfn.MAP(MID($K333,_xlfn.SEQUENCE(1,LEN($K333),1,1),1), _xlfn.LAMBDA(_xlpm.cell, fxEncode(_xlpm.cell, T$309))))</f>
        <v>DREBCNKI</v>
      </c>
      <c r="U333" s="30" t="str" cm="1">
        <f t="array" ref="U333">_xlfn.CONCAT(_xlfn.MAP(MID($K333,_xlfn.SEQUENCE(1,LEN($K333),1,1),1), _xlfn.LAMBDA(_xlpm.cell, fxEncode(_xlpm.cell, U$309))))</f>
        <v>ESFCDOLJ</v>
      </c>
      <c r="V333" s="30" t="str" cm="1">
        <f t="array" ref="V333">_xlfn.CONCAT(_xlfn.MAP(MID($K333,_xlfn.SEQUENCE(1,LEN($K333),1,1),1), _xlfn.LAMBDA(_xlpm.cell, fxEncode(_xlpm.cell, V$309))))</f>
        <v>FTGDEPMK</v>
      </c>
      <c r="W333" s="30" t="str" cm="1">
        <f t="array" ref="W333">_xlfn.CONCAT(_xlfn.MAP(MID($K333,_xlfn.SEQUENCE(1,LEN($K333),1,1),1), _xlfn.LAMBDA(_xlpm.cell, fxEncode(_xlpm.cell, W$309))))</f>
        <v>GUHEFQNL</v>
      </c>
      <c r="X333" s="30" t="str" cm="1">
        <f t="array" ref="X333">_xlfn.CONCAT(_xlfn.MAP(MID($K333,_xlfn.SEQUENCE(1,LEN($K333),1,1),1), _xlfn.LAMBDA(_xlpm.cell, fxEncode(_xlpm.cell, X$309))))</f>
        <v>HVIFGROM</v>
      </c>
      <c r="Y333" s="30" t="str" cm="1">
        <f t="array" ref="Y333">_xlfn.CONCAT(_xlfn.MAP(MID($K333,_xlfn.SEQUENCE(1,LEN($K333),1,1),1), _xlfn.LAMBDA(_xlpm.cell, fxEncode(_xlpm.cell, Y$309))))</f>
        <v>IWJGHSPN</v>
      </c>
      <c r="Z333" s="30" t="str" cm="1">
        <f t="array" ref="Z333">_xlfn.CONCAT(_xlfn.MAP(MID($K333,_xlfn.SEQUENCE(1,LEN($K333),1,1),1), _xlfn.LAMBDA(_xlpm.cell, fxEncode(_xlpm.cell, Z$309))))</f>
        <v>JXKHITQO</v>
      </c>
      <c r="AA333" s="30" t="str" cm="1">
        <f t="array" ref="AA333">_xlfn.CONCAT(_xlfn.MAP(MID($K333,_xlfn.SEQUENCE(1,LEN($K333),1,1),1), _xlfn.LAMBDA(_xlpm.cell, fxEncode(_xlpm.cell, AA$309))))</f>
        <v>KYLIJURP</v>
      </c>
      <c r="AB333" s="30" t="str" cm="1">
        <f t="array" ref="AB333">_xlfn.CONCAT(_xlfn.MAP(MID($K333,_xlfn.SEQUENCE(1,LEN($K333),1,1),1), _xlfn.LAMBDA(_xlpm.cell, fxEncode(_xlpm.cell, AB$309))))</f>
        <v>LZMJKVSQ</v>
      </c>
      <c r="AC333" s="30" t="str" cm="1">
        <f t="array" ref="AC333">_xlfn.CONCAT(_xlfn.MAP(MID($K333,_xlfn.SEQUENCE(1,LEN($K333),1,1),1), _xlfn.LAMBDA(_xlpm.cell, fxEncode(_xlpm.cell, AC$309))))</f>
        <v>MANKLWTR</v>
      </c>
      <c r="AD333" s="30" t="str" cm="1">
        <f t="array" ref="AD333">_xlfn.CONCAT(_xlfn.MAP(MID($K333,_xlfn.SEQUENCE(1,LEN($K333),1,1),1), _xlfn.LAMBDA(_xlpm.cell, fxEncode(_xlpm.cell, AD$309))))</f>
        <v>NBOLMXUS</v>
      </c>
      <c r="AE333" s="30" t="str" cm="1">
        <f t="array" ref="AE333">_xlfn.CONCAT(_xlfn.MAP(MID($K333,_xlfn.SEQUENCE(1,LEN($K333),1,1),1), _xlfn.LAMBDA(_xlpm.cell, fxEncode(_xlpm.cell, AE$309))))</f>
        <v>OCPMNYVT</v>
      </c>
      <c r="AF333" s="30" t="str" cm="1">
        <f t="array" ref="AF333">_xlfn.CONCAT(_xlfn.MAP(MID($K333,_xlfn.SEQUENCE(1,LEN($K333),1,1),1), _xlfn.LAMBDA(_xlpm.cell, fxEncode(_xlpm.cell, AF$309))))</f>
        <v>PDQNOZWU</v>
      </c>
      <c r="AG333" s="30" t="str" cm="1">
        <f t="array" ref="AG333">_xlfn.CONCAT(_xlfn.MAP(MID($K333,_xlfn.SEQUENCE(1,LEN($K333),1,1),1), _xlfn.LAMBDA(_xlpm.cell, fxEncode(_xlpm.cell, AG$309))))</f>
        <v>QEROPAXV</v>
      </c>
      <c r="AH333" s="30" t="str" cm="1">
        <f t="array" ref="AH333">_xlfn.CONCAT(_xlfn.MAP(MID($K333,_xlfn.SEQUENCE(1,LEN($K333),1,1),1), _xlfn.LAMBDA(_xlpm.cell, fxEncode(_xlpm.cell, AH$309))))</f>
        <v>RFSPQBYW</v>
      </c>
      <c r="AI333" s="30" t="str" cm="1">
        <f t="array" ref="AI333">_xlfn.CONCAT(_xlfn.MAP(MID($K333,_xlfn.SEQUENCE(1,LEN($K333),1,1),1), _xlfn.LAMBDA(_xlpm.cell, fxEncode(_xlpm.cell, AI$309))))</f>
        <v>SGTQRCZX</v>
      </c>
      <c r="AJ333" s="30" t="str" cm="1">
        <f t="array" ref="AJ333">_xlfn.CONCAT(_xlfn.MAP(MID($K333,_xlfn.SEQUENCE(1,LEN($K333),1,1),1), _xlfn.LAMBDA(_xlpm.cell, fxEncode(_xlpm.cell, AJ$309))))</f>
        <v>THURSDAY</v>
      </c>
      <c r="AK333" s="30" t="str" cm="1">
        <f t="array" ref="AK333">_xlfn.CONCAT(_xlfn.MAP(MID($K333,_xlfn.SEQUENCE(1,LEN($K333),1,1),1), _xlfn.LAMBDA(_xlpm.cell, fxEncode(_xlpm.cell, AK$309))))</f>
        <v>UIVSTEBZ</v>
      </c>
      <c r="AL333" s="30" t="str" cm="1">
        <f t="array" ref="AL333">_xlfn.CONCAT(_xlfn.MAP(MID($K333,_xlfn.SEQUENCE(1,LEN($K333),1,1),1), _xlfn.LAMBDA(_xlpm.cell, fxEncode(_xlpm.cell, AL$309))))</f>
        <v>VJWTUFCA</v>
      </c>
      <c r="AM333" s="30" t="str" cm="1">
        <f t="array" ref="AM333">_xlfn.CONCAT(_xlfn.MAP(MID($K333,_xlfn.SEQUENCE(1,LEN($K333),1,1),1), _xlfn.LAMBDA(_xlpm.cell, fxEncode(_xlpm.cell, AM$309))))</f>
        <v>WKXUVGDB</v>
      </c>
      <c r="AN333" s="30" t="str" cm="1">
        <f t="array" ref="AN333">_xlfn.CONCAT(_xlfn.MAP(MID($K333,_xlfn.SEQUENCE(1,LEN($K333),1,1),1), _xlfn.LAMBDA(_xlpm.cell, fxEncode(_xlpm.cell, AN$309))))</f>
        <v>XLYVWHEC</v>
      </c>
      <c r="AW333" s="20" t="str">
        <v>P</v>
      </c>
    </row>
    <row r="334" spans="9:55">
      <c r="I334" s="20" t="str">
        <v>12</v>
      </c>
      <c r="J334" s="154">
        <v>6</v>
      </c>
      <c r="K334" s="154" t="str">
        <v>TVUKHF</v>
      </c>
      <c r="L334" s="154" t="str" cm="1">
        <f t="array" ref="L334:L336">_xlfn._xlws.FILTER($L$269:$L$275,_xlfn.ANCHORARRAY($M$269)=J334)</f>
        <v>MONDAY</v>
      </c>
      <c r="M334" s="20">
        <f>_xlfn.XMATCH(L334,O334:AN334)</f>
        <v>19</v>
      </c>
      <c r="N334" s="20" cm="1">
        <f t="array" ref="N334">IF(L334&lt;&gt;"",SUM(--(O334:AN334=L334)),"")</f>
        <v>1</v>
      </c>
      <c r="O334" s="30" t="str" cm="1">
        <f t="array" ref="O334">_xlfn.CONCAT(_xlfn.MAP(MID($K334,_xlfn.SEQUENCE(1,LEN($K334),1,1),1), _xlfn.LAMBDA(_xlpm.cell, fxEncode(_xlpm.cell, O$309))))</f>
        <v>UWVLIG</v>
      </c>
      <c r="P334" s="30" t="str" cm="1">
        <f t="array" ref="P334">_xlfn.CONCAT(_xlfn.MAP(MID($K334,_xlfn.SEQUENCE(1,LEN($K334),1,1),1), _xlfn.LAMBDA(_xlpm.cell, fxEncode(_xlpm.cell, P$309))))</f>
        <v>VXWMJH</v>
      </c>
      <c r="Q334" s="30" t="str" cm="1">
        <f t="array" ref="Q334">_xlfn.CONCAT(_xlfn.MAP(MID($K334,_xlfn.SEQUENCE(1,LEN($K334),1,1),1), _xlfn.LAMBDA(_xlpm.cell, fxEncode(_xlpm.cell, Q$309))))</f>
        <v>WYXNKI</v>
      </c>
      <c r="R334" s="30" t="str" cm="1">
        <f t="array" ref="R334">_xlfn.CONCAT(_xlfn.MAP(MID($K334,_xlfn.SEQUENCE(1,LEN($K334),1,1),1), _xlfn.LAMBDA(_xlpm.cell, fxEncode(_xlpm.cell, R$309))))</f>
        <v>XZYOLJ</v>
      </c>
      <c r="S334" s="30" t="str" cm="1">
        <f t="array" ref="S334">_xlfn.CONCAT(_xlfn.MAP(MID($K334,_xlfn.SEQUENCE(1,LEN($K334),1,1),1), _xlfn.LAMBDA(_xlpm.cell, fxEncode(_xlpm.cell, S$309))))</f>
        <v>YAZPMK</v>
      </c>
      <c r="T334" s="30" t="str" cm="1">
        <f t="array" ref="T334">_xlfn.CONCAT(_xlfn.MAP(MID($K334,_xlfn.SEQUENCE(1,LEN($K334),1,1),1), _xlfn.LAMBDA(_xlpm.cell, fxEncode(_xlpm.cell, T$309))))</f>
        <v>ZBAQNL</v>
      </c>
      <c r="U334" s="30" t="str" cm="1">
        <f t="array" ref="U334">_xlfn.CONCAT(_xlfn.MAP(MID($K334,_xlfn.SEQUENCE(1,LEN($K334),1,1),1), _xlfn.LAMBDA(_xlpm.cell, fxEncode(_xlpm.cell, U$309))))</f>
        <v>ACBROM</v>
      </c>
      <c r="V334" s="30" t="str" cm="1">
        <f t="array" ref="V334">_xlfn.CONCAT(_xlfn.MAP(MID($K334,_xlfn.SEQUENCE(1,LEN($K334),1,1),1), _xlfn.LAMBDA(_xlpm.cell, fxEncode(_xlpm.cell, V$309))))</f>
        <v>BDCSPN</v>
      </c>
      <c r="W334" s="30" t="str" cm="1">
        <f t="array" ref="W334">_xlfn.CONCAT(_xlfn.MAP(MID($K334,_xlfn.SEQUENCE(1,LEN($K334),1,1),1), _xlfn.LAMBDA(_xlpm.cell, fxEncode(_xlpm.cell, W$309))))</f>
        <v>CEDTQO</v>
      </c>
      <c r="X334" s="30" t="str" cm="1">
        <f t="array" ref="X334">_xlfn.CONCAT(_xlfn.MAP(MID($K334,_xlfn.SEQUENCE(1,LEN($K334),1,1),1), _xlfn.LAMBDA(_xlpm.cell, fxEncode(_xlpm.cell, X$309))))</f>
        <v>DFEURP</v>
      </c>
      <c r="Y334" s="30" t="str" cm="1">
        <f t="array" ref="Y334">_xlfn.CONCAT(_xlfn.MAP(MID($K334,_xlfn.SEQUENCE(1,LEN($K334),1,1),1), _xlfn.LAMBDA(_xlpm.cell, fxEncode(_xlpm.cell, Y$309))))</f>
        <v>EGFVSQ</v>
      </c>
      <c r="Z334" s="30" t="str" cm="1">
        <f t="array" ref="Z334">_xlfn.CONCAT(_xlfn.MAP(MID($K334,_xlfn.SEQUENCE(1,LEN($K334),1,1),1), _xlfn.LAMBDA(_xlpm.cell, fxEncode(_xlpm.cell, Z$309))))</f>
        <v>FHGWTR</v>
      </c>
      <c r="AA334" s="30" t="str" cm="1">
        <f t="array" ref="AA334">_xlfn.CONCAT(_xlfn.MAP(MID($K334,_xlfn.SEQUENCE(1,LEN($K334),1,1),1), _xlfn.LAMBDA(_xlpm.cell, fxEncode(_xlpm.cell, AA$309))))</f>
        <v>GIHXUS</v>
      </c>
      <c r="AB334" s="30" t="str" cm="1">
        <f t="array" ref="AB334">_xlfn.CONCAT(_xlfn.MAP(MID($K334,_xlfn.SEQUENCE(1,LEN($K334),1,1),1), _xlfn.LAMBDA(_xlpm.cell, fxEncode(_xlpm.cell, AB$309))))</f>
        <v>HJIYVT</v>
      </c>
      <c r="AC334" s="30" t="str" cm="1">
        <f t="array" ref="AC334">_xlfn.CONCAT(_xlfn.MAP(MID($K334,_xlfn.SEQUENCE(1,LEN($K334),1,1),1), _xlfn.LAMBDA(_xlpm.cell, fxEncode(_xlpm.cell, AC$309))))</f>
        <v>IKJZWU</v>
      </c>
      <c r="AD334" s="30" t="str" cm="1">
        <f t="array" ref="AD334">_xlfn.CONCAT(_xlfn.MAP(MID($K334,_xlfn.SEQUENCE(1,LEN($K334),1,1),1), _xlfn.LAMBDA(_xlpm.cell, fxEncode(_xlpm.cell, AD$309))))</f>
        <v>JLKAXV</v>
      </c>
      <c r="AE334" s="30" t="str" cm="1">
        <f t="array" ref="AE334">_xlfn.CONCAT(_xlfn.MAP(MID($K334,_xlfn.SEQUENCE(1,LEN($K334),1,1),1), _xlfn.LAMBDA(_xlpm.cell, fxEncode(_xlpm.cell, AE$309))))</f>
        <v>KMLBYW</v>
      </c>
      <c r="AF334" s="30" t="str" cm="1">
        <f t="array" ref="AF334">_xlfn.CONCAT(_xlfn.MAP(MID($K334,_xlfn.SEQUENCE(1,LEN($K334),1,1),1), _xlfn.LAMBDA(_xlpm.cell, fxEncode(_xlpm.cell, AF$309))))</f>
        <v>LNMCZX</v>
      </c>
      <c r="AG334" s="30" t="str" cm="1">
        <f t="array" ref="AG334">_xlfn.CONCAT(_xlfn.MAP(MID($K334,_xlfn.SEQUENCE(1,LEN($K334),1,1),1), _xlfn.LAMBDA(_xlpm.cell, fxEncode(_xlpm.cell, AG$309))))</f>
        <v>MONDAY</v>
      </c>
      <c r="AH334" s="30" t="str" cm="1">
        <f t="array" ref="AH334">_xlfn.CONCAT(_xlfn.MAP(MID($K334,_xlfn.SEQUENCE(1,LEN($K334),1,1),1), _xlfn.LAMBDA(_xlpm.cell, fxEncode(_xlpm.cell, AH$309))))</f>
        <v>NPOEBZ</v>
      </c>
      <c r="AI334" s="30" t="str" cm="1">
        <f t="array" ref="AI334">_xlfn.CONCAT(_xlfn.MAP(MID($K334,_xlfn.SEQUENCE(1,LEN($K334),1,1),1), _xlfn.LAMBDA(_xlpm.cell, fxEncode(_xlpm.cell, AI$309))))</f>
        <v>OQPFCA</v>
      </c>
      <c r="AJ334" s="30" t="str" cm="1">
        <f t="array" ref="AJ334">_xlfn.CONCAT(_xlfn.MAP(MID($K334,_xlfn.SEQUENCE(1,LEN($K334),1,1),1), _xlfn.LAMBDA(_xlpm.cell, fxEncode(_xlpm.cell, AJ$309))))</f>
        <v>PRQGDB</v>
      </c>
      <c r="AK334" s="30" t="str" cm="1">
        <f t="array" ref="AK334">_xlfn.CONCAT(_xlfn.MAP(MID($K334,_xlfn.SEQUENCE(1,LEN($K334),1,1),1), _xlfn.LAMBDA(_xlpm.cell, fxEncode(_xlpm.cell, AK$309))))</f>
        <v>QSRHEC</v>
      </c>
      <c r="AL334" s="30" t="str" cm="1">
        <f t="array" ref="AL334">_xlfn.CONCAT(_xlfn.MAP(MID($K334,_xlfn.SEQUENCE(1,LEN($K334),1,1),1), _xlfn.LAMBDA(_xlpm.cell, fxEncode(_xlpm.cell, AL$309))))</f>
        <v>RTSIFD</v>
      </c>
      <c r="AM334" s="30" t="str" cm="1">
        <f t="array" ref="AM334">_xlfn.CONCAT(_xlfn.MAP(MID($K334,_xlfn.SEQUENCE(1,LEN($K334),1,1),1), _xlfn.LAMBDA(_xlpm.cell, fxEncode(_xlpm.cell, AM$309))))</f>
        <v>SUTJGE</v>
      </c>
      <c r="AN334" s="30" t="str" cm="1">
        <f t="array" ref="AN334">_xlfn.CONCAT(_xlfn.MAP(MID($K334,_xlfn.SEQUENCE(1,LEN($K334),1,1),1), _xlfn.LAMBDA(_xlpm.cell, fxEncode(_xlpm.cell, AN$309))))</f>
        <v>TVUKHF</v>
      </c>
      <c r="AW334" s="20" t="str">
        <v>M</v>
      </c>
    </row>
    <row r="335" spans="9:55">
      <c r="I335" s="20" t="str">
        <v>12</v>
      </c>
      <c r="J335" s="154">
        <v>6</v>
      </c>
      <c r="K335" s="154" t="str">
        <v>TVUKHF</v>
      </c>
      <c r="L335" s="154" t="str">
        <v>FRIDAY</v>
      </c>
      <c r="M335" s="20" t="e">
        <f>_xlfn.XMATCH(L335,O335:AN335)</f>
        <v>#N/A</v>
      </c>
      <c r="N335" s="20" cm="1">
        <f t="array" ref="N335">IF(L335&lt;&gt;"",SUM(--(O335:AN335=L335)),"")</f>
        <v>0</v>
      </c>
      <c r="O335" s="30" t="str" cm="1">
        <f t="array" ref="O335">_xlfn.CONCAT(_xlfn.MAP(MID($K335,_xlfn.SEQUENCE(1,LEN($K335),1,1),1), _xlfn.LAMBDA(_xlpm.cell, fxEncode(_xlpm.cell, O$309))))</f>
        <v>UWVLIG</v>
      </c>
      <c r="P335" s="30" t="str" cm="1">
        <f t="array" ref="P335">_xlfn.CONCAT(_xlfn.MAP(MID($K335,_xlfn.SEQUENCE(1,LEN($K335),1,1),1), _xlfn.LAMBDA(_xlpm.cell, fxEncode(_xlpm.cell, P$309))))</f>
        <v>VXWMJH</v>
      </c>
      <c r="Q335" s="30" t="str" cm="1">
        <f t="array" ref="Q335">_xlfn.CONCAT(_xlfn.MAP(MID($K335,_xlfn.SEQUENCE(1,LEN($K335),1,1),1), _xlfn.LAMBDA(_xlpm.cell, fxEncode(_xlpm.cell, Q$309))))</f>
        <v>WYXNKI</v>
      </c>
      <c r="R335" s="30" t="str" cm="1">
        <f t="array" ref="R335">_xlfn.CONCAT(_xlfn.MAP(MID($K335,_xlfn.SEQUENCE(1,LEN($K335),1,1),1), _xlfn.LAMBDA(_xlpm.cell, fxEncode(_xlpm.cell, R$309))))</f>
        <v>XZYOLJ</v>
      </c>
      <c r="S335" s="30" t="str" cm="1">
        <f t="array" ref="S335">_xlfn.CONCAT(_xlfn.MAP(MID($K335,_xlfn.SEQUENCE(1,LEN($K335),1,1),1), _xlfn.LAMBDA(_xlpm.cell, fxEncode(_xlpm.cell, S$309))))</f>
        <v>YAZPMK</v>
      </c>
      <c r="T335" s="30" t="str" cm="1">
        <f t="array" ref="T335">_xlfn.CONCAT(_xlfn.MAP(MID($K335,_xlfn.SEQUENCE(1,LEN($K335),1,1),1), _xlfn.LAMBDA(_xlpm.cell, fxEncode(_xlpm.cell, T$309))))</f>
        <v>ZBAQNL</v>
      </c>
      <c r="U335" s="30" t="str" cm="1">
        <f t="array" ref="U335">_xlfn.CONCAT(_xlfn.MAP(MID($K335,_xlfn.SEQUENCE(1,LEN($K335),1,1),1), _xlfn.LAMBDA(_xlpm.cell, fxEncode(_xlpm.cell, U$309))))</f>
        <v>ACBROM</v>
      </c>
      <c r="V335" s="30" t="str" cm="1">
        <f t="array" ref="V335">_xlfn.CONCAT(_xlfn.MAP(MID($K335,_xlfn.SEQUENCE(1,LEN($K335),1,1),1), _xlfn.LAMBDA(_xlpm.cell, fxEncode(_xlpm.cell, V$309))))</f>
        <v>BDCSPN</v>
      </c>
      <c r="W335" s="30" t="str" cm="1">
        <f t="array" ref="W335">_xlfn.CONCAT(_xlfn.MAP(MID($K335,_xlfn.SEQUENCE(1,LEN($K335),1,1),1), _xlfn.LAMBDA(_xlpm.cell, fxEncode(_xlpm.cell, W$309))))</f>
        <v>CEDTQO</v>
      </c>
      <c r="X335" s="30" t="str" cm="1">
        <f t="array" ref="X335">_xlfn.CONCAT(_xlfn.MAP(MID($K335,_xlfn.SEQUENCE(1,LEN($K335),1,1),1), _xlfn.LAMBDA(_xlpm.cell, fxEncode(_xlpm.cell, X$309))))</f>
        <v>DFEURP</v>
      </c>
      <c r="Y335" s="30" t="str" cm="1">
        <f t="array" ref="Y335">_xlfn.CONCAT(_xlfn.MAP(MID($K335,_xlfn.SEQUENCE(1,LEN($K335),1,1),1), _xlfn.LAMBDA(_xlpm.cell, fxEncode(_xlpm.cell, Y$309))))</f>
        <v>EGFVSQ</v>
      </c>
      <c r="Z335" s="30" t="str" cm="1">
        <f t="array" ref="Z335">_xlfn.CONCAT(_xlfn.MAP(MID($K335,_xlfn.SEQUENCE(1,LEN($K335),1,1),1), _xlfn.LAMBDA(_xlpm.cell, fxEncode(_xlpm.cell, Z$309))))</f>
        <v>FHGWTR</v>
      </c>
      <c r="AA335" s="30" t="str" cm="1">
        <f t="array" ref="AA335">_xlfn.CONCAT(_xlfn.MAP(MID($K335,_xlfn.SEQUENCE(1,LEN($K335),1,1),1), _xlfn.LAMBDA(_xlpm.cell, fxEncode(_xlpm.cell, AA$309))))</f>
        <v>GIHXUS</v>
      </c>
      <c r="AB335" s="30" t="str" cm="1">
        <f t="array" ref="AB335">_xlfn.CONCAT(_xlfn.MAP(MID($K335,_xlfn.SEQUENCE(1,LEN($K335),1,1),1), _xlfn.LAMBDA(_xlpm.cell, fxEncode(_xlpm.cell, AB$309))))</f>
        <v>HJIYVT</v>
      </c>
      <c r="AC335" s="30" t="str" cm="1">
        <f t="array" ref="AC335">_xlfn.CONCAT(_xlfn.MAP(MID($K335,_xlfn.SEQUENCE(1,LEN($K335),1,1),1), _xlfn.LAMBDA(_xlpm.cell, fxEncode(_xlpm.cell, AC$309))))</f>
        <v>IKJZWU</v>
      </c>
      <c r="AD335" s="30" t="str" cm="1">
        <f t="array" ref="AD335">_xlfn.CONCAT(_xlfn.MAP(MID($K335,_xlfn.SEQUENCE(1,LEN($K335),1,1),1), _xlfn.LAMBDA(_xlpm.cell, fxEncode(_xlpm.cell, AD$309))))</f>
        <v>JLKAXV</v>
      </c>
      <c r="AE335" s="30" t="str" cm="1">
        <f t="array" ref="AE335">_xlfn.CONCAT(_xlfn.MAP(MID($K335,_xlfn.SEQUENCE(1,LEN($K335),1,1),1), _xlfn.LAMBDA(_xlpm.cell, fxEncode(_xlpm.cell, AE$309))))</f>
        <v>KMLBYW</v>
      </c>
      <c r="AF335" s="30" t="str" cm="1">
        <f t="array" ref="AF335">_xlfn.CONCAT(_xlfn.MAP(MID($K335,_xlfn.SEQUENCE(1,LEN($K335),1,1),1), _xlfn.LAMBDA(_xlpm.cell, fxEncode(_xlpm.cell, AF$309))))</f>
        <v>LNMCZX</v>
      </c>
      <c r="AG335" s="30" t="str" cm="1">
        <f t="array" ref="AG335">_xlfn.CONCAT(_xlfn.MAP(MID($K335,_xlfn.SEQUENCE(1,LEN($K335),1,1),1), _xlfn.LAMBDA(_xlpm.cell, fxEncode(_xlpm.cell, AG$309))))</f>
        <v>MONDAY</v>
      </c>
      <c r="AH335" s="30" t="str" cm="1">
        <f t="array" ref="AH335">_xlfn.CONCAT(_xlfn.MAP(MID($K335,_xlfn.SEQUENCE(1,LEN($K335),1,1),1), _xlfn.LAMBDA(_xlpm.cell, fxEncode(_xlpm.cell, AH$309))))</f>
        <v>NPOEBZ</v>
      </c>
      <c r="AI335" s="30" t="str" cm="1">
        <f t="array" ref="AI335">_xlfn.CONCAT(_xlfn.MAP(MID($K335,_xlfn.SEQUENCE(1,LEN($K335),1,1),1), _xlfn.LAMBDA(_xlpm.cell, fxEncode(_xlpm.cell, AI$309))))</f>
        <v>OQPFCA</v>
      </c>
      <c r="AJ335" s="30" t="str" cm="1">
        <f t="array" ref="AJ335">_xlfn.CONCAT(_xlfn.MAP(MID($K335,_xlfn.SEQUENCE(1,LEN($K335),1,1),1), _xlfn.LAMBDA(_xlpm.cell, fxEncode(_xlpm.cell, AJ$309))))</f>
        <v>PRQGDB</v>
      </c>
      <c r="AK335" s="30" t="str" cm="1">
        <f t="array" ref="AK335">_xlfn.CONCAT(_xlfn.MAP(MID($K335,_xlfn.SEQUENCE(1,LEN($K335),1,1),1), _xlfn.LAMBDA(_xlpm.cell, fxEncode(_xlpm.cell, AK$309))))</f>
        <v>QSRHEC</v>
      </c>
      <c r="AL335" s="30" t="str" cm="1">
        <f t="array" ref="AL335">_xlfn.CONCAT(_xlfn.MAP(MID($K335,_xlfn.SEQUENCE(1,LEN($K335),1,1),1), _xlfn.LAMBDA(_xlpm.cell, fxEncode(_xlpm.cell, AL$309))))</f>
        <v>RTSIFD</v>
      </c>
      <c r="AM335" s="30" t="str" cm="1">
        <f t="array" ref="AM335">_xlfn.CONCAT(_xlfn.MAP(MID($K335,_xlfn.SEQUENCE(1,LEN($K335),1,1),1), _xlfn.LAMBDA(_xlpm.cell, fxEncode(_xlpm.cell, AM$309))))</f>
        <v>SUTJGE</v>
      </c>
      <c r="AN335" s="30" t="str" cm="1">
        <f t="array" ref="AN335">_xlfn.CONCAT(_xlfn.MAP(MID($K335,_xlfn.SEQUENCE(1,LEN($K335),1,1),1), _xlfn.LAMBDA(_xlpm.cell, fxEncode(_xlpm.cell, AN$309))))</f>
        <v>TVUKHF</v>
      </c>
      <c r="AW335" s="20" t="str">
        <v>K</v>
      </c>
    </row>
    <row r="336" spans="9:55">
      <c r="I336" s="20" t="str">
        <v>12</v>
      </c>
      <c r="J336" s="155">
        <v>6</v>
      </c>
      <c r="K336" s="155" t="str">
        <v>TVUKHF</v>
      </c>
      <c r="L336" s="155" t="str">
        <v>SUNDAY</v>
      </c>
      <c r="M336" s="20" t="e">
        <f>_xlfn.XMATCH(L336,O336:AN336)</f>
        <v>#N/A</v>
      </c>
      <c r="N336" s="20" cm="1">
        <f t="array" ref="N336">IF(L336&lt;&gt;"",SUM(--(O336:AN336=L336)),"")</f>
        <v>0</v>
      </c>
      <c r="O336" s="30" t="str" cm="1">
        <f t="array" ref="O336">_xlfn.CONCAT(_xlfn.MAP(MID($K336,_xlfn.SEQUENCE(1,LEN($K336),1,1),1), _xlfn.LAMBDA(_xlpm.cell, fxEncode(_xlpm.cell, O$309))))</f>
        <v>UWVLIG</v>
      </c>
      <c r="P336" s="30" t="str" cm="1">
        <f t="array" ref="P336">_xlfn.CONCAT(_xlfn.MAP(MID($K336,_xlfn.SEQUENCE(1,LEN($K336),1,1),1), _xlfn.LAMBDA(_xlpm.cell, fxEncode(_xlpm.cell, P$309))))</f>
        <v>VXWMJH</v>
      </c>
      <c r="Q336" s="30" t="str" cm="1">
        <f t="array" ref="Q336">_xlfn.CONCAT(_xlfn.MAP(MID($K336,_xlfn.SEQUENCE(1,LEN($K336),1,1),1), _xlfn.LAMBDA(_xlpm.cell, fxEncode(_xlpm.cell, Q$309))))</f>
        <v>WYXNKI</v>
      </c>
      <c r="R336" s="30" t="str" cm="1">
        <f t="array" ref="R336">_xlfn.CONCAT(_xlfn.MAP(MID($K336,_xlfn.SEQUENCE(1,LEN($K336),1,1),1), _xlfn.LAMBDA(_xlpm.cell, fxEncode(_xlpm.cell, R$309))))</f>
        <v>XZYOLJ</v>
      </c>
      <c r="S336" s="30" t="str" cm="1">
        <f t="array" ref="S336">_xlfn.CONCAT(_xlfn.MAP(MID($K336,_xlfn.SEQUENCE(1,LEN($K336),1,1),1), _xlfn.LAMBDA(_xlpm.cell, fxEncode(_xlpm.cell, S$309))))</f>
        <v>YAZPMK</v>
      </c>
      <c r="T336" s="30" t="str" cm="1">
        <f t="array" ref="T336">_xlfn.CONCAT(_xlfn.MAP(MID($K336,_xlfn.SEQUENCE(1,LEN($K336),1,1),1), _xlfn.LAMBDA(_xlpm.cell, fxEncode(_xlpm.cell, T$309))))</f>
        <v>ZBAQNL</v>
      </c>
      <c r="U336" s="30" t="str" cm="1">
        <f t="array" ref="U336">_xlfn.CONCAT(_xlfn.MAP(MID($K336,_xlfn.SEQUENCE(1,LEN($K336),1,1),1), _xlfn.LAMBDA(_xlpm.cell, fxEncode(_xlpm.cell, U$309))))</f>
        <v>ACBROM</v>
      </c>
      <c r="V336" s="30" t="str" cm="1">
        <f t="array" ref="V336">_xlfn.CONCAT(_xlfn.MAP(MID($K336,_xlfn.SEQUENCE(1,LEN($K336),1,1),1), _xlfn.LAMBDA(_xlpm.cell, fxEncode(_xlpm.cell, V$309))))</f>
        <v>BDCSPN</v>
      </c>
      <c r="W336" s="30" t="str" cm="1">
        <f t="array" ref="W336">_xlfn.CONCAT(_xlfn.MAP(MID($K336,_xlfn.SEQUENCE(1,LEN($K336),1,1),1), _xlfn.LAMBDA(_xlpm.cell, fxEncode(_xlpm.cell, W$309))))</f>
        <v>CEDTQO</v>
      </c>
      <c r="X336" s="30" t="str" cm="1">
        <f t="array" ref="X336">_xlfn.CONCAT(_xlfn.MAP(MID($K336,_xlfn.SEQUENCE(1,LEN($K336),1,1),1), _xlfn.LAMBDA(_xlpm.cell, fxEncode(_xlpm.cell, X$309))))</f>
        <v>DFEURP</v>
      </c>
      <c r="Y336" s="30" t="str" cm="1">
        <f t="array" ref="Y336">_xlfn.CONCAT(_xlfn.MAP(MID($K336,_xlfn.SEQUENCE(1,LEN($K336),1,1),1), _xlfn.LAMBDA(_xlpm.cell, fxEncode(_xlpm.cell, Y$309))))</f>
        <v>EGFVSQ</v>
      </c>
      <c r="Z336" s="30" t="str" cm="1">
        <f t="array" ref="Z336">_xlfn.CONCAT(_xlfn.MAP(MID($K336,_xlfn.SEQUENCE(1,LEN($K336),1,1),1), _xlfn.LAMBDA(_xlpm.cell, fxEncode(_xlpm.cell, Z$309))))</f>
        <v>FHGWTR</v>
      </c>
      <c r="AA336" s="30" t="str" cm="1">
        <f t="array" ref="AA336">_xlfn.CONCAT(_xlfn.MAP(MID($K336,_xlfn.SEQUENCE(1,LEN($K336),1,1),1), _xlfn.LAMBDA(_xlpm.cell, fxEncode(_xlpm.cell, AA$309))))</f>
        <v>GIHXUS</v>
      </c>
      <c r="AB336" s="30" t="str" cm="1">
        <f t="array" ref="AB336">_xlfn.CONCAT(_xlfn.MAP(MID($K336,_xlfn.SEQUENCE(1,LEN($K336),1,1),1), _xlfn.LAMBDA(_xlpm.cell, fxEncode(_xlpm.cell, AB$309))))</f>
        <v>HJIYVT</v>
      </c>
      <c r="AC336" s="30" t="str" cm="1">
        <f t="array" ref="AC336">_xlfn.CONCAT(_xlfn.MAP(MID($K336,_xlfn.SEQUENCE(1,LEN($K336),1,1),1), _xlfn.LAMBDA(_xlpm.cell, fxEncode(_xlpm.cell, AC$309))))</f>
        <v>IKJZWU</v>
      </c>
      <c r="AD336" s="30" t="str" cm="1">
        <f t="array" ref="AD336">_xlfn.CONCAT(_xlfn.MAP(MID($K336,_xlfn.SEQUENCE(1,LEN($K336),1,1),1), _xlfn.LAMBDA(_xlpm.cell, fxEncode(_xlpm.cell, AD$309))))</f>
        <v>JLKAXV</v>
      </c>
      <c r="AE336" s="30" t="str" cm="1">
        <f t="array" ref="AE336">_xlfn.CONCAT(_xlfn.MAP(MID($K336,_xlfn.SEQUENCE(1,LEN($K336),1,1),1), _xlfn.LAMBDA(_xlpm.cell, fxEncode(_xlpm.cell, AE$309))))</f>
        <v>KMLBYW</v>
      </c>
      <c r="AF336" s="30" t="str" cm="1">
        <f t="array" ref="AF336">_xlfn.CONCAT(_xlfn.MAP(MID($K336,_xlfn.SEQUENCE(1,LEN($K336),1,1),1), _xlfn.LAMBDA(_xlpm.cell, fxEncode(_xlpm.cell, AF$309))))</f>
        <v>LNMCZX</v>
      </c>
      <c r="AG336" s="30" t="str" cm="1">
        <f t="array" ref="AG336">_xlfn.CONCAT(_xlfn.MAP(MID($K336,_xlfn.SEQUENCE(1,LEN($K336),1,1),1), _xlfn.LAMBDA(_xlpm.cell, fxEncode(_xlpm.cell, AG$309))))</f>
        <v>MONDAY</v>
      </c>
      <c r="AH336" s="30" t="str" cm="1">
        <f t="array" ref="AH336">_xlfn.CONCAT(_xlfn.MAP(MID($K336,_xlfn.SEQUENCE(1,LEN($K336),1,1),1), _xlfn.LAMBDA(_xlpm.cell, fxEncode(_xlpm.cell, AH$309))))</f>
        <v>NPOEBZ</v>
      </c>
      <c r="AI336" s="30" t="str" cm="1">
        <f t="array" ref="AI336">_xlfn.CONCAT(_xlfn.MAP(MID($K336,_xlfn.SEQUENCE(1,LEN($K336),1,1),1), _xlfn.LAMBDA(_xlpm.cell, fxEncode(_xlpm.cell, AI$309))))</f>
        <v>OQPFCA</v>
      </c>
      <c r="AJ336" s="30" t="str" cm="1">
        <f t="array" ref="AJ336">_xlfn.CONCAT(_xlfn.MAP(MID($K336,_xlfn.SEQUENCE(1,LEN($K336),1,1),1), _xlfn.LAMBDA(_xlpm.cell, fxEncode(_xlpm.cell, AJ$309))))</f>
        <v>PRQGDB</v>
      </c>
      <c r="AK336" s="30" t="str" cm="1">
        <f t="array" ref="AK336">_xlfn.CONCAT(_xlfn.MAP(MID($K336,_xlfn.SEQUENCE(1,LEN($K336),1,1),1), _xlfn.LAMBDA(_xlpm.cell, fxEncode(_xlpm.cell, AK$309))))</f>
        <v>QSRHEC</v>
      </c>
      <c r="AL336" s="30" t="str" cm="1">
        <f t="array" ref="AL336">_xlfn.CONCAT(_xlfn.MAP(MID($K336,_xlfn.SEQUENCE(1,LEN($K336),1,1),1), _xlfn.LAMBDA(_xlpm.cell, fxEncode(_xlpm.cell, AL$309))))</f>
        <v>RTSIFD</v>
      </c>
      <c r="AM336" s="30" t="str" cm="1">
        <f t="array" ref="AM336">_xlfn.CONCAT(_xlfn.MAP(MID($K336,_xlfn.SEQUENCE(1,LEN($K336),1,1),1), _xlfn.LAMBDA(_xlpm.cell, fxEncode(_xlpm.cell, AM$309))))</f>
        <v>SUTJGE</v>
      </c>
      <c r="AN336" s="30" t="str" cm="1">
        <f t="array" ref="AN336">_xlfn.CONCAT(_xlfn.MAP(MID($K336,_xlfn.SEQUENCE(1,LEN($K336),1,1),1), _xlfn.LAMBDA(_xlpm.cell, fxEncode(_xlpm.cell, AN$309))))</f>
        <v>TVUKHF</v>
      </c>
      <c r="AW336" s="20" t="str">
        <v>X</v>
      </c>
    </row>
    <row r="337" spans="9:49">
      <c r="I337" s="20" t="str">
        <v>13</v>
      </c>
      <c r="J337" s="154">
        <v>6</v>
      </c>
      <c r="K337" s="154" t="str">
        <v>HJIYVT</v>
      </c>
      <c r="L337" s="154" t="str" cm="1">
        <f t="array" ref="L337:L339">_xlfn._xlws.FILTER($L$269:$L$275,_xlfn.ANCHORARRAY($M$269)=J337)</f>
        <v>MONDAY</v>
      </c>
      <c r="M337" s="20">
        <f>_xlfn.XMATCH(L337,O337:AN337)</f>
        <v>5</v>
      </c>
      <c r="N337" s="20" cm="1">
        <f t="array" ref="N337">IF(L337&lt;&gt;"",SUM(--(O337:AN337=L337)),"")</f>
        <v>1</v>
      </c>
      <c r="O337" s="30" t="str" cm="1">
        <f t="array" ref="O337">_xlfn.CONCAT(_xlfn.MAP(MID($K337,_xlfn.SEQUENCE(1,LEN($K337),1,1),1), _xlfn.LAMBDA(_xlpm.cell, fxEncode(_xlpm.cell, O$309))))</f>
        <v>IKJZWU</v>
      </c>
      <c r="P337" s="30" t="str" cm="1">
        <f t="array" ref="P337">_xlfn.CONCAT(_xlfn.MAP(MID($K337,_xlfn.SEQUENCE(1,LEN($K337),1,1),1), _xlfn.LAMBDA(_xlpm.cell, fxEncode(_xlpm.cell, P$309))))</f>
        <v>JLKAXV</v>
      </c>
      <c r="Q337" s="30" t="str" cm="1">
        <f t="array" ref="Q337">_xlfn.CONCAT(_xlfn.MAP(MID($K337,_xlfn.SEQUENCE(1,LEN($K337),1,1),1), _xlfn.LAMBDA(_xlpm.cell, fxEncode(_xlpm.cell, Q$309))))</f>
        <v>KMLBYW</v>
      </c>
      <c r="R337" s="30" t="str" cm="1">
        <f t="array" ref="R337">_xlfn.CONCAT(_xlfn.MAP(MID($K337,_xlfn.SEQUENCE(1,LEN($K337),1,1),1), _xlfn.LAMBDA(_xlpm.cell, fxEncode(_xlpm.cell, R$309))))</f>
        <v>LNMCZX</v>
      </c>
      <c r="S337" s="30" t="str" cm="1">
        <f t="array" ref="S337">_xlfn.CONCAT(_xlfn.MAP(MID($K337,_xlfn.SEQUENCE(1,LEN($K337),1,1),1), _xlfn.LAMBDA(_xlpm.cell, fxEncode(_xlpm.cell, S$309))))</f>
        <v>MONDAY</v>
      </c>
      <c r="T337" s="30" t="str" cm="1">
        <f t="array" ref="T337">_xlfn.CONCAT(_xlfn.MAP(MID($K337,_xlfn.SEQUENCE(1,LEN($K337),1,1),1), _xlfn.LAMBDA(_xlpm.cell, fxEncode(_xlpm.cell, T$309))))</f>
        <v>NPOEBZ</v>
      </c>
      <c r="U337" s="30" t="str" cm="1">
        <f t="array" ref="U337">_xlfn.CONCAT(_xlfn.MAP(MID($K337,_xlfn.SEQUENCE(1,LEN($K337),1,1),1), _xlfn.LAMBDA(_xlpm.cell, fxEncode(_xlpm.cell, U$309))))</f>
        <v>OQPFCA</v>
      </c>
      <c r="V337" s="30" t="str" cm="1">
        <f t="array" ref="V337">_xlfn.CONCAT(_xlfn.MAP(MID($K337,_xlfn.SEQUENCE(1,LEN($K337),1,1),1), _xlfn.LAMBDA(_xlpm.cell, fxEncode(_xlpm.cell, V$309))))</f>
        <v>PRQGDB</v>
      </c>
      <c r="W337" s="30" t="str" cm="1">
        <f t="array" ref="W337">_xlfn.CONCAT(_xlfn.MAP(MID($K337,_xlfn.SEQUENCE(1,LEN($K337),1,1),1), _xlfn.LAMBDA(_xlpm.cell, fxEncode(_xlpm.cell, W$309))))</f>
        <v>QSRHEC</v>
      </c>
      <c r="X337" s="30" t="str" cm="1">
        <f t="array" ref="X337">_xlfn.CONCAT(_xlfn.MAP(MID($K337,_xlfn.SEQUENCE(1,LEN($K337),1,1),1), _xlfn.LAMBDA(_xlpm.cell, fxEncode(_xlpm.cell, X$309))))</f>
        <v>RTSIFD</v>
      </c>
      <c r="Y337" s="30" t="str" cm="1">
        <f t="array" ref="Y337">_xlfn.CONCAT(_xlfn.MAP(MID($K337,_xlfn.SEQUENCE(1,LEN($K337),1,1),1), _xlfn.LAMBDA(_xlpm.cell, fxEncode(_xlpm.cell, Y$309))))</f>
        <v>SUTJGE</v>
      </c>
      <c r="Z337" s="30" t="str" cm="1">
        <f t="array" ref="Z337">_xlfn.CONCAT(_xlfn.MAP(MID($K337,_xlfn.SEQUENCE(1,LEN($K337),1,1),1), _xlfn.LAMBDA(_xlpm.cell, fxEncode(_xlpm.cell, Z$309))))</f>
        <v>TVUKHF</v>
      </c>
      <c r="AA337" s="30" t="str" cm="1">
        <f t="array" ref="AA337">_xlfn.CONCAT(_xlfn.MAP(MID($K337,_xlfn.SEQUENCE(1,LEN($K337),1,1),1), _xlfn.LAMBDA(_xlpm.cell, fxEncode(_xlpm.cell, AA$309))))</f>
        <v>UWVLIG</v>
      </c>
      <c r="AB337" s="30" t="str" cm="1">
        <f t="array" ref="AB337">_xlfn.CONCAT(_xlfn.MAP(MID($K337,_xlfn.SEQUENCE(1,LEN($K337),1,1),1), _xlfn.LAMBDA(_xlpm.cell, fxEncode(_xlpm.cell, AB$309))))</f>
        <v>VXWMJH</v>
      </c>
      <c r="AC337" s="30" t="str" cm="1">
        <f t="array" ref="AC337">_xlfn.CONCAT(_xlfn.MAP(MID($K337,_xlfn.SEQUENCE(1,LEN($K337),1,1),1), _xlfn.LAMBDA(_xlpm.cell, fxEncode(_xlpm.cell, AC$309))))</f>
        <v>WYXNKI</v>
      </c>
      <c r="AD337" s="30" t="str" cm="1">
        <f t="array" ref="AD337">_xlfn.CONCAT(_xlfn.MAP(MID($K337,_xlfn.SEQUENCE(1,LEN($K337),1,1),1), _xlfn.LAMBDA(_xlpm.cell, fxEncode(_xlpm.cell, AD$309))))</f>
        <v>XZYOLJ</v>
      </c>
      <c r="AE337" s="30" t="str" cm="1">
        <f t="array" ref="AE337">_xlfn.CONCAT(_xlfn.MAP(MID($K337,_xlfn.SEQUENCE(1,LEN($K337),1,1),1), _xlfn.LAMBDA(_xlpm.cell, fxEncode(_xlpm.cell, AE$309))))</f>
        <v>YAZPMK</v>
      </c>
      <c r="AF337" s="30" t="str" cm="1">
        <f t="array" ref="AF337">_xlfn.CONCAT(_xlfn.MAP(MID($K337,_xlfn.SEQUENCE(1,LEN($K337),1,1),1), _xlfn.LAMBDA(_xlpm.cell, fxEncode(_xlpm.cell, AF$309))))</f>
        <v>ZBAQNL</v>
      </c>
      <c r="AG337" s="30" t="str" cm="1">
        <f t="array" ref="AG337">_xlfn.CONCAT(_xlfn.MAP(MID($K337,_xlfn.SEQUENCE(1,LEN($K337),1,1),1), _xlfn.LAMBDA(_xlpm.cell, fxEncode(_xlpm.cell, AG$309))))</f>
        <v>ACBROM</v>
      </c>
      <c r="AH337" s="30" t="str" cm="1">
        <f t="array" ref="AH337">_xlfn.CONCAT(_xlfn.MAP(MID($K337,_xlfn.SEQUENCE(1,LEN($K337),1,1),1), _xlfn.LAMBDA(_xlpm.cell, fxEncode(_xlpm.cell, AH$309))))</f>
        <v>BDCSPN</v>
      </c>
      <c r="AI337" s="30" t="str" cm="1">
        <f t="array" ref="AI337">_xlfn.CONCAT(_xlfn.MAP(MID($K337,_xlfn.SEQUENCE(1,LEN($K337),1,1),1), _xlfn.LAMBDA(_xlpm.cell, fxEncode(_xlpm.cell, AI$309))))</f>
        <v>CEDTQO</v>
      </c>
      <c r="AJ337" s="30" t="str" cm="1">
        <f t="array" ref="AJ337">_xlfn.CONCAT(_xlfn.MAP(MID($K337,_xlfn.SEQUENCE(1,LEN($K337),1,1),1), _xlfn.LAMBDA(_xlpm.cell, fxEncode(_xlpm.cell, AJ$309))))</f>
        <v>DFEURP</v>
      </c>
      <c r="AK337" s="30" t="str" cm="1">
        <f t="array" ref="AK337">_xlfn.CONCAT(_xlfn.MAP(MID($K337,_xlfn.SEQUENCE(1,LEN($K337),1,1),1), _xlfn.LAMBDA(_xlpm.cell, fxEncode(_xlpm.cell, AK$309))))</f>
        <v>EGFVSQ</v>
      </c>
      <c r="AL337" s="30" t="str" cm="1">
        <f t="array" ref="AL337">_xlfn.CONCAT(_xlfn.MAP(MID($K337,_xlfn.SEQUENCE(1,LEN($K337),1,1),1), _xlfn.LAMBDA(_xlpm.cell, fxEncode(_xlpm.cell, AL$309))))</f>
        <v>FHGWTR</v>
      </c>
      <c r="AM337" s="30" t="str" cm="1">
        <f t="array" ref="AM337">_xlfn.CONCAT(_xlfn.MAP(MID($K337,_xlfn.SEQUENCE(1,LEN($K337),1,1),1), _xlfn.LAMBDA(_xlpm.cell, fxEncode(_xlpm.cell, AM$309))))</f>
        <v>GIHXUS</v>
      </c>
      <c r="AN337" s="30" t="str" cm="1">
        <f t="array" ref="AN337">_xlfn.CONCAT(_xlfn.MAP(MID($K337,_xlfn.SEQUENCE(1,LEN($K337),1,1),1), _xlfn.LAMBDA(_xlpm.cell, fxEncode(_xlpm.cell, AN$309))))</f>
        <v>HJIYVT</v>
      </c>
      <c r="AW337" s="20" t="str">
        <v>A</v>
      </c>
    </row>
    <row r="338" spans="9:49">
      <c r="I338" s="20" t="str">
        <v>13</v>
      </c>
      <c r="J338" s="154">
        <v>6</v>
      </c>
      <c r="K338" s="154" t="str">
        <v>HJIYVT</v>
      </c>
      <c r="L338" s="154" t="str">
        <v>FRIDAY</v>
      </c>
      <c r="M338" s="20" t="e">
        <f>_xlfn.XMATCH(L338,O338:AN338)</f>
        <v>#N/A</v>
      </c>
      <c r="N338" s="20" cm="1">
        <f t="array" ref="N338">IF(L338&lt;&gt;"",SUM(--(O338:AN338=L338)),"")</f>
        <v>0</v>
      </c>
      <c r="O338" s="30" t="str" cm="1">
        <f t="array" ref="O338">_xlfn.CONCAT(_xlfn.MAP(MID($K338,_xlfn.SEQUENCE(1,LEN($K338),1,1),1), _xlfn.LAMBDA(_xlpm.cell, fxEncode(_xlpm.cell, O$309))))</f>
        <v>IKJZWU</v>
      </c>
      <c r="P338" s="30" t="str" cm="1">
        <f t="array" ref="P338">_xlfn.CONCAT(_xlfn.MAP(MID($K338,_xlfn.SEQUENCE(1,LEN($K338),1,1),1), _xlfn.LAMBDA(_xlpm.cell, fxEncode(_xlpm.cell, P$309))))</f>
        <v>JLKAXV</v>
      </c>
      <c r="Q338" s="30" t="str" cm="1">
        <f t="array" ref="Q338">_xlfn.CONCAT(_xlfn.MAP(MID($K338,_xlfn.SEQUENCE(1,LEN($K338),1,1),1), _xlfn.LAMBDA(_xlpm.cell, fxEncode(_xlpm.cell, Q$309))))</f>
        <v>KMLBYW</v>
      </c>
      <c r="R338" s="30" t="str" cm="1">
        <f t="array" ref="R338">_xlfn.CONCAT(_xlfn.MAP(MID($K338,_xlfn.SEQUENCE(1,LEN($K338),1,1),1), _xlfn.LAMBDA(_xlpm.cell, fxEncode(_xlpm.cell, R$309))))</f>
        <v>LNMCZX</v>
      </c>
      <c r="S338" s="30" t="str" cm="1">
        <f t="array" ref="S338">_xlfn.CONCAT(_xlfn.MAP(MID($K338,_xlfn.SEQUENCE(1,LEN($K338),1,1),1), _xlfn.LAMBDA(_xlpm.cell, fxEncode(_xlpm.cell, S$309))))</f>
        <v>MONDAY</v>
      </c>
      <c r="T338" s="30" t="str" cm="1">
        <f t="array" ref="T338">_xlfn.CONCAT(_xlfn.MAP(MID($K338,_xlfn.SEQUENCE(1,LEN($K338),1,1),1), _xlfn.LAMBDA(_xlpm.cell, fxEncode(_xlpm.cell, T$309))))</f>
        <v>NPOEBZ</v>
      </c>
      <c r="U338" s="30" t="str" cm="1">
        <f t="array" ref="U338">_xlfn.CONCAT(_xlfn.MAP(MID($K338,_xlfn.SEQUENCE(1,LEN($K338),1,1),1), _xlfn.LAMBDA(_xlpm.cell, fxEncode(_xlpm.cell, U$309))))</f>
        <v>OQPFCA</v>
      </c>
      <c r="V338" s="30" t="str" cm="1">
        <f t="array" ref="V338">_xlfn.CONCAT(_xlfn.MAP(MID($K338,_xlfn.SEQUENCE(1,LEN($K338),1,1),1), _xlfn.LAMBDA(_xlpm.cell, fxEncode(_xlpm.cell, V$309))))</f>
        <v>PRQGDB</v>
      </c>
      <c r="W338" s="30" t="str" cm="1">
        <f t="array" ref="W338">_xlfn.CONCAT(_xlfn.MAP(MID($K338,_xlfn.SEQUENCE(1,LEN($K338),1,1),1), _xlfn.LAMBDA(_xlpm.cell, fxEncode(_xlpm.cell, W$309))))</f>
        <v>QSRHEC</v>
      </c>
      <c r="X338" s="30" t="str" cm="1">
        <f t="array" ref="X338">_xlfn.CONCAT(_xlfn.MAP(MID($K338,_xlfn.SEQUENCE(1,LEN($K338),1,1),1), _xlfn.LAMBDA(_xlpm.cell, fxEncode(_xlpm.cell, X$309))))</f>
        <v>RTSIFD</v>
      </c>
      <c r="Y338" s="30" t="str" cm="1">
        <f t="array" ref="Y338">_xlfn.CONCAT(_xlfn.MAP(MID($K338,_xlfn.SEQUENCE(1,LEN($K338),1,1),1), _xlfn.LAMBDA(_xlpm.cell, fxEncode(_xlpm.cell, Y$309))))</f>
        <v>SUTJGE</v>
      </c>
      <c r="Z338" s="30" t="str" cm="1">
        <f t="array" ref="Z338">_xlfn.CONCAT(_xlfn.MAP(MID($K338,_xlfn.SEQUENCE(1,LEN($K338),1,1),1), _xlfn.LAMBDA(_xlpm.cell, fxEncode(_xlpm.cell, Z$309))))</f>
        <v>TVUKHF</v>
      </c>
      <c r="AA338" s="30" t="str" cm="1">
        <f t="array" ref="AA338">_xlfn.CONCAT(_xlfn.MAP(MID($K338,_xlfn.SEQUENCE(1,LEN($K338),1,1),1), _xlfn.LAMBDA(_xlpm.cell, fxEncode(_xlpm.cell, AA$309))))</f>
        <v>UWVLIG</v>
      </c>
      <c r="AB338" s="30" t="str" cm="1">
        <f t="array" ref="AB338">_xlfn.CONCAT(_xlfn.MAP(MID($K338,_xlfn.SEQUENCE(1,LEN($K338),1,1),1), _xlfn.LAMBDA(_xlpm.cell, fxEncode(_xlpm.cell, AB$309))))</f>
        <v>VXWMJH</v>
      </c>
      <c r="AC338" s="30" t="str" cm="1">
        <f t="array" ref="AC338">_xlfn.CONCAT(_xlfn.MAP(MID($K338,_xlfn.SEQUENCE(1,LEN($K338),1,1),1), _xlfn.LAMBDA(_xlpm.cell, fxEncode(_xlpm.cell, AC$309))))</f>
        <v>WYXNKI</v>
      </c>
      <c r="AD338" s="30" t="str" cm="1">
        <f t="array" ref="AD338">_xlfn.CONCAT(_xlfn.MAP(MID($K338,_xlfn.SEQUENCE(1,LEN($K338),1,1),1), _xlfn.LAMBDA(_xlpm.cell, fxEncode(_xlpm.cell, AD$309))))</f>
        <v>XZYOLJ</v>
      </c>
      <c r="AE338" s="30" t="str" cm="1">
        <f t="array" ref="AE338">_xlfn.CONCAT(_xlfn.MAP(MID($K338,_xlfn.SEQUENCE(1,LEN($K338),1,1),1), _xlfn.LAMBDA(_xlpm.cell, fxEncode(_xlpm.cell, AE$309))))</f>
        <v>YAZPMK</v>
      </c>
      <c r="AF338" s="30" t="str" cm="1">
        <f t="array" ref="AF338">_xlfn.CONCAT(_xlfn.MAP(MID($K338,_xlfn.SEQUENCE(1,LEN($K338),1,1),1), _xlfn.LAMBDA(_xlpm.cell, fxEncode(_xlpm.cell, AF$309))))</f>
        <v>ZBAQNL</v>
      </c>
      <c r="AG338" s="30" t="str" cm="1">
        <f t="array" ref="AG338">_xlfn.CONCAT(_xlfn.MAP(MID($K338,_xlfn.SEQUENCE(1,LEN($K338),1,1),1), _xlfn.LAMBDA(_xlpm.cell, fxEncode(_xlpm.cell, AG$309))))</f>
        <v>ACBROM</v>
      </c>
      <c r="AH338" s="30" t="str" cm="1">
        <f t="array" ref="AH338">_xlfn.CONCAT(_xlfn.MAP(MID($K338,_xlfn.SEQUENCE(1,LEN($K338),1,1),1), _xlfn.LAMBDA(_xlpm.cell, fxEncode(_xlpm.cell, AH$309))))</f>
        <v>BDCSPN</v>
      </c>
      <c r="AI338" s="30" t="str" cm="1">
        <f t="array" ref="AI338">_xlfn.CONCAT(_xlfn.MAP(MID($K338,_xlfn.SEQUENCE(1,LEN($K338),1,1),1), _xlfn.LAMBDA(_xlpm.cell, fxEncode(_xlpm.cell, AI$309))))</f>
        <v>CEDTQO</v>
      </c>
      <c r="AJ338" s="30" t="str" cm="1">
        <f t="array" ref="AJ338">_xlfn.CONCAT(_xlfn.MAP(MID($K338,_xlfn.SEQUENCE(1,LEN($K338),1,1),1), _xlfn.LAMBDA(_xlpm.cell, fxEncode(_xlpm.cell, AJ$309))))</f>
        <v>DFEURP</v>
      </c>
      <c r="AK338" s="30" t="str" cm="1">
        <f t="array" ref="AK338">_xlfn.CONCAT(_xlfn.MAP(MID($K338,_xlfn.SEQUENCE(1,LEN($K338),1,1),1), _xlfn.LAMBDA(_xlpm.cell, fxEncode(_xlpm.cell, AK$309))))</f>
        <v>EGFVSQ</v>
      </c>
      <c r="AL338" s="30" t="str" cm="1">
        <f t="array" ref="AL338">_xlfn.CONCAT(_xlfn.MAP(MID($K338,_xlfn.SEQUENCE(1,LEN($K338),1,1),1), _xlfn.LAMBDA(_xlpm.cell, fxEncode(_xlpm.cell, AL$309))))</f>
        <v>FHGWTR</v>
      </c>
      <c r="AM338" s="30" t="str" cm="1">
        <f t="array" ref="AM338">_xlfn.CONCAT(_xlfn.MAP(MID($K338,_xlfn.SEQUENCE(1,LEN($K338),1,1),1), _xlfn.LAMBDA(_xlpm.cell, fxEncode(_xlpm.cell, AM$309))))</f>
        <v>GIHXUS</v>
      </c>
      <c r="AN338" s="30" t="str" cm="1">
        <f t="array" ref="AN338">_xlfn.CONCAT(_xlfn.MAP(MID($K338,_xlfn.SEQUENCE(1,LEN($K338),1,1),1), _xlfn.LAMBDA(_xlpm.cell, fxEncode(_xlpm.cell, AN$309))))</f>
        <v>HJIYVT</v>
      </c>
      <c r="AW338" s="20" t="str">
        <v>A</v>
      </c>
    </row>
    <row r="339" spans="9:49">
      <c r="I339" s="20" t="str">
        <v>13</v>
      </c>
      <c r="J339" s="155">
        <v>6</v>
      </c>
      <c r="K339" s="155" t="str">
        <v>HJIYVT</v>
      </c>
      <c r="L339" s="156" t="str">
        <v>SUNDAY</v>
      </c>
      <c r="M339" s="20" t="e">
        <f>_xlfn.XMATCH(L339,O339:AN339)</f>
        <v>#N/A</v>
      </c>
      <c r="N339" s="20" cm="1">
        <f t="array" ref="N339">IF(L339&lt;&gt;"",SUM(--(O339:AN339=L339)),"")</f>
        <v>0</v>
      </c>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W339" s="20" t="str">
        <v>W</v>
      </c>
    </row>
    <row r="340" spans="9:49">
      <c r="I340" s="20" t="str">
        <v>17</v>
      </c>
      <c r="J340" s="154">
        <v>8</v>
      </c>
      <c r="K340" s="154" t="str">
        <v>IWJGHSPN</v>
      </c>
      <c r="L340" s="154" t="str" cm="1">
        <f t="array" ref="L340:L341">_xlfn._xlws.FILTER($L$269:$L$275,_xlfn.ANCHORARRAY($M$269)=J340)</f>
        <v>THURSDAY</v>
      </c>
      <c r="M340" s="20">
        <f>_xlfn.XMATCH(L340,O340:AN340)</f>
        <v>11</v>
      </c>
      <c r="N340" s="20" cm="1">
        <f t="array" ref="N340">IF(L340&lt;&gt;"",SUM(--(O340:AN340=L340)),"")</f>
        <v>1</v>
      </c>
      <c r="O340" s="30" t="str" cm="1">
        <f t="array" ref="O340">_xlfn.CONCAT(_xlfn.MAP(MID($K340,_xlfn.SEQUENCE(1,LEN($K340),1,1),1), _xlfn.LAMBDA(_xlpm.cell, fxEncode(_xlpm.cell, O$309))))</f>
        <v>JXKHITQO</v>
      </c>
      <c r="P340" s="30" t="str" cm="1">
        <f t="array" ref="P340">_xlfn.CONCAT(_xlfn.MAP(MID($K340,_xlfn.SEQUENCE(1,LEN($K340),1,1),1), _xlfn.LAMBDA(_xlpm.cell, fxEncode(_xlpm.cell, P$309))))</f>
        <v>KYLIJURP</v>
      </c>
      <c r="Q340" s="30" t="str" cm="1">
        <f t="array" ref="Q340">_xlfn.CONCAT(_xlfn.MAP(MID($K340,_xlfn.SEQUENCE(1,LEN($K340),1,1),1), _xlfn.LAMBDA(_xlpm.cell, fxEncode(_xlpm.cell, Q$309))))</f>
        <v>LZMJKVSQ</v>
      </c>
      <c r="R340" s="30" t="str" cm="1">
        <f t="array" ref="R340">_xlfn.CONCAT(_xlfn.MAP(MID($K340,_xlfn.SEQUENCE(1,LEN($K340),1,1),1), _xlfn.LAMBDA(_xlpm.cell, fxEncode(_xlpm.cell, R$309))))</f>
        <v>MANKLWTR</v>
      </c>
      <c r="S340" s="30" t="str" cm="1">
        <f t="array" ref="S340">_xlfn.CONCAT(_xlfn.MAP(MID($K340,_xlfn.SEQUENCE(1,LEN($K340),1,1),1), _xlfn.LAMBDA(_xlpm.cell, fxEncode(_xlpm.cell, S$309))))</f>
        <v>NBOLMXUS</v>
      </c>
      <c r="T340" s="30" t="str" cm="1">
        <f t="array" ref="T340">_xlfn.CONCAT(_xlfn.MAP(MID($K340,_xlfn.SEQUENCE(1,LEN($K340),1,1),1), _xlfn.LAMBDA(_xlpm.cell, fxEncode(_xlpm.cell, T$309))))</f>
        <v>OCPMNYVT</v>
      </c>
      <c r="U340" s="30" t="str" cm="1">
        <f t="array" ref="U340">_xlfn.CONCAT(_xlfn.MAP(MID($K340,_xlfn.SEQUENCE(1,LEN($K340),1,1),1), _xlfn.LAMBDA(_xlpm.cell, fxEncode(_xlpm.cell, U$309))))</f>
        <v>PDQNOZWU</v>
      </c>
      <c r="V340" s="30" t="str" cm="1">
        <f t="array" ref="V340">_xlfn.CONCAT(_xlfn.MAP(MID($K340,_xlfn.SEQUENCE(1,LEN($K340),1,1),1), _xlfn.LAMBDA(_xlpm.cell, fxEncode(_xlpm.cell, V$309))))</f>
        <v>QEROPAXV</v>
      </c>
      <c r="W340" s="30" t="str" cm="1">
        <f t="array" ref="W340">_xlfn.CONCAT(_xlfn.MAP(MID($K340,_xlfn.SEQUENCE(1,LEN($K340),1,1),1), _xlfn.LAMBDA(_xlpm.cell, fxEncode(_xlpm.cell, W$309))))</f>
        <v>RFSPQBYW</v>
      </c>
      <c r="X340" s="30" t="str" cm="1">
        <f t="array" ref="X340">_xlfn.CONCAT(_xlfn.MAP(MID($K340,_xlfn.SEQUENCE(1,LEN($K340),1,1),1), _xlfn.LAMBDA(_xlpm.cell, fxEncode(_xlpm.cell, X$309))))</f>
        <v>SGTQRCZX</v>
      </c>
      <c r="Y340" s="30" t="str" cm="1">
        <f t="array" ref="Y340">_xlfn.CONCAT(_xlfn.MAP(MID($K340,_xlfn.SEQUENCE(1,LEN($K340),1,1),1), _xlfn.LAMBDA(_xlpm.cell, fxEncode(_xlpm.cell, Y$309))))</f>
        <v>THURSDAY</v>
      </c>
      <c r="Z340" s="30" t="str" cm="1">
        <f t="array" ref="Z340">_xlfn.CONCAT(_xlfn.MAP(MID($K340,_xlfn.SEQUENCE(1,LEN($K340),1,1),1), _xlfn.LAMBDA(_xlpm.cell, fxEncode(_xlpm.cell, Z$309))))</f>
        <v>UIVSTEBZ</v>
      </c>
      <c r="AA340" s="30" t="str" cm="1">
        <f t="array" ref="AA340">_xlfn.CONCAT(_xlfn.MAP(MID($K340,_xlfn.SEQUENCE(1,LEN($K340),1,1),1), _xlfn.LAMBDA(_xlpm.cell, fxEncode(_xlpm.cell, AA$309))))</f>
        <v>VJWTUFCA</v>
      </c>
      <c r="AB340" s="30" t="str" cm="1">
        <f t="array" ref="AB340">_xlfn.CONCAT(_xlfn.MAP(MID($K340,_xlfn.SEQUENCE(1,LEN($K340),1,1),1), _xlfn.LAMBDA(_xlpm.cell, fxEncode(_xlpm.cell, AB$309))))</f>
        <v>WKXUVGDB</v>
      </c>
      <c r="AC340" s="30" t="str" cm="1">
        <f t="array" ref="AC340">_xlfn.CONCAT(_xlfn.MAP(MID($K340,_xlfn.SEQUENCE(1,LEN($K340),1,1),1), _xlfn.LAMBDA(_xlpm.cell, fxEncode(_xlpm.cell, AC$309))))</f>
        <v>XLYVWHEC</v>
      </c>
      <c r="AD340" s="30" t="str" cm="1">
        <f t="array" ref="AD340">_xlfn.CONCAT(_xlfn.MAP(MID($K340,_xlfn.SEQUENCE(1,LEN($K340),1,1),1), _xlfn.LAMBDA(_xlpm.cell, fxEncode(_xlpm.cell, AD$309))))</f>
        <v>YMZWXIFD</v>
      </c>
      <c r="AE340" s="30" t="str" cm="1">
        <f t="array" ref="AE340">_xlfn.CONCAT(_xlfn.MAP(MID($K340,_xlfn.SEQUENCE(1,LEN($K340),1,1),1), _xlfn.LAMBDA(_xlpm.cell, fxEncode(_xlpm.cell, AE$309))))</f>
        <v>ZNAXYJGE</v>
      </c>
      <c r="AF340" s="30" t="str" cm="1">
        <f t="array" ref="AF340">_xlfn.CONCAT(_xlfn.MAP(MID($K340,_xlfn.SEQUENCE(1,LEN($K340),1,1),1), _xlfn.LAMBDA(_xlpm.cell, fxEncode(_xlpm.cell, AF$309))))</f>
        <v>AOBYZKHF</v>
      </c>
      <c r="AG340" s="30" t="str" cm="1">
        <f t="array" ref="AG340">_xlfn.CONCAT(_xlfn.MAP(MID($K340,_xlfn.SEQUENCE(1,LEN($K340),1,1),1), _xlfn.LAMBDA(_xlpm.cell, fxEncode(_xlpm.cell, AG$309))))</f>
        <v>BPCZALIG</v>
      </c>
      <c r="AH340" s="30" t="str" cm="1">
        <f t="array" ref="AH340">_xlfn.CONCAT(_xlfn.MAP(MID($K340,_xlfn.SEQUENCE(1,LEN($K340),1,1),1), _xlfn.LAMBDA(_xlpm.cell, fxEncode(_xlpm.cell, AH$309))))</f>
        <v>CQDABMJH</v>
      </c>
      <c r="AI340" s="30" t="str" cm="1">
        <f t="array" ref="AI340">_xlfn.CONCAT(_xlfn.MAP(MID($K340,_xlfn.SEQUENCE(1,LEN($K340),1,1),1), _xlfn.LAMBDA(_xlpm.cell, fxEncode(_xlpm.cell, AI$309))))</f>
        <v>DREBCNKI</v>
      </c>
      <c r="AJ340" s="30" t="str" cm="1">
        <f t="array" ref="AJ340">_xlfn.CONCAT(_xlfn.MAP(MID($K340,_xlfn.SEQUENCE(1,LEN($K340),1,1),1), _xlfn.LAMBDA(_xlpm.cell, fxEncode(_xlpm.cell, AJ$309))))</f>
        <v>ESFCDOLJ</v>
      </c>
      <c r="AK340" s="30" t="str" cm="1">
        <f t="array" ref="AK340">_xlfn.CONCAT(_xlfn.MAP(MID($K340,_xlfn.SEQUENCE(1,LEN($K340),1,1),1), _xlfn.LAMBDA(_xlpm.cell, fxEncode(_xlpm.cell, AK$309))))</f>
        <v>FTGDEPMK</v>
      </c>
      <c r="AL340" s="30" t="str" cm="1">
        <f t="array" ref="AL340">_xlfn.CONCAT(_xlfn.MAP(MID($K340,_xlfn.SEQUENCE(1,LEN($K340),1,1),1), _xlfn.LAMBDA(_xlpm.cell, fxEncode(_xlpm.cell, AL$309))))</f>
        <v>GUHEFQNL</v>
      </c>
      <c r="AM340" s="30" t="str" cm="1">
        <f t="array" ref="AM340">_xlfn.CONCAT(_xlfn.MAP(MID($K340,_xlfn.SEQUENCE(1,LEN($K340),1,1),1), _xlfn.LAMBDA(_xlpm.cell, fxEncode(_xlpm.cell, AM$309))))</f>
        <v>HVIFGROM</v>
      </c>
      <c r="AN340" s="30" t="str" cm="1">
        <f t="array" ref="AN340">_xlfn.CONCAT(_xlfn.MAP(MID($K340,_xlfn.SEQUENCE(1,LEN($K340),1,1),1), _xlfn.LAMBDA(_xlpm.cell, fxEncode(_xlpm.cell, AN$309))))</f>
        <v>IWJGHSPN</v>
      </c>
      <c r="AW340" s="20" t="str">
        <v>M</v>
      </c>
    </row>
    <row r="341" spans="9:49">
      <c r="I341" s="20" t="str">
        <v>17</v>
      </c>
      <c r="J341" s="154">
        <v>8</v>
      </c>
      <c r="K341" s="154" t="str">
        <v>IWJGHSPN</v>
      </c>
      <c r="L341" s="154" t="str">
        <v>SATURDAY</v>
      </c>
      <c r="M341" s="20" t="e">
        <f t="shared" ref="M341:M351" si="9">_xlfn.XMATCH(L341,O341:AN341)</f>
        <v>#N/A</v>
      </c>
      <c r="N341" s="20" cm="1">
        <f t="array" ref="N341">IF(L341&lt;&gt;"",SUM(--(O341:AN341=L341)),"")</f>
        <v>0</v>
      </c>
      <c r="O341" s="30" t="str" cm="1">
        <f t="array" ref="O341">_xlfn.CONCAT(_xlfn.MAP(MID($K341,_xlfn.SEQUENCE(1,LEN($K341),1,1),1), _xlfn.LAMBDA(_xlpm.cell, fxEncode(_xlpm.cell, O$309))))</f>
        <v>JXKHITQO</v>
      </c>
      <c r="P341" s="30" t="str" cm="1">
        <f t="array" ref="P341">_xlfn.CONCAT(_xlfn.MAP(MID($K341,_xlfn.SEQUENCE(1,LEN($K341),1,1),1), _xlfn.LAMBDA(_xlpm.cell, fxEncode(_xlpm.cell, P$309))))</f>
        <v>KYLIJURP</v>
      </c>
      <c r="Q341" s="30" t="str" cm="1">
        <f t="array" ref="Q341">_xlfn.CONCAT(_xlfn.MAP(MID($K341,_xlfn.SEQUENCE(1,LEN($K341),1,1),1), _xlfn.LAMBDA(_xlpm.cell, fxEncode(_xlpm.cell, Q$309))))</f>
        <v>LZMJKVSQ</v>
      </c>
      <c r="R341" s="30" t="str" cm="1">
        <f t="array" ref="R341">_xlfn.CONCAT(_xlfn.MAP(MID($K341,_xlfn.SEQUENCE(1,LEN($K341),1,1),1), _xlfn.LAMBDA(_xlpm.cell, fxEncode(_xlpm.cell, R$309))))</f>
        <v>MANKLWTR</v>
      </c>
      <c r="S341" s="30" t="str" cm="1">
        <f t="array" ref="S341">_xlfn.CONCAT(_xlfn.MAP(MID($K341,_xlfn.SEQUENCE(1,LEN($K341),1,1),1), _xlfn.LAMBDA(_xlpm.cell, fxEncode(_xlpm.cell, S$309))))</f>
        <v>NBOLMXUS</v>
      </c>
      <c r="T341" s="30" t="str" cm="1">
        <f t="array" ref="T341">_xlfn.CONCAT(_xlfn.MAP(MID($K341,_xlfn.SEQUENCE(1,LEN($K341),1,1),1), _xlfn.LAMBDA(_xlpm.cell, fxEncode(_xlpm.cell, T$309))))</f>
        <v>OCPMNYVT</v>
      </c>
      <c r="U341" s="30" t="str" cm="1">
        <f t="array" ref="U341">_xlfn.CONCAT(_xlfn.MAP(MID($K341,_xlfn.SEQUENCE(1,LEN($K341),1,1),1), _xlfn.LAMBDA(_xlpm.cell, fxEncode(_xlpm.cell, U$309))))</f>
        <v>PDQNOZWU</v>
      </c>
      <c r="V341" s="30" t="str" cm="1">
        <f t="array" ref="V341">_xlfn.CONCAT(_xlfn.MAP(MID($K341,_xlfn.SEQUENCE(1,LEN($K341),1,1),1), _xlfn.LAMBDA(_xlpm.cell, fxEncode(_xlpm.cell, V$309))))</f>
        <v>QEROPAXV</v>
      </c>
      <c r="W341" s="30" t="str" cm="1">
        <f t="array" ref="W341">_xlfn.CONCAT(_xlfn.MAP(MID($K341,_xlfn.SEQUENCE(1,LEN($K341),1,1),1), _xlfn.LAMBDA(_xlpm.cell, fxEncode(_xlpm.cell, W$309))))</f>
        <v>RFSPQBYW</v>
      </c>
      <c r="X341" s="30" t="str" cm="1">
        <f t="array" ref="X341">_xlfn.CONCAT(_xlfn.MAP(MID($K341,_xlfn.SEQUENCE(1,LEN($K341),1,1),1), _xlfn.LAMBDA(_xlpm.cell, fxEncode(_xlpm.cell, X$309))))</f>
        <v>SGTQRCZX</v>
      </c>
      <c r="Y341" s="30" t="str" cm="1">
        <f t="array" ref="Y341">_xlfn.CONCAT(_xlfn.MAP(MID($K341,_xlfn.SEQUENCE(1,LEN($K341),1,1),1), _xlfn.LAMBDA(_xlpm.cell, fxEncode(_xlpm.cell, Y$309))))</f>
        <v>THURSDAY</v>
      </c>
      <c r="Z341" s="30" t="str" cm="1">
        <f t="array" ref="Z341">_xlfn.CONCAT(_xlfn.MAP(MID($K341,_xlfn.SEQUENCE(1,LEN($K341),1,1),1), _xlfn.LAMBDA(_xlpm.cell, fxEncode(_xlpm.cell, Z$309))))</f>
        <v>UIVSTEBZ</v>
      </c>
      <c r="AA341" s="30" t="str" cm="1">
        <f t="array" ref="AA341">_xlfn.CONCAT(_xlfn.MAP(MID($K341,_xlfn.SEQUENCE(1,LEN($K341),1,1),1), _xlfn.LAMBDA(_xlpm.cell, fxEncode(_xlpm.cell, AA$309))))</f>
        <v>VJWTUFCA</v>
      </c>
      <c r="AB341" s="30" t="str" cm="1">
        <f t="array" ref="AB341">_xlfn.CONCAT(_xlfn.MAP(MID($K341,_xlfn.SEQUENCE(1,LEN($K341),1,1),1), _xlfn.LAMBDA(_xlpm.cell, fxEncode(_xlpm.cell, AB$309))))</f>
        <v>WKXUVGDB</v>
      </c>
      <c r="AC341" s="30" t="str" cm="1">
        <f t="array" ref="AC341">_xlfn.CONCAT(_xlfn.MAP(MID($K341,_xlfn.SEQUENCE(1,LEN($K341),1,1),1), _xlfn.LAMBDA(_xlpm.cell, fxEncode(_xlpm.cell, AC$309))))</f>
        <v>XLYVWHEC</v>
      </c>
      <c r="AD341" s="30" t="str" cm="1">
        <f t="array" ref="AD341">_xlfn.CONCAT(_xlfn.MAP(MID($K341,_xlfn.SEQUENCE(1,LEN($K341),1,1),1), _xlfn.LAMBDA(_xlpm.cell, fxEncode(_xlpm.cell, AD$309))))</f>
        <v>YMZWXIFD</v>
      </c>
      <c r="AE341" s="30" t="str" cm="1">
        <f t="array" ref="AE341">_xlfn.CONCAT(_xlfn.MAP(MID($K341,_xlfn.SEQUENCE(1,LEN($K341),1,1),1), _xlfn.LAMBDA(_xlpm.cell, fxEncode(_xlpm.cell, AE$309))))</f>
        <v>ZNAXYJGE</v>
      </c>
      <c r="AF341" s="30" t="str" cm="1">
        <f t="array" ref="AF341">_xlfn.CONCAT(_xlfn.MAP(MID($K341,_xlfn.SEQUENCE(1,LEN($K341),1,1),1), _xlfn.LAMBDA(_xlpm.cell, fxEncode(_xlpm.cell, AF$309))))</f>
        <v>AOBYZKHF</v>
      </c>
      <c r="AG341" s="30" t="str" cm="1">
        <f t="array" ref="AG341">_xlfn.CONCAT(_xlfn.MAP(MID($K341,_xlfn.SEQUENCE(1,LEN($K341),1,1),1), _xlfn.LAMBDA(_xlpm.cell, fxEncode(_xlpm.cell, AG$309))))</f>
        <v>BPCZALIG</v>
      </c>
      <c r="AH341" s="30" t="str" cm="1">
        <f t="array" ref="AH341">_xlfn.CONCAT(_xlfn.MAP(MID($K341,_xlfn.SEQUENCE(1,LEN($K341),1,1),1), _xlfn.LAMBDA(_xlpm.cell, fxEncode(_xlpm.cell, AH$309))))</f>
        <v>CQDABMJH</v>
      </c>
      <c r="AI341" s="30" t="str" cm="1">
        <f t="array" ref="AI341">_xlfn.CONCAT(_xlfn.MAP(MID($K341,_xlfn.SEQUENCE(1,LEN($K341),1,1),1), _xlfn.LAMBDA(_xlpm.cell, fxEncode(_xlpm.cell, AI$309))))</f>
        <v>DREBCNKI</v>
      </c>
      <c r="AJ341" s="30" t="str" cm="1">
        <f t="array" ref="AJ341">_xlfn.CONCAT(_xlfn.MAP(MID($K341,_xlfn.SEQUENCE(1,LEN($K341),1,1),1), _xlfn.LAMBDA(_xlpm.cell, fxEncode(_xlpm.cell, AJ$309))))</f>
        <v>ESFCDOLJ</v>
      </c>
      <c r="AK341" s="30" t="str" cm="1">
        <f t="array" ref="AK341">_xlfn.CONCAT(_xlfn.MAP(MID($K341,_xlfn.SEQUENCE(1,LEN($K341),1,1),1), _xlfn.LAMBDA(_xlpm.cell, fxEncode(_xlpm.cell, AK$309))))</f>
        <v>FTGDEPMK</v>
      </c>
      <c r="AL341" s="30" t="str" cm="1">
        <f t="array" ref="AL341">_xlfn.CONCAT(_xlfn.MAP(MID($K341,_xlfn.SEQUENCE(1,LEN($K341),1,1),1), _xlfn.LAMBDA(_xlpm.cell, fxEncode(_xlpm.cell, AL$309))))</f>
        <v>GUHEFQNL</v>
      </c>
      <c r="AM341" s="30" t="str" cm="1">
        <f t="array" ref="AM341">_xlfn.CONCAT(_xlfn.MAP(MID($K341,_xlfn.SEQUENCE(1,LEN($K341),1,1),1), _xlfn.LAMBDA(_xlpm.cell, fxEncode(_xlpm.cell, AM$309))))</f>
        <v>HVIFGROM</v>
      </c>
      <c r="AN341" s="30" t="str" cm="1">
        <f t="array" ref="AN341">_xlfn.CONCAT(_xlfn.MAP(MID($K341,_xlfn.SEQUENCE(1,LEN($K341),1,1),1), _xlfn.LAMBDA(_xlpm.cell, fxEncode(_xlpm.cell, AN$309))))</f>
        <v>IWJGHSPN</v>
      </c>
      <c r="AW341" s="20" t="str">
        <v>F</v>
      </c>
    </row>
    <row r="342" spans="9:49">
      <c r="I342" s="20" t="str">
        <v>17</v>
      </c>
      <c r="J342" s="155">
        <v>8</v>
      </c>
      <c r="K342" s="155" t="str">
        <v>IWJGHSPN</v>
      </c>
      <c r="L342" s="156"/>
      <c r="M342" s="20" t="e">
        <f t="shared" si="9"/>
        <v>#N/A</v>
      </c>
      <c r="N342" s="20" t="str" cm="1">
        <f t="array" ref="N342">IF(L342&lt;&gt;"",SUM(--(O342:AN342=L342)),"")</f>
        <v/>
      </c>
      <c r="O342" s="30" t="str" cm="1">
        <f t="array" ref="O342">_xlfn.CONCAT(_xlfn.MAP(MID($K342,_xlfn.SEQUENCE(1,LEN($K342),1,1),1), _xlfn.LAMBDA(_xlpm.cell, fxEncode(_xlpm.cell, O$309))))</f>
        <v>JXKHITQO</v>
      </c>
      <c r="P342" s="30" t="str" cm="1">
        <f t="array" ref="P342">_xlfn.CONCAT(_xlfn.MAP(MID($K342,_xlfn.SEQUENCE(1,LEN($K342),1,1),1), _xlfn.LAMBDA(_xlpm.cell, fxEncode(_xlpm.cell, P$309))))</f>
        <v>KYLIJURP</v>
      </c>
      <c r="Q342" s="30" t="str" cm="1">
        <f t="array" ref="Q342">_xlfn.CONCAT(_xlfn.MAP(MID($K342,_xlfn.SEQUENCE(1,LEN($K342),1,1),1), _xlfn.LAMBDA(_xlpm.cell, fxEncode(_xlpm.cell, Q$309))))</f>
        <v>LZMJKVSQ</v>
      </c>
      <c r="R342" s="30" t="str" cm="1">
        <f t="array" ref="R342">_xlfn.CONCAT(_xlfn.MAP(MID($K342,_xlfn.SEQUENCE(1,LEN($K342),1,1),1), _xlfn.LAMBDA(_xlpm.cell, fxEncode(_xlpm.cell, R$309))))</f>
        <v>MANKLWTR</v>
      </c>
      <c r="S342" s="30" t="str" cm="1">
        <f t="array" ref="S342">_xlfn.CONCAT(_xlfn.MAP(MID($K342,_xlfn.SEQUENCE(1,LEN($K342),1,1),1), _xlfn.LAMBDA(_xlpm.cell, fxEncode(_xlpm.cell, S$309))))</f>
        <v>NBOLMXUS</v>
      </c>
      <c r="T342" s="30" t="str" cm="1">
        <f t="array" ref="T342">_xlfn.CONCAT(_xlfn.MAP(MID($K342,_xlfn.SEQUENCE(1,LEN($K342),1,1),1), _xlfn.LAMBDA(_xlpm.cell, fxEncode(_xlpm.cell, T$309))))</f>
        <v>OCPMNYVT</v>
      </c>
      <c r="U342" s="30" t="str" cm="1">
        <f t="array" ref="U342">_xlfn.CONCAT(_xlfn.MAP(MID($K342,_xlfn.SEQUENCE(1,LEN($K342),1,1),1), _xlfn.LAMBDA(_xlpm.cell, fxEncode(_xlpm.cell, U$309))))</f>
        <v>PDQNOZWU</v>
      </c>
      <c r="V342" s="30" t="str" cm="1">
        <f t="array" ref="V342">_xlfn.CONCAT(_xlfn.MAP(MID($K342,_xlfn.SEQUENCE(1,LEN($K342),1,1),1), _xlfn.LAMBDA(_xlpm.cell, fxEncode(_xlpm.cell, V$309))))</f>
        <v>QEROPAXV</v>
      </c>
      <c r="W342" s="30" t="str" cm="1">
        <f t="array" ref="W342">_xlfn.CONCAT(_xlfn.MAP(MID($K342,_xlfn.SEQUENCE(1,LEN($K342),1,1),1), _xlfn.LAMBDA(_xlpm.cell, fxEncode(_xlpm.cell, W$309))))</f>
        <v>RFSPQBYW</v>
      </c>
      <c r="X342" s="30" t="str" cm="1">
        <f t="array" ref="X342">_xlfn.CONCAT(_xlfn.MAP(MID($K342,_xlfn.SEQUENCE(1,LEN($K342),1,1),1), _xlfn.LAMBDA(_xlpm.cell, fxEncode(_xlpm.cell, X$309))))</f>
        <v>SGTQRCZX</v>
      </c>
      <c r="Y342" s="30" t="str" cm="1">
        <f t="array" ref="Y342">_xlfn.CONCAT(_xlfn.MAP(MID($K342,_xlfn.SEQUENCE(1,LEN($K342),1,1),1), _xlfn.LAMBDA(_xlpm.cell, fxEncode(_xlpm.cell, Y$309))))</f>
        <v>THURSDAY</v>
      </c>
      <c r="Z342" s="30" t="str" cm="1">
        <f t="array" ref="Z342">_xlfn.CONCAT(_xlfn.MAP(MID($K342,_xlfn.SEQUENCE(1,LEN($K342),1,1),1), _xlfn.LAMBDA(_xlpm.cell, fxEncode(_xlpm.cell, Z$309))))</f>
        <v>UIVSTEBZ</v>
      </c>
      <c r="AA342" s="30" t="str" cm="1">
        <f t="array" ref="AA342">_xlfn.CONCAT(_xlfn.MAP(MID($K342,_xlfn.SEQUENCE(1,LEN($K342),1,1),1), _xlfn.LAMBDA(_xlpm.cell, fxEncode(_xlpm.cell, AA$309))))</f>
        <v>VJWTUFCA</v>
      </c>
      <c r="AB342" s="30" t="str" cm="1">
        <f t="array" ref="AB342">_xlfn.CONCAT(_xlfn.MAP(MID($K342,_xlfn.SEQUENCE(1,LEN($K342),1,1),1), _xlfn.LAMBDA(_xlpm.cell, fxEncode(_xlpm.cell, AB$309))))</f>
        <v>WKXUVGDB</v>
      </c>
      <c r="AC342" s="30" t="str" cm="1">
        <f t="array" ref="AC342">_xlfn.CONCAT(_xlfn.MAP(MID($K342,_xlfn.SEQUENCE(1,LEN($K342),1,1),1), _xlfn.LAMBDA(_xlpm.cell, fxEncode(_xlpm.cell, AC$309))))</f>
        <v>XLYVWHEC</v>
      </c>
      <c r="AD342" s="30" t="str" cm="1">
        <f t="array" ref="AD342">_xlfn.CONCAT(_xlfn.MAP(MID($K342,_xlfn.SEQUENCE(1,LEN($K342),1,1),1), _xlfn.LAMBDA(_xlpm.cell, fxEncode(_xlpm.cell, AD$309))))</f>
        <v>YMZWXIFD</v>
      </c>
      <c r="AE342" s="30" t="str" cm="1">
        <f t="array" ref="AE342">_xlfn.CONCAT(_xlfn.MAP(MID($K342,_xlfn.SEQUENCE(1,LEN($K342),1,1),1), _xlfn.LAMBDA(_xlpm.cell, fxEncode(_xlpm.cell, AE$309))))</f>
        <v>ZNAXYJGE</v>
      </c>
      <c r="AF342" s="30" t="str" cm="1">
        <f t="array" ref="AF342">_xlfn.CONCAT(_xlfn.MAP(MID($K342,_xlfn.SEQUENCE(1,LEN($K342),1,1),1), _xlfn.LAMBDA(_xlpm.cell, fxEncode(_xlpm.cell, AF$309))))</f>
        <v>AOBYZKHF</v>
      </c>
      <c r="AG342" s="30" t="str" cm="1">
        <f t="array" ref="AG342">_xlfn.CONCAT(_xlfn.MAP(MID($K342,_xlfn.SEQUENCE(1,LEN($K342),1,1),1), _xlfn.LAMBDA(_xlpm.cell, fxEncode(_xlpm.cell, AG$309))))</f>
        <v>BPCZALIG</v>
      </c>
      <c r="AH342" s="30" t="str" cm="1">
        <f t="array" ref="AH342">_xlfn.CONCAT(_xlfn.MAP(MID($K342,_xlfn.SEQUENCE(1,LEN($K342),1,1),1), _xlfn.LAMBDA(_xlpm.cell, fxEncode(_xlpm.cell, AH$309))))</f>
        <v>CQDABMJH</v>
      </c>
      <c r="AI342" s="30" t="str" cm="1">
        <f t="array" ref="AI342">_xlfn.CONCAT(_xlfn.MAP(MID($K342,_xlfn.SEQUENCE(1,LEN($K342),1,1),1), _xlfn.LAMBDA(_xlpm.cell, fxEncode(_xlpm.cell, AI$309))))</f>
        <v>DREBCNKI</v>
      </c>
      <c r="AJ342" s="30" t="str" cm="1">
        <f t="array" ref="AJ342">_xlfn.CONCAT(_xlfn.MAP(MID($K342,_xlfn.SEQUENCE(1,LEN($K342),1,1),1), _xlfn.LAMBDA(_xlpm.cell, fxEncode(_xlpm.cell, AJ$309))))</f>
        <v>ESFCDOLJ</v>
      </c>
      <c r="AK342" s="30" t="str" cm="1">
        <f t="array" ref="AK342">_xlfn.CONCAT(_xlfn.MAP(MID($K342,_xlfn.SEQUENCE(1,LEN($K342),1,1),1), _xlfn.LAMBDA(_xlpm.cell, fxEncode(_xlpm.cell, AK$309))))</f>
        <v>FTGDEPMK</v>
      </c>
      <c r="AL342" s="30" t="str" cm="1">
        <f t="array" ref="AL342">_xlfn.CONCAT(_xlfn.MAP(MID($K342,_xlfn.SEQUENCE(1,LEN($K342),1,1),1), _xlfn.LAMBDA(_xlpm.cell, fxEncode(_xlpm.cell, AL$309))))</f>
        <v>GUHEFQNL</v>
      </c>
      <c r="AM342" s="30" t="str" cm="1">
        <f t="array" ref="AM342">_xlfn.CONCAT(_xlfn.MAP(MID($K342,_xlfn.SEQUENCE(1,LEN($K342),1,1),1), _xlfn.LAMBDA(_xlpm.cell, fxEncode(_xlpm.cell, AM$309))))</f>
        <v>HVIFGROM</v>
      </c>
      <c r="AN342" s="30" t="str" cm="1">
        <f t="array" ref="AN342">_xlfn.CONCAT(_xlfn.MAP(MID($K342,_xlfn.SEQUENCE(1,LEN($K342),1,1),1), _xlfn.LAMBDA(_xlpm.cell, fxEncode(_xlpm.cell, AN$309))))</f>
        <v>IWJGHSPN</v>
      </c>
      <c r="AW342" s="20" t="str">
        <v>H</v>
      </c>
    </row>
    <row r="343" spans="9:49">
      <c r="I343" s="20" t="str">
        <v>18</v>
      </c>
      <c r="J343" s="20">
        <v>8</v>
      </c>
      <c r="K343" s="20" t="str">
        <v>JRKLIURP</v>
      </c>
      <c r="L343" s="154" t="str" cm="1">
        <f t="array" ref="L343:L344">_xlfn._xlws.FILTER($L$269:$L$275,_xlfn.ANCHORARRAY($M$269)=J343)</f>
        <v>THURSDAY</v>
      </c>
      <c r="M343" s="20" t="e">
        <f t="shared" si="9"/>
        <v>#N/A</v>
      </c>
      <c r="N343" s="20" cm="1">
        <f t="array" ref="N343">IF(L343&lt;&gt;"",SUM(--(O343:AN343=L343)),"")</f>
        <v>0</v>
      </c>
      <c r="O343" s="30" t="str" cm="1">
        <f t="array" ref="O343">_xlfn.CONCAT(_xlfn.MAP(MID($K343,_xlfn.SEQUENCE(1,LEN($K343),1,1),1), _xlfn.LAMBDA(_xlpm.cell, fxEncode(_xlpm.cell, O$309))))</f>
        <v>KSLMJVSQ</v>
      </c>
      <c r="P343" s="30" t="str" cm="1">
        <f t="array" ref="P343">_xlfn.CONCAT(_xlfn.MAP(MID($K343,_xlfn.SEQUENCE(1,LEN($K343),1,1),1), _xlfn.LAMBDA(_xlpm.cell, fxEncode(_xlpm.cell, P$309))))</f>
        <v>LTMNKWTR</v>
      </c>
      <c r="Q343" s="30" t="str" cm="1">
        <f t="array" ref="Q343">_xlfn.CONCAT(_xlfn.MAP(MID($K343,_xlfn.SEQUENCE(1,LEN($K343),1,1),1), _xlfn.LAMBDA(_xlpm.cell, fxEncode(_xlpm.cell, Q$309))))</f>
        <v>MUNOLXUS</v>
      </c>
      <c r="R343" s="30" t="str" cm="1">
        <f t="array" ref="R343">_xlfn.CONCAT(_xlfn.MAP(MID($K343,_xlfn.SEQUENCE(1,LEN($K343),1,1),1), _xlfn.LAMBDA(_xlpm.cell, fxEncode(_xlpm.cell, R$309))))</f>
        <v>NVOPMYVT</v>
      </c>
      <c r="S343" s="30" t="str" cm="1">
        <f t="array" ref="S343">_xlfn.CONCAT(_xlfn.MAP(MID($K343,_xlfn.SEQUENCE(1,LEN($K343),1,1),1), _xlfn.LAMBDA(_xlpm.cell, fxEncode(_xlpm.cell, S$309))))</f>
        <v>OWPQNZWU</v>
      </c>
      <c r="T343" s="30" t="str" cm="1">
        <f t="array" ref="T343">_xlfn.CONCAT(_xlfn.MAP(MID($K343,_xlfn.SEQUENCE(1,LEN($K343),1,1),1), _xlfn.LAMBDA(_xlpm.cell, fxEncode(_xlpm.cell, T$309))))</f>
        <v>PXQROAXV</v>
      </c>
      <c r="U343" s="30" t="str" cm="1">
        <f t="array" ref="U343">_xlfn.CONCAT(_xlfn.MAP(MID($K343,_xlfn.SEQUENCE(1,LEN($K343),1,1),1), _xlfn.LAMBDA(_xlpm.cell, fxEncode(_xlpm.cell, U$309))))</f>
        <v>QYRSPBYW</v>
      </c>
      <c r="V343" s="30" t="str" cm="1">
        <f t="array" ref="V343">_xlfn.CONCAT(_xlfn.MAP(MID($K343,_xlfn.SEQUENCE(1,LEN($K343),1,1),1), _xlfn.LAMBDA(_xlpm.cell, fxEncode(_xlpm.cell, V$309))))</f>
        <v>RZSTQCZX</v>
      </c>
      <c r="W343" s="30" t="str" cm="1">
        <f t="array" ref="W343">_xlfn.CONCAT(_xlfn.MAP(MID($K343,_xlfn.SEQUENCE(1,LEN($K343),1,1),1), _xlfn.LAMBDA(_xlpm.cell, fxEncode(_xlpm.cell, W$309))))</f>
        <v>SATURDAY</v>
      </c>
      <c r="X343" s="30" t="str" cm="1">
        <f t="array" ref="X343">_xlfn.CONCAT(_xlfn.MAP(MID($K343,_xlfn.SEQUENCE(1,LEN($K343),1,1),1), _xlfn.LAMBDA(_xlpm.cell, fxEncode(_xlpm.cell, X$309))))</f>
        <v>TBUVSEBZ</v>
      </c>
      <c r="Y343" s="30" t="str" cm="1">
        <f t="array" ref="Y343">_xlfn.CONCAT(_xlfn.MAP(MID($K343,_xlfn.SEQUENCE(1,LEN($K343),1,1),1), _xlfn.LAMBDA(_xlpm.cell, fxEncode(_xlpm.cell, Y$309))))</f>
        <v>UCVWTFCA</v>
      </c>
      <c r="Z343" s="30" t="str" cm="1">
        <f t="array" ref="Z343">_xlfn.CONCAT(_xlfn.MAP(MID($K343,_xlfn.SEQUENCE(1,LEN($K343),1,1),1), _xlfn.LAMBDA(_xlpm.cell, fxEncode(_xlpm.cell, Z$309))))</f>
        <v>VDWXUGDB</v>
      </c>
      <c r="AA343" s="30" t="str" cm="1">
        <f t="array" ref="AA343">_xlfn.CONCAT(_xlfn.MAP(MID($K343,_xlfn.SEQUENCE(1,LEN($K343),1,1),1), _xlfn.LAMBDA(_xlpm.cell, fxEncode(_xlpm.cell, AA$309))))</f>
        <v>WEXYVHEC</v>
      </c>
      <c r="AB343" s="30" t="str" cm="1">
        <f t="array" ref="AB343">_xlfn.CONCAT(_xlfn.MAP(MID($K343,_xlfn.SEQUENCE(1,LEN($K343),1,1),1), _xlfn.LAMBDA(_xlpm.cell, fxEncode(_xlpm.cell, AB$309))))</f>
        <v>XFYZWIFD</v>
      </c>
      <c r="AC343" s="30" t="str" cm="1">
        <f t="array" ref="AC343">_xlfn.CONCAT(_xlfn.MAP(MID($K343,_xlfn.SEQUENCE(1,LEN($K343),1,1),1), _xlfn.LAMBDA(_xlpm.cell, fxEncode(_xlpm.cell, AC$309))))</f>
        <v>YGZAXJGE</v>
      </c>
      <c r="AD343" s="30" t="str" cm="1">
        <f t="array" ref="AD343">_xlfn.CONCAT(_xlfn.MAP(MID($K343,_xlfn.SEQUENCE(1,LEN($K343),1,1),1), _xlfn.LAMBDA(_xlpm.cell, fxEncode(_xlpm.cell, AD$309))))</f>
        <v>ZHABYKHF</v>
      </c>
      <c r="AE343" s="30" t="str" cm="1">
        <f t="array" ref="AE343">_xlfn.CONCAT(_xlfn.MAP(MID($K343,_xlfn.SEQUENCE(1,LEN($K343),1,1),1), _xlfn.LAMBDA(_xlpm.cell, fxEncode(_xlpm.cell, AE$309))))</f>
        <v>AIBCZLIG</v>
      </c>
      <c r="AF343" s="30" t="str" cm="1">
        <f t="array" ref="AF343">_xlfn.CONCAT(_xlfn.MAP(MID($K343,_xlfn.SEQUENCE(1,LEN($K343),1,1),1), _xlfn.LAMBDA(_xlpm.cell, fxEncode(_xlpm.cell, AF$309))))</f>
        <v>BJCDAMJH</v>
      </c>
      <c r="AG343" s="30" t="str" cm="1">
        <f t="array" ref="AG343">_xlfn.CONCAT(_xlfn.MAP(MID($K343,_xlfn.SEQUENCE(1,LEN($K343),1,1),1), _xlfn.LAMBDA(_xlpm.cell, fxEncode(_xlpm.cell, AG$309))))</f>
        <v>CKDEBNKI</v>
      </c>
      <c r="AH343" s="30" t="str" cm="1">
        <f t="array" ref="AH343">_xlfn.CONCAT(_xlfn.MAP(MID($K343,_xlfn.SEQUENCE(1,LEN($K343),1,1),1), _xlfn.LAMBDA(_xlpm.cell, fxEncode(_xlpm.cell, AH$309))))</f>
        <v>DLEFCOLJ</v>
      </c>
      <c r="AI343" s="30" t="str" cm="1">
        <f t="array" ref="AI343">_xlfn.CONCAT(_xlfn.MAP(MID($K343,_xlfn.SEQUENCE(1,LEN($K343),1,1),1), _xlfn.LAMBDA(_xlpm.cell, fxEncode(_xlpm.cell, AI$309))))</f>
        <v>EMFGDPMK</v>
      </c>
      <c r="AJ343" s="30" t="str" cm="1">
        <f t="array" ref="AJ343">_xlfn.CONCAT(_xlfn.MAP(MID($K343,_xlfn.SEQUENCE(1,LEN($K343),1,1),1), _xlfn.LAMBDA(_xlpm.cell, fxEncode(_xlpm.cell, AJ$309))))</f>
        <v>FNGHEQNL</v>
      </c>
      <c r="AK343" s="30" t="str" cm="1">
        <f t="array" ref="AK343">_xlfn.CONCAT(_xlfn.MAP(MID($K343,_xlfn.SEQUENCE(1,LEN($K343),1,1),1), _xlfn.LAMBDA(_xlpm.cell, fxEncode(_xlpm.cell, AK$309))))</f>
        <v>GOHIFROM</v>
      </c>
      <c r="AL343" s="30" t="str" cm="1">
        <f t="array" ref="AL343">_xlfn.CONCAT(_xlfn.MAP(MID($K343,_xlfn.SEQUENCE(1,LEN($K343),1,1),1), _xlfn.LAMBDA(_xlpm.cell, fxEncode(_xlpm.cell, AL$309))))</f>
        <v>HPIJGSPN</v>
      </c>
      <c r="AM343" s="30" t="str" cm="1">
        <f t="array" ref="AM343">_xlfn.CONCAT(_xlfn.MAP(MID($K343,_xlfn.SEQUENCE(1,LEN($K343),1,1),1), _xlfn.LAMBDA(_xlpm.cell, fxEncode(_xlpm.cell, AM$309))))</f>
        <v>IQJKHTQO</v>
      </c>
      <c r="AN343" s="30" t="str" cm="1">
        <f t="array" ref="AN343">_xlfn.CONCAT(_xlfn.MAP(MID($K343,_xlfn.SEQUENCE(1,LEN($K343),1,1),1), _xlfn.LAMBDA(_xlpm.cell, fxEncode(_xlpm.cell, AN$309))))</f>
        <v>JRKLIURP</v>
      </c>
      <c r="AW343" s="20" t="str">
        <v>X</v>
      </c>
    </row>
    <row r="344" spans="9:49">
      <c r="I344" s="20" t="str">
        <v>18</v>
      </c>
      <c r="J344" s="20">
        <v>8</v>
      </c>
      <c r="K344" s="20" t="str">
        <v>JRKLIURP</v>
      </c>
      <c r="L344" s="20" t="str">
        <v>SATURDAY</v>
      </c>
      <c r="M344" s="20">
        <f t="shared" si="9"/>
        <v>9</v>
      </c>
      <c r="N344" s="20" cm="1">
        <f t="array" ref="N344">IF(L344&lt;&gt;"",SUM(--(O344:AN344=L344)),"")</f>
        <v>1</v>
      </c>
      <c r="O344" s="30" t="str" cm="1">
        <f t="array" ref="O344">_xlfn.CONCAT(_xlfn.MAP(MID($K344,_xlfn.SEQUENCE(1,LEN($K344),1,1),1), _xlfn.LAMBDA(_xlpm.cell, fxEncode(_xlpm.cell, O$309))))</f>
        <v>KSLMJVSQ</v>
      </c>
      <c r="P344" s="30" t="str" cm="1">
        <f t="array" ref="P344">_xlfn.CONCAT(_xlfn.MAP(MID($K344,_xlfn.SEQUENCE(1,LEN($K344),1,1),1), _xlfn.LAMBDA(_xlpm.cell, fxEncode(_xlpm.cell, P$309))))</f>
        <v>LTMNKWTR</v>
      </c>
      <c r="Q344" s="30" t="str" cm="1">
        <f t="array" ref="Q344">_xlfn.CONCAT(_xlfn.MAP(MID($K344,_xlfn.SEQUENCE(1,LEN($K344),1,1),1), _xlfn.LAMBDA(_xlpm.cell, fxEncode(_xlpm.cell, Q$309))))</f>
        <v>MUNOLXUS</v>
      </c>
      <c r="R344" s="30" t="str" cm="1">
        <f t="array" ref="R344">_xlfn.CONCAT(_xlfn.MAP(MID($K344,_xlfn.SEQUENCE(1,LEN($K344),1,1),1), _xlfn.LAMBDA(_xlpm.cell, fxEncode(_xlpm.cell, R$309))))</f>
        <v>NVOPMYVT</v>
      </c>
      <c r="S344" s="30" t="str" cm="1">
        <f t="array" ref="S344">_xlfn.CONCAT(_xlfn.MAP(MID($K344,_xlfn.SEQUENCE(1,LEN($K344),1,1),1), _xlfn.LAMBDA(_xlpm.cell, fxEncode(_xlpm.cell, S$309))))</f>
        <v>OWPQNZWU</v>
      </c>
      <c r="T344" s="30" t="str" cm="1">
        <f t="array" ref="T344">_xlfn.CONCAT(_xlfn.MAP(MID($K344,_xlfn.SEQUENCE(1,LEN($K344),1,1),1), _xlfn.LAMBDA(_xlpm.cell, fxEncode(_xlpm.cell, T$309))))</f>
        <v>PXQROAXV</v>
      </c>
      <c r="U344" s="30" t="str" cm="1">
        <f t="array" ref="U344">_xlfn.CONCAT(_xlfn.MAP(MID($K344,_xlfn.SEQUENCE(1,LEN($K344),1,1),1), _xlfn.LAMBDA(_xlpm.cell, fxEncode(_xlpm.cell, U$309))))</f>
        <v>QYRSPBYW</v>
      </c>
      <c r="V344" s="30" t="str" cm="1">
        <f t="array" ref="V344">_xlfn.CONCAT(_xlfn.MAP(MID($K344,_xlfn.SEQUENCE(1,LEN($K344),1,1),1), _xlfn.LAMBDA(_xlpm.cell, fxEncode(_xlpm.cell, V$309))))</f>
        <v>RZSTQCZX</v>
      </c>
      <c r="W344" s="30" t="str" cm="1">
        <f t="array" ref="W344">_xlfn.CONCAT(_xlfn.MAP(MID($K344,_xlfn.SEQUENCE(1,LEN($K344),1,1),1), _xlfn.LAMBDA(_xlpm.cell, fxEncode(_xlpm.cell, W$309))))</f>
        <v>SATURDAY</v>
      </c>
      <c r="X344" s="30" t="str" cm="1">
        <f t="array" ref="X344">_xlfn.CONCAT(_xlfn.MAP(MID($K344,_xlfn.SEQUENCE(1,LEN($K344),1,1),1), _xlfn.LAMBDA(_xlpm.cell, fxEncode(_xlpm.cell, X$309))))</f>
        <v>TBUVSEBZ</v>
      </c>
      <c r="Y344" s="30" t="str" cm="1">
        <f t="array" ref="Y344">_xlfn.CONCAT(_xlfn.MAP(MID($K344,_xlfn.SEQUENCE(1,LEN($K344),1,1),1), _xlfn.LAMBDA(_xlpm.cell, fxEncode(_xlpm.cell, Y$309))))</f>
        <v>UCVWTFCA</v>
      </c>
      <c r="Z344" s="30" t="str" cm="1">
        <f t="array" ref="Z344">_xlfn.CONCAT(_xlfn.MAP(MID($K344,_xlfn.SEQUENCE(1,LEN($K344),1,1),1), _xlfn.LAMBDA(_xlpm.cell, fxEncode(_xlpm.cell, Z$309))))</f>
        <v>VDWXUGDB</v>
      </c>
      <c r="AA344" s="30" t="str" cm="1">
        <f t="array" ref="AA344">_xlfn.CONCAT(_xlfn.MAP(MID($K344,_xlfn.SEQUENCE(1,LEN($K344),1,1),1), _xlfn.LAMBDA(_xlpm.cell, fxEncode(_xlpm.cell, AA$309))))</f>
        <v>WEXYVHEC</v>
      </c>
      <c r="AB344" s="30" t="str" cm="1">
        <f t="array" ref="AB344">_xlfn.CONCAT(_xlfn.MAP(MID($K344,_xlfn.SEQUENCE(1,LEN($K344),1,1),1), _xlfn.LAMBDA(_xlpm.cell, fxEncode(_xlpm.cell, AB$309))))</f>
        <v>XFYZWIFD</v>
      </c>
      <c r="AC344" s="30" t="str" cm="1">
        <f t="array" ref="AC344">_xlfn.CONCAT(_xlfn.MAP(MID($K344,_xlfn.SEQUENCE(1,LEN($K344),1,1),1), _xlfn.LAMBDA(_xlpm.cell, fxEncode(_xlpm.cell, AC$309))))</f>
        <v>YGZAXJGE</v>
      </c>
      <c r="AD344" s="30" t="str" cm="1">
        <f t="array" ref="AD344">_xlfn.CONCAT(_xlfn.MAP(MID($K344,_xlfn.SEQUENCE(1,LEN($K344),1,1),1), _xlfn.LAMBDA(_xlpm.cell, fxEncode(_xlpm.cell, AD$309))))</f>
        <v>ZHABYKHF</v>
      </c>
      <c r="AE344" s="30" t="str" cm="1">
        <f t="array" ref="AE344">_xlfn.CONCAT(_xlfn.MAP(MID($K344,_xlfn.SEQUENCE(1,LEN($K344),1,1),1), _xlfn.LAMBDA(_xlpm.cell, fxEncode(_xlpm.cell, AE$309))))</f>
        <v>AIBCZLIG</v>
      </c>
      <c r="AF344" s="30" t="str" cm="1">
        <f t="array" ref="AF344">_xlfn.CONCAT(_xlfn.MAP(MID($K344,_xlfn.SEQUENCE(1,LEN($K344),1,1),1), _xlfn.LAMBDA(_xlpm.cell, fxEncode(_xlpm.cell, AF$309))))</f>
        <v>BJCDAMJH</v>
      </c>
      <c r="AG344" s="30" t="str" cm="1">
        <f t="array" ref="AG344">_xlfn.CONCAT(_xlfn.MAP(MID($K344,_xlfn.SEQUENCE(1,LEN($K344),1,1),1), _xlfn.LAMBDA(_xlpm.cell, fxEncode(_xlpm.cell, AG$309))))</f>
        <v>CKDEBNKI</v>
      </c>
      <c r="AH344" s="30" t="str" cm="1">
        <f t="array" ref="AH344">_xlfn.CONCAT(_xlfn.MAP(MID($K344,_xlfn.SEQUENCE(1,LEN($K344),1,1),1), _xlfn.LAMBDA(_xlpm.cell, fxEncode(_xlpm.cell, AH$309))))</f>
        <v>DLEFCOLJ</v>
      </c>
      <c r="AI344" s="30" t="str" cm="1">
        <f t="array" ref="AI344">_xlfn.CONCAT(_xlfn.MAP(MID($K344,_xlfn.SEQUENCE(1,LEN($K344),1,1),1), _xlfn.LAMBDA(_xlpm.cell, fxEncode(_xlpm.cell, AI$309))))</f>
        <v>EMFGDPMK</v>
      </c>
      <c r="AJ344" s="30" t="str" cm="1">
        <f t="array" ref="AJ344">_xlfn.CONCAT(_xlfn.MAP(MID($K344,_xlfn.SEQUENCE(1,LEN($K344),1,1),1), _xlfn.LAMBDA(_xlpm.cell, fxEncode(_xlpm.cell, AJ$309))))</f>
        <v>FNGHEQNL</v>
      </c>
      <c r="AK344" s="30" t="str" cm="1">
        <f t="array" ref="AK344">_xlfn.CONCAT(_xlfn.MAP(MID($K344,_xlfn.SEQUENCE(1,LEN($K344),1,1),1), _xlfn.LAMBDA(_xlpm.cell, fxEncode(_xlpm.cell, AK$309))))</f>
        <v>GOHIFROM</v>
      </c>
      <c r="AL344" s="30" t="str" cm="1">
        <f t="array" ref="AL344">_xlfn.CONCAT(_xlfn.MAP(MID($K344,_xlfn.SEQUENCE(1,LEN($K344),1,1),1), _xlfn.LAMBDA(_xlpm.cell, fxEncode(_xlpm.cell, AL$309))))</f>
        <v>HPIJGSPN</v>
      </c>
      <c r="AM344" s="30" t="str" cm="1">
        <f t="array" ref="AM344">_xlfn.CONCAT(_xlfn.MAP(MID($K344,_xlfn.SEQUENCE(1,LEN($K344),1,1),1), _xlfn.LAMBDA(_xlpm.cell, fxEncode(_xlpm.cell, AM$309))))</f>
        <v>IQJKHTQO</v>
      </c>
      <c r="AN344" s="30" t="str" cm="1">
        <f t="array" ref="AN344">_xlfn.CONCAT(_xlfn.MAP(MID($K344,_xlfn.SEQUENCE(1,LEN($K344),1,1),1), _xlfn.LAMBDA(_xlpm.cell, fxEncode(_xlpm.cell, AN$309))))</f>
        <v>JRKLIURP</v>
      </c>
      <c r="AW344" s="20" t="str">
        <v>A</v>
      </c>
    </row>
    <row r="345" spans="9:49">
      <c r="I345" s="20" t="str">
        <v>18</v>
      </c>
      <c r="J345" s="20">
        <v>8</v>
      </c>
      <c r="K345" s="20" t="str">
        <v>JRKLIURP</v>
      </c>
      <c r="M345" s="20" t="e">
        <f t="shared" si="9"/>
        <v>#N/A</v>
      </c>
      <c r="N345" s="20" t="str" cm="1">
        <f t="array" ref="N345">IF(L345&lt;&gt;"",SUM(--(O345:AN345=L345)),"")</f>
        <v/>
      </c>
      <c r="O345" s="30" t="str" cm="1">
        <f t="array" ref="O345">_xlfn.CONCAT(_xlfn.MAP(MID($K345,_xlfn.SEQUENCE(1,LEN($K345),1,1),1), _xlfn.LAMBDA(_xlpm.cell, fxEncode(_xlpm.cell, O$309))))</f>
        <v>KSLMJVSQ</v>
      </c>
      <c r="P345" s="30" t="str" cm="1">
        <f t="array" ref="P345">_xlfn.CONCAT(_xlfn.MAP(MID($K345,_xlfn.SEQUENCE(1,LEN($K345),1,1),1), _xlfn.LAMBDA(_xlpm.cell, fxEncode(_xlpm.cell, P$309))))</f>
        <v>LTMNKWTR</v>
      </c>
      <c r="Q345" s="30" t="str" cm="1">
        <f t="array" ref="Q345">_xlfn.CONCAT(_xlfn.MAP(MID($K345,_xlfn.SEQUENCE(1,LEN($K345),1,1),1), _xlfn.LAMBDA(_xlpm.cell, fxEncode(_xlpm.cell, Q$309))))</f>
        <v>MUNOLXUS</v>
      </c>
      <c r="R345" s="30" t="str" cm="1">
        <f t="array" ref="R345">_xlfn.CONCAT(_xlfn.MAP(MID($K345,_xlfn.SEQUENCE(1,LEN($K345),1,1),1), _xlfn.LAMBDA(_xlpm.cell, fxEncode(_xlpm.cell, R$309))))</f>
        <v>NVOPMYVT</v>
      </c>
      <c r="S345" s="30" t="str" cm="1">
        <f t="array" ref="S345">_xlfn.CONCAT(_xlfn.MAP(MID($K345,_xlfn.SEQUENCE(1,LEN($K345),1,1),1), _xlfn.LAMBDA(_xlpm.cell, fxEncode(_xlpm.cell, S$309))))</f>
        <v>OWPQNZWU</v>
      </c>
      <c r="T345" s="30" t="str" cm="1">
        <f t="array" ref="T345">_xlfn.CONCAT(_xlfn.MAP(MID($K345,_xlfn.SEQUENCE(1,LEN($K345),1,1),1), _xlfn.LAMBDA(_xlpm.cell, fxEncode(_xlpm.cell, T$309))))</f>
        <v>PXQROAXV</v>
      </c>
      <c r="U345" s="30" t="str" cm="1">
        <f t="array" ref="U345">_xlfn.CONCAT(_xlfn.MAP(MID($K345,_xlfn.SEQUENCE(1,LEN($K345),1,1),1), _xlfn.LAMBDA(_xlpm.cell, fxEncode(_xlpm.cell, U$309))))</f>
        <v>QYRSPBYW</v>
      </c>
      <c r="V345" s="30" t="str" cm="1">
        <f t="array" ref="V345">_xlfn.CONCAT(_xlfn.MAP(MID($K345,_xlfn.SEQUENCE(1,LEN($K345),1,1),1), _xlfn.LAMBDA(_xlpm.cell, fxEncode(_xlpm.cell, V$309))))</f>
        <v>RZSTQCZX</v>
      </c>
      <c r="W345" s="30" t="str" cm="1">
        <f t="array" ref="W345">_xlfn.CONCAT(_xlfn.MAP(MID($K345,_xlfn.SEQUENCE(1,LEN($K345),1,1),1), _xlfn.LAMBDA(_xlpm.cell, fxEncode(_xlpm.cell, W$309))))</f>
        <v>SATURDAY</v>
      </c>
      <c r="X345" s="30" t="str" cm="1">
        <f t="array" ref="X345">_xlfn.CONCAT(_xlfn.MAP(MID($K345,_xlfn.SEQUENCE(1,LEN($K345),1,1),1), _xlfn.LAMBDA(_xlpm.cell, fxEncode(_xlpm.cell, X$309))))</f>
        <v>TBUVSEBZ</v>
      </c>
      <c r="Y345" s="30" t="str" cm="1">
        <f t="array" ref="Y345">_xlfn.CONCAT(_xlfn.MAP(MID($K345,_xlfn.SEQUENCE(1,LEN($K345),1,1),1), _xlfn.LAMBDA(_xlpm.cell, fxEncode(_xlpm.cell, Y$309))))</f>
        <v>UCVWTFCA</v>
      </c>
      <c r="Z345" s="30" t="str" cm="1">
        <f t="array" ref="Z345">_xlfn.CONCAT(_xlfn.MAP(MID($K345,_xlfn.SEQUENCE(1,LEN($K345),1,1),1), _xlfn.LAMBDA(_xlpm.cell, fxEncode(_xlpm.cell, Z$309))))</f>
        <v>VDWXUGDB</v>
      </c>
      <c r="AA345" s="30" t="str" cm="1">
        <f t="array" ref="AA345">_xlfn.CONCAT(_xlfn.MAP(MID($K345,_xlfn.SEQUENCE(1,LEN($K345),1,1),1), _xlfn.LAMBDA(_xlpm.cell, fxEncode(_xlpm.cell, AA$309))))</f>
        <v>WEXYVHEC</v>
      </c>
      <c r="AB345" s="30" t="str" cm="1">
        <f t="array" ref="AB345">_xlfn.CONCAT(_xlfn.MAP(MID($K345,_xlfn.SEQUENCE(1,LEN($K345),1,1),1), _xlfn.LAMBDA(_xlpm.cell, fxEncode(_xlpm.cell, AB$309))))</f>
        <v>XFYZWIFD</v>
      </c>
      <c r="AC345" s="30" t="str" cm="1">
        <f t="array" ref="AC345">_xlfn.CONCAT(_xlfn.MAP(MID($K345,_xlfn.SEQUENCE(1,LEN($K345),1,1),1), _xlfn.LAMBDA(_xlpm.cell, fxEncode(_xlpm.cell, AC$309))))</f>
        <v>YGZAXJGE</v>
      </c>
      <c r="AD345" s="30" t="str" cm="1">
        <f t="array" ref="AD345">_xlfn.CONCAT(_xlfn.MAP(MID($K345,_xlfn.SEQUENCE(1,LEN($K345),1,1),1), _xlfn.LAMBDA(_xlpm.cell, fxEncode(_xlpm.cell, AD$309))))</f>
        <v>ZHABYKHF</v>
      </c>
      <c r="AE345" s="30" t="str" cm="1">
        <f t="array" ref="AE345">_xlfn.CONCAT(_xlfn.MAP(MID($K345,_xlfn.SEQUENCE(1,LEN($K345),1,1),1), _xlfn.LAMBDA(_xlpm.cell, fxEncode(_xlpm.cell, AE$309))))</f>
        <v>AIBCZLIG</v>
      </c>
      <c r="AF345" s="30" t="str" cm="1">
        <f t="array" ref="AF345">_xlfn.CONCAT(_xlfn.MAP(MID($K345,_xlfn.SEQUENCE(1,LEN($K345),1,1),1), _xlfn.LAMBDA(_xlpm.cell, fxEncode(_xlpm.cell, AF$309))))</f>
        <v>BJCDAMJH</v>
      </c>
      <c r="AG345" s="30" t="str" cm="1">
        <f t="array" ref="AG345">_xlfn.CONCAT(_xlfn.MAP(MID($K345,_xlfn.SEQUENCE(1,LEN($K345),1,1),1), _xlfn.LAMBDA(_xlpm.cell, fxEncode(_xlpm.cell, AG$309))))</f>
        <v>CKDEBNKI</v>
      </c>
      <c r="AH345" s="30" t="str" cm="1">
        <f t="array" ref="AH345">_xlfn.CONCAT(_xlfn.MAP(MID($K345,_xlfn.SEQUENCE(1,LEN($K345),1,1),1), _xlfn.LAMBDA(_xlpm.cell, fxEncode(_xlpm.cell, AH$309))))</f>
        <v>DLEFCOLJ</v>
      </c>
      <c r="AI345" s="30" t="str" cm="1">
        <f t="array" ref="AI345">_xlfn.CONCAT(_xlfn.MAP(MID($K345,_xlfn.SEQUENCE(1,LEN($K345),1,1),1), _xlfn.LAMBDA(_xlpm.cell, fxEncode(_xlpm.cell, AI$309))))</f>
        <v>EMFGDPMK</v>
      </c>
      <c r="AJ345" s="30" t="str" cm="1">
        <f t="array" ref="AJ345">_xlfn.CONCAT(_xlfn.MAP(MID($K345,_xlfn.SEQUENCE(1,LEN($K345),1,1),1), _xlfn.LAMBDA(_xlpm.cell, fxEncode(_xlpm.cell, AJ$309))))</f>
        <v>FNGHEQNL</v>
      </c>
      <c r="AK345" s="30" t="str" cm="1">
        <f t="array" ref="AK345">_xlfn.CONCAT(_xlfn.MAP(MID($K345,_xlfn.SEQUENCE(1,LEN($K345),1,1),1), _xlfn.LAMBDA(_xlpm.cell, fxEncode(_xlpm.cell, AK$309))))</f>
        <v>GOHIFROM</v>
      </c>
      <c r="AL345" s="30" t="str" cm="1">
        <f t="array" ref="AL345">_xlfn.CONCAT(_xlfn.MAP(MID($K345,_xlfn.SEQUENCE(1,LEN($K345),1,1),1), _xlfn.LAMBDA(_xlpm.cell, fxEncode(_xlpm.cell, AL$309))))</f>
        <v>HPIJGSPN</v>
      </c>
      <c r="AM345" s="30" t="str" cm="1">
        <f t="array" ref="AM345">_xlfn.CONCAT(_xlfn.MAP(MID($K345,_xlfn.SEQUENCE(1,LEN($K345),1,1),1), _xlfn.LAMBDA(_xlpm.cell, fxEncode(_xlpm.cell, AM$309))))</f>
        <v>IQJKHTQO</v>
      </c>
      <c r="AN345" s="30" t="str" cm="1">
        <f t="array" ref="AN345">_xlfn.CONCAT(_xlfn.MAP(MID($K345,_xlfn.SEQUENCE(1,LEN($K345),1,1),1), _xlfn.LAMBDA(_xlpm.cell, fxEncode(_xlpm.cell, AN$309))))</f>
        <v>JRKLIURP</v>
      </c>
      <c r="AW345" s="20" t="str">
        <v>A</v>
      </c>
    </row>
    <row r="346" spans="9:49">
      <c r="I346" s="20" t="str">
        <v>19</v>
      </c>
      <c r="J346" s="20">
        <v>6</v>
      </c>
      <c r="K346" s="20" t="str">
        <v>NZQLIG</v>
      </c>
      <c r="L346" s="154" t="str" cm="1">
        <f t="array" ref="L346:L348">_xlfn._xlws.FILTER($L$269:$L$275,_xlfn.ANCHORARRAY($M$269)=J346)</f>
        <v>MONDAY</v>
      </c>
      <c r="M346" s="20" t="e">
        <f t="shared" si="9"/>
        <v>#N/A</v>
      </c>
      <c r="N346" s="20" cm="1">
        <f t="array" ref="N346">IF(L346&lt;&gt;"",SUM(--(O346:AN346=L346)),"")</f>
        <v>0</v>
      </c>
      <c r="O346" s="30" t="str" cm="1">
        <f t="array" ref="O346">_xlfn.CONCAT(_xlfn.MAP(MID($K346,_xlfn.SEQUENCE(1,LEN($K346),1,1),1), _xlfn.LAMBDA(_xlpm.cell, fxEncode(_xlpm.cell, O$309))))</f>
        <v>OARMJH</v>
      </c>
      <c r="P346" s="30" t="str" cm="1">
        <f t="array" ref="P346">_xlfn.CONCAT(_xlfn.MAP(MID($K346,_xlfn.SEQUENCE(1,LEN($K346),1,1),1), _xlfn.LAMBDA(_xlpm.cell, fxEncode(_xlpm.cell, P$309))))</f>
        <v>PBSNKI</v>
      </c>
      <c r="Q346" s="30" t="str" cm="1">
        <f t="array" ref="Q346">_xlfn.CONCAT(_xlfn.MAP(MID($K346,_xlfn.SEQUENCE(1,LEN($K346),1,1),1), _xlfn.LAMBDA(_xlpm.cell, fxEncode(_xlpm.cell, Q$309))))</f>
        <v>QCTOLJ</v>
      </c>
      <c r="R346" s="30" t="str" cm="1">
        <f t="array" ref="R346">_xlfn.CONCAT(_xlfn.MAP(MID($K346,_xlfn.SEQUENCE(1,LEN($K346),1,1),1), _xlfn.LAMBDA(_xlpm.cell, fxEncode(_xlpm.cell, R$309))))</f>
        <v>RDUPMK</v>
      </c>
      <c r="S346" s="30" t="str" cm="1">
        <f t="array" ref="S346">_xlfn.CONCAT(_xlfn.MAP(MID($K346,_xlfn.SEQUENCE(1,LEN($K346),1,1),1), _xlfn.LAMBDA(_xlpm.cell, fxEncode(_xlpm.cell, S$309))))</f>
        <v>SEVQNL</v>
      </c>
      <c r="T346" s="30" t="str" cm="1">
        <f t="array" ref="T346">_xlfn.CONCAT(_xlfn.MAP(MID($K346,_xlfn.SEQUENCE(1,LEN($K346),1,1),1), _xlfn.LAMBDA(_xlpm.cell, fxEncode(_xlpm.cell, T$309))))</f>
        <v>TFWROM</v>
      </c>
      <c r="U346" s="30" t="str" cm="1">
        <f t="array" ref="U346">_xlfn.CONCAT(_xlfn.MAP(MID($K346,_xlfn.SEQUENCE(1,LEN($K346),1,1),1), _xlfn.LAMBDA(_xlpm.cell, fxEncode(_xlpm.cell, U$309))))</f>
        <v>UGXSPN</v>
      </c>
      <c r="V346" s="30" t="str" cm="1">
        <f t="array" ref="V346">_xlfn.CONCAT(_xlfn.MAP(MID($K346,_xlfn.SEQUENCE(1,LEN($K346),1,1),1), _xlfn.LAMBDA(_xlpm.cell, fxEncode(_xlpm.cell, V$309))))</f>
        <v>VHYTQO</v>
      </c>
      <c r="W346" s="30" t="str" cm="1">
        <f t="array" ref="W346">_xlfn.CONCAT(_xlfn.MAP(MID($K346,_xlfn.SEQUENCE(1,LEN($K346),1,1),1), _xlfn.LAMBDA(_xlpm.cell, fxEncode(_xlpm.cell, W$309))))</f>
        <v>WIZURP</v>
      </c>
      <c r="X346" s="30" t="str" cm="1">
        <f t="array" ref="X346">_xlfn.CONCAT(_xlfn.MAP(MID($K346,_xlfn.SEQUENCE(1,LEN($K346),1,1),1), _xlfn.LAMBDA(_xlpm.cell, fxEncode(_xlpm.cell, X$309))))</f>
        <v>XJAVSQ</v>
      </c>
      <c r="Y346" s="30" t="str" cm="1">
        <f t="array" ref="Y346">_xlfn.CONCAT(_xlfn.MAP(MID($K346,_xlfn.SEQUENCE(1,LEN($K346),1,1),1), _xlfn.LAMBDA(_xlpm.cell, fxEncode(_xlpm.cell, Y$309))))</f>
        <v>YKBWTR</v>
      </c>
      <c r="Z346" s="30" t="str" cm="1">
        <f t="array" ref="Z346">_xlfn.CONCAT(_xlfn.MAP(MID($K346,_xlfn.SEQUENCE(1,LEN($K346),1,1),1), _xlfn.LAMBDA(_xlpm.cell, fxEncode(_xlpm.cell, Z$309))))</f>
        <v>ZLCXUS</v>
      </c>
      <c r="AA346" s="30" t="str" cm="1">
        <f t="array" ref="AA346">_xlfn.CONCAT(_xlfn.MAP(MID($K346,_xlfn.SEQUENCE(1,LEN($K346),1,1),1), _xlfn.LAMBDA(_xlpm.cell, fxEncode(_xlpm.cell, AA$309))))</f>
        <v>AMDYVT</v>
      </c>
      <c r="AB346" s="30" t="str" cm="1">
        <f t="array" ref="AB346">_xlfn.CONCAT(_xlfn.MAP(MID($K346,_xlfn.SEQUENCE(1,LEN($K346),1,1),1), _xlfn.LAMBDA(_xlpm.cell, fxEncode(_xlpm.cell, AB$309))))</f>
        <v>BNEZWU</v>
      </c>
      <c r="AC346" s="30" t="str" cm="1">
        <f t="array" ref="AC346">_xlfn.CONCAT(_xlfn.MAP(MID($K346,_xlfn.SEQUENCE(1,LEN($K346),1,1),1), _xlfn.LAMBDA(_xlpm.cell, fxEncode(_xlpm.cell, AC$309))))</f>
        <v>COFAXV</v>
      </c>
      <c r="AD346" s="30" t="str" cm="1">
        <f t="array" ref="AD346">_xlfn.CONCAT(_xlfn.MAP(MID($K346,_xlfn.SEQUENCE(1,LEN($K346),1,1),1), _xlfn.LAMBDA(_xlpm.cell, fxEncode(_xlpm.cell, AD$309))))</f>
        <v>DPGBYW</v>
      </c>
      <c r="AE346" s="30" t="str" cm="1">
        <f t="array" ref="AE346">_xlfn.CONCAT(_xlfn.MAP(MID($K346,_xlfn.SEQUENCE(1,LEN($K346),1,1),1), _xlfn.LAMBDA(_xlpm.cell, fxEncode(_xlpm.cell, AE$309))))</f>
        <v>EQHCZX</v>
      </c>
      <c r="AF346" s="30" t="str" cm="1">
        <f t="array" ref="AF346">_xlfn.CONCAT(_xlfn.MAP(MID($K346,_xlfn.SEQUENCE(1,LEN($K346),1,1),1), _xlfn.LAMBDA(_xlpm.cell, fxEncode(_xlpm.cell, AF$309))))</f>
        <v>FRIDAY</v>
      </c>
      <c r="AG346" s="30" t="str" cm="1">
        <f t="array" ref="AG346">_xlfn.CONCAT(_xlfn.MAP(MID($K346,_xlfn.SEQUENCE(1,LEN($K346),1,1),1), _xlfn.LAMBDA(_xlpm.cell, fxEncode(_xlpm.cell, AG$309))))</f>
        <v>GSJEBZ</v>
      </c>
      <c r="AH346" s="30" t="str" cm="1">
        <f t="array" ref="AH346">_xlfn.CONCAT(_xlfn.MAP(MID($K346,_xlfn.SEQUENCE(1,LEN($K346),1,1),1), _xlfn.LAMBDA(_xlpm.cell, fxEncode(_xlpm.cell, AH$309))))</f>
        <v>HTKFCA</v>
      </c>
      <c r="AI346" s="30" t="str" cm="1">
        <f t="array" ref="AI346">_xlfn.CONCAT(_xlfn.MAP(MID($K346,_xlfn.SEQUENCE(1,LEN($K346),1,1),1), _xlfn.LAMBDA(_xlpm.cell, fxEncode(_xlpm.cell, AI$309))))</f>
        <v>IULGDB</v>
      </c>
      <c r="AJ346" s="30" t="str" cm="1">
        <f t="array" ref="AJ346">_xlfn.CONCAT(_xlfn.MAP(MID($K346,_xlfn.SEQUENCE(1,LEN($K346),1,1),1), _xlfn.LAMBDA(_xlpm.cell, fxEncode(_xlpm.cell, AJ$309))))</f>
        <v>JVMHEC</v>
      </c>
      <c r="AK346" s="30" t="str" cm="1">
        <f t="array" ref="AK346">_xlfn.CONCAT(_xlfn.MAP(MID($K346,_xlfn.SEQUENCE(1,LEN($K346),1,1),1), _xlfn.LAMBDA(_xlpm.cell, fxEncode(_xlpm.cell, AK$309))))</f>
        <v>KWNIFD</v>
      </c>
      <c r="AL346" s="30" t="str" cm="1">
        <f t="array" ref="AL346">_xlfn.CONCAT(_xlfn.MAP(MID($K346,_xlfn.SEQUENCE(1,LEN($K346),1,1),1), _xlfn.LAMBDA(_xlpm.cell, fxEncode(_xlpm.cell, AL$309))))</f>
        <v>LXOJGE</v>
      </c>
      <c r="AM346" s="30" t="str" cm="1">
        <f t="array" ref="AM346">_xlfn.CONCAT(_xlfn.MAP(MID($K346,_xlfn.SEQUENCE(1,LEN($K346),1,1),1), _xlfn.LAMBDA(_xlpm.cell, fxEncode(_xlpm.cell, AM$309))))</f>
        <v>MYPKHF</v>
      </c>
      <c r="AN346" s="30" t="str" cm="1">
        <f t="array" ref="AN346">_xlfn.CONCAT(_xlfn.MAP(MID($K346,_xlfn.SEQUENCE(1,LEN($K346),1,1),1), _xlfn.LAMBDA(_xlpm.cell, fxEncode(_xlpm.cell, AN$309))))</f>
        <v>NZQLIG</v>
      </c>
      <c r="AW346" s="20" t="str">
        <v>W</v>
      </c>
    </row>
    <row r="347" spans="9:49">
      <c r="I347" s="20" t="str">
        <v>19</v>
      </c>
      <c r="J347" s="20">
        <v>6</v>
      </c>
      <c r="K347" s="20" t="str">
        <v>NZQLIG</v>
      </c>
      <c r="L347" s="20" t="str">
        <v>FRIDAY</v>
      </c>
      <c r="M347" s="20">
        <f t="shared" si="9"/>
        <v>18</v>
      </c>
      <c r="N347" s="20" cm="1">
        <f t="array" ref="N347">IF(L347&lt;&gt;"",SUM(--(O347:AN347=L347)),"")</f>
        <v>1</v>
      </c>
      <c r="O347" s="30" t="str" cm="1">
        <f t="array" ref="O347">_xlfn.CONCAT(_xlfn.MAP(MID($K347,_xlfn.SEQUENCE(1,LEN($K347),1,1),1), _xlfn.LAMBDA(_xlpm.cell, fxEncode(_xlpm.cell, O$309))))</f>
        <v>OARMJH</v>
      </c>
      <c r="P347" s="30" t="str" cm="1">
        <f t="array" ref="P347">_xlfn.CONCAT(_xlfn.MAP(MID($K347,_xlfn.SEQUENCE(1,LEN($K347),1,1),1), _xlfn.LAMBDA(_xlpm.cell, fxEncode(_xlpm.cell, P$309))))</f>
        <v>PBSNKI</v>
      </c>
      <c r="Q347" s="30" t="str" cm="1">
        <f t="array" ref="Q347">_xlfn.CONCAT(_xlfn.MAP(MID($K347,_xlfn.SEQUENCE(1,LEN($K347),1,1),1), _xlfn.LAMBDA(_xlpm.cell, fxEncode(_xlpm.cell, Q$309))))</f>
        <v>QCTOLJ</v>
      </c>
      <c r="R347" s="30" t="str" cm="1">
        <f t="array" ref="R347">_xlfn.CONCAT(_xlfn.MAP(MID($K347,_xlfn.SEQUENCE(1,LEN($K347),1,1),1), _xlfn.LAMBDA(_xlpm.cell, fxEncode(_xlpm.cell, R$309))))</f>
        <v>RDUPMK</v>
      </c>
      <c r="S347" s="30" t="str" cm="1">
        <f t="array" ref="S347">_xlfn.CONCAT(_xlfn.MAP(MID($K347,_xlfn.SEQUENCE(1,LEN($K347),1,1),1), _xlfn.LAMBDA(_xlpm.cell, fxEncode(_xlpm.cell, S$309))))</f>
        <v>SEVQNL</v>
      </c>
      <c r="T347" s="30" t="str" cm="1">
        <f t="array" ref="T347">_xlfn.CONCAT(_xlfn.MAP(MID($K347,_xlfn.SEQUENCE(1,LEN($K347),1,1),1), _xlfn.LAMBDA(_xlpm.cell, fxEncode(_xlpm.cell, T$309))))</f>
        <v>TFWROM</v>
      </c>
      <c r="U347" s="30" t="str" cm="1">
        <f t="array" ref="U347">_xlfn.CONCAT(_xlfn.MAP(MID($K347,_xlfn.SEQUENCE(1,LEN($K347),1,1),1), _xlfn.LAMBDA(_xlpm.cell, fxEncode(_xlpm.cell, U$309))))</f>
        <v>UGXSPN</v>
      </c>
      <c r="V347" s="30" t="str" cm="1">
        <f t="array" ref="V347">_xlfn.CONCAT(_xlfn.MAP(MID($K347,_xlfn.SEQUENCE(1,LEN($K347),1,1),1), _xlfn.LAMBDA(_xlpm.cell, fxEncode(_xlpm.cell, V$309))))</f>
        <v>VHYTQO</v>
      </c>
      <c r="W347" s="30" t="str" cm="1">
        <f t="array" ref="W347">_xlfn.CONCAT(_xlfn.MAP(MID($K347,_xlfn.SEQUENCE(1,LEN($K347),1,1),1), _xlfn.LAMBDA(_xlpm.cell, fxEncode(_xlpm.cell, W$309))))</f>
        <v>WIZURP</v>
      </c>
      <c r="X347" s="30" t="str" cm="1">
        <f t="array" ref="X347">_xlfn.CONCAT(_xlfn.MAP(MID($K347,_xlfn.SEQUENCE(1,LEN($K347),1,1),1), _xlfn.LAMBDA(_xlpm.cell, fxEncode(_xlpm.cell, X$309))))</f>
        <v>XJAVSQ</v>
      </c>
      <c r="Y347" s="30" t="str" cm="1">
        <f t="array" ref="Y347">_xlfn.CONCAT(_xlfn.MAP(MID($K347,_xlfn.SEQUENCE(1,LEN($K347),1,1),1), _xlfn.LAMBDA(_xlpm.cell, fxEncode(_xlpm.cell, Y$309))))</f>
        <v>YKBWTR</v>
      </c>
      <c r="Z347" s="30" t="str" cm="1">
        <f t="array" ref="Z347">_xlfn.CONCAT(_xlfn.MAP(MID($K347,_xlfn.SEQUENCE(1,LEN($K347),1,1),1), _xlfn.LAMBDA(_xlpm.cell, fxEncode(_xlpm.cell, Z$309))))</f>
        <v>ZLCXUS</v>
      </c>
      <c r="AA347" s="30" t="str" cm="1">
        <f t="array" ref="AA347">_xlfn.CONCAT(_xlfn.MAP(MID($K347,_xlfn.SEQUENCE(1,LEN($K347),1,1),1), _xlfn.LAMBDA(_xlpm.cell, fxEncode(_xlpm.cell, AA$309))))</f>
        <v>AMDYVT</v>
      </c>
      <c r="AB347" s="30" t="str" cm="1">
        <f t="array" ref="AB347">_xlfn.CONCAT(_xlfn.MAP(MID($K347,_xlfn.SEQUENCE(1,LEN($K347),1,1),1), _xlfn.LAMBDA(_xlpm.cell, fxEncode(_xlpm.cell, AB$309))))</f>
        <v>BNEZWU</v>
      </c>
      <c r="AC347" s="30" t="str" cm="1">
        <f t="array" ref="AC347">_xlfn.CONCAT(_xlfn.MAP(MID($K347,_xlfn.SEQUENCE(1,LEN($K347),1,1),1), _xlfn.LAMBDA(_xlpm.cell, fxEncode(_xlpm.cell, AC$309))))</f>
        <v>COFAXV</v>
      </c>
      <c r="AD347" s="30" t="str" cm="1">
        <f t="array" ref="AD347">_xlfn.CONCAT(_xlfn.MAP(MID($K347,_xlfn.SEQUENCE(1,LEN($K347),1,1),1), _xlfn.LAMBDA(_xlpm.cell, fxEncode(_xlpm.cell, AD$309))))</f>
        <v>DPGBYW</v>
      </c>
      <c r="AE347" s="30" t="str" cm="1">
        <f t="array" ref="AE347">_xlfn.CONCAT(_xlfn.MAP(MID($K347,_xlfn.SEQUENCE(1,LEN($K347),1,1),1), _xlfn.LAMBDA(_xlpm.cell, fxEncode(_xlpm.cell, AE$309))))</f>
        <v>EQHCZX</v>
      </c>
      <c r="AF347" s="30" t="str" cm="1">
        <f t="array" ref="AF347">_xlfn.CONCAT(_xlfn.MAP(MID($K347,_xlfn.SEQUENCE(1,LEN($K347),1,1),1), _xlfn.LAMBDA(_xlpm.cell, fxEncode(_xlpm.cell, AF$309))))</f>
        <v>FRIDAY</v>
      </c>
      <c r="AG347" s="30" t="str" cm="1">
        <f t="array" ref="AG347">_xlfn.CONCAT(_xlfn.MAP(MID($K347,_xlfn.SEQUENCE(1,LEN($K347),1,1),1), _xlfn.LAMBDA(_xlpm.cell, fxEncode(_xlpm.cell, AG$309))))</f>
        <v>GSJEBZ</v>
      </c>
      <c r="AH347" s="30" t="str" cm="1">
        <f t="array" ref="AH347">_xlfn.CONCAT(_xlfn.MAP(MID($K347,_xlfn.SEQUENCE(1,LEN($K347),1,1),1), _xlfn.LAMBDA(_xlpm.cell, fxEncode(_xlpm.cell, AH$309))))</f>
        <v>HTKFCA</v>
      </c>
      <c r="AI347" s="30" t="str" cm="1">
        <f t="array" ref="AI347">_xlfn.CONCAT(_xlfn.MAP(MID($K347,_xlfn.SEQUENCE(1,LEN($K347),1,1),1), _xlfn.LAMBDA(_xlpm.cell, fxEncode(_xlpm.cell, AI$309))))</f>
        <v>IULGDB</v>
      </c>
      <c r="AJ347" s="30" t="str" cm="1">
        <f t="array" ref="AJ347">_xlfn.CONCAT(_xlfn.MAP(MID($K347,_xlfn.SEQUENCE(1,LEN($K347),1,1),1), _xlfn.LAMBDA(_xlpm.cell, fxEncode(_xlpm.cell, AJ$309))))</f>
        <v>JVMHEC</v>
      </c>
      <c r="AK347" s="30" t="str" cm="1">
        <f t="array" ref="AK347">_xlfn.CONCAT(_xlfn.MAP(MID($K347,_xlfn.SEQUENCE(1,LEN($K347),1,1),1), _xlfn.LAMBDA(_xlpm.cell, fxEncode(_xlpm.cell, AK$309))))</f>
        <v>KWNIFD</v>
      </c>
      <c r="AL347" s="30" t="str" cm="1">
        <f t="array" ref="AL347">_xlfn.CONCAT(_xlfn.MAP(MID($K347,_xlfn.SEQUENCE(1,LEN($K347),1,1),1), _xlfn.LAMBDA(_xlpm.cell, fxEncode(_xlpm.cell, AL$309))))</f>
        <v>LXOJGE</v>
      </c>
      <c r="AM347" s="30" t="str" cm="1">
        <f t="array" ref="AM347">_xlfn.CONCAT(_xlfn.MAP(MID($K347,_xlfn.SEQUENCE(1,LEN($K347),1,1),1), _xlfn.LAMBDA(_xlpm.cell, fxEncode(_xlpm.cell, AM$309))))</f>
        <v>MYPKHF</v>
      </c>
      <c r="AN347" s="30" t="str" cm="1">
        <f t="array" ref="AN347">_xlfn.CONCAT(_xlfn.MAP(MID($K347,_xlfn.SEQUENCE(1,LEN($K347),1,1),1), _xlfn.LAMBDA(_xlpm.cell, fxEncode(_xlpm.cell, AN$309))))</f>
        <v>NZQLIG</v>
      </c>
      <c r="AW347" s="20" t="str">
        <v>G</v>
      </c>
    </row>
    <row r="348" spans="9:49">
      <c r="I348" s="20" t="str">
        <v>19</v>
      </c>
      <c r="J348" s="20">
        <v>6</v>
      </c>
      <c r="K348" s="20" t="str">
        <v>NZQLIG</v>
      </c>
      <c r="L348" s="20" t="str">
        <v>SUNDAY</v>
      </c>
      <c r="M348" s="20" t="e">
        <f t="shared" si="9"/>
        <v>#N/A</v>
      </c>
      <c r="N348" s="20" cm="1">
        <f t="array" ref="N348">IF(L348&lt;&gt;"",SUM(--(O348:AN348=L348)),"")</f>
        <v>0</v>
      </c>
      <c r="O348" s="30" t="str" cm="1">
        <f t="array" ref="O348">_xlfn.CONCAT(_xlfn.MAP(MID($K348,_xlfn.SEQUENCE(1,LEN($K348),1,1),1), _xlfn.LAMBDA(_xlpm.cell, fxEncode(_xlpm.cell, O$309))))</f>
        <v>OARMJH</v>
      </c>
      <c r="P348" s="30" t="str" cm="1">
        <f t="array" ref="P348">_xlfn.CONCAT(_xlfn.MAP(MID($K348,_xlfn.SEQUENCE(1,LEN($K348),1,1),1), _xlfn.LAMBDA(_xlpm.cell, fxEncode(_xlpm.cell, P$309))))</f>
        <v>PBSNKI</v>
      </c>
      <c r="Q348" s="30" t="str" cm="1">
        <f t="array" ref="Q348">_xlfn.CONCAT(_xlfn.MAP(MID($K348,_xlfn.SEQUENCE(1,LEN($K348),1,1),1), _xlfn.LAMBDA(_xlpm.cell, fxEncode(_xlpm.cell, Q$309))))</f>
        <v>QCTOLJ</v>
      </c>
      <c r="R348" s="30" t="str" cm="1">
        <f t="array" ref="R348">_xlfn.CONCAT(_xlfn.MAP(MID($K348,_xlfn.SEQUENCE(1,LEN($K348),1,1),1), _xlfn.LAMBDA(_xlpm.cell, fxEncode(_xlpm.cell, R$309))))</f>
        <v>RDUPMK</v>
      </c>
      <c r="S348" s="30" t="str" cm="1">
        <f t="array" ref="S348">_xlfn.CONCAT(_xlfn.MAP(MID($K348,_xlfn.SEQUENCE(1,LEN($K348),1,1),1), _xlfn.LAMBDA(_xlpm.cell, fxEncode(_xlpm.cell, S$309))))</f>
        <v>SEVQNL</v>
      </c>
      <c r="T348" s="30" t="str" cm="1">
        <f t="array" ref="T348">_xlfn.CONCAT(_xlfn.MAP(MID($K348,_xlfn.SEQUENCE(1,LEN($K348),1,1),1), _xlfn.LAMBDA(_xlpm.cell, fxEncode(_xlpm.cell, T$309))))</f>
        <v>TFWROM</v>
      </c>
      <c r="U348" s="30" t="str" cm="1">
        <f t="array" ref="U348">_xlfn.CONCAT(_xlfn.MAP(MID($K348,_xlfn.SEQUENCE(1,LEN($K348),1,1),1), _xlfn.LAMBDA(_xlpm.cell, fxEncode(_xlpm.cell, U$309))))</f>
        <v>UGXSPN</v>
      </c>
      <c r="V348" s="30" t="str" cm="1">
        <f t="array" ref="V348">_xlfn.CONCAT(_xlfn.MAP(MID($K348,_xlfn.SEQUENCE(1,LEN($K348),1,1),1), _xlfn.LAMBDA(_xlpm.cell, fxEncode(_xlpm.cell, V$309))))</f>
        <v>VHYTQO</v>
      </c>
      <c r="W348" s="30" t="str" cm="1">
        <f t="array" ref="W348">_xlfn.CONCAT(_xlfn.MAP(MID($K348,_xlfn.SEQUENCE(1,LEN($K348),1,1),1), _xlfn.LAMBDA(_xlpm.cell, fxEncode(_xlpm.cell, W$309))))</f>
        <v>WIZURP</v>
      </c>
      <c r="X348" s="30" t="str" cm="1">
        <f t="array" ref="X348">_xlfn.CONCAT(_xlfn.MAP(MID($K348,_xlfn.SEQUENCE(1,LEN($K348),1,1),1), _xlfn.LAMBDA(_xlpm.cell, fxEncode(_xlpm.cell, X$309))))</f>
        <v>XJAVSQ</v>
      </c>
      <c r="Y348" s="30" t="str" cm="1">
        <f t="array" ref="Y348">_xlfn.CONCAT(_xlfn.MAP(MID($K348,_xlfn.SEQUENCE(1,LEN($K348),1,1),1), _xlfn.LAMBDA(_xlpm.cell, fxEncode(_xlpm.cell, Y$309))))</f>
        <v>YKBWTR</v>
      </c>
      <c r="Z348" s="30" t="str" cm="1">
        <f t="array" ref="Z348">_xlfn.CONCAT(_xlfn.MAP(MID($K348,_xlfn.SEQUENCE(1,LEN($K348),1,1),1), _xlfn.LAMBDA(_xlpm.cell, fxEncode(_xlpm.cell, Z$309))))</f>
        <v>ZLCXUS</v>
      </c>
      <c r="AA348" s="30" t="str" cm="1">
        <f t="array" ref="AA348">_xlfn.CONCAT(_xlfn.MAP(MID($K348,_xlfn.SEQUENCE(1,LEN($K348),1,1),1), _xlfn.LAMBDA(_xlpm.cell, fxEncode(_xlpm.cell, AA$309))))</f>
        <v>AMDYVT</v>
      </c>
      <c r="AB348" s="30" t="str" cm="1">
        <f t="array" ref="AB348">_xlfn.CONCAT(_xlfn.MAP(MID($K348,_xlfn.SEQUENCE(1,LEN($K348),1,1),1), _xlfn.LAMBDA(_xlpm.cell, fxEncode(_xlpm.cell, AB$309))))</f>
        <v>BNEZWU</v>
      </c>
      <c r="AC348" s="30" t="str" cm="1">
        <f t="array" ref="AC348">_xlfn.CONCAT(_xlfn.MAP(MID($K348,_xlfn.SEQUENCE(1,LEN($K348),1,1),1), _xlfn.LAMBDA(_xlpm.cell, fxEncode(_xlpm.cell, AC$309))))</f>
        <v>COFAXV</v>
      </c>
      <c r="AD348" s="30" t="str" cm="1">
        <f t="array" ref="AD348">_xlfn.CONCAT(_xlfn.MAP(MID($K348,_xlfn.SEQUENCE(1,LEN($K348),1,1),1), _xlfn.LAMBDA(_xlpm.cell, fxEncode(_xlpm.cell, AD$309))))</f>
        <v>DPGBYW</v>
      </c>
      <c r="AE348" s="30" t="str" cm="1">
        <f t="array" ref="AE348">_xlfn.CONCAT(_xlfn.MAP(MID($K348,_xlfn.SEQUENCE(1,LEN($K348),1,1),1), _xlfn.LAMBDA(_xlpm.cell, fxEncode(_xlpm.cell, AE$309))))</f>
        <v>EQHCZX</v>
      </c>
      <c r="AF348" s="30" t="str" cm="1">
        <f t="array" ref="AF348">_xlfn.CONCAT(_xlfn.MAP(MID($K348,_xlfn.SEQUENCE(1,LEN($K348),1,1),1), _xlfn.LAMBDA(_xlpm.cell, fxEncode(_xlpm.cell, AF$309))))</f>
        <v>FRIDAY</v>
      </c>
      <c r="AG348" s="30" t="str" cm="1">
        <f t="array" ref="AG348">_xlfn.CONCAT(_xlfn.MAP(MID($K348,_xlfn.SEQUENCE(1,LEN($K348),1,1),1), _xlfn.LAMBDA(_xlpm.cell, fxEncode(_xlpm.cell, AG$309))))</f>
        <v>GSJEBZ</v>
      </c>
      <c r="AH348" s="30" t="str" cm="1">
        <f t="array" ref="AH348">_xlfn.CONCAT(_xlfn.MAP(MID($K348,_xlfn.SEQUENCE(1,LEN($K348),1,1),1), _xlfn.LAMBDA(_xlpm.cell, fxEncode(_xlpm.cell, AH$309))))</f>
        <v>HTKFCA</v>
      </c>
      <c r="AI348" s="30" t="str" cm="1">
        <f t="array" ref="AI348">_xlfn.CONCAT(_xlfn.MAP(MID($K348,_xlfn.SEQUENCE(1,LEN($K348),1,1),1), _xlfn.LAMBDA(_xlpm.cell, fxEncode(_xlpm.cell, AI$309))))</f>
        <v>IULGDB</v>
      </c>
      <c r="AJ348" s="30" t="str" cm="1">
        <f t="array" ref="AJ348">_xlfn.CONCAT(_xlfn.MAP(MID($K348,_xlfn.SEQUENCE(1,LEN($K348),1,1),1), _xlfn.LAMBDA(_xlpm.cell, fxEncode(_xlpm.cell, AJ$309))))</f>
        <v>JVMHEC</v>
      </c>
      <c r="AK348" s="30" t="str" cm="1">
        <f t="array" ref="AK348">_xlfn.CONCAT(_xlfn.MAP(MID($K348,_xlfn.SEQUENCE(1,LEN($K348),1,1),1), _xlfn.LAMBDA(_xlpm.cell, fxEncode(_xlpm.cell, AK$309))))</f>
        <v>KWNIFD</v>
      </c>
      <c r="AL348" s="30" t="str" cm="1">
        <f t="array" ref="AL348">_xlfn.CONCAT(_xlfn.MAP(MID($K348,_xlfn.SEQUENCE(1,LEN($K348),1,1),1), _xlfn.LAMBDA(_xlpm.cell, fxEncode(_xlpm.cell, AL$309))))</f>
        <v>LXOJGE</v>
      </c>
      <c r="AM348" s="30" t="str" cm="1">
        <f t="array" ref="AM348">_xlfn.CONCAT(_xlfn.MAP(MID($K348,_xlfn.SEQUENCE(1,LEN($K348),1,1),1), _xlfn.LAMBDA(_xlpm.cell, fxEncode(_xlpm.cell, AM$309))))</f>
        <v>MYPKHF</v>
      </c>
      <c r="AN348" s="30" t="str" cm="1">
        <f t="array" ref="AN348">_xlfn.CONCAT(_xlfn.MAP(MID($K348,_xlfn.SEQUENCE(1,LEN($K348),1,1),1), _xlfn.LAMBDA(_xlpm.cell, fxEncode(_xlpm.cell, AN$309))))</f>
        <v>NZQLIG</v>
      </c>
      <c r="AW348" s="20" t="str">
        <v>B</v>
      </c>
    </row>
    <row r="349" spans="9:49">
      <c r="I349" s="20" t="str">
        <v>20</v>
      </c>
      <c r="J349" s="20">
        <v>6</v>
      </c>
      <c r="K349" s="20" t="str">
        <v>HJIYVT</v>
      </c>
      <c r="L349" s="154" t="str" cm="1">
        <f t="array" ref="L349:L351">_xlfn._xlws.FILTER($L$269:$L$275,_xlfn.ANCHORARRAY($M$269)=J349)</f>
        <v>MONDAY</v>
      </c>
      <c r="M349" s="20">
        <f t="shared" si="9"/>
        <v>5</v>
      </c>
      <c r="N349" s="20" cm="1">
        <f t="array" ref="N349">IF(L349&lt;&gt;"",SUM(--(O349:AN349=L349)),"")</f>
        <v>1</v>
      </c>
      <c r="O349" s="30" t="str" cm="1">
        <f t="array" ref="O349">_xlfn.CONCAT(_xlfn.MAP(MID($K349,_xlfn.SEQUENCE(1,LEN($K349),1,1),1), _xlfn.LAMBDA(_xlpm.cell, fxEncode(_xlpm.cell, O$309))))</f>
        <v>IKJZWU</v>
      </c>
      <c r="P349" s="30" t="str" cm="1">
        <f t="array" ref="P349">_xlfn.CONCAT(_xlfn.MAP(MID($K349,_xlfn.SEQUENCE(1,LEN($K349),1,1),1), _xlfn.LAMBDA(_xlpm.cell, fxEncode(_xlpm.cell, P$309))))</f>
        <v>JLKAXV</v>
      </c>
      <c r="Q349" s="30" t="str" cm="1">
        <f t="array" ref="Q349">_xlfn.CONCAT(_xlfn.MAP(MID($K349,_xlfn.SEQUENCE(1,LEN($K349),1,1),1), _xlfn.LAMBDA(_xlpm.cell, fxEncode(_xlpm.cell, Q$309))))</f>
        <v>KMLBYW</v>
      </c>
      <c r="R349" s="30" t="str" cm="1">
        <f t="array" ref="R349">_xlfn.CONCAT(_xlfn.MAP(MID($K349,_xlfn.SEQUENCE(1,LEN($K349),1,1),1), _xlfn.LAMBDA(_xlpm.cell, fxEncode(_xlpm.cell, R$309))))</f>
        <v>LNMCZX</v>
      </c>
      <c r="S349" s="30" t="str" cm="1">
        <f t="array" ref="S349">_xlfn.CONCAT(_xlfn.MAP(MID($K349,_xlfn.SEQUENCE(1,LEN($K349),1,1),1), _xlfn.LAMBDA(_xlpm.cell, fxEncode(_xlpm.cell, S$309))))</f>
        <v>MONDAY</v>
      </c>
      <c r="T349" s="30" t="str" cm="1">
        <f t="array" ref="T349">_xlfn.CONCAT(_xlfn.MAP(MID($K349,_xlfn.SEQUENCE(1,LEN($K349),1,1),1), _xlfn.LAMBDA(_xlpm.cell, fxEncode(_xlpm.cell, T$309))))</f>
        <v>NPOEBZ</v>
      </c>
      <c r="U349" s="30" t="str" cm="1">
        <f t="array" ref="U349">_xlfn.CONCAT(_xlfn.MAP(MID($K349,_xlfn.SEQUENCE(1,LEN($K349),1,1),1), _xlfn.LAMBDA(_xlpm.cell, fxEncode(_xlpm.cell, U$309))))</f>
        <v>OQPFCA</v>
      </c>
      <c r="V349" s="30" t="str" cm="1">
        <f t="array" ref="V349">_xlfn.CONCAT(_xlfn.MAP(MID($K349,_xlfn.SEQUENCE(1,LEN($K349),1,1),1), _xlfn.LAMBDA(_xlpm.cell, fxEncode(_xlpm.cell, V$309))))</f>
        <v>PRQGDB</v>
      </c>
      <c r="W349" s="30" t="str" cm="1">
        <f t="array" ref="W349">_xlfn.CONCAT(_xlfn.MAP(MID($K349,_xlfn.SEQUENCE(1,LEN($K349),1,1),1), _xlfn.LAMBDA(_xlpm.cell, fxEncode(_xlpm.cell, W$309))))</f>
        <v>QSRHEC</v>
      </c>
      <c r="X349" s="30" t="str" cm="1">
        <f t="array" ref="X349">_xlfn.CONCAT(_xlfn.MAP(MID($K349,_xlfn.SEQUENCE(1,LEN($K349),1,1),1), _xlfn.LAMBDA(_xlpm.cell, fxEncode(_xlpm.cell, X$309))))</f>
        <v>RTSIFD</v>
      </c>
      <c r="Y349" s="30" t="str" cm="1">
        <f t="array" ref="Y349">_xlfn.CONCAT(_xlfn.MAP(MID($K349,_xlfn.SEQUENCE(1,LEN($K349),1,1),1), _xlfn.LAMBDA(_xlpm.cell, fxEncode(_xlpm.cell, Y$309))))</f>
        <v>SUTJGE</v>
      </c>
      <c r="Z349" s="30" t="str" cm="1">
        <f t="array" ref="Z349">_xlfn.CONCAT(_xlfn.MAP(MID($K349,_xlfn.SEQUENCE(1,LEN($K349),1,1),1), _xlfn.LAMBDA(_xlpm.cell, fxEncode(_xlpm.cell, Z$309))))</f>
        <v>TVUKHF</v>
      </c>
      <c r="AA349" s="30" t="str" cm="1">
        <f t="array" ref="AA349">_xlfn.CONCAT(_xlfn.MAP(MID($K349,_xlfn.SEQUENCE(1,LEN($K349),1,1),1), _xlfn.LAMBDA(_xlpm.cell, fxEncode(_xlpm.cell, AA$309))))</f>
        <v>UWVLIG</v>
      </c>
      <c r="AB349" s="30" t="str" cm="1">
        <f t="array" ref="AB349">_xlfn.CONCAT(_xlfn.MAP(MID($K349,_xlfn.SEQUENCE(1,LEN($K349),1,1),1), _xlfn.LAMBDA(_xlpm.cell, fxEncode(_xlpm.cell, AB$309))))</f>
        <v>VXWMJH</v>
      </c>
      <c r="AC349" s="30" t="str" cm="1">
        <f t="array" ref="AC349">_xlfn.CONCAT(_xlfn.MAP(MID($K349,_xlfn.SEQUENCE(1,LEN($K349),1,1),1), _xlfn.LAMBDA(_xlpm.cell, fxEncode(_xlpm.cell, AC$309))))</f>
        <v>WYXNKI</v>
      </c>
      <c r="AD349" s="30" t="str" cm="1">
        <f t="array" ref="AD349">_xlfn.CONCAT(_xlfn.MAP(MID($K349,_xlfn.SEQUENCE(1,LEN($K349),1,1),1), _xlfn.LAMBDA(_xlpm.cell, fxEncode(_xlpm.cell, AD$309))))</f>
        <v>XZYOLJ</v>
      </c>
      <c r="AE349" s="30" t="str" cm="1">
        <f t="array" ref="AE349">_xlfn.CONCAT(_xlfn.MAP(MID($K349,_xlfn.SEQUENCE(1,LEN($K349),1,1),1), _xlfn.LAMBDA(_xlpm.cell, fxEncode(_xlpm.cell, AE$309))))</f>
        <v>YAZPMK</v>
      </c>
      <c r="AF349" s="30" t="str" cm="1">
        <f t="array" ref="AF349">_xlfn.CONCAT(_xlfn.MAP(MID($K349,_xlfn.SEQUENCE(1,LEN($K349),1,1),1), _xlfn.LAMBDA(_xlpm.cell, fxEncode(_xlpm.cell, AF$309))))</f>
        <v>ZBAQNL</v>
      </c>
      <c r="AG349" s="30" t="str" cm="1">
        <f t="array" ref="AG349">_xlfn.CONCAT(_xlfn.MAP(MID($K349,_xlfn.SEQUENCE(1,LEN($K349),1,1),1), _xlfn.LAMBDA(_xlpm.cell, fxEncode(_xlpm.cell, AG$309))))</f>
        <v>ACBROM</v>
      </c>
      <c r="AH349" s="30" t="str" cm="1">
        <f t="array" ref="AH349">_xlfn.CONCAT(_xlfn.MAP(MID($K349,_xlfn.SEQUENCE(1,LEN($K349),1,1),1), _xlfn.LAMBDA(_xlpm.cell, fxEncode(_xlpm.cell, AH$309))))</f>
        <v>BDCSPN</v>
      </c>
      <c r="AI349" s="30" t="str" cm="1">
        <f t="array" ref="AI349">_xlfn.CONCAT(_xlfn.MAP(MID($K349,_xlfn.SEQUENCE(1,LEN($K349),1,1),1), _xlfn.LAMBDA(_xlpm.cell, fxEncode(_xlpm.cell, AI$309))))</f>
        <v>CEDTQO</v>
      </c>
      <c r="AJ349" s="30" t="str" cm="1">
        <f t="array" ref="AJ349">_xlfn.CONCAT(_xlfn.MAP(MID($K349,_xlfn.SEQUENCE(1,LEN($K349),1,1),1), _xlfn.LAMBDA(_xlpm.cell, fxEncode(_xlpm.cell, AJ$309))))</f>
        <v>DFEURP</v>
      </c>
      <c r="AK349" s="30" t="str" cm="1">
        <f t="array" ref="AK349">_xlfn.CONCAT(_xlfn.MAP(MID($K349,_xlfn.SEQUENCE(1,LEN($K349),1,1),1), _xlfn.LAMBDA(_xlpm.cell, fxEncode(_xlpm.cell, AK$309))))</f>
        <v>EGFVSQ</v>
      </c>
      <c r="AL349" s="30" t="str" cm="1">
        <f t="array" ref="AL349">_xlfn.CONCAT(_xlfn.MAP(MID($K349,_xlfn.SEQUENCE(1,LEN($K349),1,1),1), _xlfn.LAMBDA(_xlpm.cell, fxEncode(_xlpm.cell, AL$309))))</f>
        <v>FHGWTR</v>
      </c>
      <c r="AM349" s="30" t="str" cm="1">
        <f t="array" ref="AM349">_xlfn.CONCAT(_xlfn.MAP(MID($K349,_xlfn.SEQUENCE(1,LEN($K349),1,1),1), _xlfn.LAMBDA(_xlpm.cell, fxEncode(_xlpm.cell, AM$309))))</f>
        <v>GIHXUS</v>
      </c>
      <c r="AN349" s="30" t="str" cm="1">
        <f t="array" ref="AN349">_xlfn.CONCAT(_xlfn.MAP(MID($K349,_xlfn.SEQUENCE(1,LEN($K349),1,1),1), _xlfn.LAMBDA(_xlpm.cell, fxEncode(_xlpm.cell, AN$309))))</f>
        <v>HJIYVT</v>
      </c>
      <c r="AW349" s="20" t="str">
        <v>B</v>
      </c>
    </row>
    <row r="350" spans="9:49">
      <c r="I350" s="20" t="str">
        <v>20</v>
      </c>
      <c r="J350" s="20">
        <v>6</v>
      </c>
      <c r="K350" s="20" t="str">
        <v>HJIYVT</v>
      </c>
      <c r="L350" s="20" t="str">
        <v>FRIDAY</v>
      </c>
      <c r="M350" s="20" t="e">
        <f t="shared" si="9"/>
        <v>#N/A</v>
      </c>
      <c r="N350" s="20" cm="1">
        <f t="array" ref="N350">IF(L350&lt;&gt;"",SUM(--(O350:AN350=L350)),"")</f>
        <v>0</v>
      </c>
      <c r="O350" s="30" t="str" cm="1">
        <f t="array" ref="O350">_xlfn.CONCAT(_xlfn.MAP(MID($K350,_xlfn.SEQUENCE(1,LEN($K350),1,1),1), _xlfn.LAMBDA(_xlpm.cell, fxEncode(_xlpm.cell, O$309))))</f>
        <v>IKJZWU</v>
      </c>
      <c r="P350" s="30" t="str" cm="1">
        <f t="array" ref="P350">_xlfn.CONCAT(_xlfn.MAP(MID($K350,_xlfn.SEQUENCE(1,LEN($K350),1,1),1), _xlfn.LAMBDA(_xlpm.cell, fxEncode(_xlpm.cell, P$309))))</f>
        <v>JLKAXV</v>
      </c>
      <c r="Q350" s="30" t="str" cm="1">
        <f t="array" ref="Q350">_xlfn.CONCAT(_xlfn.MAP(MID($K350,_xlfn.SEQUENCE(1,LEN($K350),1,1),1), _xlfn.LAMBDA(_xlpm.cell, fxEncode(_xlpm.cell, Q$309))))</f>
        <v>KMLBYW</v>
      </c>
      <c r="R350" s="30" t="str" cm="1">
        <f t="array" ref="R350">_xlfn.CONCAT(_xlfn.MAP(MID($K350,_xlfn.SEQUENCE(1,LEN($K350),1,1),1), _xlfn.LAMBDA(_xlpm.cell, fxEncode(_xlpm.cell, R$309))))</f>
        <v>LNMCZX</v>
      </c>
      <c r="S350" s="30" t="str" cm="1">
        <f t="array" ref="S350">_xlfn.CONCAT(_xlfn.MAP(MID($K350,_xlfn.SEQUENCE(1,LEN($K350),1,1),1), _xlfn.LAMBDA(_xlpm.cell, fxEncode(_xlpm.cell, S$309))))</f>
        <v>MONDAY</v>
      </c>
      <c r="T350" s="30" t="str" cm="1">
        <f t="array" ref="T350">_xlfn.CONCAT(_xlfn.MAP(MID($K350,_xlfn.SEQUENCE(1,LEN($K350),1,1),1), _xlfn.LAMBDA(_xlpm.cell, fxEncode(_xlpm.cell, T$309))))</f>
        <v>NPOEBZ</v>
      </c>
      <c r="U350" s="30" t="str" cm="1">
        <f t="array" ref="U350">_xlfn.CONCAT(_xlfn.MAP(MID($K350,_xlfn.SEQUENCE(1,LEN($K350),1,1),1), _xlfn.LAMBDA(_xlpm.cell, fxEncode(_xlpm.cell, U$309))))</f>
        <v>OQPFCA</v>
      </c>
      <c r="V350" s="30" t="str" cm="1">
        <f t="array" ref="V350">_xlfn.CONCAT(_xlfn.MAP(MID($K350,_xlfn.SEQUENCE(1,LEN($K350),1,1),1), _xlfn.LAMBDA(_xlpm.cell, fxEncode(_xlpm.cell, V$309))))</f>
        <v>PRQGDB</v>
      </c>
      <c r="W350" s="30" t="str" cm="1">
        <f t="array" ref="W350">_xlfn.CONCAT(_xlfn.MAP(MID($K350,_xlfn.SEQUENCE(1,LEN($K350),1,1),1), _xlfn.LAMBDA(_xlpm.cell, fxEncode(_xlpm.cell, W$309))))</f>
        <v>QSRHEC</v>
      </c>
      <c r="X350" s="30" t="str" cm="1">
        <f t="array" ref="X350">_xlfn.CONCAT(_xlfn.MAP(MID($K350,_xlfn.SEQUENCE(1,LEN($K350),1,1),1), _xlfn.LAMBDA(_xlpm.cell, fxEncode(_xlpm.cell, X$309))))</f>
        <v>RTSIFD</v>
      </c>
      <c r="Y350" s="30" t="str" cm="1">
        <f t="array" ref="Y350">_xlfn.CONCAT(_xlfn.MAP(MID($K350,_xlfn.SEQUENCE(1,LEN($K350),1,1),1), _xlfn.LAMBDA(_xlpm.cell, fxEncode(_xlpm.cell, Y$309))))</f>
        <v>SUTJGE</v>
      </c>
      <c r="Z350" s="30" t="str" cm="1">
        <f t="array" ref="Z350">_xlfn.CONCAT(_xlfn.MAP(MID($K350,_xlfn.SEQUENCE(1,LEN($K350),1,1),1), _xlfn.LAMBDA(_xlpm.cell, fxEncode(_xlpm.cell, Z$309))))</f>
        <v>TVUKHF</v>
      </c>
      <c r="AA350" s="30" t="str" cm="1">
        <f t="array" ref="AA350">_xlfn.CONCAT(_xlfn.MAP(MID($K350,_xlfn.SEQUENCE(1,LEN($K350),1,1),1), _xlfn.LAMBDA(_xlpm.cell, fxEncode(_xlpm.cell, AA$309))))</f>
        <v>UWVLIG</v>
      </c>
      <c r="AB350" s="30" t="str" cm="1">
        <f t="array" ref="AB350">_xlfn.CONCAT(_xlfn.MAP(MID($K350,_xlfn.SEQUENCE(1,LEN($K350),1,1),1), _xlfn.LAMBDA(_xlpm.cell, fxEncode(_xlpm.cell, AB$309))))</f>
        <v>VXWMJH</v>
      </c>
      <c r="AC350" s="30" t="str" cm="1">
        <f t="array" ref="AC350">_xlfn.CONCAT(_xlfn.MAP(MID($K350,_xlfn.SEQUENCE(1,LEN($K350),1,1),1), _xlfn.LAMBDA(_xlpm.cell, fxEncode(_xlpm.cell, AC$309))))</f>
        <v>WYXNKI</v>
      </c>
      <c r="AD350" s="30" t="str" cm="1">
        <f t="array" ref="AD350">_xlfn.CONCAT(_xlfn.MAP(MID($K350,_xlfn.SEQUENCE(1,LEN($K350),1,1),1), _xlfn.LAMBDA(_xlpm.cell, fxEncode(_xlpm.cell, AD$309))))</f>
        <v>XZYOLJ</v>
      </c>
      <c r="AE350" s="30" t="str" cm="1">
        <f t="array" ref="AE350">_xlfn.CONCAT(_xlfn.MAP(MID($K350,_xlfn.SEQUENCE(1,LEN($K350),1,1),1), _xlfn.LAMBDA(_xlpm.cell, fxEncode(_xlpm.cell, AE$309))))</f>
        <v>YAZPMK</v>
      </c>
      <c r="AF350" s="30" t="str" cm="1">
        <f t="array" ref="AF350">_xlfn.CONCAT(_xlfn.MAP(MID($K350,_xlfn.SEQUENCE(1,LEN($K350),1,1),1), _xlfn.LAMBDA(_xlpm.cell, fxEncode(_xlpm.cell, AF$309))))</f>
        <v>ZBAQNL</v>
      </c>
      <c r="AG350" s="30" t="str" cm="1">
        <f t="array" ref="AG350">_xlfn.CONCAT(_xlfn.MAP(MID($K350,_xlfn.SEQUENCE(1,LEN($K350),1,1),1), _xlfn.LAMBDA(_xlpm.cell, fxEncode(_xlpm.cell, AG$309))))</f>
        <v>ACBROM</v>
      </c>
      <c r="AH350" s="30" t="str" cm="1">
        <f t="array" ref="AH350">_xlfn.CONCAT(_xlfn.MAP(MID($K350,_xlfn.SEQUENCE(1,LEN($K350),1,1),1), _xlfn.LAMBDA(_xlpm.cell, fxEncode(_xlpm.cell, AH$309))))</f>
        <v>BDCSPN</v>
      </c>
      <c r="AI350" s="30" t="str" cm="1">
        <f t="array" ref="AI350">_xlfn.CONCAT(_xlfn.MAP(MID($K350,_xlfn.SEQUENCE(1,LEN($K350),1,1),1), _xlfn.LAMBDA(_xlpm.cell, fxEncode(_xlpm.cell, AI$309))))</f>
        <v>CEDTQO</v>
      </c>
      <c r="AJ350" s="30" t="str" cm="1">
        <f t="array" ref="AJ350">_xlfn.CONCAT(_xlfn.MAP(MID($K350,_xlfn.SEQUENCE(1,LEN($K350),1,1),1), _xlfn.LAMBDA(_xlpm.cell, fxEncode(_xlpm.cell, AJ$309))))</f>
        <v>DFEURP</v>
      </c>
      <c r="AK350" s="30" t="str" cm="1">
        <f t="array" ref="AK350">_xlfn.CONCAT(_xlfn.MAP(MID($K350,_xlfn.SEQUENCE(1,LEN($K350),1,1),1), _xlfn.LAMBDA(_xlpm.cell, fxEncode(_xlpm.cell, AK$309))))</f>
        <v>EGFVSQ</v>
      </c>
      <c r="AL350" s="30" t="str" cm="1">
        <f t="array" ref="AL350">_xlfn.CONCAT(_xlfn.MAP(MID($K350,_xlfn.SEQUENCE(1,LEN($K350),1,1),1), _xlfn.LAMBDA(_xlpm.cell, fxEncode(_xlpm.cell, AL$309))))</f>
        <v>FHGWTR</v>
      </c>
      <c r="AM350" s="30" t="str" cm="1">
        <f t="array" ref="AM350">_xlfn.CONCAT(_xlfn.MAP(MID($K350,_xlfn.SEQUENCE(1,LEN($K350),1,1),1), _xlfn.LAMBDA(_xlpm.cell, fxEncode(_xlpm.cell, AM$309))))</f>
        <v>GIHXUS</v>
      </c>
      <c r="AN350" s="30" t="str" cm="1">
        <f t="array" ref="AN350">_xlfn.CONCAT(_xlfn.MAP(MID($K350,_xlfn.SEQUENCE(1,LEN($K350),1,1),1), _xlfn.LAMBDA(_xlpm.cell, fxEncode(_xlpm.cell, AN$309))))</f>
        <v>HJIYVT</v>
      </c>
      <c r="AW350" s="20" t="str">
        <v>D</v>
      </c>
    </row>
    <row r="351" spans="9:49">
      <c r="I351" s="20" t="str">
        <v>20</v>
      </c>
      <c r="J351" s="20">
        <v>6</v>
      </c>
      <c r="K351" s="20" t="str">
        <v>HJIYVT</v>
      </c>
      <c r="L351" s="20" t="str">
        <v>SUNDAY</v>
      </c>
      <c r="M351" s="20" t="e">
        <f t="shared" si="9"/>
        <v>#N/A</v>
      </c>
      <c r="N351" s="20" cm="1">
        <f t="array" ref="N351">IF(L351&lt;&gt;"",SUM(--(O351:AN351=L351)),"")</f>
        <v>0</v>
      </c>
      <c r="O351" s="30" t="str" cm="1">
        <f t="array" ref="O351">_xlfn.CONCAT(_xlfn.MAP(MID($K351,_xlfn.SEQUENCE(1,LEN($K351),1,1),1), _xlfn.LAMBDA(_xlpm.cell, fxEncode(_xlpm.cell, O$309))))</f>
        <v>IKJZWU</v>
      </c>
      <c r="P351" s="30" t="str" cm="1">
        <f t="array" ref="P351">_xlfn.CONCAT(_xlfn.MAP(MID($K351,_xlfn.SEQUENCE(1,LEN($K351),1,1),1), _xlfn.LAMBDA(_xlpm.cell, fxEncode(_xlpm.cell, P$309))))</f>
        <v>JLKAXV</v>
      </c>
      <c r="Q351" s="30" t="str" cm="1">
        <f t="array" ref="Q351">_xlfn.CONCAT(_xlfn.MAP(MID($K351,_xlfn.SEQUENCE(1,LEN($K351),1,1),1), _xlfn.LAMBDA(_xlpm.cell, fxEncode(_xlpm.cell, Q$309))))</f>
        <v>KMLBYW</v>
      </c>
      <c r="R351" s="30" t="str" cm="1">
        <f t="array" ref="R351">_xlfn.CONCAT(_xlfn.MAP(MID($K351,_xlfn.SEQUENCE(1,LEN($K351),1,1),1), _xlfn.LAMBDA(_xlpm.cell, fxEncode(_xlpm.cell, R$309))))</f>
        <v>LNMCZX</v>
      </c>
      <c r="S351" s="30" t="str" cm="1">
        <f t="array" ref="S351">_xlfn.CONCAT(_xlfn.MAP(MID($K351,_xlfn.SEQUENCE(1,LEN($K351),1,1),1), _xlfn.LAMBDA(_xlpm.cell, fxEncode(_xlpm.cell, S$309))))</f>
        <v>MONDAY</v>
      </c>
      <c r="T351" s="30" t="str" cm="1">
        <f t="array" ref="T351">_xlfn.CONCAT(_xlfn.MAP(MID($K351,_xlfn.SEQUENCE(1,LEN($K351),1,1),1), _xlfn.LAMBDA(_xlpm.cell, fxEncode(_xlpm.cell, T$309))))</f>
        <v>NPOEBZ</v>
      </c>
      <c r="U351" s="30" t="str" cm="1">
        <f t="array" ref="U351">_xlfn.CONCAT(_xlfn.MAP(MID($K351,_xlfn.SEQUENCE(1,LEN($K351),1,1),1), _xlfn.LAMBDA(_xlpm.cell, fxEncode(_xlpm.cell, U$309))))</f>
        <v>OQPFCA</v>
      </c>
      <c r="V351" s="30" t="str" cm="1">
        <f t="array" ref="V351">_xlfn.CONCAT(_xlfn.MAP(MID($K351,_xlfn.SEQUENCE(1,LEN($K351),1,1),1), _xlfn.LAMBDA(_xlpm.cell, fxEncode(_xlpm.cell, V$309))))</f>
        <v>PRQGDB</v>
      </c>
      <c r="W351" s="30" t="str" cm="1">
        <f t="array" ref="W351">_xlfn.CONCAT(_xlfn.MAP(MID($K351,_xlfn.SEQUENCE(1,LEN($K351),1,1),1), _xlfn.LAMBDA(_xlpm.cell, fxEncode(_xlpm.cell, W$309))))</f>
        <v>QSRHEC</v>
      </c>
      <c r="X351" s="30" t="str" cm="1">
        <f t="array" ref="X351">_xlfn.CONCAT(_xlfn.MAP(MID($K351,_xlfn.SEQUENCE(1,LEN($K351),1,1),1), _xlfn.LAMBDA(_xlpm.cell, fxEncode(_xlpm.cell, X$309))))</f>
        <v>RTSIFD</v>
      </c>
      <c r="Y351" s="30" t="str" cm="1">
        <f t="array" ref="Y351">_xlfn.CONCAT(_xlfn.MAP(MID($K351,_xlfn.SEQUENCE(1,LEN($K351),1,1),1), _xlfn.LAMBDA(_xlpm.cell, fxEncode(_xlpm.cell, Y$309))))</f>
        <v>SUTJGE</v>
      </c>
      <c r="Z351" s="30" t="str" cm="1">
        <f t="array" ref="Z351">_xlfn.CONCAT(_xlfn.MAP(MID($K351,_xlfn.SEQUENCE(1,LEN($K351),1,1),1), _xlfn.LAMBDA(_xlpm.cell, fxEncode(_xlpm.cell, Z$309))))</f>
        <v>TVUKHF</v>
      </c>
      <c r="AA351" s="30" t="str" cm="1">
        <f t="array" ref="AA351">_xlfn.CONCAT(_xlfn.MAP(MID($K351,_xlfn.SEQUENCE(1,LEN($K351),1,1),1), _xlfn.LAMBDA(_xlpm.cell, fxEncode(_xlpm.cell, AA$309))))</f>
        <v>UWVLIG</v>
      </c>
      <c r="AB351" s="30" t="str" cm="1">
        <f t="array" ref="AB351">_xlfn.CONCAT(_xlfn.MAP(MID($K351,_xlfn.SEQUENCE(1,LEN($K351),1,1),1), _xlfn.LAMBDA(_xlpm.cell, fxEncode(_xlpm.cell, AB$309))))</f>
        <v>VXWMJH</v>
      </c>
      <c r="AC351" s="30" t="str" cm="1">
        <f t="array" ref="AC351">_xlfn.CONCAT(_xlfn.MAP(MID($K351,_xlfn.SEQUENCE(1,LEN($K351),1,1),1), _xlfn.LAMBDA(_xlpm.cell, fxEncode(_xlpm.cell, AC$309))))</f>
        <v>WYXNKI</v>
      </c>
      <c r="AD351" s="30" t="str" cm="1">
        <f t="array" ref="AD351">_xlfn.CONCAT(_xlfn.MAP(MID($K351,_xlfn.SEQUENCE(1,LEN($K351),1,1),1), _xlfn.LAMBDA(_xlpm.cell, fxEncode(_xlpm.cell, AD$309))))</f>
        <v>XZYOLJ</v>
      </c>
      <c r="AE351" s="30" t="str" cm="1">
        <f t="array" ref="AE351">_xlfn.CONCAT(_xlfn.MAP(MID($K351,_xlfn.SEQUENCE(1,LEN($K351),1,1),1), _xlfn.LAMBDA(_xlpm.cell, fxEncode(_xlpm.cell, AE$309))))</f>
        <v>YAZPMK</v>
      </c>
      <c r="AF351" s="30" t="str" cm="1">
        <f t="array" ref="AF351">_xlfn.CONCAT(_xlfn.MAP(MID($K351,_xlfn.SEQUENCE(1,LEN($K351),1,1),1), _xlfn.LAMBDA(_xlpm.cell, fxEncode(_xlpm.cell, AF$309))))</f>
        <v>ZBAQNL</v>
      </c>
      <c r="AG351" s="30" t="str" cm="1">
        <f t="array" ref="AG351">_xlfn.CONCAT(_xlfn.MAP(MID($K351,_xlfn.SEQUENCE(1,LEN($K351),1,1),1), _xlfn.LAMBDA(_xlpm.cell, fxEncode(_xlpm.cell, AG$309))))</f>
        <v>ACBROM</v>
      </c>
      <c r="AH351" s="30" t="str" cm="1">
        <f t="array" ref="AH351">_xlfn.CONCAT(_xlfn.MAP(MID($K351,_xlfn.SEQUENCE(1,LEN($K351),1,1),1), _xlfn.LAMBDA(_xlpm.cell, fxEncode(_xlpm.cell, AH$309))))</f>
        <v>BDCSPN</v>
      </c>
      <c r="AI351" s="30" t="str" cm="1">
        <f t="array" ref="AI351">_xlfn.CONCAT(_xlfn.MAP(MID($K351,_xlfn.SEQUENCE(1,LEN($K351),1,1),1), _xlfn.LAMBDA(_xlpm.cell, fxEncode(_xlpm.cell, AI$309))))</f>
        <v>CEDTQO</v>
      </c>
      <c r="AJ351" s="30" t="str" cm="1">
        <f t="array" ref="AJ351">_xlfn.CONCAT(_xlfn.MAP(MID($K351,_xlfn.SEQUENCE(1,LEN($K351),1,1),1), _xlfn.LAMBDA(_xlpm.cell, fxEncode(_xlpm.cell, AJ$309))))</f>
        <v>DFEURP</v>
      </c>
      <c r="AK351" s="30" t="str" cm="1">
        <f t="array" ref="AK351">_xlfn.CONCAT(_xlfn.MAP(MID($K351,_xlfn.SEQUENCE(1,LEN($K351),1,1),1), _xlfn.LAMBDA(_xlpm.cell, fxEncode(_xlpm.cell, AK$309))))</f>
        <v>EGFVSQ</v>
      </c>
      <c r="AL351" s="30" t="str" cm="1">
        <f t="array" ref="AL351">_xlfn.CONCAT(_xlfn.MAP(MID($K351,_xlfn.SEQUENCE(1,LEN($K351),1,1),1), _xlfn.LAMBDA(_xlpm.cell, fxEncode(_xlpm.cell, AL$309))))</f>
        <v>FHGWTR</v>
      </c>
      <c r="AM351" s="30" t="str" cm="1">
        <f t="array" ref="AM351">_xlfn.CONCAT(_xlfn.MAP(MID($K351,_xlfn.SEQUENCE(1,LEN($K351),1,1),1), _xlfn.LAMBDA(_xlpm.cell, fxEncode(_xlpm.cell, AM$309))))</f>
        <v>GIHXUS</v>
      </c>
      <c r="AN351" s="30" t="str" cm="1">
        <f t="array" ref="AN351">_xlfn.CONCAT(_xlfn.MAP(MID($K351,_xlfn.SEQUENCE(1,LEN($K351),1,1),1), _xlfn.LAMBDA(_xlpm.cell, fxEncode(_xlpm.cell, AN$309))))</f>
        <v>HJIYVT</v>
      </c>
      <c r="AW351" s="20" t="str">
        <v>W</v>
      </c>
    </row>
    <row r="352" spans="9:49">
      <c r="AW352" s="20" t="str">
        <v>M</v>
      </c>
    </row>
    <row r="353" spans="8:49">
      <c r="AW353" s="20" t="str">
        <v>J</v>
      </c>
    </row>
    <row r="354" spans="8:49">
      <c r="AW354" s="20" t="str">
        <v>H</v>
      </c>
    </row>
    <row r="355" spans="8:49">
      <c r="AW355" s="20" t="str">
        <v>R</v>
      </c>
    </row>
    <row r="356" spans="8:49">
      <c r="H356" s="20" cm="1">
        <f t="array" ref="H356:K369">_xlfn._xlws.FILTER(_xlfn.HSTACK(_xlfn.ANCHORARRAY(I310)+0,K310:M351),N310:N351=1)</f>
        <v>3</v>
      </c>
      <c r="I356" s="20" t="str">
        <v>BDWMJH</v>
      </c>
      <c r="J356" s="20" t="str">
        <v>SUNDAY</v>
      </c>
      <c r="K356" s="20">
        <v>17</v>
      </c>
      <c r="AW356" s="20" t="str">
        <v>B</v>
      </c>
    </row>
    <row r="357" spans="8:49">
      <c r="H357" s="20">
        <v>4</v>
      </c>
      <c r="I357" s="20" t="str">
        <v>MOHXUS</v>
      </c>
      <c r="J357" s="20" t="str">
        <v>SUNDAY</v>
      </c>
      <c r="K357" s="20">
        <v>6</v>
      </c>
      <c r="AW357" s="20" t="str">
        <v>C</v>
      </c>
    </row>
    <row r="358" spans="8:49">
      <c r="H358" s="20">
        <v>6</v>
      </c>
      <c r="I358" s="20" t="str">
        <v>NPOEBZ</v>
      </c>
      <c r="J358" s="20" t="str">
        <v>MONDAY</v>
      </c>
      <c r="K358" s="20">
        <v>25</v>
      </c>
      <c r="L358" s="20" cm="1">
        <f t="array" ref="L358:O363">_xlfn.ANCHORARRAY(AR287)</f>
        <v>1</v>
      </c>
      <c r="M358" s="20" t="str">
        <v>CDNBMJH</v>
      </c>
      <c r="N358" s="20" t="str">
        <v>TUESDAY</v>
      </c>
      <c r="O358" s="20">
        <v>17</v>
      </c>
      <c r="AW358" s="20" t="str">
        <v>Q</v>
      </c>
    </row>
    <row r="359" spans="8:49">
      <c r="H359" s="20">
        <v>7</v>
      </c>
      <c r="I359" s="20" t="str">
        <v>YMZWXIFD</v>
      </c>
      <c r="J359" s="20" t="str">
        <v>THURSDAY</v>
      </c>
      <c r="K359" s="20">
        <v>21</v>
      </c>
      <c r="L359" s="20">
        <v>2</v>
      </c>
      <c r="M359" s="20" t="str">
        <v>IQPZQEPMK</v>
      </c>
      <c r="N359" s="20" t="str">
        <v>WEDNESDAY</v>
      </c>
      <c r="O359" s="20">
        <v>14</v>
      </c>
      <c r="AW359" s="20" t="str">
        <v>N</v>
      </c>
    </row>
    <row r="360" spans="8:49">
      <c r="H360" s="20">
        <v>8</v>
      </c>
      <c r="I360" s="20" t="str">
        <v>NZQLIG</v>
      </c>
      <c r="J360" s="20" t="str">
        <v>FRIDAY</v>
      </c>
      <c r="K360" s="20">
        <v>18</v>
      </c>
      <c r="L360" s="20">
        <v>5</v>
      </c>
      <c r="M360" s="20" t="str">
        <v>UCBLCQBYW</v>
      </c>
      <c r="N360" s="20" t="str">
        <v>WEDNESDAY</v>
      </c>
      <c r="O360" s="20">
        <v>2</v>
      </c>
      <c r="AW360" s="20" t="str">
        <v>O</v>
      </c>
    </row>
    <row r="361" spans="8:49">
      <c r="H361" s="20">
        <v>9</v>
      </c>
      <c r="I361" s="20" t="str">
        <v>WEXYVHEC</v>
      </c>
      <c r="J361" s="20" t="str">
        <v>SATURDAY</v>
      </c>
      <c r="K361" s="20">
        <v>22</v>
      </c>
      <c r="L361" s="20">
        <v>14</v>
      </c>
      <c r="M361" s="20" t="str">
        <v>CKJTKYJGE</v>
      </c>
      <c r="N361" s="20" t="str">
        <v>WEDNESDAY</v>
      </c>
      <c r="O361" s="20">
        <v>20</v>
      </c>
      <c r="AW361" s="20" t="str">
        <v>R</v>
      </c>
    </row>
    <row r="362" spans="8:49">
      <c r="H362" s="20">
        <v>10</v>
      </c>
      <c r="I362" s="20" t="str">
        <v>NPOEBZ</v>
      </c>
      <c r="J362" s="20" t="str">
        <v>MONDAY</v>
      </c>
      <c r="K362" s="20">
        <v>25</v>
      </c>
      <c r="L362" s="20">
        <v>15</v>
      </c>
      <c r="M362" s="20" t="str">
        <v>LMWKVSQ</v>
      </c>
      <c r="N362" s="20" t="str">
        <v>TUESDAY</v>
      </c>
      <c r="O362" s="20">
        <v>8</v>
      </c>
      <c r="AW362" s="20" t="str">
        <v>A</v>
      </c>
    </row>
    <row r="363" spans="8:49">
      <c r="H363" s="20">
        <v>11</v>
      </c>
      <c r="I363" s="20" t="str">
        <v>XLYVWHEC</v>
      </c>
      <c r="J363" s="20" t="str">
        <v>THURSDAY</v>
      </c>
      <c r="K363" s="20">
        <v>22</v>
      </c>
      <c r="L363" s="20">
        <v>16</v>
      </c>
      <c r="M363" s="20" t="str">
        <v>QRBPAXV</v>
      </c>
      <c r="N363" s="20" t="str">
        <v>TUESDAY</v>
      </c>
      <c r="O363" s="20">
        <v>3</v>
      </c>
      <c r="AW363" s="20" t="str">
        <v>B</v>
      </c>
    </row>
    <row r="364" spans="8:49">
      <c r="H364" s="20">
        <v>12</v>
      </c>
      <c r="I364" s="20" t="str">
        <v>TVUKHF</v>
      </c>
      <c r="J364" s="20" t="str">
        <v>MONDAY</v>
      </c>
      <c r="K364" s="20">
        <v>19</v>
      </c>
      <c r="AW364" s="20" t="str">
        <v>C</v>
      </c>
    </row>
    <row r="365" spans="8:49">
      <c r="H365" s="20">
        <v>13</v>
      </c>
      <c r="I365" s="20" t="str">
        <v>HJIYVT</v>
      </c>
      <c r="J365" s="20" t="str">
        <v>MONDAY</v>
      </c>
      <c r="K365" s="20">
        <v>5</v>
      </c>
      <c r="AW365" s="20" t="str">
        <v>X</v>
      </c>
    </row>
    <row r="366" spans="8:49">
      <c r="H366" s="20">
        <v>17</v>
      </c>
      <c r="I366" s="20" t="str">
        <v>IWJGHSPN</v>
      </c>
      <c r="J366" s="20" t="str">
        <v>THURSDAY</v>
      </c>
      <c r="K366" s="20">
        <v>11</v>
      </c>
      <c r="AW366" s="20" t="str">
        <v>A</v>
      </c>
    </row>
    <row r="367" spans="8:49">
      <c r="H367" s="20">
        <v>18</v>
      </c>
      <c r="I367" s="20" t="str">
        <v>JRKLIURP</v>
      </c>
      <c r="J367" s="20" t="str">
        <v>SATURDAY</v>
      </c>
      <c r="K367" s="20">
        <v>9</v>
      </c>
      <c r="L367" s="20" t="str" cm="1">
        <f t="array" ref="L367:L386">_xlfn.TEXTAFTER(G287:G306, " ",-1)</f>
        <v>FXAUM</v>
      </c>
      <c r="AW367" s="20" t="str">
        <v>C</v>
      </c>
    </row>
    <row r="368" spans="8:49">
      <c r="H368" s="20">
        <v>19</v>
      </c>
      <c r="I368" s="20" t="str">
        <v>NZQLIG</v>
      </c>
      <c r="J368" s="20" t="str">
        <v>FRIDAY</v>
      </c>
      <c r="K368" s="20">
        <v>18</v>
      </c>
      <c r="L368" s="20" t="str">
        <v>HXAAWGB</v>
      </c>
      <c r="AW368" s="20" t="str">
        <v>Q</v>
      </c>
    </row>
    <row r="369" spans="8:49">
      <c r="H369" s="20">
        <v>20</v>
      </c>
      <c r="I369" s="20" t="str">
        <v>HJIYVT</v>
      </c>
      <c r="J369" s="20" t="str">
        <v>MONDAY</v>
      </c>
      <c r="K369" s="20">
        <v>5</v>
      </c>
      <c r="L369" s="20" t="str">
        <v>LXDWCARNB</v>
      </c>
      <c r="AW369" s="20" t="str">
        <v>N</v>
      </c>
    </row>
    <row r="370" spans="8:49">
      <c r="L370" s="20" t="str">
        <v>MOH</v>
      </c>
      <c r="Q370" s="20" cm="1">
        <f t="array" ref="Q370:T389">_xlfn._xlws.SORT(_xlfn.VSTACK(_xlfn.ANCHORARRAY(H356),_xlfn.ANCHORARRAY(L358)),1,1)</f>
        <v>1</v>
      </c>
      <c r="R370" s="20" t="str">
        <v>CDNBMJH</v>
      </c>
      <c r="S370" s="20" t="str">
        <v>TUESDAY</v>
      </c>
      <c r="T370" s="20">
        <v>17</v>
      </c>
      <c r="V370" s="20" t="str" cm="1">
        <f t="array" ref="V370:V389">_xlfn.ANCHORARRAY(L367)</f>
        <v>FXAUM</v>
      </c>
      <c r="X370" s="20" t="str" cm="1">
        <f t="array" ref="X370">_xlfn.CONCAT(_xlfn.MAP(MID(V370,_xlfn.SEQUENCE(1,LEN(V370),1,1),1), _xlfn.LAMBDA(_xlpm.cell, fxEncode(_xlpm.cell, T370))))</f>
        <v>WORLD</v>
      </c>
      <c r="AW370" s="20" t="str">
        <v>U</v>
      </c>
    </row>
    <row r="371" spans="8:49">
      <c r="L371" s="20" t="str">
        <v>YNNMGLRKCLR</v>
      </c>
      <c r="Q371" s="20">
        <v>2</v>
      </c>
      <c r="R371" s="20" t="str">
        <v>IQPZQEPMK</v>
      </c>
      <c r="S371" s="20" t="str">
        <v>WEDNESDAY</v>
      </c>
      <c r="T371" s="20">
        <v>14</v>
      </c>
      <c r="V371" s="20" t="str">
        <v>HXAAWGB</v>
      </c>
      <c r="X371" s="20" t="str" cm="1">
        <f t="array" ref="X371">_xlfn.CONCAT(_xlfn.MAP(MID(V371,_xlfn.SEQUENCE(1,LEN(V371),1,1),1), _xlfn.LAMBDA(_xlpm.cell, fxEncode(_xlpm.cell, T371))))</f>
        <v>VLOOKUP</v>
      </c>
      <c r="AW371" s="20" t="str">
        <v>J</v>
      </c>
    </row>
    <row r="372" spans="8:49">
      <c r="L372" s="20" t="str">
        <v>QBQBT</v>
      </c>
      <c r="Q372" s="20">
        <v>3</v>
      </c>
      <c r="R372" s="20" t="str">
        <v>BDWMJH</v>
      </c>
      <c r="S372" s="20" t="str">
        <v>SUNDAY</v>
      </c>
      <c r="T372" s="20">
        <v>17</v>
      </c>
      <c r="V372" s="20" t="str">
        <v>LXDWCARNB</v>
      </c>
      <c r="X372" s="20" t="str" cm="1">
        <f t="array" ref="X372">_xlfn.CONCAT(_xlfn.MAP(MID(V372,_xlfn.SEQUENCE(1,LEN(V372),1,1),1), _xlfn.LAMBDA(_xlpm.cell, fxEncode(_xlpm.cell, T372))))</f>
        <v>COUNTRIES</v>
      </c>
      <c r="AW372" s="20" t="str">
        <v>B</v>
      </c>
    </row>
    <row r="373" spans="8:49">
      <c r="L373" s="20" t="str">
        <v>GFYYQJ</v>
      </c>
      <c r="Q373" s="20">
        <v>4</v>
      </c>
      <c r="R373" s="20" t="str">
        <v>MOHXUS</v>
      </c>
      <c r="S373" s="20" t="str">
        <v>SUNDAY</v>
      </c>
      <c r="T373" s="20">
        <v>6</v>
      </c>
      <c r="V373" s="20" t="str">
        <v>MOH</v>
      </c>
      <c r="X373" s="20" t="str" cm="1">
        <f t="array" ref="X373">_xlfn.CONCAT(_xlfn.MAP(MID(V373,_xlfn.SEQUENCE(1,LEN(V373),1,1),1), _xlfn.LAMBDA(_xlpm.cell, fxEncode(_xlpm.cell, T373))))</f>
        <v>SUN</v>
      </c>
      <c r="AW373" s="20" t="str">
        <v>C</v>
      </c>
    </row>
    <row r="374" spans="8:49">
      <c r="L374" s="20" t="str">
        <v>PIXXMVA</v>
      </c>
      <c r="Q374" s="20">
        <v>5</v>
      </c>
      <c r="R374" s="20" t="str">
        <v>UCBLCQBYW</v>
      </c>
      <c r="S374" s="20" t="str">
        <v>WEDNESDAY</v>
      </c>
      <c r="T374" s="20">
        <v>2</v>
      </c>
      <c r="V374" s="20" t="str">
        <v>YNNMGLRKCLR</v>
      </c>
      <c r="X374" s="20" t="str" cm="1">
        <f t="array" ref="X374">_xlfn.CONCAT(_xlfn.MAP(MID(V374,_xlfn.SEQUENCE(1,LEN(V374),1,1),1), _xlfn.LAMBDA(_xlpm.cell, fxEncode(_xlpm.cell, T374))))</f>
        <v>APPOINTMENT</v>
      </c>
      <c r="AW374" s="20" t="str">
        <v>F</v>
      </c>
    </row>
    <row r="375" spans="8:49">
      <c r="L375" s="20" t="str">
        <v>JVMHEC</v>
      </c>
      <c r="Q375" s="20">
        <v>6</v>
      </c>
      <c r="R375" s="20" t="str">
        <v>NPOEBZ</v>
      </c>
      <c r="S375" s="20" t="str">
        <v>MONDAY</v>
      </c>
      <c r="T375" s="20">
        <v>25</v>
      </c>
      <c r="V375" s="20" t="str">
        <v>QBQBT</v>
      </c>
      <c r="X375" s="20" t="str" cm="1">
        <f t="array" ref="X375">_xlfn.CONCAT(_xlfn.MAP(MID(V375,_xlfn.SEQUENCE(1,LEN(V375),1,1),1), _xlfn.LAMBDA(_xlpm.cell, fxEncode(_xlpm.cell, T375))))</f>
        <v>PAPAS</v>
      </c>
      <c r="AW375" s="20" t="str">
        <v>N</v>
      </c>
    </row>
    <row r="376" spans="8:49">
      <c r="L376" s="20" t="str">
        <v>DBU</v>
      </c>
      <c r="Q376" s="20">
        <v>7</v>
      </c>
      <c r="R376" s="20" t="str">
        <v>YMZWXIFD</v>
      </c>
      <c r="S376" s="20" t="str">
        <v>THURSDAY</v>
      </c>
      <c r="T376" s="20">
        <v>21</v>
      </c>
      <c r="V376" s="20" t="str">
        <v>GFYYQJ</v>
      </c>
      <c r="X376" s="20" t="str" cm="1">
        <f t="array" ref="X376">_xlfn.CONCAT(_xlfn.MAP(MID(V376,_xlfn.SEQUENCE(1,LEN(V376),1,1),1), _xlfn.LAMBDA(_xlpm.cell, fxEncode(_xlpm.cell, T376))))</f>
        <v>BATTLE</v>
      </c>
      <c r="AW376" s="20" t="str">
        <v>N</v>
      </c>
    </row>
    <row r="377" spans="8:49">
      <c r="L377" s="20" t="str">
        <v>MB</v>
      </c>
      <c r="Q377" s="20">
        <v>8</v>
      </c>
      <c r="R377" s="20" t="str">
        <v>NZQLIG</v>
      </c>
      <c r="S377" s="20" t="str">
        <v>FRIDAY</v>
      </c>
      <c r="T377" s="20">
        <v>18</v>
      </c>
      <c r="V377" s="20" t="str">
        <v>PIXXMVA</v>
      </c>
      <c r="X377" s="20" t="str" cm="1">
        <f t="array" ref="X377">_xlfn.CONCAT(_xlfn.MAP(MID(V377,_xlfn.SEQUENCE(1,LEN(V377),1,1),1), _xlfn.LAMBDA(_xlpm.cell, fxEncode(_xlpm.cell, T377))))</f>
        <v>HAPPENS</v>
      </c>
      <c r="AW377" s="20" t="str">
        <v>T</v>
      </c>
    </row>
    <row r="378" spans="8:49">
      <c r="L378" s="20" t="str">
        <v>CLNHZ</v>
      </c>
      <c r="Q378" s="20">
        <v>9</v>
      </c>
      <c r="R378" s="20" t="str">
        <v>WEXYVHEC</v>
      </c>
      <c r="S378" s="20" t="str">
        <v>SATURDAY</v>
      </c>
      <c r="T378" s="20">
        <v>22</v>
      </c>
      <c r="V378" s="20" t="str">
        <v>JVMHEC</v>
      </c>
      <c r="X378" s="20" t="str" cm="1">
        <f t="array" ref="X378">_xlfn.CONCAT(_xlfn.MAP(MID(V378,_xlfn.SEQUENCE(1,LEN(V378),1,1),1), _xlfn.LAMBDA(_xlpm.cell, fxEncode(_xlpm.cell, T378))))</f>
        <v>FRIDAY</v>
      </c>
      <c r="AW378" s="20" t="str">
        <v>M</v>
      </c>
    </row>
    <row r="379" spans="8:49">
      <c r="L379" s="20" t="str">
        <v>CJGDYVT</v>
      </c>
      <c r="Q379" s="20">
        <v>10</v>
      </c>
      <c r="R379" s="20" t="str">
        <v>NPOEBZ</v>
      </c>
      <c r="S379" s="20" t="str">
        <v>MONDAY</v>
      </c>
      <c r="T379" s="20">
        <v>25</v>
      </c>
      <c r="V379" s="20" t="str">
        <v>DBU</v>
      </c>
      <c r="X379" s="20" t="str" cm="1">
        <f t="array" ref="X379">_xlfn.CONCAT(_xlfn.MAP(MID(V379,_xlfn.SEQUENCE(1,LEN(V379),1,1),1), _xlfn.LAMBDA(_xlpm.cell, fxEncode(_xlpm.cell, T379))))</f>
        <v>CAT</v>
      </c>
      <c r="AW379" s="20" t="str">
        <v>J</v>
      </c>
    </row>
    <row r="380" spans="8:49">
      <c r="L380" s="20" t="str">
        <v>CKKQ</v>
      </c>
      <c r="Q380" s="20">
        <v>11</v>
      </c>
      <c r="R380" s="20" t="str">
        <v>XLYVWHEC</v>
      </c>
      <c r="S380" s="20" t="str">
        <v>THURSDAY</v>
      </c>
      <c r="T380" s="20">
        <v>22</v>
      </c>
      <c r="V380" s="20" t="str">
        <v>MB</v>
      </c>
      <c r="X380" s="20" t="str" cm="1">
        <f t="array" ref="X380">_xlfn.CONCAT(_xlfn.MAP(MID(V380,_xlfn.SEQUENCE(1,LEN(V380),1,1),1), _xlfn.LAMBDA(_xlpm.cell, fxEncode(_xlpm.cell, T380))))</f>
        <v>IX</v>
      </c>
      <c r="AW380" s="20" t="str">
        <v>H</v>
      </c>
    </row>
    <row r="381" spans="8:49">
      <c r="L381" s="20" t="str">
        <v>XAFAKZWK</v>
      </c>
      <c r="Q381" s="20">
        <v>12</v>
      </c>
      <c r="R381" s="20" t="str">
        <v>TVUKHF</v>
      </c>
      <c r="S381" s="20" t="str">
        <v>MONDAY</v>
      </c>
      <c r="T381" s="20">
        <v>19</v>
      </c>
      <c r="V381" s="20" t="str">
        <v>CLNHZ</v>
      </c>
      <c r="X381" s="20" t="str" cm="1">
        <f t="array" ref="X381">_xlfn.CONCAT(_xlfn.MAP(MID(V381,_xlfn.SEQUENCE(1,LEN(V381),1,1),1), _xlfn.LAMBDA(_xlpm.cell, fxEncode(_xlpm.cell, T381))))</f>
        <v>VEGAS</v>
      </c>
      <c r="AW381" s="20" t="str">
        <v>R</v>
      </c>
    </row>
    <row r="382" spans="8:49">
      <c r="L382" s="20" t="str">
        <v>PRJFC</v>
      </c>
      <c r="Q382" s="20">
        <v>13</v>
      </c>
      <c r="R382" s="20" t="str">
        <v>HJIYVT</v>
      </c>
      <c r="S382" s="20" t="str">
        <v>MONDAY</v>
      </c>
      <c r="T382" s="20">
        <v>5</v>
      </c>
      <c r="V382" s="20" t="str">
        <v>CJGDYVT</v>
      </c>
      <c r="X382" s="20" t="str" cm="1">
        <f t="array" ref="X382">_xlfn.CONCAT(_xlfn.MAP(MID(V382,_xlfn.SEQUENCE(1,LEN(V382),1,1),1), _xlfn.LAMBDA(_xlpm.cell, fxEncode(_xlpm.cell, T382))))</f>
        <v>HOLIDAY</v>
      </c>
      <c r="AW382" s="20" t="str">
        <v>W</v>
      </c>
    </row>
    <row r="383" spans="8:49">
      <c r="L383" s="20" t="str">
        <v>IWDG</v>
      </c>
      <c r="Q383" s="20">
        <v>14</v>
      </c>
      <c r="R383" s="20" t="str">
        <v>CKJTKYJGE</v>
      </c>
      <c r="S383" s="20" t="str">
        <v>WEDNESDAY</v>
      </c>
      <c r="T383" s="20">
        <v>20</v>
      </c>
      <c r="V383" s="20" t="str">
        <v>CKKQ</v>
      </c>
      <c r="X383" s="20" t="str" cm="1">
        <f t="array" ref="X383">_xlfn.CONCAT(_xlfn.MAP(MID(V383,_xlfn.SEQUENCE(1,LEN(V383),1,1),1), _xlfn.LAMBDA(_xlpm.cell, fxEncode(_xlpm.cell, T383))))</f>
        <v>WEEK</v>
      </c>
      <c r="AW383" s="20" t="str">
        <v>2</v>
      </c>
    </row>
    <row r="384" spans="8:49">
      <c r="L384" s="20" t="str">
        <v>TRKLIURP</v>
      </c>
      <c r="Q384" s="20">
        <v>15</v>
      </c>
      <c r="R384" s="20" t="str">
        <v>LMWKVSQ</v>
      </c>
      <c r="S384" s="20" t="str">
        <v>TUESDAY</v>
      </c>
      <c r="T384" s="20">
        <v>8</v>
      </c>
      <c r="V384" s="20" t="str">
        <v>XAFAKZWK</v>
      </c>
      <c r="X384" s="20" t="str" cm="1">
        <f t="array" ref="X384">_xlfn.CONCAT(_xlfn.MAP(MID(V384,_xlfn.SEQUENCE(1,LEN(V384),1,1),1), _xlfn.LAMBDA(_xlpm.cell, fxEncode(_xlpm.cell, T384))))</f>
        <v>FINISHES</v>
      </c>
      <c r="AW384" s="20" t="str">
        <v>2</v>
      </c>
    </row>
    <row r="385" spans="12:49">
      <c r="L385" s="20" t="str">
        <v>ACVLIG</v>
      </c>
      <c r="Q385" s="20">
        <v>16</v>
      </c>
      <c r="R385" s="20" t="str">
        <v>QRBPAXV</v>
      </c>
      <c r="S385" s="20" t="str">
        <v>TUESDAY</v>
      </c>
      <c r="T385" s="20">
        <v>3</v>
      </c>
      <c r="V385" s="20" t="str">
        <v>PRJFC</v>
      </c>
      <c r="X385" s="20" t="str" cm="1">
        <f t="array" ref="X385">_xlfn.CONCAT(_xlfn.MAP(MID(V385,_xlfn.SEQUENCE(1,LEN(V385),1,1),1), _xlfn.LAMBDA(_xlpm.cell, fxEncode(_xlpm.cell, T385))))</f>
        <v>SUMIF</v>
      </c>
      <c r="AW385" s="20" t="str">
        <v>7</v>
      </c>
    </row>
    <row r="386" spans="12:49">
      <c r="L386" s="20" t="str">
        <v>NOVMOZY</v>
      </c>
      <c r="Q386" s="20">
        <v>17</v>
      </c>
      <c r="R386" s="20" t="str">
        <v>IWJGHSPN</v>
      </c>
      <c r="S386" s="20" t="str">
        <v>THURSDAY</v>
      </c>
      <c r="T386" s="20">
        <v>11</v>
      </c>
      <c r="V386" s="20" t="str">
        <v>IWDG</v>
      </c>
      <c r="X386" s="20" t="str" cm="1">
        <f t="array" ref="X386">_xlfn.CONCAT(_xlfn.MAP(MID(V386,_xlfn.SEQUENCE(1,LEN(V386),1,1),1), _xlfn.LAMBDA(_xlpm.cell, fxEncode(_xlpm.cell, T386))))</f>
        <v>THOR</v>
      </c>
      <c r="AW386" s="20" t="str">
        <v>L</v>
      </c>
    </row>
    <row r="387" spans="12:49">
      <c r="Q387" s="20">
        <v>18</v>
      </c>
      <c r="R387" s="20" t="str">
        <v>JRKLIURP</v>
      </c>
      <c r="S387" s="20" t="str">
        <v>SATURDAY</v>
      </c>
      <c r="T387" s="20">
        <v>9</v>
      </c>
      <c r="V387" s="20" t="str">
        <v>TRKLIURP</v>
      </c>
      <c r="X387" s="20" t="str" cm="1">
        <f t="array" ref="X387">_xlfn.CONCAT(_xlfn.MAP(MID(V387,_xlfn.SEQUENCE(1,LEN(V387),1,1),1), _xlfn.LAMBDA(_xlpm.cell, fxEncode(_xlpm.cell, T387))))</f>
        <v>CATURDAY</v>
      </c>
      <c r="AW387" s="20" t="str">
        <v>X</v>
      </c>
    </row>
    <row r="388" spans="12:49">
      <c r="Q388" s="20">
        <v>19</v>
      </c>
      <c r="R388" s="20" t="str">
        <v>NZQLIG</v>
      </c>
      <c r="S388" s="20" t="str">
        <v>FRIDAY</v>
      </c>
      <c r="T388" s="20">
        <v>18</v>
      </c>
      <c r="V388" s="20" t="str">
        <v>ACVLIG</v>
      </c>
      <c r="X388" s="20" t="str" cm="1">
        <f t="array" ref="X388">_xlfn.CONCAT(_xlfn.MAP(MID(V388,_xlfn.SEQUENCE(1,LEN(V388),1,1),1), _xlfn.LAMBDA(_xlpm.cell, fxEncode(_xlpm.cell, T388))))</f>
        <v>SUNDAY</v>
      </c>
      <c r="AW388" s="20" t="str">
        <v>D</v>
      </c>
    </row>
    <row r="389" spans="12:49">
      <c r="Q389" s="20">
        <v>20</v>
      </c>
      <c r="R389" s="20" t="str">
        <v>HJIYVT</v>
      </c>
      <c r="S389" s="20" t="str">
        <v>MONDAY</v>
      </c>
      <c r="T389" s="20">
        <v>5</v>
      </c>
      <c r="V389" s="20" t="str">
        <v>NOVMOZY</v>
      </c>
      <c r="X389" s="20" t="str" cm="1">
        <f t="array" ref="X389">_xlfn.CONCAT(_xlfn.MAP(MID(V389,_xlfn.SEQUENCE(1,LEN(V389),1,1),1), _xlfn.LAMBDA(_xlpm.cell, fxEncode(_xlpm.cell, T389))))</f>
        <v>STARTED</v>
      </c>
      <c r="AW389" s="20" t="str">
        <v>W</v>
      </c>
    </row>
    <row r="390" spans="12:49">
      <c r="AW390" s="20" t="str">
        <v>C</v>
      </c>
    </row>
    <row r="391" spans="12:49">
      <c r="AW391" s="20" t="str">
        <v>A</v>
      </c>
    </row>
    <row r="392" spans="12:49">
      <c r="AW392" s="20" t="str">
        <v>R</v>
      </c>
    </row>
    <row r="393" spans="12:49">
      <c r="AW393" s="20" t="str">
        <v>N</v>
      </c>
    </row>
    <row r="394" spans="12:49">
      <c r="AW394" s="20" t="str">
        <v>B</v>
      </c>
    </row>
    <row r="395" spans="12:49">
      <c r="AW395" s="20" t="str">
        <v>M</v>
      </c>
    </row>
    <row r="396" spans="12:49">
      <c r="AW396" s="20" t="str">
        <v>O</v>
      </c>
    </row>
    <row r="397" spans="12:49">
      <c r="AW397" s="20" t="str">
        <v>H</v>
      </c>
    </row>
    <row r="398" spans="12:49">
      <c r="AW398" s="20" t="str">
        <v>X</v>
      </c>
    </row>
    <row r="399" spans="12:49">
      <c r="AW399" s="20" t="str">
        <v>U</v>
      </c>
    </row>
    <row r="400" spans="12:49">
      <c r="AW400" s="20" t="str">
        <v>S</v>
      </c>
    </row>
    <row r="401" spans="49:49">
      <c r="AW401" s="20" t="str">
        <v>C</v>
      </c>
    </row>
    <row r="402" spans="49:49">
      <c r="AW402" s="20" t="str">
        <v>M</v>
      </c>
    </row>
    <row r="403" spans="49:49">
      <c r="AW403" s="20" t="str">
        <v>H</v>
      </c>
    </row>
    <row r="404" spans="49:49">
      <c r="AW404" s="20" t="str">
        <v>U</v>
      </c>
    </row>
    <row r="405" spans="49:49">
      <c r="AW405" s="20" t="str">
        <v>G</v>
      </c>
    </row>
    <row r="406" spans="49:49">
      <c r="AW406" s="20" t="str">
        <v>Y</v>
      </c>
    </row>
    <row r="407" spans="49:49">
      <c r="AW407" s="20" t="str">
        <v>X</v>
      </c>
    </row>
    <row r="408" spans="49:49">
      <c r="AW408" s="20" t="str">
        <v>U</v>
      </c>
    </row>
    <row r="409" spans="49:49">
      <c r="AW409" s="20" t="str">
        <v>Z</v>
      </c>
    </row>
    <row r="410" spans="49:49">
      <c r="AW410" s="20" t="str">
        <v>N</v>
      </c>
    </row>
    <row r="411" spans="49:49">
      <c r="AW411" s="20" t="str">
        <v>Y</v>
      </c>
    </row>
    <row r="412" spans="49:49">
      <c r="AW412" s="20" t="str">
        <v>L</v>
      </c>
    </row>
    <row r="413" spans="49:49">
      <c r="AW413" s="20" t="str">
        <v>N</v>
      </c>
    </row>
    <row r="414" spans="49:49">
      <c r="AW414" s="20" t="str">
        <v>B</v>
      </c>
    </row>
    <row r="415" spans="49:49">
      <c r="AW415" s="20" t="str">
        <v>Y</v>
      </c>
    </row>
    <row r="416" spans="49:49">
      <c r="AW416" s="20" t="str">
        <v>M</v>
      </c>
    </row>
    <row r="417" spans="49:49">
      <c r="AW417" s="20" t="str">
        <v>O</v>
      </c>
    </row>
    <row r="418" spans="49:49">
      <c r="AW418" s="20" t="str">
        <v>H</v>
      </c>
    </row>
    <row r="419" spans="49:49">
      <c r="AW419" s="20" t="str">
        <v>U</v>
      </c>
    </row>
    <row r="420" spans="49:49">
      <c r="AW420" s="20" t="str">
        <v>C</v>
      </c>
    </row>
    <row r="421" spans="49:49">
      <c r="AW421" s="20" t="str">
        <v>B</v>
      </c>
    </row>
    <row r="422" spans="49:49">
      <c r="AW422" s="20" t="str">
        <v>L</v>
      </c>
    </row>
    <row r="423" spans="49:49">
      <c r="AW423" s="20" t="str">
        <v>C</v>
      </c>
    </row>
    <row r="424" spans="49:49">
      <c r="AW424" s="20" t="str">
        <v>Q</v>
      </c>
    </row>
    <row r="425" spans="49:49">
      <c r="AW425" s="20" t="str">
        <v>B</v>
      </c>
    </row>
    <row r="426" spans="49:49">
      <c r="AW426" s="20" t="str">
        <v>Y</v>
      </c>
    </row>
    <row r="427" spans="49:49">
      <c r="AW427" s="20" t="str">
        <v>W</v>
      </c>
    </row>
    <row r="428" spans="49:49">
      <c r="AW428" s="20" t="str">
        <v>1</v>
      </c>
    </row>
    <row r="429" spans="49:49">
      <c r="AW429" s="20" t="str">
        <v>Q</v>
      </c>
    </row>
    <row r="430" spans="49:49">
      <c r="AW430" s="20" t="str">
        <v>R</v>
      </c>
    </row>
    <row r="431" spans="49:49">
      <c r="AW431" s="20" t="str">
        <v>B</v>
      </c>
    </row>
    <row r="432" spans="49:49">
      <c r="AW432" s="20" t="str">
        <v>C</v>
      </c>
    </row>
    <row r="433" spans="49:49">
      <c r="AW433" s="20" t="str">
        <v>L</v>
      </c>
    </row>
    <row r="434" spans="49:49">
      <c r="AW434" s="20" t="str">
        <v>R</v>
      </c>
    </row>
    <row r="435" spans="49:49">
      <c r="AW435" s="20" t="str">
        <v>G</v>
      </c>
    </row>
    <row r="436" spans="49:49">
      <c r="AW436" s="20" t="str">
        <v>Q</v>
      </c>
    </row>
    <row r="437" spans="49:49">
      <c r="AW437" s="20" t="str">
        <v>R</v>
      </c>
    </row>
    <row r="438" spans="49:49">
      <c r="AW438" s="20" t="str">
        <v>Y</v>
      </c>
    </row>
    <row r="439" spans="49:49">
      <c r="AW439" s="20" t="str">
        <v>N</v>
      </c>
    </row>
    <row r="440" spans="49:49">
      <c r="AW440" s="20" t="str">
        <v>N</v>
      </c>
    </row>
    <row r="441" spans="49:49">
      <c r="AW441" s="20" t="str">
        <v>M</v>
      </c>
    </row>
    <row r="442" spans="49:49">
      <c r="AW442" s="20" t="str">
        <v>G</v>
      </c>
    </row>
    <row r="443" spans="49:49">
      <c r="AW443" s="20" t="str">
        <v>L</v>
      </c>
    </row>
    <row r="444" spans="49:49">
      <c r="AW444" s="20" t="str">
        <v>R</v>
      </c>
    </row>
    <row r="445" spans="49:49">
      <c r="AW445" s="20" t="str">
        <v>K</v>
      </c>
    </row>
    <row r="446" spans="49:49">
      <c r="AW446" s="20" t="str">
        <v>C</v>
      </c>
    </row>
    <row r="447" spans="49:49">
      <c r="AW447" s="20" t="str">
        <v>L</v>
      </c>
    </row>
    <row r="448" spans="49:49">
      <c r="AW448" s="20" t="str">
        <v>R</v>
      </c>
    </row>
    <row r="449" spans="49:49">
      <c r="AW449" s="20" t="str">
        <v>N</v>
      </c>
    </row>
    <row r="450" spans="49:49">
      <c r="AW450" s="20" t="str">
        <v>P</v>
      </c>
    </row>
    <row r="451" spans="49:49">
      <c r="AW451" s="20" t="str">
        <v>O</v>
      </c>
    </row>
    <row r="452" spans="49:49">
      <c r="AW452" s="20" t="str">
        <v>E</v>
      </c>
    </row>
    <row r="453" spans="49:49">
      <c r="AW453" s="20" t="str">
        <v>B</v>
      </c>
    </row>
    <row r="454" spans="49:49">
      <c r="AW454" s="20" t="str">
        <v>Z</v>
      </c>
    </row>
    <row r="455" spans="49:49">
      <c r="AW455" s="20" t="str">
        <v>J</v>
      </c>
    </row>
    <row r="456" spans="49:49">
      <c r="AW456" s="20" t="str">
        <v>T</v>
      </c>
    </row>
    <row r="457" spans="49:49">
      <c r="AW457" s="20" t="str">
        <v>U</v>
      </c>
    </row>
    <row r="458" spans="49:49">
      <c r="AW458" s="20" t="str">
        <v>I</v>
      </c>
    </row>
    <row r="459" spans="49:49">
      <c r="AW459" s="20" t="str">
        <v>F</v>
      </c>
    </row>
    <row r="460" spans="49:49">
      <c r="AW460" s="20" t="str">
        <v>T</v>
      </c>
    </row>
    <row r="461" spans="49:49">
      <c r="AW461" s="20" t="str">
        <v>V</v>
      </c>
    </row>
    <row r="462" spans="49:49">
      <c r="AW462" s="20" t="str">
        <v>C</v>
      </c>
    </row>
    <row r="463" spans="49:49">
      <c r="AW463" s="20" t="str">
        <v>K</v>
      </c>
    </row>
    <row r="464" spans="49:49">
      <c r="AW464" s="20" t="str">
        <v>F</v>
      </c>
    </row>
    <row r="465" spans="49:49">
      <c r="AW465" s="20" t="str">
        <v>D</v>
      </c>
    </row>
    <row r="466" spans="49:49">
      <c r="AW466" s="20" t="str">
        <v>U</v>
      </c>
    </row>
    <row r="467" spans="49:49">
      <c r="AW467" s="20" t="str">
        <v>P</v>
      </c>
    </row>
    <row r="468" spans="49:49">
      <c r="AW468" s="20" t="str">
        <v>G</v>
      </c>
    </row>
    <row r="469" spans="49:49">
      <c r="AW469" s="20" t="str">
        <v>B</v>
      </c>
    </row>
    <row r="470" spans="49:49">
      <c r="AW470" s="20" t="str">
        <v>T</v>
      </c>
    </row>
    <row r="471" spans="49:49">
      <c r="AW471" s="20" t="str">
        <v>P</v>
      </c>
    </row>
    <row r="472" spans="49:49">
      <c r="AW472" s="20" t="str">
        <v>O</v>
      </c>
    </row>
    <row r="473" spans="49:49">
      <c r="AW473" s="20" t="str">
        <v>H</v>
      </c>
    </row>
    <row r="474" spans="49:49">
      <c r="AW474" s="20" t="str">
        <v>C</v>
      </c>
    </row>
    <row r="475" spans="49:49">
      <c r="AW475" s="20" t="str">
        <v>Z</v>
      </c>
    </row>
    <row r="476" spans="49:49">
      <c r="AW476" s="20" t="str">
        <v>U</v>
      </c>
    </row>
    <row r="477" spans="49:49">
      <c r="AW477" s="20" t="str">
        <v>I</v>
      </c>
    </row>
    <row r="478" spans="49:49">
      <c r="AW478" s="20" t="str">
        <v>F</v>
      </c>
    </row>
    <row r="479" spans="49:49">
      <c r="AW479" s="20" t="str">
        <v>N</v>
      </c>
    </row>
    <row r="480" spans="49:49">
      <c r="AW480" s="20" t="str">
        <v>B</v>
      </c>
    </row>
    <row r="481" spans="49:49">
      <c r="AW481" s="20" t="str">
        <v>N</v>
      </c>
    </row>
    <row r="482" spans="49:49">
      <c r="AW482" s="20" t="str">
        <v>B</v>
      </c>
    </row>
    <row r="483" spans="49:49">
      <c r="AW483" s="20" t="str">
        <v>T</v>
      </c>
    </row>
    <row r="484" spans="49:49">
      <c r="AW484" s="20" t="str">
        <v>B</v>
      </c>
    </row>
    <row r="485" spans="49:49">
      <c r="AW485" s="20" t="str">
        <v>O</v>
      </c>
    </row>
    <row r="486" spans="49:49">
      <c r="AW486" s="20" t="str">
        <v>E</v>
      </c>
    </row>
    <row r="487" spans="49:49">
      <c r="AW487" s="20" t="str">
        <v>Q</v>
      </c>
    </row>
    <row r="488" spans="49:49">
      <c r="AW488" s="20" t="str">
        <v>B</v>
      </c>
    </row>
    <row r="489" spans="49:49">
      <c r="AW489" s="20" t="str">
        <v>Q</v>
      </c>
    </row>
    <row r="490" spans="49:49">
      <c r="AW490" s="20" t="str">
        <v>B</v>
      </c>
    </row>
    <row r="491" spans="49:49">
      <c r="AW491" s="20" t="str">
        <v>T</v>
      </c>
    </row>
    <row r="492" spans="49:49">
      <c r="AW492" s="20" t="str">
        <v>Y</v>
      </c>
    </row>
    <row r="493" spans="49:49">
      <c r="AW493" s="20" t="str">
        <v>M</v>
      </c>
    </row>
    <row r="494" spans="49:49">
      <c r="AW494" s="20" t="str">
        <v>Z</v>
      </c>
    </row>
    <row r="495" spans="49:49">
      <c r="AW495" s="20" t="str">
        <v>W</v>
      </c>
    </row>
    <row r="496" spans="49:49">
      <c r="AW496" s="20" t="str">
        <v>X</v>
      </c>
    </row>
    <row r="497" spans="49:49">
      <c r="AW497" s="20" t="str">
        <v>I</v>
      </c>
    </row>
    <row r="498" spans="49:49">
      <c r="AW498" s="20" t="str">
        <v>F</v>
      </c>
    </row>
    <row r="499" spans="49:49">
      <c r="AW499" s="20" t="str">
        <v>D</v>
      </c>
    </row>
    <row r="500" spans="49:49">
      <c r="AW500" s="20" t="str">
        <v>N</v>
      </c>
    </row>
    <row r="501" spans="49:49">
      <c r="AW501" s="20" t="str">
        <v>X</v>
      </c>
    </row>
    <row r="502" spans="49:49">
      <c r="AW502" s="20" t="str">
        <v>F</v>
      </c>
    </row>
    <row r="503" spans="49:49">
      <c r="AW503" s="20" t="str">
        <v>L</v>
      </c>
    </row>
    <row r="504" spans="49:49">
      <c r="AW504" s="20" t="str">
        <v>W</v>
      </c>
    </row>
    <row r="505" spans="49:49">
      <c r="AW505" s="20" t="str">
        <v>J</v>
      </c>
    </row>
    <row r="506" spans="49:49">
      <c r="AW506" s="20" t="str">
        <v>F</v>
      </c>
    </row>
    <row r="507" spans="49:49">
      <c r="AW507" s="20" t="str">
        <v>Y</v>
      </c>
    </row>
    <row r="508" spans="49:49">
      <c r="AW508" s="20" t="str">
        <v>I</v>
      </c>
    </row>
    <row r="509" spans="49:49">
      <c r="AW509" s="20" t="str">
        <v>F</v>
      </c>
    </row>
    <row r="510" spans="49:49">
      <c r="AW510" s="20" t="str">
        <v>D</v>
      </c>
    </row>
    <row r="511" spans="49:49">
      <c r="AW511" s="20" t="str">
        <v>K</v>
      </c>
    </row>
    <row r="512" spans="49:49">
      <c r="AW512" s="20" t="str">
        <v>T</v>
      </c>
    </row>
    <row r="513" spans="49:49">
      <c r="AW513" s="20" t="str">
        <v>W</v>
      </c>
    </row>
    <row r="514" spans="49:49">
      <c r="AW514" s="20" t="str">
        <v>F</v>
      </c>
    </row>
    <row r="515" spans="49:49">
      <c r="AW515" s="20" t="str">
        <v>S</v>
      </c>
    </row>
    <row r="516" spans="49:49">
      <c r="AW516" s="20" t="str">
        <v>J</v>
      </c>
    </row>
    <row r="517" spans="49:49">
      <c r="AW517" s="20" t="str">
        <v>C</v>
      </c>
    </row>
    <row r="518" spans="49:49">
      <c r="AW518" s="20" t="str">
        <v>H</v>
      </c>
    </row>
    <row r="519" spans="49:49">
      <c r="AW519" s="20" t="str">
        <v>J</v>
      </c>
    </row>
    <row r="520" spans="49:49">
      <c r="AW520" s="20" t="str">
        <v>Q</v>
      </c>
    </row>
    <row r="521" spans="49:49">
      <c r="AW521" s="20" t="str">
        <v>G</v>
      </c>
    </row>
    <row r="522" spans="49:49">
      <c r="AW522" s="20" t="str">
        <v>F</v>
      </c>
    </row>
    <row r="523" spans="49:49">
      <c r="AW523" s="20" t="str">
        <v>Y</v>
      </c>
    </row>
    <row r="524" spans="49:49">
      <c r="AW524" s="20" t="str">
        <v>Y</v>
      </c>
    </row>
    <row r="525" spans="49:49">
      <c r="AW525" s="20" t="str">
        <v>Q</v>
      </c>
    </row>
    <row r="526" spans="49:49">
      <c r="AW526" s="20" t="str">
        <v>J</v>
      </c>
    </row>
    <row r="527" spans="49:49">
      <c r="AW527" s="20" t="str">
        <v>N</v>
      </c>
    </row>
    <row r="528" spans="49:49">
      <c r="AW528" s="20" t="str">
        <v>Z</v>
      </c>
    </row>
    <row r="529" spans="49:49">
      <c r="AW529" s="20" t="str">
        <v>Q</v>
      </c>
    </row>
    <row r="530" spans="49:49">
      <c r="AW530" s="20" t="str">
        <v>L</v>
      </c>
    </row>
    <row r="531" spans="49:49">
      <c r="AW531" s="20" t="str">
        <v>I</v>
      </c>
    </row>
    <row r="532" spans="49:49">
      <c r="AW532" s="20" t="str">
        <v>G</v>
      </c>
    </row>
    <row r="533" spans="49:49">
      <c r="AW533" s="20" t="str">
        <v>Q</v>
      </c>
    </row>
    <row r="534" spans="49:49">
      <c r="AW534" s="20" t="str">
        <v>A</v>
      </c>
    </row>
    <row r="535" spans="49:49">
      <c r="AW535" s="20" t="str">
        <v>E</v>
      </c>
    </row>
    <row r="536" spans="49:49">
      <c r="AW536" s="20" t="str">
        <v>P</v>
      </c>
    </row>
    <row r="537" spans="49:49">
      <c r="AW537" s="20" t="str">
        <v>M</v>
      </c>
    </row>
    <row r="538" spans="49:49">
      <c r="AW538" s="20" t="str">
        <v>V</v>
      </c>
    </row>
    <row r="539" spans="49:49">
      <c r="AW539" s="20" t="str">
        <v>B</v>
      </c>
    </row>
    <row r="540" spans="49:49">
      <c r="AW540" s="20" t="str">
        <v>P</v>
      </c>
    </row>
    <row r="541" spans="49:49">
      <c r="AW541" s="20" t="str">
        <v>M</v>
      </c>
    </row>
    <row r="542" spans="49:49">
      <c r="AW542" s="20" t="str">
        <v>W</v>
      </c>
    </row>
    <row r="543" spans="49:49">
      <c r="AW543" s="20" t="str">
        <v>T</v>
      </c>
    </row>
    <row r="544" spans="49:49">
      <c r="AW544" s="20" t="str">
        <v>G</v>
      </c>
    </row>
    <row r="545" spans="49:49">
      <c r="AW545" s="20" t="str">
        <v>U</v>
      </c>
    </row>
    <row r="546" spans="49:49">
      <c r="AW546" s="20" t="str">
        <v>X</v>
      </c>
    </row>
    <row r="547" spans="49:49">
      <c r="AW547" s="20" t="str">
        <v>Q</v>
      </c>
    </row>
    <row r="548" spans="49:49">
      <c r="AW548" s="20" t="str">
        <v>K</v>
      </c>
    </row>
    <row r="549" spans="49:49">
      <c r="AW549" s="20" t="str">
        <v>W</v>
      </c>
    </row>
    <row r="550" spans="49:49">
      <c r="AW550" s="20" t="str">
        <v>X</v>
      </c>
    </row>
    <row r="551" spans="49:49">
      <c r="AW551" s="20" t="str">
        <v>M</v>
      </c>
    </row>
    <row r="552" spans="49:49">
      <c r="AW552" s="20" t="str">
        <v>V</v>
      </c>
    </row>
    <row r="553" spans="49:49">
      <c r="AW553" s="20" t="str">
        <v>Q</v>
      </c>
    </row>
    <row r="554" spans="49:49">
      <c r="AW554" s="20" t="str">
        <v>V</v>
      </c>
    </row>
    <row r="555" spans="49:49">
      <c r="AW555" s="20" t="str">
        <v>O</v>
      </c>
    </row>
    <row r="556" spans="49:49">
      <c r="AW556" s="20" t="str">
        <v>K</v>
      </c>
    </row>
    <row r="557" spans="49:49">
      <c r="AW557" s="20" t="str">
        <v>M</v>
      </c>
    </row>
    <row r="558" spans="49:49">
      <c r="AW558" s="20" t="str">
        <v>Z</v>
      </c>
    </row>
    <row r="559" spans="49:49">
      <c r="AW559" s="20" t="str">
        <v>M</v>
      </c>
    </row>
    <row r="560" spans="49:49">
      <c r="AW560" s="20" t="str">
        <v>U</v>
      </c>
    </row>
    <row r="561" spans="49:49">
      <c r="AW561" s="20" t="str">
        <v>W</v>
      </c>
    </row>
    <row r="562" spans="49:49">
      <c r="AW562" s="20" t="str">
        <v>V</v>
      </c>
    </row>
    <row r="563" spans="49:49">
      <c r="AW563" s="20" t="str">
        <v>G</v>
      </c>
    </row>
    <row r="564" spans="49:49">
      <c r="AW564" s="20" t="str">
        <v>P</v>
      </c>
    </row>
    <row r="565" spans="49:49">
      <c r="AW565" s="20" t="str">
        <v>I</v>
      </c>
    </row>
    <row r="566" spans="49:49">
      <c r="AW566" s="20" t="str">
        <v>X</v>
      </c>
    </row>
    <row r="567" spans="49:49">
      <c r="AW567" s="20" t="str">
        <v>X</v>
      </c>
    </row>
    <row r="568" spans="49:49">
      <c r="AW568" s="20" t="str">
        <v>M</v>
      </c>
    </row>
    <row r="569" spans="49:49">
      <c r="AW569" s="20" t="str">
        <v>V</v>
      </c>
    </row>
    <row r="570" spans="49:49">
      <c r="AW570" s="20" t="str">
        <v>A</v>
      </c>
    </row>
    <row r="571" spans="49:49">
      <c r="AW571" s="20" t="str">
        <v>W</v>
      </c>
    </row>
    <row r="572" spans="49:49">
      <c r="AW572" s="20" t="str">
        <v>E</v>
      </c>
    </row>
    <row r="573" spans="49:49">
      <c r="AW573" s="20" t="str">
        <v>X</v>
      </c>
    </row>
    <row r="574" spans="49:49">
      <c r="AW574" s="20" t="str">
        <v>Y</v>
      </c>
    </row>
    <row r="575" spans="49:49">
      <c r="AW575" s="20" t="str">
        <v>V</v>
      </c>
    </row>
    <row r="576" spans="49:49">
      <c r="AW576" s="20" t="str">
        <v>H</v>
      </c>
    </row>
    <row r="577" spans="49:49">
      <c r="AW577" s="20" t="str">
        <v>E</v>
      </c>
    </row>
    <row r="578" spans="49:49">
      <c r="AW578" s="20" t="str">
        <v>C</v>
      </c>
    </row>
    <row r="579" spans="49:49">
      <c r="AW579" s="20" t="str">
        <v>G</v>
      </c>
    </row>
    <row r="580" spans="49:49">
      <c r="AW580" s="20" t="str">
        <v>S</v>
      </c>
    </row>
    <row r="581" spans="49:49">
      <c r="AW581" s="20" t="str">
        <v>Q</v>
      </c>
    </row>
    <row r="582" spans="49:49">
      <c r="AW582" s="20" t="str">
        <v>I</v>
      </c>
    </row>
    <row r="583" spans="49:49">
      <c r="AW583" s="20" t="str">
        <v>W</v>
      </c>
    </row>
    <row r="584" spans="49:49">
      <c r="AW584" s="20" t="str">
        <v>E</v>
      </c>
    </row>
    <row r="585" spans="49:49">
      <c r="AW585" s="20" t="str">
        <v>J</v>
      </c>
    </row>
    <row r="586" spans="49:49">
      <c r="AW586" s="20" t="str">
        <v>X</v>
      </c>
    </row>
    <row r="587" spans="49:49">
      <c r="AW587" s="20" t="str">
        <v>I</v>
      </c>
    </row>
    <row r="588" spans="49:49">
      <c r="AW588" s="20" t="str">
        <v>V</v>
      </c>
    </row>
    <row r="589" spans="49:49">
      <c r="AW589" s="20" t="str">
        <v>J</v>
      </c>
    </row>
    <row r="590" spans="49:49">
      <c r="AW590" s="20" t="str">
        <v>V</v>
      </c>
    </row>
    <row r="591" spans="49:49">
      <c r="AW591" s="20" t="str">
        <v>M</v>
      </c>
    </row>
    <row r="592" spans="49:49">
      <c r="AW592" s="20" t="str">
        <v>H</v>
      </c>
    </row>
    <row r="593" spans="49:49">
      <c r="AW593" s="20" t="str">
        <v>E</v>
      </c>
    </row>
    <row r="594" spans="49:49">
      <c r="AW594" s="20" t="str">
        <v>C</v>
      </c>
    </row>
    <row r="595" spans="49:49">
      <c r="AW595" s="20" t="str">
        <v>N</v>
      </c>
    </row>
    <row r="596" spans="49:49">
      <c r="AW596" s="20" t="str">
        <v>P</v>
      </c>
    </row>
    <row r="597" spans="49:49">
      <c r="AW597" s="20" t="str">
        <v>O</v>
      </c>
    </row>
    <row r="598" spans="49:49">
      <c r="AW598" s="20" t="str">
        <v>E</v>
      </c>
    </row>
    <row r="599" spans="49:49">
      <c r="AW599" s="20" t="str">
        <v>B</v>
      </c>
    </row>
    <row r="600" spans="49:49">
      <c r="AW600" s="20" t="str">
        <v>Z</v>
      </c>
    </row>
    <row r="601" spans="49:49">
      <c r="AW601" s="20" t="str">
        <v>J</v>
      </c>
    </row>
    <row r="602" spans="49:49">
      <c r="AW602" s="20" t="str">
        <v>T</v>
      </c>
    </row>
    <row r="603" spans="49:49">
      <c r="AW603" s="20" t="str">
        <v>B</v>
      </c>
    </row>
    <row r="604" spans="49:49">
      <c r="AW604" s="20" t="str">
        <v>O</v>
      </c>
    </row>
    <row r="605" spans="49:49">
      <c r="AW605" s="20" t="str">
        <v>B</v>
      </c>
    </row>
    <row r="606" spans="49:49">
      <c r="AW606" s="20" t="str">
        <v>O</v>
      </c>
    </row>
    <row r="607" spans="49:49">
      <c r="AW607" s="20" t="str">
        <v>B</v>
      </c>
    </row>
    <row r="608" spans="49:49">
      <c r="AW608" s="20" t="str">
        <v>U</v>
      </c>
    </row>
    <row r="609" spans="49:49">
      <c r="AW609" s="20" t="str">
        <v>I</v>
      </c>
    </row>
    <row r="610" spans="49:49">
      <c r="AW610" s="20" t="str">
        <v>F</v>
      </c>
    </row>
    <row r="611" spans="49:49">
      <c r="AW611" s="20" t="str">
        <v>N</v>
      </c>
    </row>
    <row r="612" spans="49:49">
      <c r="AW612" s="20" t="str">
        <v>B</v>
      </c>
    </row>
    <row r="613" spans="49:49">
      <c r="AW613" s="20" t="str">
        <v>U</v>
      </c>
    </row>
    <row r="614" spans="49:49">
      <c r="AW614" s="20" t="str">
        <v>P</v>
      </c>
    </row>
    <row r="615" spans="49:49">
      <c r="AW615" s="20" t="str">
        <v>H</v>
      </c>
    </row>
    <row r="616" spans="49:49">
      <c r="AW616" s="20" t="str">
        <v>B</v>
      </c>
    </row>
    <row r="617" spans="49:49">
      <c r="AW617" s="20" t="str">
        <v>S</v>
      </c>
    </row>
    <row r="618" spans="49:49">
      <c r="AW618" s="20" t="str">
        <v>G</v>
      </c>
    </row>
    <row r="619" spans="49:49">
      <c r="AW619" s="20" t="str">
        <v>J</v>
      </c>
    </row>
    <row r="620" spans="49:49">
      <c r="AW620" s="20" t="str">
        <v>F</v>
      </c>
    </row>
    <row r="621" spans="49:49">
      <c r="AW621" s="20" t="str">
        <v>M</v>
      </c>
    </row>
    <row r="622" spans="49:49">
      <c r="AW622" s="20" t="str">
        <v>E</v>
      </c>
    </row>
    <row r="623" spans="49:49">
      <c r="AW623" s="20" t="str">
        <v>U</v>
      </c>
    </row>
    <row r="624" spans="49:49">
      <c r="AW624" s="20" t="str">
        <v>I</v>
      </c>
    </row>
    <row r="625" spans="49:49">
      <c r="AW625" s="20" t="str">
        <v>F</v>
      </c>
    </row>
    <row r="626" spans="49:49">
      <c r="AW626" s="20" t="str">
        <v>D</v>
      </c>
    </row>
    <row r="627" spans="49:49">
      <c r="AW627" s="20" t="str">
        <v>B</v>
      </c>
    </row>
    <row r="628" spans="49:49">
      <c r="AW628" s="20" t="str">
        <v>U</v>
      </c>
    </row>
    <row r="629" spans="49:49">
      <c r="AW629" s="20" t="str">
        <v>X</v>
      </c>
    </row>
    <row r="630" spans="49:49">
      <c r="AW630" s="20" t="str">
        <v>L</v>
      </c>
    </row>
    <row r="631" spans="49:49">
      <c r="AW631" s="20" t="str">
        <v>Y</v>
      </c>
    </row>
    <row r="632" spans="49:49">
      <c r="AW632" s="20" t="str">
        <v>V</v>
      </c>
    </row>
    <row r="633" spans="49:49">
      <c r="AW633" s="20" t="str">
        <v>W</v>
      </c>
    </row>
    <row r="634" spans="49:49">
      <c r="AW634" s="20" t="str">
        <v>H</v>
      </c>
    </row>
    <row r="635" spans="49:49">
      <c r="AW635" s="20" t="str">
        <v>E</v>
      </c>
    </row>
    <row r="636" spans="49:49">
      <c r="AW636" s="20" t="str">
        <v>C</v>
      </c>
    </row>
    <row r="637" spans="49:49">
      <c r="AW637" s="20" t="str">
        <v>W</v>
      </c>
    </row>
    <row r="638" spans="49:49">
      <c r="AW638" s="20" t="str">
        <v>I</v>
      </c>
    </row>
    <row r="639" spans="49:49">
      <c r="AW639" s="20" t="str">
        <v>T</v>
      </c>
    </row>
    <row r="640" spans="49:49">
      <c r="AW640" s="20" t="str">
        <v>X</v>
      </c>
    </row>
    <row r="641" spans="49:49">
      <c r="AW641" s="20" t="str">
        <v>I</v>
      </c>
    </row>
    <row r="642" spans="49:49">
      <c r="AW642" s="20" t="str">
        <v>Q</v>
      </c>
    </row>
    <row r="643" spans="49:49">
      <c r="AW643" s="20" t="str">
        <v>F</v>
      </c>
    </row>
    <row r="644" spans="49:49">
      <c r="AW644" s="20" t="str">
        <v>I</v>
      </c>
    </row>
    <row r="645" spans="49:49">
      <c r="AW645" s="20" t="str">
        <v>V</v>
      </c>
    </row>
    <row r="646" spans="49:49">
      <c r="AW646" s="20" t="str">
        <v>1</v>
      </c>
    </row>
    <row r="647" spans="49:49">
      <c r="AW647" s="20" t="str">
        <v>9</v>
      </c>
    </row>
    <row r="648" spans="49:49">
      <c r="AW648" s="20" t="str">
        <v>X</v>
      </c>
    </row>
    <row r="649" spans="49:49">
      <c r="AW649" s="20" t="str">
        <v>L</v>
      </c>
    </row>
    <row r="650" spans="49:49">
      <c r="AW650" s="20" t="str">
        <v>F</v>
      </c>
    </row>
    <row r="651" spans="49:49">
      <c r="AW651" s="20" t="str">
        <v>E</v>
      </c>
    </row>
    <row r="652" spans="49:49">
      <c r="AW652" s="20" t="str">
        <v>X</v>
      </c>
    </row>
    <row r="653" spans="49:49">
      <c r="AW653" s="20" t="str">
        <v>X</v>
      </c>
    </row>
    <row r="654" spans="49:49">
      <c r="AW654" s="20" t="str">
        <v>P</v>
      </c>
    </row>
    <row r="655" spans="49:49">
      <c r="AW655" s="20" t="str">
        <v>I</v>
      </c>
    </row>
    <row r="656" spans="49:49">
      <c r="AW656" s="20" t="str">
        <v>M</v>
      </c>
    </row>
    <row r="657" spans="49:49">
      <c r="AW657" s="20" t="str">
        <v>B</v>
      </c>
    </row>
    <row r="658" spans="49:49">
      <c r="AW658" s="20" t="str">
        <v>T</v>
      </c>
    </row>
    <row r="659" spans="49:49">
      <c r="AW659" s="20" t="str">
        <v>V</v>
      </c>
    </row>
    <row r="660" spans="49:49">
      <c r="AW660" s="20" t="str">
        <v>U</v>
      </c>
    </row>
    <row r="661" spans="49:49">
      <c r="AW661" s="20" t="str">
        <v>K</v>
      </c>
    </row>
    <row r="662" spans="49:49">
      <c r="AW662" s="20" t="str">
        <v>H</v>
      </c>
    </row>
    <row r="663" spans="49:49">
      <c r="AW663" s="20" t="str">
        <v>F</v>
      </c>
    </row>
    <row r="664" spans="49:49">
      <c r="AW664" s="20" t="str">
        <v>K</v>
      </c>
    </row>
    <row r="665" spans="49:49">
      <c r="AW665" s="20" t="str">
        <v>L</v>
      </c>
    </row>
    <row r="666" spans="49:49">
      <c r="AW666" s="20" t="str">
        <v>J</v>
      </c>
    </row>
    <row r="667" spans="49:49">
      <c r="AW667" s="20" t="str">
        <v>L</v>
      </c>
    </row>
    <row r="668" spans="49:49">
      <c r="AW668" s="20" t="str">
        <v>T</v>
      </c>
    </row>
    <row r="669" spans="49:49">
      <c r="AW669" s="20" t="str">
        <v>I</v>
      </c>
    </row>
    <row r="670" spans="49:49">
      <c r="AW670" s="20" t="str">
        <v>L</v>
      </c>
    </row>
    <row r="671" spans="49:49">
      <c r="AW671" s="20" t="str">
        <v>Y</v>
      </c>
    </row>
    <row r="672" spans="49:49">
      <c r="AW672" s="20" t="str">
        <v>2</v>
      </c>
    </row>
    <row r="673" spans="49:49">
      <c r="AW673" s="20" t="str">
        <v>U</v>
      </c>
    </row>
    <row r="674" spans="49:49">
      <c r="AW674" s="20" t="str">
        <v>K</v>
      </c>
    </row>
    <row r="675" spans="49:49">
      <c r="AW675" s="20" t="str">
        <v>P</v>
      </c>
    </row>
    <row r="676" spans="49:49">
      <c r="AW676" s="20" t="str">
        <v>Z</v>
      </c>
    </row>
    <row r="677" spans="49:49">
      <c r="AW677" s="20" t="str">
        <v>H</v>
      </c>
    </row>
    <row r="678" spans="49:49">
      <c r="AW678" s="20" t="str">
        <v>N</v>
      </c>
    </row>
    <row r="679" spans="49:49">
      <c r="AW679" s="20" t="str">
        <v>V</v>
      </c>
    </row>
    <row r="680" spans="49:49">
      <c r="AW680" s="20" t="str">
        <v>V</v>
      </c>
    </row>
    <row r="681" spans="49:49">
      <c r="AW681" s="20" t="str">
        <v>K</v>
      </c>
    </row>
    <row r="682" spans="49:49">
      <c r="AW682" s="20" t="str">
        <v>K</v>
      </c>
    </row>
    <row r="683" spans="49:49">
      <c r="AW683" s="20" t="str">
        <v>H</v>
      </c>
    </row>
    <row r="684" spans="49:49">
      <c r="AW684" s="20" t="str">
        <v>F</v>
      </c>
    </row>
    <row r="685" spans="49:49">
      <c r="AW685" s="20" t="str">
        <v>A</v>
      </c>
    </row>
    <row r="686" spans="49:49">
      <c r="AW686" s="20" t="str">
        <v>V</v>
      </c>
    </row>
    <row r="687" spans="49:49">
      <c r="AW687" s="20" t="str">
        <v>C</v>
      </c>
    </row>
    <row r="688" spans="49:49">
      <c r="AW688" s="20" t="str">
        <v>P</v>
      </c>
    </row>
    <row r="689" spans="49:49">
      <c r="AW689" s="20" t="str">
        <v>Z</v>
      </c>
    </row>
    <row r="690" spans="49:49">
      <c r="AW690" s="20" t="str">
        <v>P</v>
      </c>
    </row>
    <row r="691" spans="49:49">
      <c r="AW691" s="20" t="str">
        <v>A</v>
      </c>
    </row>
    <row r="692" spans="49:49">
      <c r="AW692" s="20" t="str">
        <v>S</v>
      </c>
    </row>
    <row r="693" spans="49:49">
      <c r="AW693" s="20" t="str">
        <v>H</v>
      </c>
    </row>
    <row r="694" spans="49:49">
      <c r="AW694" s="20" t="str">
        <v>Z</v>
      </c>
    </row>
    <row r="695" spans="49:49">
      <c r="AW695" s="20" t="str">
        <v>C</v>
      </c>
    </row>
    <row r="696" spans="49:49">
      <c r="AW696" s="20" t="str">
        <v>L</v>
      </c>
    </row>
    <row r="697" spans="49:49">
      <c r="AW697" s="20" t="str">
        <v>N</v>
      </c>
    </row>
    <row r="698" spans="49:49">
      <c r="AW698" s="20" t="str">
        <v>H</v>
      </c>
    </row>
    <row r="699" spans="49:49">
      <c r="AW699" s="20" t="str">
        <v>Z</v>
      </c>
    </row>
    <row r="700" spans="49:49">
      <c r="AW700" s="20" t="str">
        <v>H</v>
      </c>
    </row>
    <row r="701" spans="49:49">
      <c r="AW701" s="20" t="str">
        <v>J</v>
      </c>
    </row>
    <row r="702" spans="49:49">
      <c r="AW702" s="20" t="str">
        <v>I</v>
      </c>
    </row>
    <row r="703" spans="49:49">
      <c r="AW703" s="20" t="str">
        <v>Y</v>
      </c>
    </row>
    <row r="704" spans="49:49">
      <c r="AW704" s="20" t="str">
        <v>V</v>
      </c>
    </row>
    <row r="705" spans="49:49">
      <c r="AW705" s="20" t="str">
        <v>T</v>
      </c>
    </row>
    <row r="706" spans="49:49">
      <c r="AW706" s="20" t="str">
        <v>2</v>
      </c>
    </row>
    <row r="707" spans="49:49">
      <c r="AW707" s="20" t="str">
        <v>6</v>
      </c>
    </row>
    <row r="708" spans="49:49">
      <c r="AW708" s="20" t="str">
        <v>O</v>
      </c>
    </row>
    <row r="709" spans="49:49">
      <c r="AW709" s="20" t="str">
        <v>C</v>
      </c>
    </row>
    <row r="710" spans="49:49">
      <c r="AW710" s="20" t="str">
        <v>V</v>
      </c>
    </row>
    <row r="711" spans="49:49">
      <c r="AW711" s="20" t="str">
        <v>P</v>
      </c>
    </row>
    <row r="712" spans="49:49">
      <c r="AW712" s="20" t="str">
        <v>B</v>
      </c>
    </row>
    <row r="713" spans="49:49">
      <c r="AW713" s="20" t="str">
        <v>P</v>
      </c>
    </row>
    <row r="714" spans="49:49">
      <c r="AW714" s="20" t="str">
        <v>N</v>
      </c>
    </row>
    <row r="715" spans="49:49">
      <c r="AW715" s="20" t="str">
        <v>O</v>
      </c>
    </row>
    <row r="716" spans="49:49">
      <c r="AW716" s="20" t="str">
        <v>2</v>
      </c>
    </row>
    <row r="717" spans="49:49">
      <c r="AW717" s="20" t="str">
        <v>0</v>
      </c>
    </row>
    <row r="718" spans="49:49">
      <c r="AW718" s="20" t="str">
        <v>2</v>
      </c>
    </row>
    <row r="719" spans="49:49">
      <c r="AW719" s="20" t="str">
        <v>4</v>
      </c>
    </row>
    <row r="720" spans="49:49">
      <c r="AW720" s="20" t="str">
        <v>D</v>
      </c>
    </row>
    <row r="721" spans="49:49">
      <c r="AW721" s="20" t="str">
        <v>N</v>
      </c>
    </row>
    <row r="722" spans="49:49">
      <c r="AW722" s="20" t="str">
        <v>V</v>
      </c>
    </row>
    <row r="723" spans="49:49">
      <c r="AW723" s="20" t="str">
        <v>P</v>
      </c>
    </row>
    <row r="724" spans="49:49">
      <c r="AW724" s="20" t="str">
        <v>F</v>
      </c>
    </row>
    <row r="725" spans="49:49">
      <c r="AW725" s="20" t="str">
        <v>K</v>
      </c>
    </row>
    <row r="726" spans="49:49">
      <c r="AW726" s="20" t="str">
        <v>P</v>
      </c>
    </row>
    <row r="727" spans="49:49">
      <c r="AW727" s="20" t="str">
        <v>W</v>
      </c>
    </row>
    <row r="728" spans="49:49">
      <c r="AW728" s="20" t="str">
        <v>G</v>
      </c>
    </row>
    <row r="729" spans="49:49">
      <c r="AW729" s="20" t="str">
        <v>D</v>
      </c>
    </row>
    <row r="730" spans="49:49">
      <c r="AW730" s="20" t="str">
        <v>X</v>
      </c>
    </row>
    <row r="731" spans="49:49">
      <c r="AW731" s="20" t="str">
        <v>C</v>
      </c>
    </row>
    <row r="732" spans="49:49">
      <c r="AW732" s="20" t="str">
        <v>J</v>
      </c>
    </row>
    <row r="733" spans="49:49">
      <c r="AW733" s="20" t="str">
        <v>G</v>
      </c>
    </row>
    <row r="734" spans="49:49">
      <c r="AW734" s="20" t="str">
        <v>D</v>
      </c>
    </row>
    <row r="735" spans="49:49">
      <c r="AW735" s="20" t="str">
        <v>Y</v>
      </c>
    </row>
    <row r="736" spans="49:49">
      <c r="AW736" s="20" t="str">
        <v>V</v>
      </c>
    </row>
    <row r="737" spans="49:49">
      <c r="AW737" s="20" t="str">
        <v>T</v>
      </c>
    </row>
    <row r="738" spans="49:49">
      <c r="AW738" s="20" t="str">
        <v>C</v>
      </c>
    </row>
    <row r="739" spans="49:49">
      <c r="AW739" s="20" t="str">
        <v>K</v>
      </c>
    </row>
    <row r="740" spans="49:49">
      <c r="AW740" s="20" t="str">
        <v>J</v>
      </c>
    </row>
    <row r="741" spans="49:49">
      <c r="AW741" s="20" t="str">
        <v>T</v>
      </c>
    </row>
    <row r="742" spans="49:49">
      <c r="AW742" s="20" t="str">
        <v>K</v>
      </c>
    </row>
    <row r="743" spans="49:49">
      <c r="AW743" s="20" t="str">
        <v>Y</v>
      </c>
    </row>
    <row r="744" spans="49:49">
      <c r="AW744" s="20" t="str">
        <v>J</v>
      </c>
    </row>
    <row r="745" spans="49:49">
      <c r="AW745" s="20" t="str">
        <v>G</v>
      </c>
    </row>
    <row r="746" spans="49:49">
      <c r="AW746" s="20" t="str">
        <v>E</v>
      </c>
    </row>
    <row r="747" spans="49:49">
      <c r="AW747" s="20" t="str">
        <v>O</v>
      </c>
    </row>
    <row r="748" spans="49:49">
      <c r="AW748" s="20" t="str">
        <v>Y</v>
      </c>
    </row>
    <row r="749" spans="49:49">
      <c r="AW749" s="20" t="str">
        <v>S</v>
      </c>
    </row>
    <row r="750" spans="49:49">
      <c r="AW750" s="20" t="str">
        <v>E</v>
      </c>
    </row>
    <row r="751" spans="49:49">
      <c r="AW751" s="20" t="str">
        <v>L</v>
      </c>
    </row>
    <row r="752" spans="49:49">
      <c r="AW752" s="20" t="str">
        <v>G</v>
      </c>
    </row>
    <row r="753" spans="49:49">
      <c r="AW753" s="20" t="str">
        <v>B</v>
      </c>
    </row>
    <row r="754" spans="49:49">
      <c r="AW754" s="20" t="str">
        <v>U</v>
      </c>
    </row>
    <row r="755" spans="49:49">
      <c r="AW755" s="20" t="str">
        <v>A</v>
      </c>
    </row>
    <row r="756" spans="49:49">
      <c r="AW756" s="20" t="str">
        <v>X</v>
      </c>
    </row>
    <row r="757" spans="49:49">
      <c r="AW757" s="20" t="str">
        <v>O</v>
      </c>
    </row>
    <row r="758" spans="49:49">
      <c r="AW758" s="20" t="str">
        <v>Z</v>
      </c>
    </row>
    <row r="759" spans="49:49">
      <c r="AW759" s="20" t="str">
        <v>K</v>
      </c>
    </row>
    <row r="760" spans="49:49">
      <c r="AW760" s="20" t="str">
        <v>J</v>
      </c>
    </row>
    <row r="761" spans="49:49">
      <c r="AW761" s="20" t="str">
        <v>G</v>
      </c>
    </row>
    <row r="762" spans="49:49">
      <c r="AW762" s="20" t="str">
        <v>E</v>
      </c>
    </row>
    <row r="763" spans="49:49">
      <c r="AW763" s="20" t="str">
        <v>U</v>
      </c>
    </row>
    <row r="764" spans="49:49">
      <c r="AW764" s="20" t="str">
        <v>L</v>
      </c>
    </row>
    <row r="765" spans="49:49">
      <c r="AW765" s="20" t="str">
        <v>Z</v>
      </c>
    </row>
    <row r="766" spans="49:49">
      <c r="AW766" s="20" t="str">
        <v>N</v>
      </c>
    </row>
    <row r="767" spans="49:49">
      <c r="AW767" s="20" t="str">
        <v>K</v>
      </c>
    </row>
    <row r="768" spans="49:49">
      <c r="AW768" s="20" t="str">
        <v>C</v>
      </c>
    </row>
    <row r="769" spans="49:49">
      <c r="AW769" s="20" t="str">
        <v>K</v>
      </c>
    </row>
    <row r="770" spans="49:49">
      <c r="AW770" s="20" t="str">
        <v>K</v>
      </c>
    </row>
    <row r="771" spans="49:49">
      <c r="AW771" s="20" t="str">
        <v>Q</v>
      </c>
    </row>
    <row r="772" spans="49:49">
      <c r="AW772" s="20" t="str">
        <v>L</v>
      </c>
    </row>
    <row r="773" spans="49:49">
      <c r="AW773" s="20" t="str">
        <v>M</v>
      </c>
    </row>
    <row r="774" spans="49:49">
      <c r="AW774" s="20" t="str">
        <v>W</v>
      </c>
    </row>
    <row r="775" spans="49:49">
      <c r="AW775" s="20" t="str">
        <v>K</v>
      </c>
    </row>
    <row r="776" spans="49:49">
      <c r="AW776" s="20" t="str">
        <v>V</v>
      </c>
    </row>
    <row r="777" spans="49:49">
      <c r="AW777" s="20" t="str">
        <v>S</v>
      </c>
    </row>
    <row r="778" spans="49:49">
      <c r="AW778" s="20" t="str">
        <v>Q</v>
      </c>
    </row>
    <row r="779" spans="49:49">
      <c r="AW779" s="20" t="str">
        <v>3</v>
      </c>
    </row>
    <row r="780" spans="49:49">
      <c r="AW780" s="20" t="str">
        <v>1</v>
      </c>
    </row>
    <row r="781" spans="49:49">
      <c r="AW781" s="20" t="str">
        <v>K</v>
      </c>
    </row>
    <row r="782" spans="49:49">
      <c r="AW782" s="20" t="str">
        <v>L</v>
      </c>
    </row>
    <row r="783" spans="49:49">
      <c r="AW783" s="20" t="str">
        <v>V</v>
      </c>
    </row>
    <row r="784" spans="49:49">
      <c r="AW784" s="20" t="str">
        <v>W</v>
      </c>
    </row>
    <row r="785" spans="49:49">
      <c r="AW785" s="20" t="str">
        <v>U</v>
      </c>
    </row>
    <row r="786" spans="49:49">
      <c r="AW786" s="20" t="str">
        <v>W</v>
      </c>
    </row>
    <row r="787" spans="49:49">
      <c r="AW787" s="20" t="str">
        <v>E</v>
      </c>
    </row>
    <row r="788" spans="49:49">
      <c r="AW788" s="20" t="str">
        <v>T</v>
      </c>
    </row>
    <row r="789" spans="49:49">
      <c r="AW789" s="20" t="str">
        <v>W</v>
      </c>
    </row>
    <row r="790" spans="49:49">
      <c r="AW790" s="20" t="str">
        <v>J</v>
      </c>
    </row>
    <row r="791" spans="49:49">
      <c r="AW791" s="20" t="str">
        <v>A</v>
      </c>
    </row>
    <row r="792" spans="49:49">
      <c r="AW792" s="20" t="str">
        <v>K</v>
      </c>
    </row>
    <row r="793" spans="49:49">
      <c r="AW793" s="20" t="str">
        <v>O</v>
      </c>
    </row>
    <row r="794" spans="49:49">
      <c r="AW794" s="20" t="str">
        <v>Z</v>
      </c>
    </row>
    <row r="795" spans="49:49">
      <c r="AW795" s="20" t="str">
        <v>W</v>
      </c>
    </row>
    <row r="796" spans="49:49">
      <c r="AW796" s="20" t="str">
        <v>F</v>
      </c>
    </row>
    <row r="797" spans="49:49">
      <c r="AW797" s="20" t="str">
        <v>2</v>
      </c>
    </row>
    <row r="798" spans="49:49">
      <c r="AW798" s="20" t="str">
        <v>0</v>
      </c>
    </row>
    <row r="799" spans="49:49">
      <c r="AW799" s="20" t="str">
        <v>2</v>
      </c>
    </row>
    <row r="800" spans="49:49">
      <c r="AW800" s="20" t="str">
        <v>4</v>
      </c>
    </row>
    <row r="801" spans="49:49">
      <c r="AW801" s="20" t="str">
        <v>X</v>
      </c>
    </row>
    <row r="802" spans="49:49">
      <c r="AW802" s="20" t="str">
        <v>A</v>
      </c>
    </row>
    <row r="803" spans="49:49">
      <c r="AW803" s="20" t="str">
        <v>F</v>
      </c>
    </row>
    <row r="804" spans="49:49">
      <c r="AW804" s="20" t="str">
        <v>A</v>
      </c>
    </row>
    <row r="805" spans="49:49">
      <c r="AW805" s="20" t="str">
        <v>K</v>
      </c>
    </row>
    <row r="806" spans="49:49">
      <c r="AW806" s="20" t="str">
        <v>Z</v>
      </c>
    </row>
    <row r="807" spans="49:49">
      <c r="AW807" s="20" t="str">
        <v>W</v>
      </c>
    </row>
    <row r="808" spans="49:49">
      <c r="AW808" s="20" t="str">
        <v>K</v>
      </c>
    </row>
    <row r="809" spans="49:49">
      <c r="AW809" s="20" t="str">
        <v>Q</v>
      </c>
    </row>
    <row r="810" spans="49:49">
      <c r="AW810" s="20" t="str">
        <v>R</v>
      </c>
    </row>
    <row r="811" spans="49:49">
      <c r="AW811" s="20" t="str">
        <v>B</v>
      </c>
    </row>
    <row r="812" spans="49:49">
      <c r="AW812" s="20" t="str">
        <v>P</v>
      </c>
    </row>
    <row r="813" spans="49:49">
      <c r="AW813" s="20" t="str">
        <v>A</v>
      </c>
    </row>
    <row r="814" spans="49:49">
      <c r="AW814" s="20" t="str">
        <v>X</v>
      </c>
    </row>
    <row r="815" spans="49:49">
      <c r="AW815" s="20" t="str">
        <v>V</v>
      </c>
    </row>
    <row r="816" spans="49:49">
      <c r="AW816" s="20" t="str">
        <v>2</v>
      </c>
    </row>
    <row r="817" spans="49:49">
      <c r="AW817" s="20" t="str">
        <v>0</v>
      </c>
    </row>
    <row r="818" spans="49:49">
      <c r="AW818" s="20" t="str">
        <v>Q</v>
      </c>
    </row>
    <row r="819" spans="49:49">
      <c r="AW819" s="20" t="str">
        <v>E</v>
      </c>
    </row>
    <row r="820" spans="49:49">
      <c r="AW820" s="20" t="str">
        <v>M</v>
      </c>
    </row>
    <row r="821" spans="49:49">
      <c r="AW821" s="20" t="str">
        <v>O</v>
      </c>
    </row>
    <row r="822" spans="49:49">
      <c r="AW822" s="20" t="str">
        <v>X</v>
      </c>
    </row>
    <row r="823" spans="49:49">
      <c r="AW823" s="20" t="str">
        <v>Z</v>
      </c>
    </row>
    <row r="824" spans="49:49">
      <c r="AW824" s="20" t="str">
        <v>Q</v>
      </c>
    </row>
    <row r="825" spans="49:49">
      <c r="AW825" s="20" t="str">
        <v>F</v>
      </c>
    </row>
    <row r="826" spans="49:49">
      <c r="AW826" s="20" t="str">
        <v>Z</v>
      </c>
    </row>
    <row r="827" spans="49:49">
      <c r="AW827" s="20" t="str">
        <v>B</v>
      </c>
    </row>
    <row r="828" spans="49:49">
      <c r="AW828" s="20" t="str">
        <v>P</v>
      </c>
    </row>
    <row r="829" spans="49:49">
      <c r="AW829" s="20" t="str">
        <v>R</v>
      </c>
    </row>
    <row r="830" spans="49:49">
      <c r="AW830" s="20" t="str">
        <v>J</v>
      </c>
    </row>
    <row r="831" spans="49:49">
      <c r="AW831" s="20" t="str">
        <v>F</v>
      </c>
    </row>
    <row r="832" spans="49:49">
      <c r="AW832" s="20" t="str">
        <v>C</v>
      </c>
    </row>
    <row r="833" spans="49:49">
      <c r="AW833" s="20" t="str">
        <v>I</v>
      </c>
    </row>
    <row r="834" spans="49:49">
      <c r="AW834" s="20" t="str">
        <v>W</v>
      </c>
    </row>
    <row r="835" spans="49:49">
      <c r="AW835" s="20" t="str">
        <v>J</v>
      </c>
    </row>
    <row r="836" spans="49:49">
      <c r="AW836" s="20" t="str">
        <v>G</v>
      </c>
    </row>
    <row r="837" spans="49:49">
      <c r="AW837" s="20" t="str">
        <v>H</v>
      </c>
    </row>
    <row r="838" spans="49:49">
      <c r="AW838" s="20" t="str">
        <v>S</v>
      </c>
    </row>
    <row r="839" spans="49:49">
      <c r="AW839" s="20" t="str">
        <v>P</v>
      </c>
    </row>
    <row r="840" spans="49:49">
      <c r="AW840" s="20" t="str">
        <v>N</v>
      </c>
    </row>
    <row r="841" spans="49:49">
      <c r="AW841" s="20" t="str">
        <v>X</v>
      </c>
    </row>
    <row r="842" spans="49:49">
      <c r="AW842" s="20" t="str">
        <v>H</v>
      </c>
    </row>
    <row r="843" spans="49:49">
      <c r="AW843" s="20" t="str">
        <v>C</v>
      </c>
    </row>
    <row r="844" spans="49:49">
      <c r="AW844" s="20" t="str">
        <v>P</v>
      </c>
    </row>
    <row r="845" spans="49:49">
      <c r="AW845" s="20" t="str">
        <v>B</v>
      </c>
    </row>
    <row r="846" spans="49:49">
      <c r="AW846" s="20" t="str">
        <v>T</v>
      </c>
    </row>
    <row r="847" spans="49:49">
      <c r="AW847" s="20" t="str">
        <v>S</v>
      </c>
    </row>
    <row r="848" spans="49:49">
      <c r="AW848" s="20" t="str">
        <v>P</v>
      </c>
    </row>
    <row r="849" spans="49:49">
      <c r="AW849" s="20" t="str">
        <v>U</v>
      </c>
    </row>
    <row r="850" spans="49:49">
      <c r="AW850" s="20" t="str">
        <v>I</v>
      </c>
    </row>
    <row r="851" spans="49:49">
      <c r="AW851" s="20" t="str">
        <v>T</v>
      </c>
    </row>
    <row r="852" spans="49:49">
      <c r="AW852" s="20" t="str">
        <v>G</v>
      </c>
    </row>
    <row r="853" spans="49:49">
      <c r="AW853" s="20" t="str">
        <v>I</v>
      </c>
    </row>
    <row r="854" spans="49:49">
      <c r="AW854" s="20" t="str">
        <v>W</v>
      </c>
    </row>
    <row r="855" spans="49:49">
      <c r="AW855" s="20" t="str">
        <v>T</v>
      </c>
    </row>
    <row r="856" spans="49:49">
      <c r="AW856" s="20" t="str">
        <v>H</v>
      </c>
    </row>
    <row r="857" spans="49:49">
      <c r="AW857" s="20" t="str">
        <v>P</v>
      </c>
    </row>
    <row r="858" spans="49:49">
      <c r="AW858" s="20" t="str">
        <v>M</v>
      </c>
    </row>
    <row r="859" spans="49:49">
      <c r="AW859" s="20" t="str">
        <v>D</v>
      </c>
    </row>
    <row r="860" spans="49:49">
      <c r="AW860" s="20" t="str">
        <v>C</v>
      </c>
    </row>
    <row r="861" spans="49:49">
      <c r="AW861" s="20" t="str">
        <v>V</v>
      </c>
    </row>
    <row r="862" spans="49:49">
      <c r="AW862" s="20" t="str">
        <v>D</v>
      </c>
    </row>
    <row r="863" spans="49:49">
      <c r="AW863" s="20" t="str">
        <v>S</v>
      </c>
    </row>
    <row r="864" spans="49:49">
      <c r="AW864" s="20" t="str">
        <v>I</v>
      </c>
    </row>
    <row r="865" spans="49:49">
      <c r="AW865" s="20" t="str">
        <v>W</v>
      </c>
    </row>
    <row r="866" spans="49:49">
      <c r="AW866" s="20" t="str">
        <v>D</v>
      </c>
    </row>
    <row r="867" spans="49:49">
      <c r="AW867" s="20" t="str">
        <v>G</v>
      </c>
    </row>
    <row r="868" spans="49:49">
      <c r="AW868" s="20" t="str">
        <v>J</v>
      </c>
    </row>
    <row r="869" spans="49:49">
      <c r="AW869" s="20" t="str">
        <v>R</v>
      </c>
    </row>
    <row r="870" spans="49:49">
      <c r="AW870" s="20" t="str">
        <v>K</v>
      </c>
    </row>
    <row r="871" spans="49:49">
      <c r="AW871" s="20" t="str">
        <v>L</v>
      </c>
    </row>
    <row r="872" spans="49:49">
      <c r="AW872" s="20" t="str">
        <v>I</v>
      </c>
    </row>
    <row r="873" spans="49:49">
      <c r="AW873" s="20" t="str">
        <v>U</v>
      </c>
    </row>
    <row r="874" spans="49:49">
      <c r="AW874" s="20" t="str">
        <v>R</v>
      </c>
    </row>
    <row r="875" spans="49:49">
      <c r="AW875" s="20" t="str">
        <v>P</v>
      </c>
    </row>
    <row r="876" spans="49:49">
      <c r="AW876" s="20" t="str">
        <v>Z</v>
      </c>
    </row>
    <row r="877" spans="49:49">
      <c r="AW877" s="20" t="str">
        <v>J</v>
      </c>
    </row>
    <row r="878" spans="49:49">
      <c r="AW878" s="20" t="str">
        <v>T</v>
      </c>
    </row>
    <row r="879" spans="49:49">
      <c r="AW879" s="20" t="str">
        <v>R</v>
      </c>
    </row>
    <row r="880" spans="49:49">
      <c r="AW880" s="20" t="str">
        <v>K</v>
      </c>
    </row>
    <row r="881" spans="49:49">
      <c r="AW881" s="20" t="str">
        <v>L</v>
      </c>
    </row>
    <row r="882" spans="49:49">
      <c r="AW882" s="20" t="str">
        <v>I</v>
      </c>
    </row>
    <row r="883" spans="49:49">
      <c r="AW883" s="20" t="str">
        <v>U</v>
      </c>
    </row>
    <row r="884" spans="49:49">
      <c r="AW884" s="20" t="str">
        <v>R</v>
      </c>
    </row>
    <row r="885" spans="49:49">
      <c r="AW885" s="20" t="str">
        <v>P</v>
      </c>
    </row>
    <row r="886" spans="49:49">
      <c r="AW886" s="20" t="str">
        <v>N</v>
      </c>
    </row>
    <row r="887" spans="49:49">
      <c r="AW887" s="20" t="str">
        <v>Z</v>
      </c>
    </row>
    <row r="888" spans="49:49">
      <c r="AW888" s="20" t="str">
        <v>Q</v>
      </c>
    </row>
    <row r="889" spans="49:49">
      <c r="AW889" s="20" t="str">
        <v>L</v>
      </c>
    </row>
    <row r="890" spans="49:49">
      <c r="AW890" s="20" t="str">
        <v>I</v>
      </c>
    </row>
    <row r="891" spans="49:49">
      <c r="AW891" s="20" t="str">
        <v>G</v>
      </c>
    </row>
    <row r="892" spans="49:49">
      <c r="AW892" s="20" t="str">
        <v>Q</v>
      </c>
    </row>
    <row r="893" spans="49:49">
      <c r="AW893" s="20" t="str">
        <v>A</v>
      </c>
    </row>
    <row r="894" spans="49:49">
      <c r="AW894" s="20" t="str">
        <v>B</v>
      </c>
    </row>
    <row r="895" spans="49:49">
      <c r="AW895" s="20" t="str">
        <v>E</v>
      </c>
    </row>
    <row r="896" spans="49:49">
      <c r="AW896" s="20" t="str">
        <v>M</v>
      </c>
    </row>
    <row r="897" spans="49:49">
      <c r="AW897" s="20" t="str">
        <v>T</v>
      </c>
    </row>
    <row r="898" spans="49:49">
      <c r="AW898" s="20" t="str">
        <v>D</v>
      </c>
    </row>
    <row r="899" spans="49:49">
      <c r="AW899" s="20" t="str">
        <v>M</v>
      </c>
    </row>
    <row r="900" spans="49:49">
      <c r="AW900" s="20" t="str">
        <v>L</v>
      </c>
    </row>
    <row r="901" spans="49:49">
      <c r="AW901" s="20" t="str">
        <v>I</v>
      </c>
    </row>
    <row r="902" spans="49:49">
      <c r="AW902" s="20" t="str">
        <v>G</v>
      </c>
    </row>
    <row r="903" spans="49:49">
      <c r="AW903" s="20" t="str">
        <v>A</v>
      </c>
    </row>
    <row r="904" spans="49:49">
      <c r="AW904" s="20" t="str">
        <v>I</v>
      </c>
    </row>
    <row r="905" spans="49:49">
      <c r="AW905" s="20" t="str">
        <v>N</v>
      </c>
    </row>
    <row r="906" spans="49:49">
      <c r="AW906" s="20" t="str">
        <v>B</v>
      </c>
    </row>
    <row r="907" spans="49:49">
      <c r="AW907" s="20" t="str">
        <v>M</v>
      </c>
    </row>
    <row r="908" spans="49:49">
      <c r="AW908" s="20" t="str">
        <v>Z</v>
      </c>
    </row>
    <row r="909" spans="49:49">
      <c r="AW909" s="20" t="str">
        <v>A</v>
      </c>
    </row>
    <row r="910" spans="49:49">
      <c r="AW910" s="20" t="str">
        <v>C</v>
      </c>
    </row>
    <row r="911" spans="49:49">
      <c r="AW911" s="20" t="str">
        <v>V</v>
      </c>
    </row>
    <row r="912" spans="49:49">
      <c r="AW912" s="20" t="str">
        <v>L</v>
      </c>
    </row>
    <row r="913" spans="49:49">
      <c r="AW913" s="20" t="str">
        <v>I</v>
      </c>
    </row>
    <row r="914" spans="49:49">
      <c r="AW914" s="20" t="str">
        <v>G</v>
      </c>
    </row>
    <row r="915" spans="49:49">
      <c r="AW915" s="20" t="str">
        <v>H</v>
      </c>
    </row>
    <row r="916" spans="49:49">
      <c r="AW916" s="20" t="str">
        <v>J</v>
      </c>
    </row>
    <row r="917" spans="49:49">
      <c r="AW917" s="20" t="str">
        <v>I</v>
      </c>
    </row>
    <row r="918" spans="49:49">
      <c r="AW918" s="20" t="str">
        <v>Y</v>
      </c>
    </row>
    <row r="919" spans="49:49">
      <c r="AW919" s="20" t="str">
        <v>V</v>
      </c>
    </row>
    <row r="920" spans="49:49">
      <c r="AW920" s="20" t="str">
        <v>T</v>
      </c>
    </row>
    <row r="921" spans="49:49">
      <c r="AW921" s="20" t="str">
        <v>D</v>
      </c>
    </row>
    <row r="922" spans="49:49">
      <c r="AW922" s="20" t="str">
        <v>N</v>
      </c>
    </row>
    <row r="923" spans="49:49">
      <c r="AW923" s="20" t="str">
        <v>O</v>
      </c>
    </row>
    <row r="924" spans="49:49">
      <c r="AW924" s="20" t="str">
        <v>C</v>
      </c>
    </row>
    <row r="925" spans="49:49">
      <c r="AW925" s="20" t="str">
        <v>Z</v>
      </c>
    </row>
    <row r="926" spans="49:49">
      <c r="AW926" s="20" t="str">
        <v>R</v>
      </c>
    </row>
    <row r="927" spans="49:49">
      <c r="AW927" s="20" t="str">
        <v>Z</v>
      </c>
    </row>
    <row r="928" spans="49:49">
      <c r="AW928" s="20" t="str">
        <v>Z</v>
      </c>
    </row>
    <row r="929" spans="49:49">
      <c r="AW929" s="20" t="str">
        <v>F</v>
      </c>
    </row>
    <row r="930" spans="49:49">
      <c r="AW930" s="20" t="str">
        <v>Y</v>
      </c>
    </row>
    <row r="931" spans="49:49">
      <c r="AW931" s="20" t="str">
        <v>V</v>
      </c>
    </row>
    <row r="932" spans="49:49">
      <c r="AW932" s="20" t="str">
        <v>T</v>
      </c>
    </row>
    <row r="933" spans="49:49">
      <c r="AW933" s="20" t="str">
        <v>J</v>
      </c>
    </row>
    <row r="934" spans="49:49">
      <c r="AW934" s="20" t="str">
        <v>I</v>
      </c>
    </row>
    <row r="935" spans="49:49">
      <c r="AW935" s="20" t="str">
        <v>R</v>
      </c>
    </row>
    <row r="936" spans="49:49">
      <c r="AW936" s="20" t="str">
        <v>C</v>
      </c>
    </row>
    <row r="937" spans="49:49">
      <c r="AW937" s="20" t="str">
        <v>D</v>
      </c>
    </row>
    <row r="938" spans="49:49">
      <c r="AW938" s="20" t="str">
        <v>X</v>
      </c>
    </row>
    <row r="939" spans="49:49">
      <c r="AW939" s="20" t="str">
        <v>C</v>
      </c>
    </row>
    <row r="940" spans="49:49">
      <c r="AW940" s="20" t="str">
        <v>2</v>
      </c>
    </row>
    <row r="941" spans="49:49">
      <c r="AW941" s="20" t="str">
        <v>0</v>
      </c>
    </row>
    <row r="942" spans="49:49">
      <c r="AW942" s="20" t="str">
        <v>2</v>
      </c>
    </row>
    <row r="943" spans="49:49">
      <c r="AW943" s="20" t="str">
        <v>4</v>
      </c>
    </row>
    <row r="944" spans="49:49">
      <c r="AW944" s="20" t="str">
        <v>N</v>
      </c>
    </row>
    <row r="945" spans="49:49">
      <c r="AW945" s="20" t="str">
        <v>O</v>
      </c>
    </row>
    <row r="946" spans="49:49">
      <c r="AW946" s="20" t="str">
        <v>V</v>
      </c>
    </row>
    <row r="947" spans="49:49">
      <c r="AW947" s="20" t="str">
        <v>M</v>
      </c>
    </row>
    <row r="948" spans="49:49">
      <c r="AW948" s="20" t="str">
        <v>O</v>
      </c>
    </row>
    <row r="949" spans="49:49">
      <c r="AW949" s="20" t="str">
        <v>Z</v>
      </c>
    </row>
    <row r="950" spans="49:49">
      <c r="AW950" s="20" t="str">
        <v>Y</v>
      </c>
    </row>
    <row r="992" spans="648:648">
      <c r="XX992" s="79">
        <v>90551</v>
      </c>
    </row>
    <row r="1000" spans="648:648">
      <c r="XX1000" s="140">
        <v>125713</v>
      </c>
    </row>
  </sheetData>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39" id="{B0048522-8FA4-4638-8156-F9D0C6EF107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F25:F29</xm:sqref>
        </x14:conditionalFormatting>
        <x14:conditionalFormatting xmlns:xm="http://schemas.microsoft.com/office/excel/2006/main">
          <x14:cfRule type="iconSet" priority="18" id="{7F2B48EB-D457-46F8-B357-DE8163116BD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F50</xm:sqref>
        </x14:conditionalFormatting>
        <x14:conditionalFormatting xmlns:xm="http://schemas.microsoft.com/office/excel/2006/main">
          <x14:cfRule type="iconSet" priority="17" id="{A00E97A6-3CE7-4BB1-B34F-B77089E477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xm:sqref>
        </x14:conditionalFormatting>
        <x14:conditionalFormatting xmlns:xm="http://schemas.microsoft.com/office/excel/2006/main">
          <x14:cfRule type="iconSet" priority="15" id="{4FDDEDA4-5F6F-4908-8849-E7CC2D46BDE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F53:F72</xm:sqref>
        </x14:conditionalFormatting>
        <x14:conditionalFormatting xmlns:xm="http://schemas.microsoft.com/office/excel/2006/main">
          <x14:cfRule type="iconSet" priority="14" id="{2051AE47-E597-4490-B77D-AA44E58FA9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F89</xm:sqref>
        </x14:conditionalFormatting>
        <x14:conditionalFormatting xmlns:xm="http://schemas.microsoft.com/office/excel/2006/main">
          <x14:cfRule type="iconSet" priority="13" id="{D088855C-F50E-4637-B6C0-7C97EB8B6F9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F90</xm:sqref>
        </x14:conditionalFormatting>
        <x14:conditionalFormatting xmlns:xm="http://schemas.microsoft.com/office/excel/2006/main">
          <x14:cfRule type="iconSet" priority="12" id="{61969BCA-835E-4A85-99ED-8073C812936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F92:F111</xm:sqref>
        </x14:conditionalFormatting>
        <x14:conditionalFormatting xmlns:xm="http://schemas.microsoft.com/office/excel/2006/main">
          <x14:cfRule type="iconSet" priority="11" id="{4CD23A26-85E1-4F0D-A373-C90657A580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9" id="{282F069A-4456-48A0-86B1-E8E78682F8E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F131:F150</xm:sqref>
        </x14:conditionalFormatting>
        <x14:conditionalFormatting xmlns:xm="http://schemas.microsoft.com/office/excel/2006/main">
          <x14:cfRule type="iconSet" priority="8" id="{F5F514D6-4B6C-4A63-855C-1A9DEE8DBE3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F168</xm:sqref>
        </x14:conditionalFormatting>
        <x14:conditionalFormatting xmlns:xm="http://schemas.microsoft.com/office/excel/2006/main">
          <x14:cfRule type="iconSet" priority="7" id="{83F9F8BE-2C65-44A3-B622-33835E6D76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F170:F189</xm:sqref>
        </x14:conditionalFormatting>
        <x14:conditionalFormatting xmlns:xm="http://schemas.microsoft.com/office/excel/2006/main">
          <x14:cfRule type="iconSet" priority="6" id="{C458E644-839A-498F-A5D8-7EDB3D2F39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F208</xm:sqref>
        </x14:conditionalFormatting>
        <x14:conditionalFormatting xmlns:xm="http://schemas.microsoft.com/office/excel/2006/main">
          <x14:cfRule type="iconSet" priority="5" id="{854B65FC-CA96-4274-B782-AF0DB797BF3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F210:F229</xm:sqref>
        </x14:conditionalFormatting>
        <x14:conditionalFormatting xmlns:xm="http://schemas.microsoft.com/office/excel/2006/main">
          <x14:cfRule type="iconSet" priority="4" id="{6EEF5701-8D39-43D4-89B5-A2C825A576B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F245</xm:sqref>
        </x14:conditionalFormatting>
        <x14:conditionalFormatting xmlns:xm="http://schemas.microsoft.com/office/excel/2006/main">
          <x14:cfRule type="iconSet" priority="3" id="{250710AB-6A39-4805-B8A5-16E3F5B2973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F247:F266</xm:sqref>
        </x14:conditionalFormatting>
        <x14:conditionalFormatting xmlns:xm="http://schemas.microsoft.com/office/excel/2006/main">
          <x14:cfRule type="iconSet" priority="2" id="{5314754E-4BA3-47F6-891F-690CC5A247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F285</xm:sqref>
        </x14:conditionalFormatting>
        <x14:conditionalFormatting xmlns:xm="http://schemas.microsoft.com/office/excel/2006/main">
          <x14:cfRule type="iconSet" priority="1" id="{98F9B008-5536-48A6-B8DC-0F24443A3D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F287:F306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4815A-D0A5-460F-8100-463C4ABC22E0}">
  <dimension ref="B2:XX1000"/>
  <sheetViews>
    <sheetView showGridLines="0" zoomScale="70" zoomScaleNormal="70" workbookViewId="0">
      <selection activeCell="F4" sqref="F4"/>
    </sheetView>
  </sheetViews>
  <sheetFormatPr defaultColWidth="8.7109375" defaultRowHeight="15.75"/>
  <cols>
    <col min="1" max="1" width="2.640625" style="20" customWidth="1"/>
    <col min="2" max="2" width="10.7109375" style="20" bestFit="1" customWidth="1"/>
    <col min="3" max="3" width="17.7109375" style="20" bestFit="1" customWidth="1"/>
    <col min="4" max="4" width="6.640625" style="20" bestFit="1" customWidth="1"/>
    <col min="5" max="5" width="8.7109375" style="20"/>
    <col min="6" max="6" width="17.5" style="20" bestFit="1" customWidth="1"/>
    <col min="7" max="16384" width="8.7109375" style="20"/>
  </cols>
  <sheetData>
    <row r="2" spans="2:7">
      <c r="B2" s="20" t="s">
        <v>251</v>
      </c>
    </row>
    <row r="3" spans="2:7" ht="16.5" thickBot="1"/>
    <row r="4" spans="2:7" ht="16.5" thickBot="1">
      <c r="B4" s="94" t="s">
        <v>215</v>
      </c>
      <c r="C4" s="94" t="s">
        <v>212</v>
      </c>
      <c r="D4" s="95" t="s">
        <v>61</v>
      </c>
      <c r="F4" s="20" t="str" cm="1">
        <f t="array" ref="F4:F12">_xlfn.UNIQUE(_xlfn._xlws.FILTER(C5:C451,D5:D451="Yes"))</f>
        <v>Formatting entire columns, rows</v>
      </c>
      <c r="G4" s="20" cm="1">
        <f t="array" ref="G4:G12">COUNTIF(C5:C451,_xlfn.ANCHORARRAY(F4))</f>
        <v>15</v>
      </c>
    </row>
    <row r="5" spans="2:7">
      <c r="B5" s="98">
        <v>1</v>
      </c>
      <c r="C5" s="27" t="s">
        <v>100</v>
      </c>
      <c r="D5" s="99" t="s">
        <v>60</v>
      </c>
      <c r="F5" s="20" t="str">
        <v>Hardcoding within Formulas</v>
      </c>
      <c r="G5" s="20">
        <v>7</v>
      </c>
    </row>
    <row r="6" spans="2:7">
      <c r="B6" s="98">
        <v>2</v>
      </c>
      <c r="C6" s="27" t="s">
        <v>77</v>
      </c>
      <c r="D6" s="99" t="s">
        <v>60</v>
      </c>
      <c r="F6" s="20" t="str">
        <v>Unnessessarily complex formulas</v>
      </c>
      <c r="G6" s="20">
        <v>6</v>
      </c>
    </row>
    <row r="7" spans="2:7">
      <c r="B7" s="98">
        <v>3</v>
      </c>
      <c r="C7" s="27" t="s">
        <v>91</v>
      </c>
      <c r="D7" s="99" t="s">
        <v>60</v>
      </c>
      <c r="F7" s="20" t="str">
        <v>Multiple records in cell</v>
      </c>
      <c r="G7" s="20">
        <v>6</v>
      </c>
    </row>
    <row r="8" spans="2:7">
      <c r="B8" s="98">
        <v>4</v>
      </c>
      <c r="C8" s="27" t="s">
        <v>81</v>
      </c>
      <c r="D8" s="99" t="s">
        <v>60</v>
      </c>
      <c r="F8" s="20" t="str">
        <v>Merging Cells</v>
      </c>
      <c r="G8" s="20">
        <v>10</v>
      </c>
    </row>
    <row r="9" spans="2:7">
      <c r="B9" s="98">
        <v>5</v>
      </c>
      <c r="C9" s="27" t="s">
        <v>64</v>
      </c>
      <c r="D9" s="99" t="s">
        <v>60</v>
      </c>
      <c r="F9" s="20" t="str">
        <v>Color coding to enter data</v>
      </c>
      <c r="G9" s="20">
        <v>9</v>
      </c>
    </row>
    <row r="10" spans="2:7">
      <c r="B10" s="98">
        <v>6</v>
      </c>
      <c r="C10" s="27" t="s">
        <v>82</v>
      </c>
      <c r="D10" s="99" t="s">
        <v>60</v>
      </c>
      <c r="F10" s="20" t="str">
        <v>Replace formulas with values</v>
      </c>
      <c r="G10" s="20">
        <v>13</v>
      </c>
    </row>
    <row r="11" spans="2:7">
      <c r="B11" s="98">
        <v>7</v>
      </c>
      <c r="C11" s="27" t="s">
        <v>67</v>
      </c>
      <c r="D11" s="99" t="s">
        <v>59</v>
      </c>
      <c r="F11" s="20" t="str">
        <v>Formulas that Link to other Files</v>
      </c>
      <c r="G11" s="20">
        <v>12</v>
      </c>
    </row>
    <row r="12" spans="2:7">
      <c r="B12" s="98">
        <v>8</v>
      </c>
      <c r="C12" s="27" t="s">
        <v>82</v>
      </c>
      <c r="D12" s="99" t="s">
        <v>60</v>
      </c>
      <c r="F12" s="20" t="str">
        <v>Nontabular Data</v>
      </c>
      <c r="G12" s="20">
        <v>5</v>
      </c>
    </row>
    <row r="13" spans="2:7">
      <c r="B13" s="98">
        <v>9</v>
      </c>
      <c r="C13" s="27" t="s">
        <v>82</v>
      </c>
      <c r="D13" s="99" t="s">
        <v>60</v>
      </c>
    </row>
    <row r="14" spans="2:7">
      <c r="B14" s="98">
        <v>10</v>
      </c>
      <c r="C14" s="27" t="s">
        <v>81</v>
      </c>
      <c r="D14" s="99" t="s">
        <v>60</v>
      </c>
    </row>
    <row r="15" spans="2:7">
      <c r="B15" s="98">
        <v>11</v>
      </c>
      <c r="C15" s="27" t="s">
        <v>72</v>
      </c>
      <c r="D15" s="99" t="s">
        <v>60</v>
      </c>
    </row>
    <row r="16" spans="2:7">
      <c r="B16" s="98">
        <v>12</v>
      </c>
      <c r="C16" s="27" t="s">
        <v>95</v>
      </c>
      <c r="D16" s="99" t="s">
        <v>60</v>
      </c>
    </row>
    <row r="17" spans="2:4">
      <c r="B17" s="98">
        <v>13</v>
      </c>
      <c r="C17" s="27" t="s">
        <v>65</v>
      </c>
      <c r="D17" s="99" t="s">
        <v>59</v>
      </c>
    </row>
    <row r="18" spans="2:4">
      <c r="B18" s="98">
        <v>14</v>
      </c>
      <c r="C18" s="27" t="s">
        <v>70</v>
      </c>
      <c r="D18" s="99" t="s">
        <v>60</v>
      </c>
    </row>
    <row r="19" spans="2:4">
      <c r="B19" s="98">
        <v>15</v>
      </c>
      <c r="C19" s="27" t="s">
        <v>86</v>
      </c>
      <c r="D19" s="99" t="s">
        <v>60</v>
      </c>
    </row>
    <row r="20" spans="2:4">
      <c r="B20" s="98">
        <v>16</v>
      </c>
      <c r="C20" s="27" t="s">
        <v>82</v>
      </c>
      <c r="D20" s="99" t="s">
        <v>60</v>
      </c>
    </row>
    <row r="21" spans="2:4">
      <c r="B21" s="98">
        <v>17</v>
      </c>
      <c r="C21" s="27" t="s">
        <v>88</v>
      </c>
      <c r="D21" s="99" t="s">
        <v>60</v>
      </c>
    </row>
    <row r="22" spans="2:4">
      <c r="B22" s="98">
        <v>18</v>
      </c>
      <c r="C22" s="27" t="s">
        <v>97</v>
      </c>
      <c r="D22" s="99" t="s">
        <v>60</v>
      </c>
    </row>
    <row r="23" spans="2:4">
      <c r="B23" s="98">
        <v>19</v>
      </c>
      <c r="C23" s="27" t="s">
        <v>98</v>
      </c>
      <c r="D23" s="99" t="s">
        <v>60</v>
      </c>
    </row>
    <row r="24" spans="2:4">
      <c r="B24" s="98">
        <v>20</v>
      </c>
      <c r="C24" s="27" t="s">
        <v>73</v>
      </c>
      <c r="D24" s="99" t="s">
        <v>60</v>
      </c>
    </row>
    <row r="25" spans="2:4">
      <c r="B25" s="98">
        <v>21</v>
      </c>
      <c r="C25" s="27" t="s">
        <v>71</v>
      </c>
      <c r="D25" s="99" t="s">
        <v>60</v>
      </c>
    </row>
    <row r="26" spans="2:4">
      <c r="B26" s="98">
        <v>22</v>
      </c>
      <c r="C26" s="27" t="s">
        <v>67</v>
      </c>
      <c r="D26" s="99" t="s">
        <v>59</v>
      </c>
    </row>
    <row r="27" spans="2:4">
      <c r="B27" s="98">
        <v>23</v>
      </c>
      <c r="C27" s="27" t="s">
        <v>98</v>
      </c>
      <c r="D27" s="99" t="s">
        <v>60</v>
      </c>
    </row>
    <row r="28" spans="2:4">
      <c r="B28" s="98">
        <v>24</v>
      </c>
      <c r="C28" s="27" t="s">
        <v>67</v>
      </c>
      <c r="D28" s="99" t="s">
        <v>59</v>
      </c>
    </row>
    <row r="29" spans="2:4">
      <c r="B29" s="98">
        <v>25</v>
      </c>
      <c r="C29" s="27" t="s">
        <v>93</v>
      </c>
      <c r="D29" s="99" t="s">
        <v>60</v>
      </c>
    </row>
    <row r="30" spans="2:4">
      <c r="B30" s="98">
        <v>26</v>
      </c>
      <c r="C30" s="27" t="s">
        <v>85</v>
      </c>
      <c r="D30" s="99" t="s">
        <v>60</v>
      </c>
    </row>
    <row r="31" spans="2:4">
      <c r="B31" s="98">
        <v>27</v>
      </c>
      <c r="C31" s="27" t="s">
        <v>101</v>
      </c>
      <c r="D31" s="99" t="s">
        <v>60</v>
      </c>
    </row>
    <row r="32" spans="2:4">
      <c r="B32" s="98">
        <v>28</v>
      </c>
      <c r="C32" s="27" t="s">
        <v>76</v>
      </c>
      <c r="D32" s="99" t="s">
        <v>60</v>
      </c>
    </row>
    <row r="33" spans="2:4">
      <c r="B33" s="98">
        <v>29</v>
      </c>
      <c r="C33" s="27" t="s">
        <v>88</v>
      </c>
      <c r="D33" s="99" t="s">
        <v>60</v>
      </c>
    </row>
    <row r="34" spans="2:4">
      <c r="B34" s="98">
        <v>30</v>
      </c>
      <c r="C34" s="27" t="s">
        <v>89</v>
      </c>
      <c r="D34" s="99" t="s">
        <v>60</v>
      </c>
    </row>
    <row r="35" spans="2:4">
      <c r="B35" s="98">
        <v>31</v>
      </c>
      <c r="C35" s="27" t="s">
        <v>80</v>
      </c>
      <c r="D35" s="99" t="s">
        <v>60</v>
      </c>
    </row>
    <row r="36" spans="2:4">
      <c r="B36" s="98">
        <v>32</v>
      </c>
      <c r="C36" s="27" t="s">
        <v>87</v>
      </c>
      <c r="D36" s="99" t="s">
        <v>60</v>
      </c>
    </row>
    <row r="37" spans="2:4">
      <c r="B37" s="98">
        <v>33</v>
      </c>
      <c r="C37" s="27" t="s">
        <v>94</v>
      </c>
      <c r="D37" s="99" t="s">
        <v>60</v>
      </c>
    </row>
    <row r="38" spans="2:4">
      <c r="B38" s="98">
        <v>34</v>
      </c>
      <c r="C38" s="27" t="s">
        <v>65</v>
      </c>
      <c r="D38" s="99" t="s">
        <v>59</v>
      </c>
    </row>
    <row r="39" spans="2:4">
      <c r="B39" s="98">
        <v>35</v>
      </c>
      <c r="C39" s="27" t="s">
        <v>69</v>
      </c>
      <c r="D39" s="99" t="s">
        <v>59</v>
      </c>
    </row>
    <row r="40" spans="2:4">
      <c r="B40" s="98">
        <v>36</v>
      </c>
      <c r="C40" s="27" t="s">
        <v>98</v>
      </c>
      <c r="D40" s="99" t="s">
        <v>60</v>
      </c>
    </row>
    <row r="41" spans="2:4">
      <c r="B41" s="98">
        <v>37</v>
      </c>
      <c r="C41" s="27" t="s">
        <v>92</v>
      </c>
      <c r="D41" s="99" t="s">
        <v>60</v>
      </c>
    </row>
    <row r="42" spans="2:4">
      <c r="B42" s="98">
        <v>38</v>
      </c>
      <c r="C42" s="27" t="s">
        <v>93</v>
      </c>
      <c r="D42" s="99" t="s">
        <v>60</v>
      </c>
    </row>
    <row r="43" spans="2:4">
      <c r="B43" s="98">
        <v>39</v>
      </c>
      <c r="C43" s="27" t="s">
        <v>77</v>
      </c>
      <c r="D43" s="99" t="s">
        <v>60</v>
      </c>
    </row>
    <row r="44" spans="2:4">
      <c r="B44" s="98">
        <v>40</v>
      </c>
      <c r="C44" s="27" t="s">
        <v>87</v>
      </c>
      <c r="D44" s="99" t="s">
        <v>60</v>
      </c>
    </row>
    <row r="45" spans="2:4">
      <c r="B45" s="98">
        <v>41</v>
      </c>
      <c r="C45" s="27" t="s">
        <v>85</v>
      </c>
      <c r="D45" s="99" t="s">
        <v>60</v>
      </c>
    </row>
    <row r="46" spans="2:4">
      <c r="B46" s="98">
        <v>42</v>
      </c>
      <c r="C46" s="27" t="s">
        <v>99</v>
      </c>
      <c r="D46" s="99" t="s">
        <v>60</v>
      </c>
    </row>
    <row r="47" spans="2:4">
      <c r="B47" s="98">
        <v>43</v>
      </c>
      <c r="C47" s="27" t="s">
        <v>66</v>
      </c>
      <c r="D47" s="99" t="s">
        <v>59</v>
      </c>
    </row>
    <row r="48" spans="2:4">
      <c r="B48" s="98">
        <v>44</v>
      </c>
      <c r="C48" s="27" t="s">
        <v>95</v>
      </c>
      <c r="D48" s="99" t="s">
        <v>60</v>
      </c>
    </row>
    <row r="49" spans="2:4">
      <c r="B49" s="98">
        <v>45</v>
      </c>
      <c r="C49" s="27" t="s">
        <v>88</v>
      </c>
      <c r="D49" s="99" t="s">
        <v>60</v>
      </c>
    </row>
    <row r="50" spans="2:4">
      <c r="B50" s="98">
        <v>46</v>
      </c>
      <c r="C50" s="27" t="s">
        <v>76</v>
      </c>
      <c r="D50" s="99" t="s">
        <v>60</v>
      </c>
    </row>
    <row r="51" spans="2:4">
      <c r="B51" s="98">
        <v>47</v>
      </c>
      <c r="C51" s="27" t="s">
        <v>99</v>
      </c>
      <c r="D51" s="99" t="s">
        <v>60</v>
      </c>
    </row>
    <row r="52" spans="2:4">
      <c r="B52" s="98">
        <v>48</v>
      </c>
      <c r="C52" s="27" t="s">
        <v>82</v>
      </c>
      <c r="D52" s="99" t="s">
        <v>60</v>
      </c>
    </row>
    <row r="53" spans="2:4">
      <c r="B53" s="98">
        <v>49</v>
      </c>
      <c r="C53" s="27" t="s">
        <v>62</v>
      </c>
      <c r="D53" s="99" t="s">
        <v>59</v>
      </c>
    </row>
    <row r="54" spans="2:4">
      <c r="B54" s="98">
        <v>50</v>
      </c>
      <c r="C54" s="27" t="s">
        <v>72</v>
      </c>
      <c r="D54" s="99" t="s">
        <v>60</v>
      </c>
    </row>
    <row r="55" spans="2:4">
      <c r="B55" s="98">
        <v>51</v>
      </c>
      <c r="C55" s="27" t="s">
        <v>70</v>
      </c>
      <c r="D55" s="99" t="s">
        <v>60</v>
      </c>
    </row>
    <row r="56" spans="2:4">
      <c r="B56" s="98">
        <v>52</v>
      </c>
      <c r="C56" s="27" t="s">
        <v>76</v>
      </c>
      <c r="D56" s="99" t="s">
        <v>60</v>
      </c>
    </row>
    <row r="57" spans="2:4">
      <c r="B57" s="98">
        <v>53</v>
      </c>
      <c r="C57" s="27" t="s">
        <v>94</v>
      </c>
      <c r="D57" s="99" t="s">
        <v>60</v>
      </c>
    </row>
    <row r="58" spans="2:4">
      <c r="B58" s="98">
        <v>54</v>
      </c>
      <c r="C58" s="27" t="s">
        <v>84</v>
      </c>
      <c r="D58" s="99" t="s">
        <v>60</v>
      </c>
    </row>
    <row r="59" spans="2:4">
      <c r="B59" s="98">
        <v>55</v>
      </c>
      <c r="C59" s="27" t="s">
        <v>85</v>
      </c>
      <c r="D59" s="99" t="s">
        <v>60</v>
      </c>
    </row>
    <row r="60" spans="2:4">
      <c r="B60" s="98">
        <v>56</v>
      </c>
      <c r="C60" s="27" t="s">
        <v>85</v>
      </c>
      <c r="D60" s="99" t="s">
        <v>60</v>
      </c>
    </row>
    <row r="61" spans="2:4">
      <c r="B61" s="98">
        <v>57</v>
      </c>
      <c r="C61" s="27" t="s">
        <v>85</v>
      </c>
      <c r="D61" s="99" t="s">
        <v>60</v>
      </c>
    </row>
    <row r="62" spans="2:4">
      <c r="B62" s="98">
        <v>58</v>
      </c>
      <c r="C62" s="27" t="s">
        <v>76</v>
      </c>
      <c r="D62" s="99" t="s">
        <v>60</v>
      </c>
    </row>
    <row r="63" spans="2:4">
      <c r="B63" s="98">
        <v>59</v>
      </c>
      <c r="C63" s="27" t="s">
        <v>213</v>
      </c>
      <c r="D63" s="99" t="s">
        <v>59</v>
      </c>
    </row>
    <row r="64" spans="2:4">
      <c r="B64" s="98">
        <v>60</v>
      </c>
      <c r="C64" s="27" t="s">
        <v>213</v>
      </c>
      <c r="D64" s="99" t="s">
        <v>59</v>
      </c>
    </row>
    <row r="65" spans="2:4">
      <c r="B65" s="98">
        <v>61</v>
      </c>
      <c r="C65" s="27" t="s">
        <v>100</v>
      </c>
      <c r="D65" s="99" t="s">
        <v>60</v>
      </c>
    </row>
    <row r="66" spans="2:4">
      <c r="B66" s="98">
        <v>62</v>
      </c>
      <c r="C66" s="27" t="s">
        <v>83</v>
      </c>
      <c r="D66" s="99" t="s">
        <v>60</v>
      </c>
    </row>
    <row r="67" spans="2:4">
      <c r="B67" s="98">
        <v>63</v>
      </c>
      <c r="C67" s="27" t="s">
        <v>90</v>
      </c>
      <c r="D67" s="99" t="s">
        <v>60</v>
      </c>
    </row>
    <row r="68" spans="2:4">
      <c r="B68" s="98">
        <v>64</v>
      </c>
      <c r="C68" s="27" t="s">
        <v>65</v>
      </c>
      <c r="D68" s="99" t="s">
        <v>59</v>
      </c>
    </row>
    <row r="69" spans="2:4">
      <c r="B69" s="98">
        <v>65</v>
      </c>
      <c r="C69" s="27" t="s">
        <v>86</v>
      </c>
      <c r="D69" s="99" t="s">
        <v>60</v>
      </c>
    </row>
    <row r="70" spans="2:4">
      <c r="B70" s="98">
        <v>66</v>
      </c>
      <c r="C70" s="27" t="s">
        <v>68</v>
      </c>
      <c r="D70" s="99" t="s">
        <v>60</v>
      </c>
    </row>
    <row r="71" spans="2:4">
      <c r="B71" s="98">
        <v>67</v>
      </c>
      <c r="C71" s="27" t="s">
        <v>85</v>
      </c>
      <c r="D71" s="99" t="s">
        <v>60</v>
      </c>
    </row>
    <row r="72" spans="2:4">
      <c r="B72" s="98">
        <v>68</v>
      </c>
      <c r="C72" s="27" t="s">
        <v>90</v>
      </c>
      <c r="D72" s="99" t="s">
        <v>60</v>
      </c>
    </row>
    <row r="73" spans="2:4">
      <c r="B73" s="98">
        <v>69</v>
      </c>
      <c r="C73" s="27" t="s">
        <v>86</v>
      </c>
      <c r="D73" s="99" t="s">
        <v>60</v>
      </c>
    </row>
    <row r="74" spans="2:4">
      <c r="B74" s="98">
        <v>70</v>
      </c>
      <c r="C74" s="27" t="s">
        <v>93</v>
      </c>
      <c r="D74" s="99" t="s">
        <v>60</v>
      </c>
    </row>
    <row r="75" spans="2:4">
      <c r="B75" s="98">
        <v>71</v>
      </c>
      <c r="C75" s="27" t="s">
        <v>98</v>
      </c>
      <c r="D75" s="99" t="s">
        <v>60</v>
      </c>
    </row>
    <row r="76" spans="2:4">
      <c r="B76" s="98">
        <v>72</v>
      </c>
      <c r="C76" s="27" t="s">
        <v>88</v>
      </c>
      <c r="D76" s="99" t="s">
        <v>60</v>
      </c>
    </row>
    <row r="77" spans="2:4">
      <c r="B77" s="98">
        <v>73</v>
      </c>
      <c r="C77" s="27" t="s">
        <v>79</v>
      </c>
      <c r="D77" s="99" t="s">
        <v>60</v>
      </c>
    </row>
    <row r="78" spans="2:4">
      <c r="B78" s="98">
        <v>74</v>
      </c>
      <c r="C78" s="27" t="s">
        <v>73</v>
      </c>
      <c r="D78" s="99" t="s">
        <v>60</v>
      </c>
    </row>
    <row r="79" spans="2:4">
      <c r="B79" s="98">
        <v>75</v>
      </c>
      <c r="C79" s="27" t="s">
        <v>81</v>
      </c>
      <c r="D79" s="99" t="s">
        <v>60</v>
      </c>
    </row>
    <row r="80" spans="2:4">
      <c r="B80" s="98">
        <v>76</v>
      </c>
      <c r="C80" s="27" t="s">
        <v>70</v>
      </c>
      <c r="D80" s="99" t="s">
        <v>60</v>
      </c>
    </row>
    <row r="81" spans="2:4">
      <c r="B81" s="98">
        <v>77</v>
      </c>
      <c r="C81" s="27" t="s">
        <v>72</v>
      </c>
      <c r="D81" s="99" t="s">
        <v>60</v>
      </c>
    </row>
    <row r="82" spans="2:4">
      <c r="B82" s="98">
        <v>78</v>
      </c>
      <c r="C82" s="27" t="s">
        <v>70</v>
      </c>
      <c r="D82" s="99" t="s">
        <v>60</v>
      </c>
    </row>
    <row r="83" spans="2:4">
      <c r="B83" s="98">
        <v>79</v>
      </c>
      <c r="C83" s="27" t="s">
        <v>96</v>
      </c>
      <c r="D83" s="99" t="s">
        <v>60</v>
      </c>
    </row>
    <row r="84" spans="2:4">
      <c r="B84" s="98">
        <v>80</v>
      </c>
      <c r="C84" s="27" t="s">
        <v>66</v>
      </c>
      <c r="D84" s="99" t="s">
        <v>59</v>
      </c>
    </row>
    <row r="85" spans="2:4">
      <c r="B85" s="98">
        <v>81</v>
      </c>
      <c r="C85" s="27" t="s">
        <v>95</v>
      </c>
      <c r="D85" s="99" t="s">
        <v>60</v>
      </c>
    </row>
    <row r="86" spans="2:4">
      <c r="B86" s="98">
        <v>82</v>
      </c>
      <c r="C86" s="27" t="s">
        <v>213</v>
      </c>
      <c r="D86" s="99" t="s">
        <v>59</v>
      </c>
    </row>
    <row r="87" spans="2:4">
      <c r="B87" s="98">
        <v>83</v>
      </c>
      <c r="C87" s="27" t="s">
        <v>87</v>
      </c>
      <c r="D87" s="99" t="s">
        <v>60</v>
      </c>
    </row>
    <row r="88" spans="2:4">
      <c r="B88" s="98">
        <v>84</v>
      </c>
      <c r="C88" s="27" t="s">
        <v>90</v>
      </c>
      <c r="D88" s="99" t="s">
        <v>60</v>
      </c>
    </row>
    <row r="89" spans="2:4">
      <c r="B89" s="98">
        <v>85</v>
      </c>
      <c r="C89" s="27" t="s">
        <v>94</v>
      </c>
      <c r="D89" s="99" t="s">
        <v>60</v>
      </c>
    </row>
    <row r="90" spans="2:4">
      <c r="B90" s="98">
        <v>86</v>
      </c>
      <c r="C90" s="27" t="s">
        <v>64</v>
      </c>
      <c r="D90" s="99" t="s">
        <v>60</v>
      </c>
    </row>
    <row r="91" spans="2:4">
      <c r="B91" s="98">
        <v>87</v>
      </c>
      <c r="C91" s="27" t="s">
        <v>92</v>
      </c>
      <c r="D91" s="99" t="s">
        <v>60</v>
      </c>
    </row>
    <row r="92" spans="2:4">
      <c r="B92" s="98">
        <v>88</v>
      </c>
      <c r="C92" s="27" t="s">
        <v>67</v>
      </c>
      <c r="D92" s="99" t="s">
        <v>59</v>
      </c>
    </row>
    <row r="93" spans="2:4">
      <c r="B93" s="98">
        <v>89</v>
      </c>
      <c r="C93" s="27" t="s">
        <v>95</v>
      </c>
      <c r="D93" s="99" t="s">
        <v>60</v>
      </c>
    </row>
    <row r="94" spans="2:4">
      <c r="B94" s="98">
        <v>90</v>
      </c>
      <c r="C94" s="27" t="s">
        <v>96</v>
      </c>
      <c r="D94" s="99" t="s">
        <v>60</v>
      </c>
    </row>
    <row r="95" spans="2:4">
      <c r="B95" s="98">
        <v>91</v>
      </c>
      <c r="C95" s="27" t="s">
        <v>81</v>
      </c>
      <c r="D95" s="99" t="s">
        <v>60</v>
      </c>
    </row>
    <row r="96" spans="2:4">
      <c r="B96" s="98">
        <v>92</v>
      </c>
      <c r="C96" s="27" t="s">
        <v>80</v>
      </c>
      <c r="D96" s="99" t="s">
        <v>60</v>
      </c>
    </row>
    <row r="97" spans="2:4">
      <c r="B97" s="98">
        <v>93</v>
      </c>
      <c r="C97" s="27" t="s">
        <v>87</v>
      </c>
      <c r="D97" s="99" t="s">
        <v>60</v>
      </c>
    </row>
    <row r="98" spans="2:4">
      <c r="B98" s="98">
        <v>94</v>
      </c>
      <c r="C98" s="27" t="s">
        <v>65</v>
      </c>
      <c r="D98" s="99" t="s">
        <v>59</v>
      </c>
    </row>
    <row r="99" spans="2:4">
      <c r="B99" s="98">
        <v>95</v>
      </c>
      <c r="C99" s="27" t="s">
        <v>95</v>
      </c>
      <c r="D99" s="99" t="s">
        <v>60</v>
      </c>
    </row>
    <row r="100" spans="2:4">
      <c r="B100" s="98">
        <v>96</v>
      </c>
      <c r="C100" s="27" t="s">
        <v>79</v>
      </c>
      <c r="D100" s="99" t="s">
        <v>60</v>
      </c>
    </row>
    <row r="101" spans="2:4">
      <c r="B101" s="98">
        <v>97</v>
      </c>
      <c r="C101" s="27" t="s">
        <v>85</v>
      </c>
      <c r="D101" s="99" t="s">
        <v>60</v>
      </c>
    </row>
    <row r="102" spans="2:4">
      <c r="B102" s="98">
        <v>98</v>
      </c>
      <c r="C102" s="27" t="s">
        <v>70</v>
      </c>
      <c r="D102" s="99" t="s">
        <v>60</v>
      </c>
    </row>
    <row r="103" spans="2:4">
      <c r="B103" s="98">
        <v>99</v>
      </c>
      <c r="C103" s="27" t="s">
        <v>77</v>
      </c>
      <c r="D103" s="99" t="s">
        <v>60</v>
      </c>
    </row>
    <row r="104" spans="2:4">
      <c r="B104" s="98">
        <v>100</v>
      </c>
      <c r="C104" s="27" t="s">
        <v>76</v>
      </c>
      <c r="D104" s="99" t="s">
        <v>60</v>
      </c>
    </row>
    <row r="105" spans="2:4">
      <c r="B105" s="98">
        <v>101</v>
      </c>
      <c r="C105" s="27" t="s">
        <v>94</v>
      </c>
      <c r="D105" s="99" t="s">
        <v>60</v>
      </c>
    </row>
    <row r="106" spans="2:4">
      <c r="B106" s="98">
        <v>102</v>
      </c>
      <c r="C106" s="27" t="s">
        <v>85</v>
      </c>
      <c r="D106" s="99" t="s">
        <v>60</v>
      </c>
    </row>
    <row r="107" spans="2:4">
      <c r="B107" s="98">
        <v>103</v>
      </c>
      <c r="C107" s="27" t="s">
        <v>73</v>
      </c>
      <c r="D107" s="99" t="s">
        <v>60</v>
      </c>
    </row>
    <row r="108" spans="2:4">
      <c r="B108" s="98">
        <v>104</v>
      </c>
      <c r="C108" s="27" t="s">
        <v>85</v>
      </c>
      <c r="D108" s="99" t="s">
        <v>60</v>
      </c>
    </row>
    <row r="109" spans="2:4">
      <c r="B109" s="98">
        <v>105</v>
      </c>
      <c r="C109" s="27" t="s">
        <v>213</v>
      </c>
      <c r="D109" s="99" t="s">
        <v>59</v>
      </c>
    </row>
    <row r="110" spans="2:4">
      <c r="B110" s="98">
        <v>106</v>
      </c>
      <c r="C110" s="27" t="s">
        <v>76</v>
      </c>
      <c r="D110" s="99" t="s">
        <v>60</v>
      </c>
    </row>
    <row r="111" spans="2:4">
      <c r="B111" s="98">
        <v>107</v>
      </c>
      <c r="C111" s="27" t="s">
        <v>86</v>
      </c>
      <c r="D111" s="99" t="s">
        <v>60</v>
      </c>
    </row>
    <row r="112" spans="2:4">
      <c r="B112" s="98">
        <v>108</v>
      </c>
      <c r="C112" s="27" t="s">
        <v>79</v>
      </c>
      <c r="D112" s="99" t="s">
        <v>60</v>
      </c>
    </row>
    <row r="113" spans="2:4">
      <c r="B113" s="98">
        <v>109</v>
      </c>
      <c r="C113" s="27" t="s">
        <v>82</v>
      </c>
      <c r="D113" s="99" t="s">
        <v>60</v>
      </c>
    </row>
    <row r="114" spans="2:4">
      <c r="B114" s="98">
        <v>110</v>
      </c>
      <c r="C114" s="27" t="s">
        <v>85</v>
      </c>
      <c r="D114" s="99" t="s">
        <v>60</v>
      </c>
    </row>
    <row r="115" spans="2:4">
      <c r="B115" s="98">
        <v>111</v>
      </c>
      <c r="C115" s="27" t="s">
        <v>102</v>
      </c>
      <c r="D115" s="99" t="s">
        <v>59</v>
      </c>
    </row>
    <row r="116" spans="2:4">
      <c r="B116" s="98">
        <v>112</v>
      </c>
      <c r="C116" s="27" t="s">
        <v>85</v>
      </c>
      <c r="D116" s="99" t="s">
        <v>60</v>
      </c>
    </row>
    <row r="117" spans="2:4">
      <c r="B117" s="98">
        <v>113</v>
      </c>
      <c r="C117" s="27" t="s">
        <v>97</v>
      </c>
      <c r="D117" s="99" t="s">
        <v>60</v>
      </c>
    </row>
    <row r="118" spans="2:4">
      <c r="B118" s="98">
        <v>114</v>
      </c>
      <c r="C118" s="27" t="s">
        <v>95</v>
      </c>
      <c r="D118" s="99" t="s">
        <v>60</v>
      </c>
    </row>
    <row r="119" spans="2:4">
      <c r="B119" s="98">
        <v>115</v>
      </c>
      <c r="C119" s="27" t="s">
        <v>91</v>
      </c>
      <c r="D119" s="99" t="s">
        <v>60</v>
      </c>
    </row>
    <row r="120" spans="2:4">
      <c r="B120" s="98">
        <v>116</v>
      </c>
      <c r="C120" s="27" t="s">
        <v>77</v>
      </c>
      <c r="D120" s="99" t="s">
        <v>60</v>
      </c>
    </row>
    <row r="121" spans="2:4">
      <c r="B121" s="98">
        <v>117</v>
      </c>
      <c r="C121" s="27" t="s">
        <v>66</v>
      </c>
      <c r="D121" s="99" t="s">
        <v>59</v>
      </c>
    </row>
    <row r="122" spans="2:4">
      <c r="B122" s="98">
        <v>118</v>
      </c>
      <c r="C122" s="27" t="s">
        <v>99</v>
      </c>
      <c r="D122" s="99" t="s">
        <v>60</v>
      </c>
    </row>
    <row r="123" spans="2:4">
      <c r="B123" s="98">
        <v>119</v>
      </c>
      <c r="C123" s="27" t="s">
        <v>85</v>
      </c>
      <c r="D123" s="99" t="s">
        <v>60</v>
      </c>
    </row>
    <row r="124" spans="2:4">
      <c r="B124" s="98">
        <v>120</v>
      </c>
      <c r="C124" s="27" t="s">
        <v>90</v>
      </c>
      <c r="D124" s="99" t="s">
        <v>60</v>
      </c>
    </row>
    <row r="125" spans="2:4">
      <c r="B125" s="98">
        <v>121</v>
      </c>
      <c r="C125" s="27" t="s">
        <v>78</v>
      </c>
      <c r="D125" s="99" t="s">
        <v>59</v>
      </c>
    </row>
    <row r="126" spans="2:4">
      <c r="B126" s="98">
        <v>122</v>
      </c>
      <c r="C126" s="27" t="s">
        <v>100</v>
      </c>
      <c r="D126" s="99" t="s">
        <v>60</v>
      </c>
    </row>
    <row r="127" spans="2:4">
      <c r="B127" s="98">
        <v>123</v>
      </c>
      <c r="C127" s="27" t="s">
        <v>64</v>
      </c>
      <c r="D127" s="99" t="s">
        <v>60</v>
      </c>
    </row>
    <row r="128" spans="2:4">
      <c r="B128" s="98">
        <v>124</v>
      </c>
      <c r="C128" s="27" t="s">
        <v>68</v>
      </c>
      <c r="D128" s="99" t="s">
        <v>60</v>
      </c>
    </row>
    <row r="129" spans="2:4">
      <c r="B129" s="98">
        <v>125</v>
      </c>
      <c r="C129" s="27" t="s">
        <v>100</v>
      </c>
      <c r="D129" s="99" t="s">
        <v>60</v>
      </c>
    </row>
    <row r="130" spans="2:4">
      <c r="B130" s="98">
        <v>126</v>
      </c>
      <c r="C130" s="27" t="s">
        <v>91</v>
      </c>
      <c r="D130" s="99" t="s">
        <v>60</v>
      </c>
    </row>
    <row r="131" spans="2:4">
      <c r="B131" s="98">
        <v>127</v>
      </c>
      <c r="C131" s="27" t="s">
        <v>94</v>
      </c>
      <c r="D131" s="99" t="s">
        <v>60</v>
      </c>
    </row>
    <row r="132" spans="2:4">
      <c r="B132" s="98">
        <v>128</v>
      </c>
      <c r="C132" s="27" t="s">
        <v>86</v>
      </c>
      <c r="D132" s="99" t="s">
        <v>60</v>
      </c>
    </row>
    <row r="133" spans="2:4">
      <c r="B133" s="98">
        <v>129</v>
      </c>
      <c r="C133" s="27" t="s">
        <v>69</v>
      </c>
      <c r="D133" s="99" t="s">
        <v>59</v>
      </c>
    </row>
    <row r="134" spans="2:4">
      <c r="B134" s="98">
        <v>130</v>
      </c>
      <c r="C134" s="27" t="s">
        <v>87</v>
      </c>
      <c r="D134" s="99" t="s">
        <v>60</v>
      </c>
    </row>
    <row r="135" spans="2:4">
      <c r="B135" s="98">
        <v>131</v>
      </c>
      <c r="C135" s="27" t="s">
        <v>64</v>
      </c>
      <c r="D135" s="99" t="s">
        <v>60</v>
      </c>
    </row>
    <row r="136" spans="2:4">
      <c r="B136" s="98">
        <v>132</v>
      </c>
      <c r="C136" s="27" t="s">
        <v>87</v>
      </c>
      <c r="D136" s="99" t="s">
        <v>60</v>
      </c>
    </row>
    <row r="137" spans="2:4">
      <c r="B137" s="98">
        <v>133</v>
      </c>
      <c r="C137" s="27" t="s">
        <v>93</v>
      </c>
      <c r="D137" s="99" t="s">
        <v>60</v>
      </c>
    </row>
    <row r="138" spans="2:4">
      <c r="B138" s="98">
        <v>134</v>
      </c>
      <c r="C138" s="27" t="s">
        <v>67</v>
      </c>
      <c r="D138" s="99" t="s">
        <v>59</v>
      </c>
    </row>
    <row r="139" spans="2:4">
      <c r="B139" s="98">
        <v>135</v>
      </c>
      <c r="C139" s="27" t="s">
        <v>79</v>
      </c>
      <c r="D139" s="99" t="s">
        <v>60</v>
      </c>
    </row>
    <row r="140" spans="2:4">
      <c r="B140" s="98">
        <v>136</v>
      </c>
      <c r="C140" s="27" t="s">
        <v>102</v>
      </c>
      <c r="D140" s="99" t="s">
        <v>59</v>
      </c>
    </row>
    <row r="141" spans="2:4">
      <c r="B141" s="98">
        <v>137</v>
      </c>
      <c r="C141" s="27" t="s">
        <v>94</v>
      </c>
      <c r="D141" s="99" t="s">
        <v>60</v>
      </c>
    </row>
    <row r="142" spans="2:4">
      <c r="B142" s="98">
        <v>138</v>
      </c>
      <c r="C142" s="27" t="s">
        <v>85</v>
      </c>
      <c r="D142" s="99" t="s">
        <v>60</v>
      </c>
    </row>
    <row r="143" spans="2:4">
      <c r="B143" s="98">
        <v>139</v>
      </c>
      <c r="C143" s="27" t="s">
        <v>85</v>
      </c>
      <c r="D143" s="99" t="s">
        <v>60</v>
      </c>
    </row>
    <row r="144" spans="2:4">
      <c r="B144" s="98">
        <v>140</v>
      </c>
      <c r="C144" s="27" t="s">
        <v>84</v>
      </c>
      <c r="D144" s="99" t="s">
        <v>60</v>
      </c>
    </row>
    <row r="145" spans="2:4">
      <c r="B145" s="98">
        <v>141</v>
      </c>
      <c r="C145" s="27" t="s">
        <v>83</v>
      </c>
      <c r="D145" s="99" t="s">
        <v>60</v>
      </c>
    </row>
    <row r="146" spans="2:4">
      <c r="B146" s="98">
        <v>142</v>
      </c>
      <c r="C146" s="27" t="s">
        <v>96</v>
      </c>
      <c r="D146" s="99" t="s">
        <v>60</v>
      </c>
    </row>
    <row r="147" spans="2:4">
      <c r="B147" s="98">
        <v>143</v>
      </c>
      <c r="C147" s="27" t="s">
        <v>78</v>
      </c>
      <c r="D147" s="99" t="s">
        <v>59</v>
      </c>
    </row>
    <row r="148" spans="2:4">
      <c r="B148" s="98">
        <v>144</v>
      </c>
      <c r="C148" s="27" t="s">
        <v>87</v>
      </c>
      <c r="D148" s="99" t="s">
        <v>60</v>
      </c>
    </row>
    <row r="149" spans="2:4">
      <c r="B149" s="98">
        <v>145</v>
      </c>
      <c r="C149" s="27" t="s">
        <v>87</v>
      </c>
      <c r="D149" s="99" t="s">
        <v>60</v>
      </c>
    </row>
    <row r="150" spans="2:4">
      <c r="B150" s="98">
        <v>146</v>
      </c>
      <c r="C150" s="27" t="s">
        <v>79</v>
      </c>
      <c r="D150" s="99" t="s">
        <v>60</v>
      </c>
    </row>
    <row r="151" spans="2:4">
      <c r="B151" s="98">
        <v>147</v>
      </c>
      <c r="C151" s="27" t="s">
        <v>95</v>
      </c>
      <c r="D151" s="99" t="s">
        <v>60</v>
      </c>
    </row>
    <row r="152" spans="2:4">
      <c r="B152" s="98">
        <v>148</v>
      </c>
      <c r="C152" s="27" t="s">
        <v>95</v>
      </c>
      <c r="D152" s="99" t="s">
        <v>60</v>
      </c>
    </row>
    <row r="153" spans="2:4">
      <c r="B153" s="98">
        <v>149</v>
      </c>
      <c r="C153" s="27" t="s">
        <v>91</v>
      </c>
      <c r="D153" s="99" t="s">
        <v>60</v>
      </c>
    </row>
    <row r="154" spans="2:4">
      <c r="B154" s="98">
        <v>150</v>
      </c>
      <c r="C154" s="27" t="s">
        <v>96</v>
      </c>
      <c r="D154" s="99" t="s">
        <v>60</v>
      </c>
    </row>
    <row r="155" spans="2:4">
      <c r="B155" s="98">
        <v>151</v>
      </c>
      <c r="C155" s="27" t="s">
        <v>101</v>
      </c>
      <c r="D155" s="99" t="s">
        <v>60</v>
      </c>
    </row>
    <row r="156" spans="2:4">
      <c r="B156" s="98">
        <v>152</v>
      </c>
      <c r="C156" s="27" t="s">
        <v>94</v>
      </c>
      <c r="D156" s="99" t="s">
        <v>60</v>
      </c>
    </row>
    <row r="157" spans="2:4">
      <c r="B157" s="98">
        <v>153</v>
      </c>
      <c r="C157" s="27" t="s">
        <v>102</v>
      </c>
      <c r="D157" s="99" t="s">
        <v>59</v>
      </c>
    </row>
    <row r="158" spans="2:4">
      <c r="B158" s="98">
        <v>154</v>
      </c>
      <c r="C158" s="27" t="s">
        <v>87</v>
      </c>
      <c r="D158" s="99" t="s">
        <v>60</v>
      </c>
    </row>
    <row r="159" spans="2:4">
      <c r="B159" s="98">
        <v>155</v>
      </c>
      <c r="C159" s="27" t="s">
        <v>87</v>
      </c>
      <c r="D159" s="99" t="s">
        <v>60</v>
      </c>
    </row>
    <row r="160" spans="2:4">
      <c r="B160" s="98">
        <v>156</v>
      </c>
      <c r="C160" s="27" t="s">
        <v>76</v>
      </c>
      <c r="D160" s="99" t="s">
        <v>60</v>
      </c>
    </row>
    <row r="161" spans="2:4">
      <c r="B161" s="98">
        <v>157</v>
      </c>
      <c r="C161" s="27" t="s">
        <v>87</v>
      </c>
      <c r="D161" s="99" t="s">
        <v>60</v>
      </c>
    </row>
    <row r="162" spans="2:4">
      <c r="B162" s="98">
        <v>158</v>
      </c>
      <c r="C162" s="27" t="s">
        <v>85</v>
      </c>
      <c r="D162" s="99" t="s">
        <v>60</v>
      </c>
    </row>
    <row r="163" spans="2:4">
      <c r="B163" s="98">
        <v>159</v>
      </c>
      <c r="C163" s="27" t="s">
        <v>98</v>
      </c>
      <c r="D163" s="99" t="s">
        <v>60</v>
      </c>
    </row>
    <row r="164" spans="2:4">
      <c r="B164" s="98">
        <v>160</v>
      </c>
      <c r="C164" s="27" t="s">
        <v>80</v>
      </c>
      <c r="D164" s="99" t="s">
        <v>60</v>
      </c>
    </row>
    <row r="165" spans="2:4">
      <c r="B165" s="98">
        <v>161</v>
      </c>
      <c r="C165" s="27" t="s">
        <v>78</v>
      </c>
      <c r="D165" s="99" t="s">
        <v>59</v>
      </c>
    </row>
    <row r="166" spans="2:4">
      <c r="B166" s="98">
        <v>162</v>
      </c>
      <c r="C166" s="27" t="s">
        <v>63</v>
      </c>
      <c r="D166" s="99" t="s">
        <v>60</v>
      </c>
    </row>
    <row r="167" spans="2:4">
      <c r="B167" s="98">
        <v>163</v>
      </c>
      <c r="C167" s="27" t="s">
        <v>99</v>
      </c>
      <c r="D167" s="99" t="s">
        <v>60</v>
      </c>
    </row>
    <row r="168" spans="2:4">
      <c r="B168" s="98">
        <v>164</v>
      </c>
      <c r="C168" s="27" t="s">
        <v>74</v>
      </c>
      <c r="D168" s="99" t="s">
        <v>59</v>
      </c>
    </row>
    <row r="169" spans="2:4">
      <c r="B169" s="98">
        <v>165</v>
      </c>
      <c r="C169" s="27" t="s">
        <v>87</v>
      </c>
      <c r="D169" s="99" t="s">
        <v>60</v>
      </c>
    </row>
    <row r="170" spans="2:4">
      <c r="B170" s="98">
        <v>166</v>
      </c>
      <c r="C170" s="27" t="s">
        <v>71</v>
      </c>
      <c r="D170" s="99" t="s">
        <v>60</v>
      </c>
    </row>
    <row r="171" spans="2:4">
      <c r="B171" s="98">
        <v>167</v>
      </c>
      <c r="C171" s="27" t="s">
        <v>85</v>
      </c>
      <c r="D171" s="99" t="s">
        <v>60</v>
      </c>
    </row>
    <row r="172" spans="2:4">
      <c r="B172" s="98">
        <v>168</v>
      </c>
      <c r="C172" s="27" t="s">
        <v>78</v>
      </c>
      <c r="D172" s="99" t="s">
        <v>59</v>
      </c>
    </row>
    <row r="173" spans="2:4">
      <c r="B173" s="98">
        <v>169</v>
      </c>
      <c r="C173" s="27" t="s">
        <v>96</v>
      </c>
      <c r="D173" s="99" t="s">
        <v>60</v>
      </c>
    </row>
    <row r="174" spans="2:4">
      <c r="B174" s="98">
        <v>170</v>
      </c>
      <c r="C174" s="27" t="s">
        <v>94</v>
      </c>
      <c r="D174" s="99" t="s">
        <v>60</v>
      </c>
    </row>
    <row r="175" spans="2:4">
      <c r="B175" s="98">
        <v>171</v>
      </c>
      <c r="C175" s="27" t="s">
        <v>71</v>
      </c>
      <c r="D175" s="99" t="s">
        <v>60</v>
      </c>
    </row>
    <row r="176" spans="2:4">
      <c r="B176" s="98">
        <v>172</v>
      </c>
      <c r="C176" s="27" t="s">
        <v>69</v>
      </c>
      <c r="D176" s="99" t="s">
        <v>59</v>
      </c>
    </row>
    <row r="177" spans="2:4">
      <c r="B177" s="98">
        <v>173</v>
      </c>
      <c r="C177" s="27" t="s">
        <v>80</v>
      </c>
      <c r="D177" s="99" t="s">
        <v>60</v>
      </c>
    </row>
    <row r="178" spans="2:4">
      <c r="B178" s="98">
        <v>174</v>
      </c>
      <c r="C178" s="27" t="s">
        <v>83</v>
      </c>
      <c r="D178" s="99" t="s">
        <v>60</v>
      </c>
    </row>
    <row r="179" spans="2:4">
      <c r="B179" s="98">
        <v>175</v>
      </c>
      <c r="C179" s="27" t="s">
        <v>97</v>
      </c>
      <c r="D179" s="99" t="s">
        <v>60</v>
      </c>
    </row>
    <row r="180" spans="2:4">
      <c r="B180" s="98">
        <v>176</v>
      </c>
      <c r="C180" s="27" t="s">
        <v>76</v>
      </c>
      <c r="D180" s="99" t="s">
        <v>60</v>
      </c>
    </row>
    <row r="181" spans="2:4">
      <c r="B181" s="98">
        <v>177</v>
      </c>
      <c r="C181" s="27" t="s">
        <v>63</v>
      </c>
      <c r="D181" s="99" t="s">
        <v>60</v>
      </c>
    </row>
    <row r="182" spans="2:4">
      <c r="B182" s="98">
        <v>178</v>
      </c>
      <c r="C182" s="27" t="s">
        <v>102</v>
      </c>
      <c r="D182" s="99" t="s">
        <v>59</v>
      </c>
    </row>
    <row r="183" spans="2:4">
      <c r="B183" s="98">
        <v>179</v>
      </c>
      <c r="C183" s="27" t="s">
        <v>86</v>
      </c>
      <c r="D183" s="99" t="s">
        <v>60</v>
      </c>
    </row>
    <row r="184" spans="2:4">
      <c r="B184" s="98">
        <v>180</v>
      </c>
      <c r="C184" s="27" t="s">
        <v>92</v>
      </c>
      <c r="D184" s="99" t="s">
        <v>60</v>
      </c>
    </row>
    <row r="185" spans="2:4">
      <c r="B185" s="98">
        <v>181</v>
      </c>
      <c r="C185" s="27" t="s">
        <v>90</v>
      </c>
      <c r="D185" s="99" t="s">
        <v>60</v>
      </c>
    </row>
    <row r="186" spans="2:4">
      <c r="B186" s="98">
        <v>182</v>
      </c>
      <c r="C186" s="27" t="s">
        <v>102</v>
      </c>
      <c r="D186" s="99" t="s">
        <v>59</v>
      </c>
    </row>
    <row r="187" spans="2:4">
      <c r="B187" s="98">
        <v>183</v>
      </c>
      <c r="C187" s="27" t="s">
        <v>68</v>
      </c>
      <c r="D187" s="99" t="s">
        <v>60</v>
      </c>
    </row>
    <row r="188" spans="2:4">
      <c r="B188" s="98">
        <v>184</v>
      </c>
      <c r="C188" s="27" t="s">
        <v>90</v>
      </c>
      <c r="D188" s="99" t="s">
        <v>60</v>
      </c>
    </row>
    <row r="189" spans="2:4">
      <c r="B189" s="98">
        <v>185</v>
      </c>
      <c r="C189" s="27" t="s">
        <v>88</v>
      </c>
      <c r="D189" s="99" t="s">
        <v>60</v>
      </c>
    </row>
    <row r="190" spans="2:4">
      <c r="B190" s="98">
        <v>186</v>
      </c>
      <c r="C190" s="27" t="s">
        <v>62</v>
      </c>
      <c r="D190" s="99" t="s">
        <v>59</v>
      </c>
    </row>
    <row r="191" spans="2:4">
      <c r="B191" s="98">
        <v>187</v>
      </c>
      <c r="C191" s="27" t="s">
        <v>94</v>
      </c>
      <c r="D191" s="99" t="s">
        <v>60</v>
      </c>
    </row>
    <row r="192" spans="2:4">
      <c r="B192" s="98">
        <v>188</v>
      </c>
      <c r="C192" s="27" t="s">
        <v>91</v>
      </c>
      <c r="D192" s="99" t="s">
        <v>60</v>
      </c>
    </row>
    <row r="193" spans="2:4">
      <c r="B193" s="98">
        <v>189</v>
      </c>
      <c r="C193" s="27" t="s">
        <v>71</v>
      </c>
      <c r="D193" s="99" t="s">
        <v>60</v>
      </c>
    </row>
    <row r="194" spans="2:4">
      <c r="B194" s="98">
        <v>190</v>
      </c>
      <c r="C194" s="27" t="s">
        <v>92</v>
      </c>
      <c r="D194" s="99" t="s">
        <v>60</v>
      </c>
    </row>
    <row r="195" spans="2:4">
      <c r="B195" s="98">
        <v>191</v>
      </c>
      <c r="C195" s="27" t="s">
        <v>84</v>
      </c>
      <c r="D195" s="99" t="s">
        <v>60</v>
      </c>
    </row>
    <row r="196" spans="2:4">
      <c r="B196" s="98">
        <v>192</v>
      </c>
      <c r="C196" s="27" t="s">
        <v>62</v>
      </c>
      <c r="D196" s="99" t="s">
        <v>59</v>
      </c>
    </row>
    <row r="197" spans="2:4">
      <c r="B197" s="98">
        <v>193</v>
      </c>
      <c r="C197" s="27" t="s">
        <v>76</v>
      </c>
      <c r="D197" s="99" t="s">
        <v>60</v>
      </c>
    </row>
    <row r="198" spans="2:4">
      <c r="B198" s="98">
        <v>194</v>
      </c>
      <c r="C198" s="27" t="s">
        <v>70</v>
      </c>
      <c r="D198" s="99" t="s">
        <v>60</v>
      </c>
    </row>
    <row r="199" spans="2:4">
      <c r="B199" s="98">
        <v>195</v>
      </c>
      <c r="C199" s="27" t="s">
        <v>72</v>
      </c>
      <c r="D199" s="99" t="s">
        <v>60</v>
      </c>
    </row>
    <row r="200" spans="2:4">
      <c r="B200" s="98">
        <v>196</v>
      </c>
      <c r="C200" s="27" t="s">
        <v>74</v>
      </c>
      <c r="D200" s="99" t="s">
        <v>59</v>
      </c>
    </row>
    <row r="201" spans="2:4">
      <c r="B201" s="98">
        <v>197</v>
      </c>
      <c r="C201" s="27" t="s">
        <v>62</v>
      </c>
      <c r="D201" s="99" t="s">
        <v>59</v>
      </c>
    </row>
    <row r="202" spans="2:4">
      <c r="B202" s="98">
        <v>198</v>
      </c>
      <c r="C202" s="27" t="s">
        <v>82</v>
      </c>
      <c r="D202" s="99" t="s">
        <v>60</v>
      </c>
    </row>
    <row r="203" spans="2:4">
      <c r="B203" s="98">
        <v>199</v>
      </c>
      <c r="C203" s="27" t="s">
        <v>68</v>
      </c>
      <c r="D203" s="99" t="s">
        <v>60</v>
      </c>
    </row>
    <row r="204" spans="2:4">
      <c r="B204" s="98">
        <v>200</v>
      </c>
      <c r="C204" s="27" t="s">
        <v>79</v>
      </c>
      <c r="D204" s="99" t="s">
        <v>60</v>
      </c>
    </row>
    <row r="205" spans="2:4">
      <c r="B205" s="98">
        <v>201</v>
      </c>
      <c r="C205" s="27" t="s">
        <v>73</v>
      </c>
      <c r="D205" s="99" t="s">
        <v>60</v>
      </c>
    </row>
    <row r="206" spans="2:4">
      <c r="B206" s="98">
        <v>202</v>
      </c>
      <c r="C206" s="27" t="s">
        <v>90</v>
      </c>
      <c r="D206" s="99" t="s">
        <v>60</v>
      </c>
    </row>
    <row r="207" spans="2:4">
      <c r="B207" s="98">
        <v>203</v>
      </c>
      <c r="C207" s="27" t="s">
        <v>67</v>
      </c>
      <c r="D207" s="99" t="s">
        <v>59</v>
      </c>
    </row>
    <row r="208" spans="2:4">
      <c r="B208" s="98">
        <v>204</v>
      </c>
      <c r="C208" s="27" t="s">
        <v>78</v>
      </c>
      <c r="D208" s="99" t="s">
        <v>59</v>
      </c>
    </row>
    <row r="209" spans="2:4">
      <c r="B209" s="98">
        <v>205</v>
      </c>
      <c r="C209" s="27" t="s">
        <v>102</v>
      </c>
      <c r="D209" s="99" t="s">
        <v>59</v>
      </c>
    </row>
    <row r="210" spans="2:4">
      <c r="B210" s="98">
        <v>206</v>
      </c>
      <c r="C210" s="27" t="s">
        <v>102</v>
      </c>
      <c r="D210" s="99" t="s">
        <v>59</v>
      </c>
    </row>
    <row r="211" spans="2:4">
      <c r="B211" s="98">
        <v>207</v>
      </c>
      <c r="C211" s="27" t="s">
        <v>81</v>
      </c>
      <c r="D211" s="99" t="s">
        <v>60</v>
      </c>
    </row>
    <row r="212" spans="2:4">
      <c r="B212" s="98">
        <v>208</v>
      </c>
      <c r="C212" s="27" t="s">
        <v>71</v>
      </c>
      <c r="D212" s="99" t="s">
        <v>60</v>
      </c>
    </row>
    <row r="213" spans="2:4">
      <c r="B213" s="98">
        <v>209</v>
      </c>
      <c r="C213" s="27" t="s">
        <v>96</v>
      </c>
      <c r="D213" s="99" t="s">
        <v>60</v>
      </c>
    </row>
    <row r="214" spans="2:4">
      <c r="B214" s="98">
        <v>210</v>
      </c>
      <c r="C214" s="27" t="s">
        <v>101</v>
      </c>
      <c r="D214" s="99" t="s">
        <v>60</v>
      </c>
    </row>
    <row r="215" spans="2:4">
      <c r="B215" s="98">
        <v>211</v>
      </c>
      <c r="C215" s="27" t="s">
        <v>77</v>
      </c>
      <c r="D215" s="99" t="s">
        <v>60</v>
      </c>
    </row>
    <row r="216" spans="2:4">
      <c r="B216" s="98">
        <v>212</v>
      </c>
      <c r="C216" s="27" t="s">
        <v>102</v>
      </c>
      <c r="D216" s="99" t="s">
        <v>59</v>
      </c>
    </row>
    <row r="217" spans="2:4">
      <c r="B217" s="98">
        <v>213</v>
      </c>
      <c r="C217" s="27" t="s">
        <v>70</v>
      </c>
      <c r="D217" s="99" t="s">
        <v>60</v>
      </c>
    </row>
    <row r="218" spans="2:4">
      <c r="B218" s="98">
        <v>214</v>
      </c>
      <c r="C218" s="27" t="s">
        <v>99</v>
      </c>
      <c r="D218" s="99" t="s">
        <v>60</v>
      </c>
    </row>
    <row r="219" spans="2:4">
      <c r="B219" s="98">
        <v>215</v>
      </c>
      <c r="C219" s="27" t="s">
        <v>95</v>
      </c>
      <c r="D219" s="99" t="s">
        <v>60</v>
      </c>
    </row>
    <row r="220" spans="2:4">
      <c r="B220" s="98">
        <v>216</v>
      </c>
      <c r="C220" s="27" t="s">
        <v>65</v>
      </c>
      <c r="D220" s="99" t="s">
        <v>59</v>
      </c>
    </row>
    <row r="221" spans="2:4">
      <c r="B221" s="98">
        <v>217</v>
      </c>
      <c r="C221" s="27" t="s">
        <v>100</v>
      </c>
      <c r="D221" s="99" t="s">
        <v>60</v>
      </c>
    </row>
    <row r="222" spans="2:4">
      <c r="B222" s="98">
        <v>218</v>
      </c>
      <c r="C222" s="27" t="s">
        <v>80</v>
      </c>
      <c r="D222" s="99" t="s">
        <v>60</v>
      </c>
    </row>
    <row r="223" spans="2:4">
      <c r="B223" s="98">
        <v>219</v>
      </c>
      <c r="C223" s="27" t="s">
        <v>98</v>
      </c>
      <c r="D223" s="99" t="s">
        <v>60</v>
      </c>
    </row>
    <row r="224" spans="2:4">
      <c r="B224" s="98">
        <v>220</v>
      </c>
      <c r="C224" s="27" t="s">
        <v>98</v>
      </c>
      <c r="D224" s="99" t="s">
        <v>60</v>
      </c>
    </row>
    <row r="225" spans="2:4">
      <c r="B225" s="98">
        <v>221</v>
      </c>
      <c r="C225" s="27" t="s">
        <v>87</v>
      </c>
      <c r="D225" s="99" t="s">
        <v>60</v>
      </c>
    </row>
    <row r="226" spans="2:4">
      <c r="B226" s="98">
        <v>222</v>
      </c>
      <c r="C226" s="27" t="s">
        <v>102</v>
      </c>
      <c r="D226" s="99" t="s">
        <v>59</v>
      </c>
    </row>
    <row r="227" spans="2:4">
      <c r="B227" s="98">
        <v>223</v>
      </c>
      <c r="C227" s="27" t="s">
        <v>82</v>
      </c>
      <c r="D227" s="99" t="s">
        <v>60</v>
      </c>
    </row>
    <row r="228" spans="2:4">
      <c r="B228" s="98">
        <v>224</v>
      </c>
      <c r="C228" s="27" t="s">
        <v>93</v>
      </c>
      <c r="D228" s="99" t="s">
        <v>60</v>
      </c>
    </row>
    <row r="229" spans="2:4">
      <c r="B229" s="98">
        <v>225</v>
      </c>
      <c r="C229" s="27" t="s">
        <v>93</v>
      </c>
      <c r="D229" s="99" t="s">
        <v>60</v>
      </c>
    </row>
    <row r="230" spans="2:4">
      <c r="B230" s="98">
        <v>226</v>
      </c>
      <c r="C230" s="27" t="s">
        <v>99</v>
      </c>
      <c r="D230" s="99" t="s">
        <v>60</v>
      </c>
    </row>
    <row r="231" spans="2:4">
      <c r="B231" s="98">
        <v>227</v>
      </c>
      <c r="C231" s="27" t="s">
        <v>84</v>
      </c>
      <c r="D231" s="99" t="s">
        <v>60</v>
      </c>
    </row>
    <row r="232" spans="2:4">
      <c r="B232" s="98">
        <v>228</v>
      </c>
      <c r="C232" s="27" t="s">
        <v>99</v>
      </c>
      <c r="D232" s="99" t="s">
        <v>60</v>
      </c>
    </row>
    <row r="233" spans="2:4">
      <c r="B233" s="98">
        <v>229</v>
      </c>
      <c r="C233" s="27" t="s">
        <v>85</v>
      </c>
      <c r="D233" s="99" t="s">
        <v>60</v>
      </c>
    </row>
    <row r="234" spans="2:4">
      <c r="B234" s="98">
        <v>230</v>
      </c>
      <c r="C234" s="27" t="s">
        <v>95</v>
      </c>
      <c r="D234" s="99" t="s">
        <v>60</v>
      </c>
    </row>
    <row r="235" spans="2:4">
      <c r="B235" s="98">
        <v>231</v>
      </c>
      <c r="C235" s="27" t="s">
        <v>68</v>
      </c>
      <c r="D235" s="99" t="s">
        <v>60</v>
      </c>
    </row>
    <row r="236" spans="2:4">
      <c r="B236" s="98">
        <v>232</v>
      </c>
      <c r="C236" s="27" t="s">
        <v>94</v>
      </c>
      <c r="D236" s="99" t="s">
        <v>60</v>
      </c>
    </row>
    <row r="237" spans="2:4">
      <c r="B237" s="98">
        <v>233</v>
      </c>
      <c r="C237" s="27" t="s">
        <v>92</v>
      </c>
      <c r="D237" s="99" t="s">
        <v>60</v>
      </c>
    </row>
    <row r="238" spans="2:4">
      <c r="B238" s="98">
        <v>234</v>
      </c>
      <c r="C238" s="27" t="s">
        <v>87</v>
      </c>
      <c r="D238" s="99" t="s">
        <v>60</v>
      </c>
    </row>
    <row r="239" spans="2:4">
      <c r="B239" s="98">
        <v>235</v>
      </c>
      <c r="C239" s="27" t="s">
        <v>98</v>
      </c>
      <c r="D239" s="99" t="s">
        <v>60</v>
      </c>
    </row>
    <row r="240" spans="2:4">
      <c r="B240" s="98">
        <v>236</v>
      </c>
      <c r="C240" s="27" t="s">
        <v>68</v>
      </c>
      <c r="D240" s="99" t="s">
        <v>60</v>
      </c>
    </row>
    <row r="241" spans="2:4">
      <c r="B241" s="98">
        <v>237</v>
      </c>
      <c r="C241" s="27" t="s">
        <v>76</v>
      </c>
      <c r="D241" s="99" t="s">
        <v>60</v>
      </c>
    </row>
    <row r="242" spans="2:4">
      <c r="B242" s="98">
        <v>238</v>
      </c>
      <c r="C242" s="27" t="s">
        <v>98</v>
      </c>
      <c r="D242" s="99" t="s">
        <v>60</v>
      </c>
    </row>
    <row r="243" spans="2:4">
      <c r="B243" s="98">
        <v>239</v>
      </c>
      <c r="C243" s="27" t="s">
        <v>80</v>
      </c>
      <c r="D243" s="99" t="s">
        <v>60</v>
      </c>
    </row>
    <row r="244" spans="2:4">
      <c r="B244" s="98">
        <v>240</v>
      </c>
      <c r="C244" s="27" t="s">
        <v>94</v>
      </c>
      <c r="D244" s="99" t="s">
        <v>60</v>
      </c>
    </row>
    <row r="245" spans="2:4">
      <c r="B245" s="98">
        <v>241</v>
      </c>
      <c r="C245" s="27" t="s">
        <v>68</v>
      </c>
      <c r="D245" s="99" t="s">
        <v>60</v>
      </c>
    </row>
    <row r="246" spans="2:4">
      <c r="B246" s="98">
        <v>242</v>
      </c>
      <c r="C246" s="27" t="s">
        <v>76</v>
      </c>
      <c r="D246" s="99" t="s">
        <v>60</v>
      </c>
    </row>
    <row r="247" spans="2:4">
      <c r="B247" s="98">
        <v>243</v>
      </c>
      <c r="C247" s="27" t="s">
        <v>76</v>
      </c>
      <c r="D247" s="99" t="s">
        <v>60</v>
      </c>
    </row>
    <row r="248" spans="2:4">
      <c r="B248" s="98">
        <v>244</v>
      </c>
      <c r="C248" s="27" t="s">
        <v>86</v>
      </c>
      <c r="D248" s="99" t="s">
        <v>60</v>
      </c>
    </row>
    <row r="249" spans="2:4">
      <c r="B249" s="98">
        <v>245</v>
      </c>
      <c r="C249" s="27" t="s">
        <v>67</v>
      </c>
      <c r="D249" s="99" t="s">
        <v>59</v>
      </c>
    </row>
    <row r="250" spans="2:4">
      <c r="B250" s="98">
        <v>246</v>
      </c>
      <c r="C250" s="27" t="s">
        <v>87</v>
      </c>
      <c r="D250" s="99" t="s">
        <v>60</v>
      </c>
    </row>
    <row r="251" spans="2:4">
      <c r="B251" s="98">
        <v>247</v>
      </c>
      <c r="C251" s="27" t="s">
        <v>99</v>
      </c>
      <c r="D251" s="99" t="s">
        <v>60</v>
      </c>
    </row>
    <row r="252" spans="2:4">
      <c r="B252" s="98">
        <v>248</v>
      </c>
      <c r="C252" s="27" t="s">
        <v>78</v>
      </c>
      <c r="D252" s="99" t="s">
        <v>59</v>
      </c>
    </row>
    <row r="253" spans="2:4">
      <c r="B253" s="98">
        <v>249</v>
      </c>
      <c r="C253" s="27" t="s">
        <v>91</v>
      </c>
      <c r="D253" s="99" t="s">
        <v>60</v>
      </c>
    </row>
    <row r="254" spans="2:4">
      <c r="B254" s="98">
        <v>250</v>
      </c>
      <c r="C254" s="27" t="s">
        <v>81</v>
      </c>
      <c r="D254" s="99" t="s">
        <v>60</v>
      </c>
    </row>
    <row r="255" spans="2:4">
      <c r="B255" s="98">
        <v>251</v>
      </c>
      <c r="C255" s="27" t="s">
        <v>81</v>
      </c>
      <c r="D255" s="99" t="s">
        <v>60</v>
      </c>
    </row>
    <row r="256" spans="2:4">
      <c r="B256" s="98">
        <v>252</v>
      </c>
      <c r="C256" s="27" t="s">
        <v>77</v>
      </c>
      <c r="D256" s="99" t="s">
        <v>60</v>
      </c>
    </row>
    <row r="257" spans="2:4">
      <c r="B257" s="98">
        <v>253</v>
      </c>
      <c r="C257" s="27" t="s">
        <v>101</v>
      </c>
      <c r="D257" s="99" t="s">
        <v>60</v>
      </c>
    </row>
    <row r="258" spans="2:4">
      <c r="B258" s="98">
        <v>254</v>
      </c>
      <c r="C258" s="27" t="s">
        <v>66</v>
      </c>
      <c r="D258" s="99" t="s">
        <v>59</v>
      </c>
    </row>
    <row r="259" spans="2:4">
      <c r="B259" s="98">
        <v>255</v>
      </c>
      <c r="C259" s="27" t="s">
        <v>98</v>
      </c>
      <c r="D259" s="99" t="s">
        <v>60</v>
      </c>
    </row>
    <row r="260" spans="2:4">
      <c r="B260" s="98">
        <v>256</v>
      </c>
      <c r="C260" s="27" t="s">
        <v>89</v>
      </c>
      <c r="D260" s="99" t="s">
        <v>60</v>
      </c>
    </row>
    <row r="261" spans="2:4">
      <c r="B261" s="98">
        <v>257</v>
      </c>
      <c r="C261" s="27" t="s">
        <v>70</v>
      </c>
      <c r="D261" s="99" t="s">
        <v>60</v>
      </c>
    </row>
    <row r="262" spans="2:4">
      <c r="B262" s="98">
        <v>258</v>
      </c>
      <c r="C262" s="27" t="s">
        <v>81</v>
      </c>
      <c r="D262" s="99" t="s">
        <v>60</v>
      </c>
    </row>
    <row r="263" spans="2:4">
      <c r="B263" s="98">
        <v>259</v>
      </c>
      <c r="C263" s="27" t="s">
        <v>84</v>
      </c>
      <c r="D263" s="99" t="s">
        <v>60</v>
      </c>
    </row>
    <row r="264" spans="2:4">
      <c r="B264" s="98">
        <v>260</v>
      </c>
      <c r="C264" s="27" t="s">
        <v>101</v>
      </c>
      <c r="D264" s="99" t="s">
        <v>60</v>
      </c>
    </row>
    <row r="265" spans="2:4">
      <c r="B265" s="98">
        <v>261</v>
      </c>
      <c r="C265" s="27" t="s">
        <v>94</v>
      </c>
      <c r="D265" s="99" t="s">
        <v>60</v>
      </c>
    </row>
    <row r="266" spans="2:4">
      <c r="B266" s="98">
        <v>262</v>
      </c>
      <c r="C266" s="27" t="s">
        <v>75</v>
      </c>
      <c r="D266" s="99" t="s">
        <v>60</v>
      </c>
    </row>
    <row r="267" spans="2:4">
      <c r="B267" s="98">
        <v>263</v>
      </c>
      <c r="C267" s="27" t="s">
        <v>82</v>
      </c>
      <c r="D267" s="99" t="s">
        <v>60</v>
      </c>
    </row>
    <row r="268" spans="2:4">
      <c r="B268" s="98">
        <v>264</v>
      </c>
      <c r="C268" s="27" t="s">
        <v>73</v>
      </c>
      <c r="D268" s="99" t="s">
        <v>60</v>
      </c>
    </row>
    <row r="269" spans="2:4">
      <c r="B269" s="98">
        <v>265</v>
      </c>
      <c r="C269" s="27" t="s">
        <v>80</v>
      </c>
      <c r="D269" s="99" t="s">
        <v>60</v>
      </c>
    </row>
    <row r="270" spans="2:4">
      <c r="B270" s="98">
        <v>266</v>
      </c>
      <c r="C270" s="27" t="s">
        <v>101</v>
      </c>
      <c r="D270" s="99" t="s">
        <v>60</v>
      </c>
    </row>
    <row r="271" spans="2:4">
      <c r="B271" s="98">
        <v>267</v>
      </c>
      <c r="C271" s="27" t="s">
        <v>84</v>
      </c>
      <c r="D271" s="99" t="s">
        <v>60</v>
      </c>
    </row>
    <row r="272" spans="2:4">
      <c r="B272" s="98">
        <v>268</v>
      </c>
      <c r="C272" s="27" t="s">
        <v>82</v>
      </c>
      <c r="D272" s="99" t="s">
        <v>60</v>
      </c>
    </row>
    <row r="273" spans="2:4">
      <c r="B273" s="98">
        <v>269</v>
      </c>
      <c r="C273" s="27" t="s">
        <v>62</v>
      </c>
      <c r="D273" s="99" t="s">
        <v>59</v>
      </c>
    </row>
    <row r="274" spans="2:4">
      <c r="B274" s="98">
        <v>270</v>
      </c>
      <c r="C274" s="27" t="s">
        <v>97</v>
      </c>
      <c r="D274" s="99" t="s">
        <v>60</v>
      </c>
    </row>
    <row r="275" spans="2:4">
      <c r="B275" s="98">
        <v>271</v>
      </c>
      <c r="C275" s="27" t="s">
        <v>84</v>
      </c>
      <c r="D275" s="99" t="s">
        <v>60</v>
      </c>
    </row>
    <row r="276" spans="2:4">
      <c r="B276" s="98">
        <v>272</v>
      </c>
      <c r="C276" s="27" t="s">
        <v>87</v>
      </c>
      <c r="D276" s="99" t="s">
        <v>60</v>
      </c>
    </row>
    <row r="277" spans="2:4">
      <c r="B277" s="98">
        <v>273</v>
      </c>
      <c r="C277" s="27" t="s">
        <v>92</v>
      </c>
      <c r="D277" s="99" t="s">
        <v>60</v>
      </c>
    </row>
    <row r="278" spans="2:4">
      <c r="B278" s="98">
        <v>274</v>
      </c>
      <c r="C278" s="27" t="s">
        <v>79</v>
      </c>
      <c r="D278" s="99" t="s">
        <v>60</v>
      </c>
    </row>
    <row r="279" spans="2:4">
      <c r="B279" s="98">
        <v>275</v>
      </c>
      <c r="C279" s="27" t="s">
        <v>77</v>
      </c>
      <c r="D279" s="99" t="s">
        <v>60</v>
      </c>
    </row>
    <row r="280" spans="2:4">
      <c r="B280" s="98">
        <v>276</v>
      </c>
      <c r="C280" s="27" t="s">
        <v>79</v>
      </c>
      <c r="D280" s="99" t="s">
        <v>60</v>
      </c>
    </row>
    <row r="281" spans="2:4">
      <c r="B281" s="98">
        <v>277</v>
      </c>
      <c r="C281" s="27" t="s">
        <v>94</v>
      </c>
      <c r="D281" s="99" t="s">
        <v>60</v>
      </c>
    </row>
    <row r="282" spans="2:4">
      <c r="B282" s="98">
        <v>278</v>
      </c>
      <c r="C282" s="27" t="s">
        <v>77</v>
      </c>
      <c r="D282" s="99" t="s">
        <v>60</v>
      </c>
    </row>
    <row r="283" spans="2:4">
      <c r="B283" s="98">
        <v>279</v>
      </c>
      <c r="C283" s="27" t="s">
        <v>63</v>
      </c>
      <c r="D283" s="99" t="s">
        <v>60</v>
      </c>
    </row>
    <row r="284" spans="2:4">
      <c r="B284" s="98">
        <v>280</v>
      </c>
      <c r="C284" s="27" t="s">
        <v>87</v>
      </c>
      <c r="D284" s="99" t="s">
        <v>60</v>
      </c>
    </row>
    <row r="285" spans="2:4">
      <c r="B285" s="98">
        <v>281</v>
      </c>
      <c r="C285" s="27" t="s">
        <v>88</v>
      </c>
      <c r="D285" s="99" t="s">
        <v>60</v>
      </c>
    </row>
    <row r="286" spans="2:4">
      <c r="B286" s="98">
        <v>282</v>
      </c>
      <c r="C286" s="27" t="s">
        <v>101</v>
      </c>
      <c r="D286" s="99" t="s">
        <v>60</v>
      </c>
    </row>
    <row r="287" spans="2:4">
      <c r="B287" s="98">
        <v>283</v>
      </c>
      <c r="C287" s="27" t="s">
        <v>84</v>
      </c>
      <c r="D287" s="99" t="s">
        <v>60</v>
      </c>
    </row>
    <row r="288" spans="2:4">
      <c r="B288" s="98">
        <v>284</v>
      </c>
      <c r="C288" s="27" t="s">
        <v>73</v>
      </c>
      <c r="D288" s="99" t="s">
        <v>60</v>
      </c>
    </row>
    <row r="289" spans="2:4">
      <c r="B289" s="98">
        <v>285</v>
      </c>
      <c r="C289" s="27" t="s">
        <v>94</v>
      </c>
      <c r="D289" s="99" t="s">
        <v>60</v>
      </c>
    </row>
    <row r="290" spans="2:4">
      <c r="B290" s="98">
        <v>286</v>
      </c>
      <c r="C290" s="27" t="s">
        <v>88</v>
      </c>
      <c r="D290" s="99" t="s">
        <v>60</v>
      </c>
    </row>
    <row r="291" spans="2:4">
      <c r="B291" s="98">
        <v>287</v>
      </c>
      <c r="C291" s="27" t="s">
        <v>213</v>
      </c>
      <c r="D291" s="99" t="s">
        <v>59</v>
      </c>
    </row>
    <row r="292" spans="2:4">
      <c r="B292" s="98">
        <v>288</v>
      </c>
      <c r="C292" s="27" t="s">
        <v>84</v>
      </c>
      <c r="D292" s="99" t="s">
        <v>60</v>
      </c>
    </row>
    <row r="293" spans="2:4">
      <c r="B293" s="98">
        <v>289</v>
      </c>
      <c r="C293" s="27" t="s">
        <v>93</v>
      </c>
      <c r="D293" s="99" t="s">
        <v>60</v>
      </c>
    </row>
    <row r="294" spans="2:4">
      <c r="B294" s="98">
        <v>290</v>
      </c>
      <c r="C294" s="27" t="s">
        <v>81</v>
      </c>
      <c r="D294" s="99" t="s">
        <v>60</v>
      </c>
    </row>
    <row r="295" spans="2:4">
      <c r="B295" s="98">
        <v>291</v>
      </c>
      <c r="C295" s="27" t="s">
        <v>64</v>
      </c>
      <c r="D295" s="99" t="s">
        <v>60</v>
      </c>
    </row>
    <row r="296" spans="2:4">
      <c r="B296" s="98">
        <v>292</v>
      </c>
      <c r="C296" s="27" t="s">
        <v>62</v>
      </c>
      <c r="D296" s="99" t="s">
        <v>59</v>
      </c>
    </row>
    <row r="297" spans="2:4">
      <c r="B297" s="98">
        <v>293</v>
      </c>
      <c r="C297" s="27" t="s">
        <v>87</v>
      </c>
      <c r="D297" s="99" t="s">
        <v>60</v>
      </c>
    </row>
    <row r="298" spans="2:4">
      <c r="B298" s="98">
        <v>294</v>
      </c>
      <c r="C298" s="27" t="s">
        <v>79</v>
      </c>
      <c r="D298" s="99" t="s">
        <v>60</v>
      </c>
    </row>
    <row r="299" spans="2:4">
      <c r="B299" s="98">
        <v>295</v>
      </c>
      <c r="C299" s="27" t="s">
        <v>78</v>
      </c>
      <c r="D299" s="99" t="s">
        <v>59</v>
      </c>
    </row>
    <row r="300" spans="2:4">
      <c r="B300" s="98">
        <v>296</v>
      </c>
      <c r="C300" s="27" t="s">
        <v>83</v>
      </c>
      <c r="D300" s="99" t="s">
        <v>60</v>
      </c>
    </row>
    <row r="301" spans="2:4">
      <c r="B301" s="98">
        <v>297</v>
      </c>
      <c r="C301" s="27" t="s">
        <v>75</v>
      </c>
      <c r="D301" s="99" t="s">
        <v>60</v>
      </c>
    </row>
    <row r="302" spans="2:4">
      <c r="B302" s="98">
        <v>298</v>
      </c>
      <c r="C302" s="27" t="s">
        <v>92</v>
      </c>
      <c r="D302" s="99" t="s">
        <v>60</v>
      </c>
    </row>
    <row r="303" spans="2:4">
      <c r="B303" s="98">
        <v>299</v>
      </c>
      <c r="C303" s="27" t="s">
        <v>71</v>
      </c>
      <c r="D303" s="99" t="s">
        <v>60</v>
      </c>
    </row>
    <row r="304" spans="2:4">
      <c r="B304" s="98">
        <v>300</v>
      </c>
      <c r="C304" s="27" t="s">
        <v>85</v>
      </c>
      <c r="D304" s="99" t="s">
        <v>60</v>
      </c>
    </row>
    <row r="305" spans="2:4">
      <c r="B305" s="98">
        <v>301</v>
      </c>
      <c r="C305" s="27" t="s">
        <v>96</v>
      </c>
      <c r="D305" s="99" t="s">
        <v>60</v>
      </c>
    </row>
    <row r="306" spans="2:4">
      <c r="B306" s="98">
        <v>302</v>
      </c>
      <c r="C306" s="27" t="s">
        <v>91</v>
      </c>
      <c r="D306" s="99" t="s">
        <v>60</v>
      </c>
    </row>
    <row r="307" spans="2:4">
      <c r="B307" s="98">
        <v>303</v>
      </c>
      <c r="C307" s="27" t="s">
        <v>87</v>
      </c>
      <c r="D307" s="99" t="s">
        <v>60</v>
      </c>
    </row>
    <row r="308" spans="2:4">
      <c r="B308" s="98">
        <v>304</v>
      </c>
      <c r="C308" s="27" t="s">
        <v>92</v>
      </c>
      <c r="D308" s="99" t="s">
        <v>60</v>
      </c>
    </row>
    <row r="309" spans="2:4">
      <c r="B309" s="98">
        <v>305</v>
      </c>
      <c r="C309" s="27" t="s">
        <v>67</v>
      </c>
      <c r="D309" s="99" t="s">
        <v>59</v>
      </c>
    </row>
    <row r="310" spans="2:4">
      <c r="B310" s="98">
        <v>306</v>
      </c>
      <c r="C310" s="27" t="s">
        <v>77</v>
      </c>
      <c r="D310" s="99" t="s">
        <v>60</v>
      </c>
    </row>
    <row r="311" spans="2:4">
      <c r="B311" s="98">
        <v>307</v>
      </c>
      <c r="C311" s="27" t="s">
        <v>67</v>
      </c>
      <c r="D311" s="99" t="s">
        <v>59</v>
      </c>
    </row>
    <row r="312" spans="2:4">
      <c r="B312" s="98">
        <v>308</v>
      </c>
      <c r="C312" s="27" t="s">
        <v>69</v>
      </c>
      <c r="D312" s="99" t="s">
        <v>59</v>
      </c>
    </row>
    <row r="313" spans="2:4">
      <c r="B313" s="98">
        <v>309</v>
      </c>
      <c r="C313" s="27" t="s">
        <v>67</v>
      </c>
      <c r="D313" s="99" t="s">
        <v>59</v>
      </c>
    </row>
    <row r="314" spans="2:4">
      <c r="B314" s="98">
        <v>310</v>
      </c>
      <c r="C314" s="27" t="s">
        <v>92</v>
      </c>
      <c r="D314" s="99" t="s">
        <v>60</v>
      </c>
    </row>
    <row r="315" spans="2:4">
      <c r="B315" s="98">
        <v>311</v>
      </c>
      <c r="C315" s="27" t="s">
        <v>87</v>
      </c>
      <c r="D315" s="99" t="s">
        <v>60</v>
      </c>
    </row>
    <row r="316" spans="2:4">
      <c r="B316" s="98">
        <v>312</v>
      </c>
      <c r="C316" s="27" t="s">
        <v>77</v>
      </c>
      <c r="D316" s="99" t="s">
        <v>60</v>
      </c>
    </row>
    <row r="317" spans="2:4">
      <c r="B317" s="98">
        <v>313</v>
      </c>
      <c r="C317" s="27" t="s">
        <v>64</v>
      </c>
      <c r="D317" s="99" t="s">
        <v>60</v>
      </c>
    </row>
    <row r="318" spans="2:4">
      <c r="B318" s="98">
        <v>314</v>
      </c>
      <c r="C318" s="27" t="s">
        <v>92</v>
      </c>
      <c r="D318" s="99" t="s">
        <v>60</v>
      </c>
    </row>
    <row r="319" spans="2:4">
      <c r="B319" s="98">
        <v>315</v>
      </c>
      <c r="C319" s="27" t="s">
        <v>70</v>
      </c>
      <c r="D319" s="99" t="s">
        <v>60</v>
      </c>
    </row>
    <row r="320" spans="2:4">
      <c r="B320" s="98">
        <v>316</v>
      </c>
      <c r="C320" s="27" t="s">
        <v>88</v>
      </c>
      <c r="D320" s="99" t="s">
        <v>60</v>
      </c>
    </row>
    <row r="321" spans="2:4">
      <c r="B321" s="98">
        <v>317</v>
      </c>
      <c r="C321" s="27" t="s">
        <v>68</v>
      </c>
      <c r="D321" s="99" t="s">
        <v>60</v>
      </c>
    </row>
    <row r="322" spans="2:4">
      <c r="B322" s="98">
        <v>318</v>
      </c>
      <c r="C322" s="27" t="s">
        <v>82</v>
      </c>
      <c r="D322" s="99" t="s">
        <v>60</v>
      </c>
    </row>
    <row r="323" spans="2:4">
      <c r="B323" s="98">
        <v>319</v>
      </c>
      <c r="C323" s="27" t="s">
        <v>87</v>
      </c>
      <c r="D323" s="99" t="s">
        <v>60</v>
      </c>
    </row>
    <row r="324" spans="2:4">
      <c r="B324" s="98">
        <v>320</v>
      </c>
      <c r="C324" s="27" t="s">
        <v>96</v>
      </c>
      <c r="D324" s="99" t="s">
        <v>60</v>
      </c>
    </row>
    <row r="325" spans="2:4">
      <c r="B325" s="98">
        <v>321</v>
      </c>
      <c r="C325" s="27" t="s">
        <v>102</v>
      </c>
      <c r="D325" s="99" t="s">
        <v>59</v>
      </c>
    </row>
    <row r="326" spans="2:4">
      <c r="B326" s="98">
        <v>322</v>
      </c>
      <c r="C326" s="27" t="s">
        <v>64</v>
      </c>
      <c r="D326" s="99" t="s">
        <v>60</v>
      </c>
    </row>
    <row r="327" spans="2:4">
      <c r="B327" s="98">
        <v>323</v>
      </c>
      <c r="C327" s="27" t="s">
        <v>101</v>
      </c>
      <c r="D327" s="99" t="s">
        <v>60</v>
      </c>
    </row>
    <row r="328" spans="2:4">
      <c r="B328" s="98">
        <v>324</v>
      </c>
      <c r="C328" s="27" t="s">
        <v>65</v>
      </c>
      <c r="D328" s="99" t="s">
        <v>59</v>
      </c>
    </row>
    <row r="329" spans="2:4">
      <c r="B329" s="98">
        <v>325</v>
      </c>
      <c r="C329" s="27" t="s">
        <v>94</v>
      </c>
      <c r="D329" s="99" t="s">
        <v>60</v>
      </c>
    </row>
    <row r="330" spans="2:4">
      <c r="B330" s="98">
        <v>326</v>
      </c>
      <c r="C330" s="27" t="s">
        <v>87</v>
      </c>
      <c r="D330" s="99" t="s">
        <v>60</v>
      </c>
    </row>
    <row r="331" spans="2:4">
      <c r="B331" s="98">
        <v>327</v>
      </c>
      <c r="C331" s="27" t="s">
        <v>79</v>
      </c>
      <c r="D331" s="99" t="s">
        <v>60</v>
      </c>
    </row>
    <row r="332" spans="2:4">
      <c r="B332" s="98">
        <v>328</v>
      </c>
      <c r="C332" s="27" t="s">
        <v>81</v>
      </c>
      <c r="D332" s="99" t="s">
        <v>60</v>
      </c>
    </row>
    <row r="333" spans="2:4">
      <c r="B333" s="98">
        <v>329</v>
      </c>
      <c r="C333" s="27" t="s">
        <v>83</v>
      </c>
      <c r="D333" s="99" t="s">
        <v>60</v>
      </c>
    </row>
    <row r="334" spans="2:4">
      <c r="B334" s="98">
        <v>330</v>
      </c>
      <c r="C334" s="27" t="s">
        <v>84</v>
      </c>
      <c r="D334" s="99" t="s">
        <v>60</v>
      </c>
    </row>
    <row r="335" spans="2:4">
      <c r="B335" s="98">
        <v>331</v>
      </c>
      <c r="C335" s="27" t="s">
        <v>90</v>
      </c>
      <c r="D335" s="99" t="s">
        <v>60</v>
      </c>
    </row>
    <row r="336" spans="2:4">
      <c r="B336" s="98">
        <v>332</v>
      </c>
      <c r="C336" s="27" t="s">
        <v>67</v>
      </c>
      <c r="D336" s="99" t="s">
        <v>59</v>
      </c>
    </row>
    <row r="337" spans="2:4">
      <c r="B337" s="98">
        <v>333</v>
      </c>
      <c r="C337" s="27" t="s">
        <v>80</v>
      </c>
      <c r="D337" s="99" t="s">
        <v>60</v>
      </c>
    </row>
    <row r="338" spans="2:4">
      <c r="B338" s="98">
        <v>334</v>
      </c>
      <c r="C338" s="27" t="s">
        <v>65</v>
      </c>
      <c r="D338" s="99" t="s">
        <v>59</v>
      </c>
    </row>
    <row r="339" spans="2:4">
      <c r="B339" s="98">
        <v>335</v>
      </c>
      <c r="C339" s="27" t="s">
        <v>84</v>
      </c>
      <c r="D339" s="99" t="s">
        <v>60</v>
      </c>
    </row>
    <row r="340" spans="2:4">
      <c r="B340" s="98">
        <v>336</v>
      </c>
      <c r="C340" s="27" t="s">
        <v>62</v>
      </c>
      <c r="D340" s="99" t="s">
        <v>59</v>
      </c>
    </row>
    <row r="341" spans="2:4">
      <c r="B341" s="98">
        <v>337</v>
      </c>
      <c r="C341" s="27" t="s">
        <v>76</v>
      </c>
      <c r="D341" s="99" t="s">
        <v>60</v>
      </c>
    </row>
    <row r="342" spans="2:4">
      <c r="B342" s="98">
        <v>338</v>
      </c>
      <c r="C342" s="27" t="s">
        <v>74</v>
      </c>
      <c r="D342" s="99" t="s">
        <v>59</v>
      </c>
    </row>
    <row r="343" spans="2:4">
      <c r="B343" s="98">
        <v>339</v>
      </c>
      <c r="C343" s="27" t="s">
        <v>98</v>
      </c>
      <c r="D343" s="99" t="s">
        <v>60</v>
      </c>
    </row>
    <row r="344" spans="2:4">
      <c r="B344" s="98">
        <v>340</v>
      </c>
      <c r="C344" s="27" t="s">
        <v>71</v>
      </c>
      <c r="D344" s="99" t="s">
        <v>60</v>
      </c>
    </row>
    <row r="345" spans="2:4">
      <c r="B345" s="98">
        <v>341</v>
      </c>
      <c r="C345" s="27" t="s">
        <v>96</v>
      </c>
      <c r="D345" s="99" t="s">
        <v>60</v>
      </c>
    </row>
    <row r="346" spans="2:4">
      <c r="B346" s="98">
        <v>342</v>
      </c>
      <c r="C346" s="27" t="s">
        <v>82</v>
      </c>
      <c r="D346" s="99" t="s">
        <v>60</v>
      </c>
    </row>
    <row r="347" spans="2:4">
      <c r="B347" s="98">
        <v>343</v>
      </c>
      <c r="C347" s="27" t="s">
        <v>81</v>
      </c>
      <c r="D347" s="99" t="s">
        <v>60</v>
      </c>
    </row>
    <row r="348" spans="2:4">
      <c r="B348" s="98">
        <v>344</v>
      </c>
      <c r="C348" s="27" t="s">
        <v>62</v>
      </c>
      <c r="D348" s="99" t="s">
        <v>59</v>
      </c>
    </row>
    <row r="349" spans="2:4">
      <c r="B349" s="98">
        <v>345</v>
      </c>
      <c r="C349" s="27" t="s">
        <v>87</v>
      </c>
      <c r="D349" s="99" t="s">
        <v>60</v>
      </c>
    </row>
    <row r="350" spans="2:4">
      <c r="B350" s="98">
        <v>346</v>
      </c>
      <c r="C350" s="27" t="s">
        <v>93</v>
      </c>
      <c r="D350" s="99" t="s">
        <v>60</v>
      </c>
    </row>
    <row r="351" spans="2:4">
      <c r="B351" s="98">
        <v>347</v>
      </c>
      <c r="C351" s="27" t="s">
        <v>67</v>
      </c>
      <c r="D351" s="99" t="s">
        <v>59</v>
      </c>
    </row>
    <row r="352" spans="2:4">
      <c r="B352" s="98">
        <v>348</v>
      </c>
      <c r="C352" s="27" t="s">
        <v>76</v>
      </c>
      <c r="D352" s="99" t="s">
        <v>60</v>
      </c>
    </row>
    <row r="353" spans="2:4">
      <c r="B353" s="98">
        <v>349</v>
      </c>
      <c r="C353" s="27" t="s">
        <v>85</v>
      </c>
      <c r="D353" s="99" t="s">
        <v>60</v>
      </c>
    </row>
    <row r="354" spans="2:4">
      <c r="B354" s="98">
        <v>350</v>
      </c>
      <c r="C354" s="27" t="s">
        <v>78</v>
      </c>
      <c r="D354" s="99" t="s">
        <v>59</v>
      </c>
    </row>
    <row r="355" spans="2:4">
      <c r="B355" s="98">
        <v>351</v>
      </c>
      <c r="C355" s="27" t="s">
        <v>98</v>
      </c>
      <c r="D355" s="99" t="s">
        <v>60</v>
      </c>
    </row>
    <row r="356" spans="2:4">
      <c r="B356" s="98">
        <v>352</v>
      </c>
      <c r="C356" s="27" t="s">
        <v>78</v>
      </c>
      <c r="D356" s="99" t="s">
        <v>59</v>
      </c>
    </row>
    <row r="357" spans="2:4">
      <c r="B357" s="98">
        <v>353</v>
      </c>
      <c r="C357" s="27" t="s">
        <v>98</v>
      </c>
      <c r="D357" s="99" t="s">
        <v>60</v>
      </c>
    </row>
    <row r="358" spans="2:4">
      <c r="B358" s="98">
        <v>354</v>
      </c>
      <c r="C358" s="27" t="s">
        <v>90</v>
      </c>
      <c r="D358" s="99" t="s">
        <v>60</v>
      </c>
    </row>
    <row r="359" spans="2:4">
      <c r="B359" s="98">
        <v>355</v>
      </c>
      <c r="C359" s="27" t="s">
        <v>87</v>
      </c>
      <c r="D359" s="99" t="s">
        <v>60</v>
      </c>
    </row>
    <row r="360" spans="2:4">
      <c r="B360" s="98">
        <v>356</v>
      </c>
      <c r="C360" s="27" t="s">
        <v>83</v>
      </c>
      <c r="D360" s="99" t="s">
        <v>60</v>
      </c>
    </row>
    <row r="361" spans="2:4">
      <c r="B361" s="98">
        <v>357</v>
      </c>
      <c r="C361" s="27" t="s">
        <v>78</v>
      </c>
      <c r="D361" s="99" t="s">
        <v>59</v>
      </c>
    </row>
    <row r="362" spans="2:4">
      <c r="B362" s="98">
        <v>358</v>
      </c>
      <c r="C362" s="27" t="s">
        <v>95</v>
      </c>
      <c r="D362" s="99" t="s">
        <v>60</v>
      </c>
    </row>
    <row r="363" spans="2:4">
      <c r="B363" s="98">
        <v>359</v>
      </c>
      <c r="C363" s="27" t="s">
        <v>62</v>
      </c>
      <c r="D363" s="99" t="s">
        <v>59</v>
      </c>
    </row>
    <row r="364" spans="2:4">
      <c r="B364" s="98">
        <v>360</v>
      </c>
      <c r="C364" s="27" t="s">
        <v>78</v>
      </c>
      <c r="D364" s="99" t="s">
        <v>59</v>
      </c>
    </row>
    <row r="365" spans="2:4">
      <c r="B365" s="98">
        <v>361</v>
      </c>
      <c r="C365" s="27" t="s">
        <v>102</v>
      </c>
      <c r="D365" s="99" t="s">
        <v>59</v>
      </c>
    </row>
    <row r="366" spans="2:4">
      <c r="B366" s="98">
        <v>362</v>
      </c>
      <c r="C366" s="27" t="s">
        <v>74</v>
      </c>
      <c r="D366" s="99" t="s">
        <v>59</v>
      </c>
    </row>
    <row r="367" spans="2:4">
      <c r="B367" s="98">
        <v>363</v>
      </c>
      <c r="C367" s="27" t="s">
        <v>90</v>
      </c>
      <c r="D367" s="99" t="s">
        <v>60</v>
      </c>
    </row>
    <row r="368" spans="2:4">
      <c r="B368" s="98">
        <v>364</v>
      </c>
      <c r="C368" s="27" t="s">
        <v>70</v>
      </c>
      <c r="D368" s="99" t="s">
        <v>60</v>
      </c>
    </row>
    <row r="369" spans="2:4">
      <c r="B369" s="98">
        <v>365</v>
      </c>
      <c r="C369" s="27" t="s">
        <v>75</v>
      </c>
      <c r="D369" s="99" t="s">
        <v>60</v>
      </c>
    </row>
    <row r="370" spans="2:4">
      <c r="B370" s="98">
        <v>366</v>
      </c>
      <c r="C370" s="27" t="s">
        <v>102</v>
      </c>
      <c r="D370" s="99" t="s">
        <v>59</v>
      </c>
    </row>
    <row r="371" spans="2:4">
      <c r="B371" s="98">
        <v>367</v>
      </c>
      <c r="C371" s="27" t="s">
        <v>83</v>
      </c>
      <c r="D371" s="99" t="s">
        <v>60</v>
      </c>
    </row>
    <row r="372" spans="2:4">
      <c r="B372" s="98">
        <v>368</v>
      </c>
      <c r="C372" s="27" t="s">
        <v>68</v>
      </c>
      <c r="D372" s="99" t="s">
        <v>60</v>
      </c>
    </row>
    <row r="373" spans="2:4">
      <c r="B373" s="98">
        <v>369</v>
      </c>
      <c r="C373" s="27" t="s">
        <v>80</v>
      </c>
      <c r="D373" s="99" t="s">
        <v>60</v>
      </c>
    </row>
    <row r="374" spans="2:4">
      <c r="B374" s="98">
        <v>370</v>
      </c>
      <c r="C374" s="27" t="s">
        <v>82</v>
      </c>
      <c r="D374" s="99" t="s">
        <v>60</v>
      </c>
    </row>
    <row r="375" spans="2:4">
      <c r="B375" s="98">
        <v>371</v>
      </c>
      <c r="C375" s="27" t="s">
        <v>97</v>
      </c>
      <c r="D375" s="99" t="s">
        <v>60</v>
      </c>
    </row>
    <row r="376" spans="2:4">
      <c r="B376" s="98">
        <v>372</v>
      </c>
      <c r="C376" s="27" t="s">
        <v>98</v>
      </c>
      <c r="D376" s="99" t="s">
        <v>60</v>
      </c>
    </row>
    <row r="377" spans="2:4">
      <c r="B377" s="98">
        <v>373</v>
      </c>
      <c r="C377" s="27" t="s">
        <v>101</v>
      </c>
      <c r="D377" s="99" t="s">
        <v>60</v>
      </c>
    </row>
    <row r="378" spans="2:4">
      <c r="B378" s="98">
        <v>374</v>
      </c>
      <c r="C378" s="27" t="s">
        <v>83</v>
      </c>
      <c r="D378" s="99" t="s">
        <v>60</v>
      </c>
    </row>
    <row r="379" spans="2:4">
      <c r="B379" s="98">
        <v>375</v>
      </c>
      <c r="C379" s="27" t="s">
        <v>98</v>
      </c>
      <c r="D379" s="99" t="s">
        <v>60</v>
      </c>
    </row>
    <row r="380" spans="2:4">
      <c r="B380" s="98">
        <v>376</v>
      </c>
      <c r="C380" s="27" t="s">
        <v>213</v>
      </c>
      <c r="D380" s="99" t="s">
        <v>59</v>
      </c>
    </row>
    <row r="381" spans="2:4">
      <c r="B381" s="98">
        <v>377</v>
      </c>
      <c r="C381" s="27" t="s">
        <v>75</v>
      </c>
      <c r="D381" s="99" t="s">
        <v>60</v>
      </c>
    </row>
    <row r="382" spans="2:4">
      <c r="B382" s="98">
        <v>378</v>
      </c>
      <c r="C382" s="27" t="s">
        <v>66</v>
      </c>
      <c r="D382" s="99" t="s">
        <v>59</v>
      </c>
    </row>
    <row r="383" spans="2:4">
      <c r="B383" s="98">
        <v>379</v>
      </c>
      <c r="C383" s="27" t="s">
        <v>95</v>
      </c>
      <c r="D383" s="99" t="s">
        <v>60</v>
      </c>
    </row>
    <row r="384" spans="2:4">
      <c r="B384" s="98">
        <v>380</v>
      </c>
      <c r="C384" s="27" t="s">
        <v>94</v>
      </c>
      <c r="D384" s="99" t="s">
        <v>60</v>
      </c>
    </row>
    <row r="385" spans="2:4">
      <c r="B385" s="98">
        <v>381</v>
      </c>
      <c r="C385" s="27" t="s">
        <v>101</v>
      </c>
      <c r="D385" s="99" t="s">
        <v>60</v>
      </c>
    </row>
    <row r="386" spans="2:4">
      <c r="B386" s="98">
        <v>382</v>
      </c>
      <c r="C386" s="27" t="s">
        <v>86</v>
      </c>
      <c r="D386" s="99" t="s">
        <v>60</v>
      </c>
    </row>
    <row r="387" spans="2:4">
      <c r="B387" s="98">
        <v>383</v>
      </c>
      <c r="C387" s="27" t="s">
        <v>213</v>
      </c>
      <c r="D387" s="99" t="s">
        <v>59</v>
      </c>
    </row>
    <row r="388" spans="2:4">
      <c r="B388" s="98">
        <v>384</v>
      </c>
      <c r="C388" s="27" t="s">
        <v>96</v>
      </c>
      <c r="D388" s="99" t="s">
        <v>60</v>
      </c>
    </row>
    <row r="389" spans="2:4">
      <c r="B389" s="98">
        <v>385</v>
      </c>
      <c r="C389" s="27" t="s">
        <v>79</v>
      </c>
      <c r="D389" s="99" t="s">
        <v>60</v>
      </c>
    </row>
    <row r="390" spans="2:4">
      <c r="B390" s="98">
        <v>386</v>
      </c>
      <c r="C390" s="27" t="s">
        <v>96</v>
      </c>
      <c r="D390" s="99" t="s">
        <v>60</v>
      </c>
    </row>
    <row r="391" spans="2:4">
      <c r="B391" s="98">
        <v>387</v>
      </c>
      <c r="C391" s="27" t="s">
        <v>87</v>
      </c>
      <c r="D391" s="99" t="s">
        <v>60</v>
      </c>
    </row>
    <row r="392" spans="2:4">
      <c r="B392" s="98">
        <v>388</v>
      </c>
      <c r="C392" s="27" t="s">
        <v>64</v>
      </c>
      <c r="D392" s="99" t="s">
        <v>60</v>
      </c>
    </row>
    <row r="393" spans="2:4">
      <c r="B393" s="98">
        <v>389</v>
      </c>
      <c r="C393" s="27" t="s">
        <v>213</v>
      </c>
      <c r="D393" s="99" t="s">
        <v>59</v>
      </c>
    </row>
    <row r="394" spans="2:4">
      <c r="B394" s="98">
        <v>390</v>
      </c>
      <c r="C394" s="27" t="s">
        <v>83</v>
      </c>
      <c r="D394" s="99" t="s">
        <v>60</v>
      </c>
    </row>
    <row r="395" spans="2:4">
      <c r="B395" s="98">
        <v>391</v>
      </c>
      <c r="C395" s="27" t="s">
        <v>64</v>
      </c>
      <c r="D395" s="99" t="s">
        <v>60</v>
      </c>
    </row>
    <row r="396" spans="2:4">
      <c r="B396" s="98">
        <v>392</v>
      </c>
      <c r="C396" s="27" t="s">
        <v>70</v>
      </c>
      <c r="D396" s="99" t="s">
        <v>60</v>
      </c>
    </row>
    <row r="397" spans="2:4">
      <c r="B397" s="98">
        <v>393</v>
      </c>
      <c r="C397" s="27" t="s">
        <v>81</v>
      </c>
      <c r="D397" s="99" t="s">
        <v>60</v>
      </c>
    </row>
    <row r="398" spans="2:4">
      <c r="B398" s="98">
        <v>394</v>
      </c>
      <c r="C398" s="27" t="s">
        <v>77</v>
      </c>
      <c r="D398" s="99" t="s">
        <v>60</v>
      </c>
    </row>
    <row r="399" spans="2:4">
      <c r="B399" s="98">
        <v>395</v>
      </c>
      <c r="C399" s="27" t="s">
        <v>70</v>
      </c>
      <c r="D399" s="99" t="s">
        <v>60</v>
      </c>
    </row>
    <row r="400" spans="2:4">
      <c r="B400" s="98">
        <v>396</v>
      </c>
      <c r="C400" s="27" t="s">
        <v>82</v>
      </c>
      <c r="D400" s="99" t="s">
        <v>60</v>
      </c>
    </row>
    <row r="401" spans="2:4">
      <c r="B401" s="98">
        <v>397</v>
      </c>
      <c r="C401" s="27" t="s">
        <v>101</v>
      </c>
      <c r="D401" s="99" t="s">
        <v>60</v>
      </c>
    </row>
    <row r="402" spans="2:4">
      <c r="B402" s="98">
        <v>398</v>
      </c>
      <c r="C402" s="27" t="s">
        <v>69</v>
      </c>
      <c r="D402" s="99" t="s">
        <v>59</v>
      </c>
    </row>
    <row r="403" spans="2:4">
      <c r="B403" s="98">
        <v>399</v>
      </c>
      <c r="C403" s="27" t="s">
        <v>92</v>
      </c>
      <c r="D403" s="99" t="s">
        <v>60</v>
      </c>
    </row>
    <row r="404" spans="2:4">
      <c r="B404" s="98">
        <v>400</v>
      </c>
      <c r="C404" s="27" t="s">
        <v>67</v>
      </c>
      <c r="D404" s="99" t="s">
        <v>59</v>
      </c>
    </row>
    <row r="405" spans="2:4">
      <c r="B405" s="98">
        <v>401</v>
      </c>
      <c r="C405" s="27" t="s">
        <v>84</v>
      </c>
      <c r="D405" s="99" t="s">
        <v>60</v>
      </c>
    </row>
    <row r="406" spans="2:4">
      <c r="B406" s="98">
        <v>402</v>
      </c>
      <c r="C406" s="27" t="s">
        <v>80</v>
      </c>
      <c r="D406" s="99" t="s">
        <v>60</v>
      </c>
    </row>
    <row r="407" spans="2:4">
      <c r="B407" s="98">
        <v>403</v>
      </c>
      <c r="C407" s="27" t="s">
        <v>66</v>
      </c>
      <c r="D407" s="99" t="s">
        <v>59</v>
      </c>
    </row>
    <row r="408" spans="2:4">
      <c r="B408" s="98">
        <v>404</v>
      </c>
      <c r="C408" s="27" t="s">
        <v>94</v>
      </c>
      <c r="D408" s="99" t="s">
        <v>60</v>
      </c>
    </row>
    <row r="409" spans="2:4">
      <c r="B409" s="98">
        <v>405</v>
      </c>
      <c r="C409" s="27" t="s">
        <v>75</v>
      </c>
      <c r="D409" s="99" t="s">
        <v>60</v>
      </c>
    </row>
    <row r="410" spans="2:4">
      <c r="B410" s="98">
        <v>406</v>
      </c>
      <c r="C410" s="27" t="s">
        <v>102</v>
      </c>
      <c r="D410" s="99" t="s">
        <v>59</v>
      </c>
    </row>
    <row r="411" spans="2:4">
      <c r="B411" s="98">
        <v>407</v>
      </c>
      <c r="C411" s="27" t="s">
        <v>100</v>
      </c>
      <c r="D411" s="99" t="s">
        <v>60</v>
      </c>
    </row>
    <row r="412" spans="2:4">
      <c r="B412" s="98">
        <v>408</v>
      </c>
      <c r="C412" s="27" t="s">
        <v>63</v>
      </c>
      <c r="D412" s="99" t="s">
        <v>60</v>
      </c>
    </row>
    <row r="413" spans="2:4">
      <c r="B413" s="98">
        <v>409</v>
      </c>
      <c r="C413" s="27" t="s">
        <v>78</v>
      </c>
      <c r="D413" s="99" t="s">
        <v>59</v>
      </c>
    </row>
    <row r="414" spans="2:4">
      <c r="B414" s="98">
        <v>410</v>
      </c>
      <c r="C414" s="27" t="s">
        <v>77</v>
      </c>
      <c r="D414" s="99" t="s">
        <v>60</v>
      </c>
    </row>
    <row r="415" spans="2:4">
      <c r="B415" s="98">
        <v>411</v>
      </c>
      <c r="C415" s="27" t="s">
        <v>77</v>
      </c>
      <c r="D415" s="99" t="s">
        <v>60</v>
      </c>
    </row>
    <row r="416" spans="2:4">
      <c r="B416" s="98">
        <v>412</v>
      </c>
      <c r="C416" s="27" t="s">
        <v>62</v>
      </c>
      <c r="D416" s="99" t="s">
        <v>59</v>
      </c>
    </row>
    <row r="417" spans="2:4">
      <c r="B417" s="98">
        <v>413</v>
      </c>
      <c r="C417" s="27" t="s">
        <v>64</v>
      </c>
      <c r="D417" s="99" t="s">
        <v>60</v>
      </c>
    </row>
    <row r="418" spans="2:4">
      <c r="B418" s="98">
        <v>414</v>
      </c>
      <c r="C418" s="27" t="s">
        <v>67</v>
      </c>
      <c r="D418" s="99" t="s">
        <v>59</v>
      </c>
    </row>
    <row r="419" spans="2:4">
      <c r="B419" s="98">
        <v>415</v>
      </c>
      <c r="C419" s="27" t="s">
        <v>74</v>
      </c>
      <c r="D419" s="99" t="s">
        <v>59</v>
      </c>
    </row>
    <row r="420" spans="2:4">
      <c r="B420" s="98">
        <v>416</v>
      </c>
      <c r="C420" s="27" t="s">
        <v>93</v>
      </c>
      <c r="D420" s="99" t="s">
        <v>60</v>
      </c>
    </row>
    <row r="421" spans="2:4">
      <c r="B421" s="98">
        <v>417</v>
      </c>
      <c r="C421" s="27" t="s">
        <v>79</v>
      </c>
      <c r="D421" s="99" t="s">
        <v>60</v>
      </c>
    </row>
    <row r="422" spans="2:4">
      <c r="B422" s="98">
        <v>418</v>
      </c>
      <c r="C422" s="27" t="s">
        <v>70</v>
      </c>
      <c r="D422" s="99" t="s">
        <v>60</v>
      </c>
    </row>
    <row r="423" spans="2:4">
      <c r="B423" s="98">
        <v>419</v>
      </c>
      <c r="C423" s="27" t="s">
        <v>95</v>
      </c>
      <c r="D423" s="99" t="s">
        <v>60</v>
      </c>
    </row>
    <row r="424" spans="2:4">
      <c r="B424" s="98">
        <v>420</v>
      </c>
      <c r="C424" s="27" t="s">
        <v>99</v>
      </c>
      <c r="D424" s="99" t="s">
        <v>60</v>
      </c>
    </row>
    <row r="425" spans="2:4">
      <c r="B425" s="98">
        <v>421</v>
      </c>
      <c r="C425" s="27" t="s">
        <v>92</v>
      </c>
      <c r="D425" s="99" t="s">
        <v>60</v>
      </c>
    </row>
    <row r="426" spans="2:4">
      <c r="B426" s="98">
        <v>422</v>
      </c>
      <c r="C426" s="27" t="s">
        <v>98</v>
      </c>
      <c r="D426" s="99" t="s">
        <v>60</v>
      </c>
    </row>
    <row r="427" spans="2:4">
      <c r="B427" s="98">
        <v>423</v>
      </c>
      <c r="C427" s="27" t="s">
        <v>100</v>
      </c>
      <c r="D427" s="99" t="s">
        <v>60</v>
      </c>
    </row>
    <row r="428" spans="2:4">
      <c r="B428" s="98">
        <v>424</v>
      </c>
      <c r="C428" s="27" t="s">
        <v>86</v>
      </c>
      <c r="D428" s="99" t="s">
        <v>60</v>
      </c>
    </row>
    <row r="429" spans="2:4">
      <c r="B429" s="98">
        <v>425</v>
      </c>
      <c r="C429" s="27" t="s">
        <v>64</v>
      </c>
      <c r="D429" s="99" t="s">
        <v>60</v>
      </c>
    </row>
    <row r="430" spans="2:4">
      <c r="B430" s="98">
        <v>426</v>
      </c>
      <c r="C430" s="27" t="s">
        <v>73</v>
      </c>
      <c r="D430" s="99" t="s">
        <v>60</v>
      </c>
    </row>
    <row r="431" spans="2:4">
      <c r="B431" s="98">
        <v>427</v>
      </c>
      <c r="C431" s="27" t="s">
        <v>70</v>
      </c>
      <c r="D431" s="99" t="s">
        <v>60</v>
      </c>
    </row>
    <row r="432" spans="2:4">
      <c r="B432" s="98">
        <v>428</v>
      </c>
      <c r="C432" s="27" t="s">
        <v>72</v>
      </c>
      <c r="D432" s="99" t="s">
        <v>60</v>
      </c>
    </row>
    <row r="433" spans="2:4">
      <c r="B433" s="98">
        <v>429</v>
      </c>
      <c r="C433" s="27" t="s">
        <v>88</v>
      </c>
      <c r="D433" s="99" t="s">
        <v>60</v>
      </c>
    </row>
    <row r="434" spans="2:4">
      <c r="B434" s="98">
        <v>430</v>
      </c>
      <c r="C434" s="27" t="s">
        <v>98</v>
      </c>
      <c r="D434" s="99" t="s">
        <v>60</v>
      </c>
    </row>
    <row r="435" spans="2:4">
      <c r="B435" s="98">
        <v>431</v>
      </c>
      <c r="C435" s="27" t="s">
        <v>76</v>
      </c>
      <c r="D435" s="99" t="s">
        <v>60</v>
      </c>
    </row>
    <row r="436" spans="2:4">
      <c r="B436" s="98">
        <v>432</v>
      </c>
      <c r="C436" s="27" t="s">
        <v>83</v>
      </c>
      <c r="D436" s="99" t="s">
        <v>60</v>
      </c>
    </row>
    <row r="437" spans="2:4">
      <c r="B437" s="98">
        <v>433</v>
      </c>
      <c r="C437" s="27" t="s">
        <v>80</v>
      </c>
      <c r="D437" s="99" t="s">
        <v>60</v>
      </c>
    </row>
    <row r="438" spans="2:4">
      <c r="B438" s="98">
        <v>434</v>
      </c>
      <c r="C438" s="27" t="s">
        <v>101</v>
      </c>
      <c r="D438" s="99" t="s">
        <v>60</v>
      </c>
    </row>
    <row r="439" spans="2:4">
      <c r="B439" s="98">
        <v>435</v>
      </c>
      <c r="C439" s="27" t="s">
        <v>67</v>
      </c>
      <c r="D439" s="99" t="s">
        <v>59</v>
      </c>
    </row>
    <row r="440" spans="2:4">
      <c r="B440" s="98">
        <v>436</v>
      </c>
      <c r="C440" s="27" t="s">
        <v>68</v>
      </c>
      <c r="D440" s="99" t="s">
        <v>60</v>
      </c>
    </row>
    <row r="441" spans="2:4">
      <c r="B441" s="98">
        <v>437</v>
      </c>
      <c r="C441" s="27" t="s">
        <v>75</v>
      </c>
      <c r="D441" s="99" t="s">
        <v>60</v>
      </c>
    </row>
    <row r="442" spans="2:4">
      <c r="B442" s="98">
        <v>438</v>
      </c>
      <c r="C442" s="27" t="s">
        <v>81</v>
      </c>
      <c r="D442" s="99" t="s">
        <v>60</v>
      </c>
    </row>
    <row r="443" spans="2:4">
      <c r="B443" s="98">
        <v>439</v>
      </c>
      <c r="C443" s="27" t="s">
        <v>213</v>
      </c>
      <c r="D443" s="99" t="s">
        <v>59</v>
      </c>
    </row>
    <row r="444" spans="2:4">
      <c r="B444" s="98">
        <v>440</v>
      </c>
      <c r="C444" s="27" t="s">
        <v>68</v>
      </c>
      <c r="D444" s="99" t="s">
        <v>60</v>
      </c>
    </row>
    <row r="445" spans="2:4">
      <c r="B445" s="98">
        <v>441</v>
      </c>
      <c r="C445" s="27" t="s">
        <v>96</v>
      </c>
      <c r="D445" s="99" t="s">
        <v>60</v>
      </c>
    </row>
    <row r="446" spans="2:4">
      <c r="B446" s="98">
        <v>442</v>
      </c>
      <c r="C446" s="27" t="s">
        <v>69</v>
      </c>
      <c r="D446" s="99" t="s">
        <v>59</v>
      </c>
    </row>
    <row r="447" spans="2:4">
      <c r="B447" s="98">
        <v>443</v>
      </c>
      <c r="C447" s="27" t="s">
        <v>85</v>
      </c>
      <c r="D447" s="99" t="s">
        <v>60</v>
      </c>
    </row>
    <row r="448" spans="2:4">
      <c r="B448" s="98">
        <v>444</v>
      </c>
      <c r="C448" s="27" t="s">
        <v>87</v>
      </c>
      <c r="D448" s="99" t="s">
        <v>60</v>
      </c>
    </row>
    <row r="449" spans="2:4">
      <c r="B449" s="98">
        <v>445</v>
      </c>
      <c r="C449" s="27" t="s">
        <v>99</v>
      </c>
      <c r="D449" s="99" t="s">
        <v>60</v>
      </c>
    </row>
    <row r="450" spans="2:4">
      <c r="B450" s="98">
        <v>446</v>
      </c>
      <c r="C450" s="27" t="s">
        <v>83</v>
      </c>
      <c r="D450" s="99" t="s">
        <v>60</v>
      </c>
    </row>
    <row r="451" spans="2:4" ht="16.5" thickBot="1">
      <c r="B451" s="100">
        <v>447</v>
      </c>
      <c r="C451" s="101" t="s">
        <v>86</v>
      </c>
      <c r="D451" s="102" t="s">
        <v>60</v>
      </c>
    </row>
    <row r="1000" spans="648:648">
      <c r="XX1000" s="140">
        <v>125713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EF166-9AB1-47FA-844D-17B95BF36617}">
  <sheetPr codeName="Sheet7"/>
  <dimension ref="A1:Y147"/>
  <sheetViews>
    <sheetView showGridLines="0" zoomScale="70" zoomScaleNormal="70" workbookViewId="0"/>
  </sheetViews>
  <sheetFormatPr defaultColWidth="4.35546875" defaultRowHeight="23.25" customHeight="1"/>
  <cols>
    <col min="1" max="1" width="1.640625" style="66" customWidth="1"/>
    <col min="2" max="2" width="6.42578125" style="77" customWidth="1"/>
    <col min="3" max="3" width="28.42578125" style="78" customWidth="1"/>
    <col min="4" max="4" width="4.92578125" style="66" customWidth="1"/>
    <col min="5" max="25" width="2.78515625" style="66" customWidth="1"/>
    <col min="26" max="49" width="4.28515625" style="69" customWidth="1"/>
    <col min="50" max="75" width="3.28515625" style="69" customWidth="1"/>
    <col min="76" max="16384" width="4.35546875" style="69"/>
  </cols>
  <sheetData>
    <row r="1" spans="2:25" ht="23.25" customHeight="1" thickBot="1">
      <c r="B1" s="64" t="s">
        <v>52</v>
      </c>
      <c r="C1" s="65"/>
      <c r="G1" s="67"/>
      <c r="H1" s="67"/>
      <c r="I1" s="67"/>
      <c r="J1" s="67"/>
      <c r="K1" s="67"/>
      <c r="L1" s="67"/>
      <c r="M1" s="67"/>
      <c r="N1" s="68"/>
      <c r="O1" s="68"/>
      <c r="P1" s="69"/>
      <c r="Q1" s="69"/>
      <c r="R1" s="69"/>
      <c r="S1" s="69"/>
      <c r="T1" s="69"/>
      <c r="U1" s="69"/>
      <c r="V1" s="69"/>
      <c r="W1" s="69"/>
      <c r="X1" s="69"/>
      <c r="Y1" s="69"/>
    </row>
    <row r="2" spans="2:25" ht="23.25" customHeight="1" thickBot="1">
      <c r="B2" s="70" t="s">
        <v>26</v>
      </c>
      <c r="C2" s="71" t="s">
        <v>4</v>
      </c>
      <c r="D2" s="70" t="s">
        <v>3</v>
      </c>
      <c r="V2" s="69"/>
      <c r="W2" s="69"/>
      <c r="X2" s="69"/>
      <c r="Y2" s="69"/>
    </row>
    <row r="3" spans="2:25" ht="23.25" customHeight="1">
      <c r="B3" s="72" t="s">
        <v>12</v>
      </c>
      <c r="C3" s="73">
        <f>IF(ISBLANK('Case-Varsity'!E25),"",'Case-Varsity'!E25)</f>
        <v>19</v>
      </c>
      <c r="D3" s="103">
        <v>30</v>
      </c>
      <c r="E3" s="69"/>
      <c r="F3" s="74"/>
      <c r="G3" s="69"/>
      <c r="H3" s="69"/>
      <c r="I3" s="69"/>
      <c r="J3" s="69"/>
      <c r="K3" s="69"/>
      <c r="L3" s="69"/>
      <c r="M3" s="69"/>
      <c r="N3" s="69"/>
      <c r="O3" s="69"/>
      <c r="P3" s="69"/>
      <c r="Q3" s="69"/>
      <c r="R3" s="69"/>
      <c r="S3" s="69"/>
      <c r="T3" s="69"/>
      <c r="U3" s="69"/>
      <c r="V3" s="69"/>
      <c r="W3" s="69"/>
      <c r="X3" s="69"/>
      <c r="Y3" s="69"/>
    </row>
    <row r="4" spans="2:25" ht="23.25" customHeight="1">
      <c r="B4" s="75" t="s">
        <v>13</v>
      </c>
      <c r="C4" s="73">
        <f>IF(ISBLANK('Case-Varsity'!E26),"",'Case-Varsity'!E26)</f>
        <v>4445</v>
      </c>
      <c r="D4" s="104">
        <v>40</v>
      </c>
      <c r="E4" s="69"/>
      <c r="F4" s="74"/>
      <c r="G4" s="69"/>
      <c r="H4" s="69"/>
      <c r="I4" s="69"/>
      <c r="J4" s="69"/>
      <c r="K4" s="69"/>
      <c r="L4" s="69"/>
      <c r="M4" s="69"/>
      <c r="N4" s="69"/>
      <c r="O4" s="69"/>
      <c r="P4" s="69"/>
      <c r="Q4" s="69"/>
      <c r="R4" s="69"/>
      <c r="S4" s="69"/>
      <c r="T4" s="69"/>
      <c r="U4" s="69"/>
      <c r="V4" s="69"/>
      <c r="W4" s="69"/>
      <c r="X4" s="69"/>
      <c r="Y4" s="69"/>
    </row>
    <row r="5" spans="2:25" ht="23.25" customHeight="1">
      <c r="B5" s="75" t="s">
        <v>14</v>
      </c>
      <c r="C5" s="73">
        <f>IF(ISBLANK('Case-Varsity'!E27),"",'Case-Varsity'!E27)</f>
        <v>12</v>
      </c>
      <c r="D5" s="104">
        <v>50</v>
      </c>
      <c r="E5" s="69"/>
      <c r="F5" s="74"/>
      <c r="G5" s="69"/>
      <c r="H5" s="69"/>
      <c r="I5" s="69"/>
      <c r="J5" s="69"/>
      <c r="K5" s="69"/>
      <c r="L5" s="69"/>
      <c r="M5" s="69"/>
      <c r="N5" s="69"/>
      <c r="O5" s="69"/>
      <c r="P5" s="69"/>
      <c r="Q5" s="69"/>
      <c r="R5" s="69"/>
      <c r="S5" s="69"/>
      <c r="T5" s="69"/>
      <c r="U5" s="69"/>
      <c r="V5" s="69"/>
      <c r="W5" s="69"/>
      <c r="X5" s="69"/>
      <c r="Y5" s="69"/>
    </row>
    <row r="6" spans="2:25" ht="23.25" customHeight="1">
      <c r="B6" s="75" t="s">
        <v>15</v>
      </c>
      <c r="C6" s="73">
        <f>IF(ISBLANK('Case-Varsity'!E28),"",'Case-Varsity'!E28)</f>
        <v>15</v>
      </c>
      <c r="D6" s="104">
        <v>60</v>
      </c>
      <c r="E6" s="69"/>
      <c r="F6" s="74"/>
      <c r="G6" s="69"/>
      <c r="H6" s="69"/>
      <c r="I6" s="69"/>
      <c r="J6" s="69"/>
      <c r="K6" s="69"/>
      <c r="L6" s="69"/>
      <c r="M6" s="69"/>
      <c r="N6" s="69"/>
      <c r="O6" s="69"/>
      <c r="P6" s="69"/>
      <c r="Q6" s="69"/>
      <c r="R6" s="69"/>
      <c r="S6" s="69"/>
      <c r="T6" s="69"/>
      <c r="U6" s="69"/>
      <c r="V6" s="69"/>
      <c r="W6" s="69"/>
      <c r="X6" s="69"/>
      <c r="Y6" s="69"/>
    </row>
    <row r="7" spans="2:25" ht="23.25" customHeight="1">
      <c r="B7" s="75" t="s">
        <v>16</v>
      </c>
      <c r="C7" s="73">
        <f>IF(ISBLANK('Case-Varsity'!E29),"",'Case-Varsity'!E29)</f>
        <v>37</v>
      </c>
      <c r="D7" s="104">
        <v>70</v>
      </c>
      <c r="E7" s="69"/>
      <c r="F7" s="74"/>
      <c r="G7" s="69"/>
      <c r="H7" s="69"/>
      <c r="I7" s="69"/>
      <c r="J7" s="69"/>
      <c r="K7" s="69"/>
      <c r="L7" s="69"/>
      <c r="M7" s="69"/>
      <c r="N7" s="69"/>
      <c r="O7" s="69"/>
      <c r="P7" s="69"/>
      <c r="Q7" s="69"/>
      <c r="R7" s="69"/>
      <c r="S7" s="69"/>
      <c r="T7" s="69"/>
      <c r="U7" s="69"/>
      <c r="V7" s="69"/>
      <c r="W7" s="69"/>
      <c r="X7" s="69"/>
      <c r="Y7" s="69"/>
    </row>
    <row r="8" spans="2:25" ht="23.25" customHeight="1">
      <c r="B8" s="76">
        <v>1</v>
      </c>
      <c r="C8" s="73" t="str">
        <f>IF(ISBLANK('Case-Varsity'!E53),"",'Case-Varsity'!E53)</f>
        <v>I</v>
      </c>
      <c r="D8" s="72">
        <v>5</v>
      </c>
      <c r="F8" s="74"/>
      <c r="G8" s="69"/>
      <c r="H8" s="69"/>
      <c r="I8" s="69"/>
      <c r="J8" s="69"/>
      <c r="K8" s="69"/>
      <c r="L8" s="69"/>
      <c r="M8" s="69"/>
      <c r="N8" s="69"/>
      <c r="O8" s="69"/>
      <c r="P8" s="69"/>
      <c r="Q8" s="69"/>
      <c r="R8" s="69"/>
      <c r="S8" s="69"/>
      <c r="T8" s="69"/>
      <c r="U8" s="69"/>
      <c r="V8" s="69"/>
      <c r="W8" s="69"/>
      <c r="X8" s="69"/>
      <c r="Y8" s="69"/>
    </row>
    <row r="9" spans="2:25" ht="23.25" customHeight="1">
      <c r="B9" s="76">
        <f t="shared" ref="B9:B72" si="0">B8+1</f>
        <v>2</v>
      </c>
      <c r="C9" s="73">
        <f>IF(ISBLANK('Case-Varsity'!E54),"",'Case-Varsity'!E54)</f>
        <v>73</v>
      </c>
      <c r="D9" s="72">
        <v>5</v>
      </c>
      <c r="F9" s="74"/>
      <c r="G9" s="69"/>
      <c r="H9" s="69"/>
      <c r="I9" s="69"/>
      <c r="J9" s="69"/>
      <c r="K9" s="69"/>
      <c r="L9" s="69"/>
      <c r="M9" s="69"/>
      <c r="N9" s="69"/>
      <c r="O9" s="69"/>
      <c r="P9" s="69"/>
      <c r="Q9" s="69"/>
      <c r="R9" s="69"/>
      <c r="S9" s="69"/>
      <c r="T9" s="69"/>
      <c r="U9" s="69"/>
      <c r="V9" s="69"/>
      <c r="W9" s="69"/>
      <c r="X9" s="69"/>
      <c r="Y9" s="69"/>
    </row>
    <row r="10" spans="2:25" ht="23.25" customHeight="1">
      <c r="B10" s="76">
        <f t="shared" si="0"/>
        <v>3</v>
      </c>
      <c r="C10" s="73" t="str">
        <f>IF(ISBLANK('Case-Varsity'!E55),"",'Case-Varsity'!E55)</f>
        <v>U</v>
      </c>
      <c r="D10" s="72">
        <v>5</v>
      </c>
      <c r="F10" s="74"/>
      <c r="G10" s="69"/>
      <c r="H10" s="69"/>
      <c r="I10" s="69"/>
      <c r="J10" s="69"/>
      <c r="K10" s="69"/>
      <c r="L10" s="69"/>
      <c r="M10" s="69"/>
      <c r="N10" s="69"/>
      <c r="O10" s="69"/>
      <c r="P10" s="69"/>
      <c r="Q10" s="69"/>
      <c r="R10" s="69"/>
      <c r="S10" s="69"/>
      <c r="T10" s="69"/>
      <c r="U10" s="69"/>
      <c r="V10" s="69"/>
      <c r="W10" s="69"/>
      <c r="X10" s="69"/>
      <c r="Y10" s="69"/>
    </row>
    <row r="11" spans="2:25" ht="23.25" customHeight="1">
      <c r="B11" s="76">
        <f t="shared" si="0"/>
        <v>4</v>
      </c>
      <c r="C11" s="73">
        <f>IF(ISBLANK('Case-Varsity'!E56),"",'Case-Varsity'!E56)</f>
        <v>88</v>
      </c>
      <c r="D11" s="72">
        <v>5</v>
      </c>
      <c r="F11" s="74"/>
      <c r="G11" s="69"/>
      <c r="H11" s="69"/>
      <c r="I11" s="69"/>
      <c r="J11" s="69"/>
      <c r="K11" s="69"/>
      <c r="L11" s="69"/>
      <c r="M11" s="69"/>
      <c r="N11" s="69"/>
      <c r="O11" s="69"/>
      <c r="P11" s="69"/>
      <c r="Q11" s="69"/>
      <c r="R11" s="69"/>
      <c r="S11" s="69"/>
      <c r="T11" s="69"/>
      <c r="U11" s="69"/>
      <c r="V11" s="69"/>
      <c r="W11" s="69"/>
      <c r="X11" s="69"/>
      <c r="Y11" s="69"/>
    </row>
    <row r="12" spans="2:25" ht="23.25" customHeight="1">
      <c r="B12" s="76">
        <f t="shared" si="0"/>
        <v>5</v>
      </c>
      <c r="C12" s="73">
        <f>IF(ISBLANK('Case-Varsity'!E57),"",'Case-Varsity'!E57)</f>
        <v>71</v>
      </c>
      <c r="D12" s="72">
        <v>5</v>
      </c>
      <c r="F12" s="74"/>
      <c r="G12" s="69"/>
      <c r="H12" s="69"/>
      <c r="I12" s="69"/>
      <c r="J12" s="69"/>
      <c r="K12" s="69"/>
      <c r="L12" s="69"/>
      <c r="M12" s="69"/>
      <c r="N12" s="69"/>
      <c r="O12" s="69"/>
      <c r="P12" s="69"/>
      <c r="Q12" s="69"/>
      <c r="R12" s="69"/>
      <c r="S12" s="69"/>
      <c r="T12" s="69"/>
      <c r="U12" s="69"/>
      <c r="V12" s="69"/>
      <c r="W12" s="69"/>
      <c r="X12" s="69"/>
      <c r="Y12" s="69"/>
    </row>
    <row r="13" spans="2:25" ht="23.25" customHeight="1">
      <c r="B13" s="76">
        <f t="shared" si="0"/>
        <v>6</v>
      </c>
      <c r="C13" s="73">
        <f>IF(ISBLANK('Case-Varsity'!E58),"",'Case-Varsity'!E58)</f>
        <v>75</v>
      </c>
      <c r="D13" s="72">
        <v>5</v>
      </c>
      <c r="F13" s="74"/>
      <c r="G13" s="69"/>
      <c r="H13" s="69"/>
      <c r="I13" s="69"/>
      <c r="J13" s="69"/>
      <c r="K13" s="69"/>
      <c r="L13" s="69"/>
      <c r="M13" s="69"/>
      <c r="N13" s="69"/>
      <c r="O13" s="69"/>
      <c r="P13" s="69"/>
      <c r="Q13" s="69"/>
      <c r="R13" s="69"/>
      <c r="S13" s="69"/>
      <c r="T13" s="69"/>
      <c r="U13" s="69"/>
      <c r="V13" s="69"/>
      <c r="W13" s="69"/>
      <c r="X13" s="69"/>
      <c r="Y13" s="69"/>
    </row>
    <row r="14" spans="2:25" ht="23.25" customHeight="1">
      <c r="B14" s="76">
        <f t="shared" si="0"/>
        <v>7</v>
      </c>
      <c r="C14" s="73" t="str">
        <f>IF(ISBLANK('Case-Varsity'!E59),"",'Case-Varsity'!E59)</f>
        <v>Q</v>
      </c>
      <c r="D14" s="72">
        <v>5</v>
      </c>
      <c r="F14" s="74"/>
      <c r="G14" s="69"/>
      <c r="H14" s="69"/>
      <c r="I14" s="69"/>
      <c r="J14" s="69"/>
      <c r="K14" s="69"/>
      <c r="L14" s="69"/>
      <c r="M14" s="69"/>
      <c r="N14" s="69"/>
      <c r="O14" s="69"/>
      <c r="P14" s="69"/>
      <c r="Q14" s="69"/>
      <c r="R14" s="69"/>
      <c r="S14" s="69"/>
      <c r="T14" s="69"/>
      <c r="U14" s="69"/>
      <c r="V14" s="69"/>
      <c r="W14" s="69"/>
      <c r="X14" s="69"/>
      <c r="Y14" s="69"/>
    </row>
    <row r="15" spans="2:25" ht="23.25" customHeight="1">
      <c r="B15" s="76">
        <f t="shared" si="0"/>
        <v>8</v>
      </c>
      <c r="C15" s="73">
        <f>IF(ISBLANK('Case-Varsity'!E60),"",'Case-Varsity'!E60)</f>
        <v>76</v>
      </c>
      <c r="D15" s="72">
        <v>5</v>
      </c>
      <c r="F15" s="74"/>
      <c r="G15" s="69"/>
      <c r="H15" s="69"/>
      <c r="I15" s="69"/>
      <c r="J15" s="69"/>
      <c r="K15" s="69"/>
      <c r="L15" s="69"/>
      <c r="M15" s="69"/>
      <c r="N15" s="69"/>
      <c r="O15" s="69"/>
      <c r="P15" s="69"/>
      <c r="Q15" s="69"/>
      <c r="R15" s="69"/>
      <c r="S15" s="69"/>
      <c r="T15" s="69"/>
      <c r="U15" s="69"/>
      <c r="V15" s="69"/>
      <c r="W15" s="69"/>
      <c r="X15" s="69"/>
      <c r="Y15" s="69"/>
    </row>
    <row r="16" spans="2:25" ht="23.25" customHeight="1">
      <c r="B16" s="76">
        <f t="shared" si="0"/>
        <v>9</v>
      </c>
      <c r="C16" s="73" t="str">
        <f>IF(ISBLANK('Case-Varsity'!E61),"",'Case-Varsity'!E61)</f>
        <v>8</v>
      </c>
      <c r="D16" s="72">
        <v>5</v>
      </c>
      <c r="F16" s="74"/>
      <c r="G16" s="69"/>
      <c r="H16" s="69"/>
      <c r="I16" s="69"/>
      <c r="J16" s="69"/>
      <c r="K16" s="69"/>
      <c r="L16" s="69"/>
      <c r="M16" s="69"/>
      <c r="N16" s="69"/>
      <c r="O16" s="69"/>
      <c r="P16" s="69"/>
      <c r="Q16" s="69"/>
      <c r="R16" s="69"/>
      <c r="S16" s="69"/>
      <c r="T16" s="69"/>
      <c r="U16" s="69"/>
      <c r="V16" s="69"/>
      <c r="W16" s="69"/>
      <c r="X16" s="69"/>
      <c r="Y16" s="69"/>
    </row>
    <row r="17" spans="2:25" ht="23.25" customHeight="1">
      <c r="B17" s="76">
        <f t="shared" si="0"/>
        <v>10</v>
      </c>
      <c r="C17" s="73" t="str">
        <f>IF(ISBLANK('Case-Varsity'!E62),"",'Case-Varsity'!E62)</f>
        <v>Z</v>
      </c>
      <c r="D17" s="72">
        <v>5</v>
      </c>
      <c r="F17" s="74"/>
      <c r="G17" s="69"/>
      <c r="H17" s="69"/>
      <c r="I17" s="69"/>
      <c r="J17" s="69"/>
      <c r="K17" s="69"/>
      <c r="L17" s="69"/>
      <c r="M17" s="69"/>
      <c r="N17" s="69"/>
      <c r="O17" s="69"/>
      <c r="P17" s="69"/>
      <c r="Q17" s="69"/>
      <c r="R17" s="69"/>
      <c r="S17" s="69"/>
      <c r="T17" s="69"/>
      <c r="U17" s="69"/>
      <c r="V17" s="69"/>
      <c r="W17" s="69"/>
      <c r="X17" s="69"/>
      <c r="Y17" s="69"/>
    </row>
    <row r="18" spans="2:25" ht="23.25" customHeight="1">
      <c r="B18" s="76">
        <f t="shared" si="0"/>
        <v>11</v>
      </c>
      <c r="C18" s="73">
        <f>IF(ISBLANK('Case-Varsity'!E63),"",'Case-Varsity'!E63)</f>
        <v>70</v>
      </c>
      <c r="D18" s="72">
        <v>5</v>
      </c>
      <c r="F18" s="74"/>
      <c r="G18" s="69"/>
      <c r="H18" s="69"/>
      <c r="I18" s="69"/>
      <c r="J18" s="69"/>
      <c r="K18" s="69"/>
      <c r="L18" s="69"/>
      <c r="M18" s="69"/>
      <c r="N18" s="69"/>
      <c r="O18" s="69"/>
      <c r="P18" s="69"/>
      <c r="Q18" s="69"/>
      <c r="R18" s="69"/>
      <c r="S18" s="69"/>
      <c r="T18" s="69"/>
      <c r="U18" s="69"/>
      <c r="V18" s="69"/>
      <c r="W18" s="69"/>
      <c r="X18" s="69"/>
      <c r="Y18" s="69"/>
    </row>
    <row r="19" spans="2:25" ht="23.25" customHeight="1">
      <c r="B19" s="76">
        <f t="shared" si="0"/>
        <v>12</v>
      </c>
      <c r="C19" s="73" t="str">
        <f>IF(ISBLANK('Case-Varsity'!E64),"",'Case-Varsity'!E64)</f>
        <v>C</v>
      </c>
      <c r="D19" s="72">
        <v>5</v>
      </c>
      <c r="F19" s="74"/>
      <c r="G19" s="69"/>
      <c r="H19" s="69"/>
      <c r="I19" s="69"/>
      <c r="J19" s="69"/>
      <c r="K19" s="69"/>
      <c r="L19" s="69"/>
      <c r="M19" s="69"/>
      <c r="N19" s="69"/>
      <c r="O19" s="69"/>
      <c r="P19" s="69"/>
      <c r="Q19" s="69"/>
      <c r="R19" s="69"/>
      <c r="S19" s="69"/>
      <c r="T19" s="69"/>
      <c r="U19" s="69"/>
      <c r="V19" s="69"/>
      <c r="W19" s="69"/>
      <c r="X19" s="69"/>
      <c r="Y19" s="69"/>
    </row>
    <row r="20" spans="2:25" ht="23.25" customHeight="1">
      <c r="B20" s="76">
        <f t="shared" si="0"/>
        <v>13</v>
      </c>
      <c r="C20" s="73" t="str">
        <f>IF(ISBLANK('Case-Varsity'!E65),"",'Case-Varsity'!E65)</f>
        <v>B</v>
      </c>
      <c r="D20" s="72">
        <v>5</v>
      </c>
      <c r="F20" s="74"/>
      <c r="G20" s="69"/>
      <c r="H20" s="69"/>
      <c r="I20" s="69"/>
      <c r="J20" s="69"/>
      <c r="K20" s="69"/>
      <c r="L20" s="69"/>
      <c r="M20" s="69"/>
      <c r="N20" s="69"/>
      <c r="O20" s="69"/>
      <c r="P20" s="69"/>
      <c r="Q20" s="69"/>
      <c r="R20" s="69"/>
      <c r="S20" s="69"/>
      <c r="T20" s="69"/>
      <c r="U20" s="69"/>
      <c r="V20" s="69"/>
      <c r="W20" s="69"/>
      <c r="X20" s="69"/>
      <c r="Y20" s="69"/>
    </row>
    <row r="21" spans="2:25" ht="23.25" customHeight="1">
      <c r="B21" s="76">
        <f t="shared" si="0"/>
        <v>14</v>
      </c>
      <c r="C21" s="73" t="str">
        <f>IF(ISBLANK('Case-Varsity'!E66),"",'Case-Varsity'!E66)</f>
        <v>Y</v>
      </c>
      <c r="D21" s="72">
        <v>5</v>
      </c>
      <c r="F21" s="74"/>
      <c r="G21" s="69"/>
      <c r="H21" s="69"/>
      <c r="I21" s="69"/>
      <c r="J21" s="69"/>
      <c r="K21" s="69"/>
      <c r="L21" s="69"/>
      <c r="M21" s="69"/>
      <c r="N21" s="69"/>
      <c r="O21" s="69"/>
      <c r="P21" s="69"/>
      <c r="Q21" s="69"/>
      <c r="R21" s="69"/>
      <c r="S21" s="69"/>
      <c r="T21" s="69"/>
      <c r="U21" s="69"/>
      <c r="V21" s="69"/>
      <c r="W21" s="69"/>
      <c r="X21" s="69"/>
      <c r="Y21" s="69"/>
    </row>
    <row r="22" spans="2:25" ht="23.25" customHeight="1">
      <c r="B22" s="76">
        <f t="shared" si="0"/>
        <v>15</v>
      </c>
      <c r="C22" s="73">
        <f>IF(ISBLANK('Case-Varsity'!E67),"",'Case-Varsity'!E67)</f>
        <v>80</v>
      </c>
      <c r="D22" s="72">
        <v>5</v>
      </c>
      <c r="F22" s="74"/>
      <c r="G22" s="69"/>
      <c r="H22" s="69"/>
      <c r="I22" s="69"/>
      <c r="J22" s="69"/>
      <c r="K22" s="69"/>
      <c r="L22" s="69"/>
      <c r="M22" s="69"/>
      <c r="N22" s="69"/>
      <c r="O22" s="69"/>
      <c r="P22" s="69"/>
      <c r="Q22" s="69"/>
      <c r="R22" s="69"/>
      <c r="S22" s="69"/>
      <c r="T22" s="69"/>
      <c r="U22" s="69"/>
      <c r="V22" s="69"/>
      <c r="W22" s="69"/>
      <c r="X22" s="69"/>
      <c r="Y22" s="69"/>
    </row>
    <row r="23" spans="2:25" ht="23.25" customHeight="1">
      <c r="B23" s="76">
        <f t="shared" si="0"/>
        <v>16</v>
      </c>
      <c r="C23" s="73">
        <f>IF(ISBLANK('Case-Varsity'!E68),"",'Case-Varsity'!E68)</f>
        <v>68</v>
      </c>
      <c r="D23" s="72">
        <v>5</v>
      </c>
      <c r="F23" s="74"/>
      <c r="G23" s="69"/>
      <c r="H23" s="69"/>
      <c r="I23" s="69"/>
      <c r="J23" s="69"/>
      <c r="K23" s="69"/>
      <c r="L23" s="69"/>
      <c r="M23" s="69"/>
      <c r="N23" s="69"/>
      <c r="O23" s="69"/>
      <c r="P23" s="69"/>
      <c r="Q23" s="69"/>
      <c r="R23" s="69"/>
      <c r="S23" s="69"/>
      <c r="T23" s="69"/>
      <c r="U23" s="69"/>
      <c r="V23" s="69"/>
      <c r="W23" s="69"/>
      <c r="X23" s="69"/>
      <c r="Y23" s="69"/>
    </row>
    <row r="24" spans="2:25" ht="23.25" customHeight="1">
      <c r="B24" s="76">
        <f t="shared" si="0"/>
        <v>17</v>
      </c>
      <c r="C24" s="73" t="str">
        <f>IF(ISBLANK('Case-Varsity'!E69),"",'Case-Varsity'!E69)</f>
        <v>M</v>
      </c>
      <c r="D24" s="72">
        <v>5</v>
      </c>
      <c r="F24" s="74"/>
      <c r="G24" s="69"/>
      <c r="H24" s="69"/>
      <c r="I24" s="69"/>
      <c r="J24" s="69"/>
      <c r="K24" s="69"/>
      <c r="L24" s="69"/>
      <c r="M24" s="69"/>
      <c r="N24" s="69"/>
      <c r="O24" s="69"/>
      <c r="P24" s="69"/>
      <c r="Q24" s="69"/>
      <c r="R24" s="69"/>
      <c r="S24" s="69"/>
      <c r="T24" s="69"/>
      <c r="U24" s="69"/>
      <c r="V24" s="69"/>
      <c r="W24" s="69"/>
      <c r="X24" s="69"/>
      <c r="Y24" s="69"/>
    </row>
    <row r="25" spans="2:25" ht="23.25" customHeight="1">
      <c r="B25" s="76">
        <f t="shared" si="0"/>
        <v>18</v>
      </c>
      <c r="C25" s="73">
        <f>IF(ISBLANK('Case-Varsity'!E70),"",'Case-Varsity'!E70)</f>
        <v>82</v>
      </c>
      <c r="D25" s="72">
        <v>5</v>
      </c>
      <c r="F25" s="74"/>
      <c r="G25" s="69"/>
      <c r="H25" s="69"/>
      <c r="I25" s="69"/>
      <c r="J25" s="69"/>
      <c r="K25" s="69"/>
      <c r="L25" s="69"/>
      <c r="M25" s="69"/>
      <c r="N25" s="69"/>
      <c r="O25" s="69"/>
      <c r="P25" s="69"/>
      <c r="Q25" s="69"/>
      <c r="R25" s="69"/>
      <c r="S25" s="69"/>
      <c r="T25" s="69"/>
      <c r="U25" s="69"/>
      <c r="V25" s="69"/>
      <c r="W25" s="69"/>
      <c r="X25" s="69"/>
      <c r="Y25" s="69"/>
    </row>
    <row r="26" spans="2:25" ht="23.25" customHeight="1">
      <c r="B26" s="76">
        <f t="shared" si="0"/>
        <v>19</v>
      </c>
      <c r="C26" s="73">
        <f>IF(ISBLANK('Case-Varsity'!E71),"",'Case-Varsity'!E71)</f>
        <v>84</v>
      </c>
      <c r="D26" s="72">
        <v>5</v>
      </c>
      <c r="F26" s="74"/>
      <c r="G26" s="69"/>
      <c r="H26" s="69"/>
      <c r="I26" s="69"/>
      <c r="J26" s="69"/>
      <c r="K26" s="69"/>
      <c r="L26" s="69"/>
      <c r="M26" s="69"/>
      <c r="N26" s="69"/>
      <c r="O26" s="69"/>
      <c r="P26" s="69"/>
      <c r="Q26" s="69"/>
      <c r="R26" s="69"/>
      <c r="S26" s="69"/>
      <c r="T26" s="69"/>
      <c r="U26" s="69"/>
      <c r="V26" s="69"/>
      <c r="W26" s="69"/>
      <c r="X26" s="69"/>
      <c r="Y26" s="69"/>
    </row>
    <row r="27" spans="2:25" ht="23.25" customHeight="1">
      <c r="B27" s="76">
        <f t="shared" si="0"/>
        <v>20</v>
      </c>
      <c r="C27" s="73" t="str">
        <f>IF(ISBLANK('Case-Varsity'!E72),"",'Case-Varsity'!E72)</f>
        <v>X</v>
      </c>
      <c r="D27" s="72">
        <v>5</v>
      </c>
      <c r="F27" s="74"/>
      <c r="G27" s="69"/>
      <c r="H27" s="69"/>
      <c r="I27" s="69"/>
      <c r="J27" s="69"/>
      <c r="K27" s="69"/>
      <c r="L27" s="69"/>
      <c r="M27" s="69"/>
      <c r="N27" s="69"/>
      <c r="O27" s="69"/>
      <c r="P27" s="69"/>
      <c r="Q27" s="69"/>
      <c r="R27" s="69"/>
      <c r="S27" s="69"/>
      <c r="T27" s="69"/>
      <c r="U27" s="69"/>
      <c r="V27" s="69"/>
      <c r="W27" s="69"/>
      <c r="X27" s="69"/>
      <c r="Y27" s="69"/>
    </row>
    <row r="28" spans="2:25" ht="23.25" customHeight="1">
      <c r="B28" s="76">
        <f t="shared" si="0"/>
        <v>21</v>
      </c>
      <c r="C28" s="73">
        <f>IF(ISBLANK('Case-Varsity'!E92),"",'Case-Varsity'!E92)</f>
        <v>8144</v>
      </c>
      <c r="D28" s="72">
        <v>5</v>
      </c>
      <c r="F28" s="74"/>
    </row>
    <row r="29" spans="2:25" ht="23.25" customHeight="1">
      <c r="B29" s="76">
        <f t="shared" si="0"/>
        <v>22</v>
      </c>
      <c r="C29" s="73" t="str">
        <f>IF(ISBLANK('Case-Varsity'!E93),"",'Case-Varsity'!E93)</f>
        <v>ފ</v>
      </c>
      <c r="D29" s="72">
        <v>5</v>
      </c>
      <c r="F29" s="74"/>
    </row>
    <row r="30" spans="2:25" ht="23.25" customHeight="1">
      <c r="B30" s="76">
        <f t="shared" si="0"/>
        <v>23</v>
      </c>
      <c r="C30" s="73">
        <f>IF(ISBLANK('Case-Varsity'!E94),"",'Case-Varsity'!E94)</f>
        <v>5376</v>
      </c>
      <c r="D30" s="72">
        <v>5</v>
      </c>
      <c r="F30" s="74"/>
    </row>
    <row r="31" spans="2:25" ht="23.25" customHeight="1">
      <c r="B31" s="76">
        <f t="shared" si="0"/>
        <v>24</v>
      </c>
      <c r="C31" s="73" t="str">
        <f>IF(ISBLANK('Case-Varsity'!E95),"",'Case-Varsity'!E95)</f>
        <v>ǉ</v>
      </c>
      <c r="D31" s="72">
        <v>5</v>
      </c>
      <c r="F31" s="74"/>
    </row>
    <row r="32" spans="2:25" s="66" customFormat="1" ht="23.25" customHeight="1">
      <c r="B32" s="76">
        <f t="shared" si="0"/>
        <v>25</v>
      </c>
      <c r="C32" s="73" t="str">
        <f>IF(ISBLANK('Case-Varsity'!E96),"",'Case-Varsity'!E96)</f>
        <v>Ϝ</v>
      </c>
      <c r="D32" s="72">
        <v>5</v>
      </c>
      <c r="F32" s="74"/>
    </row>
    <row r="33" spans="2:6" s="66" customFormat="1" ht="23.25" customHeight="1">
      <c r="B33" s="76">
        <f t="shared" si="0"/>
        <v>26</v>
      </c>
      <c r="C33" s="73">
        <f>IF(ISBLANK('Case-Varsity'!E97),"",'Case-Varsity'!E97)</f>
        <v>1870</v>
      </c>
      <c r="D33" s="72">
        <v>5</v>
      </c>
      <c r="F33" s="74"/>
    </row>
    <row r="34" spans="2:6" s="66" customFormat="1" ht="23.25" customHeight="1">
      <c r="B34" s="76">
        <f t="shared" si="0"/>
        <v>27</v>
      </c>
      <c r="C34" s="73" t="str">
        <f>IF(ISBLANK('Case-Varsity'!E98),"",'Case-Varsity'!E98)</f>
        <v>ᑲ</v>
      </c>
      <c r="D34" s="72">
        <v>5</v>
      </c>
      <c r="F34" s="74"/>
    </row>
    <row r="35" spans="2:6" s="66" customFormat="1" ht="23.25" customHeight="1">
      <c r="B35" s="76">
        <f t="shared" si="0"/>
        <v>28</v>
      </c>
      <c r="C35" s="73" t="str">
        <f>IF(ISBLANK('Case-Varsity'!E99),"",'Case-Varsity'!E99)</f>
        <v>ᛇ</v>
      </c>
      <c r="D35" s="72">
        <v>5</v>
      </c>
      <c r="F35" s="74"/>
    </row>
    <row r="36" spans="2:6" s="66" customFormat="1" ht="23.25" customHeight="1">
      <c r="B36" s="76">
        <f t="shared" si="0"/>
        <v>29</v>
      </c>
      <c r="C36" s="73" t="str">
        <f>IF(ISBLANK('Case-Varsity'!E100),"",'Case-Varsity'!E100)</f>
        <v>⒘</v>
      </c>
      <c r="D36" s="72">
        <v>5</v>
      </c>
      <c r="F36" s="74"/>
    </row>
    <row r="37" spans="2:6" s="66" customFormat="1" ht="23.25" customHeight="1">
      <c r="B37" s="76">
        <f t="shared" si="0"/>
        <v>30</v>
      </c>
      <c r="C37" s="73">
        <f>IF(ISBLANK('Case-Varsity'!E101),"",'Case-Varsity'!E101)</f>
        <v>4648</v>
      </c>
      <c r="D37" s="72">
        <v>5</v>
      </c>
      <c r="F37" s="74"/>
    </row>
    <row r="38" spans="2:6" s="66" customFormat="1" ht="23.25" customHeight="1">
      <c r="B38" s="76">
        <f t="shared" si="0"/>
        <v>31</v>
      </c>
      <c r="C38" s="73" t="str">
        <f>IF(ISBLANK('Case-Varsity'!E102),"",'Case-Varsity'!E102)</f>
        <v>ᘷ</v>
      </c>
      <c r="D38" s="72">
        <v>5</v>
      </c>
      <c r="F38" s="74"/>
    </row>
    <row r="39" spans="2:6" s="66" customFormat="1" ht="23.25" customHeight="1">
      <c r="B39" s="76">
        <f t="shared" si="0"/>
        <v>32</v>
      </c>
      <c r="C39" s="73">
        <f>IF(ISBLANK('Case-Varsity'!E103),"",'Case-Varsity'!E103)</f>
        <v>7733</v>
      </c>
      <c r="D39" s="72">
        <v>5</v>
      </c>
      <c r="F39" s="74"/>
    </row>
    <row r="40" spans="2:6" s="66" customFormat="1" ht="23.25" customHeight="1">
      <c r="B40" s="76">
        <f t="shared" si="0"/>
        <v>33</v>
      </c>
      <c r="C40" s="73" t="str">
        <f>IF(ISBLANK('Case-Varsity'!E104),"",'Case-Varsity'!E104)</f>
        <v>ᴼ</v>
      </c>
      <c r="D40" s="72">
        <v>5</v>
      </c>
      <c r="F40" s="74"/>
    </row>
    <row r="41" spans="2:6" s="66" customFormat="1" ht="23.25" customHeight="1">
      <c r="B41" s="76">
        <f t="shared" si="0"/>
        <v>34</v>
      </c>
      <c r="C41" s="73" t="str">
        <f>IF(ISBLANK('Case-Varsity'!E105),"",'Case-Varsity'!E105)</f>
        <v>ʬ</v>
      </c>
      <c r="D41" s="72">
        <v>5</v>
      </c>
      <c r="F41" s="74"/>
    </row>
    <row r="42" spans="2:6" s="66" customFormat="1" ht="23.25" customHeight="1">
      <c r="B42" s="76">
        <f t="shared" si="0"/>
        <v>35</v>
      </c>
      <c r="C42" s="73">
        <f>IF(ISBLANK('Case-Varsity'!E106),"",'Case-Varsity'!E106)</f>
        <v>4496</v>
      </c>
      <c r="D42" s="72">
        <v>5</v>
      </c>
      <c r="F42" s="74"/>
    </row>
    <row r="43" spans="2:6" s="66" customFormat="1" ht="23.25" customHeight="1">
      <c r="B43" s="76">
        <f t="shared" si="0"/>
        <v>36</v>
      </c>
      <c r="C43" s="73">
        <f>IF(ISBLANK('Case-Varsity'!E107),"",'Case-Varsity'!E107)</f>
        <v>498</v>
      </c>
      <c r="D43" s="72">
        <v>5</v>
      </c>
      <c r="F43" s="74"/>
    </row>
    <row r="44" spans="2:6" s="66" customFormat="1" ht="23.25" customHeight="1">
      <c r="B44" s="76">
        <f t="shared" si="0"/>
        <v>37</v>
      </c>
      <c r="C44" s="73">
        <f>IF(ISBLANK('Case-Varsity'!E108),"",'Case-Varsity'!E108)</f>
        <v>4802</v>
      </c>
      <c r="D44" s="72">
        <v>5</v>
      </c>
      <c r="F44" s="74"/>
    </row>
    <row r="45" spans="2:6" s="66" customFormat="1" ht="23.25" customHeight="1">
      <c r="B45" s="76">
        <f t="shared" si="0"/>
        <v>38</v>
      </c>
      <c r="C45" s="73" t="str">
        <f>IF(ISBLANK('Case-Varsity'!E109),"",'Case-Varsity'!E109)</f>
        <v>ݷ</v>
      </c>
      <c r="D45" s="72">
        <v>5</v>
      </c>
      <c r="F45" s="74"/>
    </row>
    <row r="46" spans="2:6" s="66" customFormat="1" ht="23.25" customHeight="1">
      <c r="B46" s="76">
        <f t="shared" si="0"/>
        <v>39</v>
      </c>
      <c r="C46" s="73">
        <f>IF(ISBLANK('Case-Varsity'!E110),"",'Case-Varsity'!E110)</f>
        <v>5523</v>
      </c>
      <c r="D46" s="72">
        <v>5</v>
      </c>
      <c r="F46" s="74"/>
    </row>
    <row r="47" spans="2:6" s="66" customFormat="1" ht="23.25" customHeight="1">
      <c r="B47" s="76">
        <f t="shared" si="0"/>
        <v>40</v>
      </c>
      <c r="C47" s="73" t="str">
        <f>IF(ISBLANK('Case-Varsity'!E111),"",'Case-Varsity'!E111)</f>
        <v>ᡓ</v>
      </c>
      <c r="D47" s="72">
        <v>5</v>
      </c>
      <c r="F47" s="74"/>
    </row>
    <row r="48" spans="2:6" s="66" customFormat="1" ht="23.25" customHeight="1">
      <c r="B48" s="76">
        <f t="shared" si="0"/>
        <v>41</v>
      </c>
      <c r="C48" s="73" t="str">
        <f>IF(ISBLANK('Case-Varsity'!E131),"",'Case-Varsity'!E131)</f>
        <v>H</v>
      </c>
      <c r="D48" s="72">
        <v>6</v>
      </c>
      <c r="F48" s="74"/>
    </row>
    <row r="49" spans="2:6" s="66" customFormat="1" ht="23.25" customHeight="1">
      <c r="B49" s="76">
        <f t="shared" si="0"/>
        <v>42</v>
      </c>
      <c r="C49" s="73" t="str">
        <f>IF(ISBLANK('Case-Varsity'!E132),"",'Case-Varsity'!E132)</f>
        <v>Q</v>
      </c>
      <c r="D49" s="72">
        <v>6</v>
      </c>
      <c r="F49" s="74"/>
    </row>
    <row r="50" spans="2:6" s="66" customFormat="1" ht="23.25" customHeight="1">
      <c r="B50" s="76">
        <f t="shared" si="0"/>
        <v>43</v>
      </c>
      <c r="C50" s="73" t="str">
        <f>IF(ISBLANK('Case-Varsity'!E133),"",'Case-Varsity'!E133)</f>
        <v>X</v>
      </c>
      <c r="D50" s="72">
        <v>6</v>
      </c>
      <c r="F50" s="74"/>
    </row>
    <row r="51" spans="2:6" s="66" customFormat="1" ht="23.25" customHeight="1">
      <c r="B51" s="76">
        <f t="shared" si="0"/>
        <v>44</v>
      </c>
      <c r="C51" s="73" t="str">
        <f>IF(ISBLANK('Case-Varsity'!E134),"",'Case-Varsity'!E134)</f>
        <v>V</v>
      </c>
      <c r="D51" s="72">
        <v>6</v>
      </c>
      <c r="F51" s="74"/>
    </row>
    <row r="52" spans="2:6" s="66" customFormat="1" ht="23.25" customHeight="1">
      <c r="B52" s="76">
        <f t="shared" si="0"/>
        <v>45</v>
      </c>
      <c r="C52" s="73" t="str">
        <f>IF(ISBLANK('Case-Varsity'!E135),"",'Case-Varsity'!E135)</f>
        <v>S</v>
      </c>
      <c r="D52" s="72">
        <v>6</v>
      </c>
      <c r="F52" s="74"/>
    </row>
    <row r="53" spans="2:6" s="66" customFormat="1" ht="23.25" customHeight="1">
      <c r="B53" s="76">
        <f t="shared" si="0"/>
        <v>46</v>
      </c>
      <c r="C53" s="73" t="str">
        <f>IF(ISBLANK('Case-Varsity'!E136),"",'Case-Varsity'!E136)</f>
        <v>T</v>
      </c>
      <c r="D53" s="72">
        <v>6</v>
      </c>
      <c r="F53" s="74"/>
    </row>
    <row r="54" spans="2:6" s="66" customFormat="1" ht="23.25" customHeight="1">
      <c r="B54" s="76">
        <f t="shared" si="0"/>
        <v>47</v>
      </c>
      <c r="C54" s="73" t="str">
        <f>IF(ISBLANK('Case-Varsity'!E137),"",'Case-Varsity'!E137)</f>
        <v>W</v>
      </c>
      <c r="D54" s="72">
        <v>6</v>
      </c>
      <c r="F54" s="74"/>
    </row>
    <row r="55" spans="2:6" s="66" customFormat="1" ht="23.25" customHeight="1">
      <c r="B55" s="76">
        <f t="shared" si="0"/>
        <v>48</v>
      </c>
      <c r="C55" s="73" t="str">
        <f>IF(ISBLANK('Case-Varsity'!E138),"",'Case-Varsity'!E138)</f>
        <v>J</v>
      </c>
      <c r="D55" s="72">
        <v>6</v>
      </c>
      <c r="F55" s="74"/>
    </row>
    <row r="56" spans="2:6" s="66" customFormat="1" ht="23.25" customHeight="1">
      <c r="B56" s="76">
        <f t="shared" si="0"/>
        <v>49</v>
      </c>
      <c r="C56" s="73" t="str">
        <f>IF(ISBLANK('Case-Varsity'!E139),"",'Case-Varsity'!E139)</f>
        <v>V</v>
      </c>
      <c r="D56" s="72">
        <v>6</v>
      </c>
      <c r="F56" s="74"/>
    </row>
    <row r="57" spans="2:6" s="66" customFormat="1" ht="23.25" customHeight="1">
      <c r="B57" s="76">
        <f t="shared" si="0"/>
        <v>50</v>
      </c>
      <c r="C57" s="73" t="str">
        <f>IF(ISBLANK('Case-Varsity'!E140),"",'Case-Varsity'!E140)</f>
        <v>Y</v>
      </c>
      <c r="D57" s="72">
        <v>6</v>
      </c>
      <c r="F57" s="74"/>
    </row>
    <row r="58" spans="2:6" s="66" customFormat="1" ht="23.25" customHeight="1">
      <c r="B58" s="76">
        <f t="shared" si="0"/>
        <v>51</v>
      </c>
      <c r="C58" s="73" t="str">
        <f>IF(ISBLANK('Case-Varsity'!E141),"",'Case-Varsity'!E141)</f>
        <v>J</v>
      </c>
      <c r="D58" s="72">
        <v>6</v>
      </c>
      <c r="F58" s="74"/>
    </row>
    <row r="59" spans="2:6" s="66" customFormat="1" ht="23.25" customHeight="1">
      <c r="B59" s="76">
        <f t="shared" si="0"/>
        <v>52</v>
      </c>
      <c r="C59" s="73" t="str">
        <f>IF(ISBLANK('Case-Varsity'!E142),"",'Case-Varsity'!E142)</f>
        <v>W</v>
      </c>
      <c r="D59" s="72">
        <v>6</v>
      </c>
      <c r="F59" s="74"/>
    </row>
    <row r="60" spans="2:6" s="66" customFormat="1" ht="23.25" customHeight="1">
      <c r="B60" s="76">
        <f t="shared" si="0"/>
        <v>53</v>
      </c>
      <c r="C60" s="73" t="str">
        <f>IF(ISBLANK('Case-Varsity'!E143),"",'Case-Varsity'!E143)</f>
        <v>U</v>
      </c>
      <c r="D60" s="72">
        <v>6</v>
      </c>
      <c r="F60" s="74"/>
    </row>
    <row r="61" spans="2:6" s="66" customFormat="1" ht="23.25" customHeight="1">
      <c r="B61" s="76">
        <f t="shared" si="0"/>
        <v>54</v>
      </c>
      <c r="C61" s="73" t="str">
        <f>IF(ISBLANK('Case-Varsity'!E144),"",'Case-Varsity'!E144)</f>
        <v>Q</v>
      </c>
      <c r="D61" s="72">
        <v>6</v>
      </c>
      <c r="F61" s="74"/>
    </row>
    <row r="62" spans="2:6" s="66" customFormat="1" ht="23.25" customHeight="1">
      <c r="B62" s="76">
        <f t="shared" si="0"/>
        <v>55</v>
      </c>
      <c r="C62" s="73" t="str">
        <f>IF(ISBLANK('Case-Varsity'!E145),"",'Case-Varsity'!E145)</f>
        <v>Z</v>
      </c>
      <c r="D62" s="72">
        <v>6</v>
      </c>
      <c r="F62" s="74"/>
    </row>
    <row r="63" spans="2:6" s="66" customFormat="1" ht="23.25" customHeight="1">
      <c r="B63" s="76">
        <f t="shared" si="0"/>
        <v>56</v>
      </c>
      <c r="C63" s="73" t="str">
        <f>IF(ISBLANK('Case-Varsity'!E146),"",'Case-Varsity'!E146)</f>
        <v>Y</v>
      </c>
      <c r="D63" s="72">
        <v>6</v>
      </c>
      <c r="F63" s="74"/>
    </row>
    <row r="64" spans="2:6" s="66" customFormat="1" ht="23.25" customHeight="1">
      <c r="B64" s="76">
        <f t="shared" si="0"/>
        <v>57</v>
      </c>
      <c r="C64" s="73" t="str">
        <f>IF(ISBLANK('Case-Varsity'!E147),"",'Case-Varsity'!E147)</f>
        <v>W</v>
      </c>
      <c r="D64" s="72">
        <v>6</v>
      </c>
      <c r="F64" s="74"/>
    </row>
    <row r="65" spans="2:6" s="66" customFormat="1" ht="23.25" customHeight="1">
      <c r="B65" s="76">
        <f t="shared" si="0"/>
        <v>58</v>
      </c>
      <c r="C65" s="73" t="str">
        <f>IF(ISBLANK('Case-Varsity'!E148),"",'Case-Varsity'!E148)</f>
        <v>X</v>
      </c>
      <c r="D65" s="72">
        <v>6</v>
      </c>
      <c r="F65" s="74"/>
    </row>
    <row r="66" spans="2:6" s="66" customFormat="1" ht="23.25" customHeight="1">
      <c r="B66" s="76">
        <f t="shared" si="0"/>
        <v>59</v>
      </c>
      <c r="C66" s="73" t="str">
        <f>IF(ISBLANK('Case-Varsity'!E149),"",'Case-Varsity'!E149)</f>
        <v>W</v>
      </c>
      <c r="D66" s="72">
        <v>6</v>
      </c>
      <c r="F66" s="74"/>
    </row>
    <row r="67" spans="2:6" s="66" customFormat="1" ht="23.25" customHeight="1">
      <c r="B67" s="76">
        <f t="shared" si="0"/>
        <v>60</v>
      </c>
      <c r="C67" s="73" t="str">
        <f>IF(ISBLANK('Case-Varsity'!E150),"",'Case-Varsity'!E150)</f>
        <v>P</v>
      </c>
      <c r="D67" s="72">
        <v>6</v>
      </c>
      <c r="F67" s="74"/>
    </row>
    <row r="68" spans="2:6" s="66" customFormat="1" ht="23.25" customHeight="1">
      <c r="B68" s="76">
        <f t="shared" si="0"/>
        <v>61</v>
      </c>
      <c r="C68" s="73" t="str">
        <f>IF(ISBLANK('Case-Varsity'!E170),"",'Case-Varsity'!E170)</f>
        <v>V</v>
      </c>
      <c r="D68" s="72">
        <v>7</v>
      </c>
      <c r="F68" s="74"/>
    </row>
    <row r="69" spans="2:6" s="66" customFormat="1" ht="23.25" customHeight="1">
      <c r="B69" s="76">
        <f t="shared" si="0"/>
        <v>62</v>
      </c>
      <c r="C69" s="73" t="str">
        <f>IF(ISBLANK('Case-Varsity'!E171),"",'Case-Varsity'!E171)</f>
        <v>S</v>
      </c>
      <c r="D69" s="72">
        <v>7</v>
      </c>
      <c r="F69" s="74"/>
    </row>
    <row r="70" spans="2:6" s="66" customFormat="1" ht="23.25" customHeight="1">
      <c r="B70" s="76">
        <f t="shared" si="0"/>
        <v>63</v>
      </c>
      <c r="C70" s="73" t="str">
        <f>IF(ISBLANK('Case-Varsity'!E172),"",'Case-Varsity'!E172)</f>
        <v>H</v>
      </c>
      <c r="D70" s="72">
        <v>7</v>
      </c>
      <c r="F70" s="74"/>
    </row>
    <row r="71" spans="2:6" s="66" customFormat="1" ht="23.25" customHeight="1">
      <c r="B71" s="76">
        <f t="shared" si="0"/>
        <v>64</v>
      </c>
      <c r="C71" s="73" t="str">
        <f>IF(ISBLANK('Case-Varsity'!E173),"",'Case-Varsity'!E173)</f>
        <v>Y</v>
      </c>
      <c r="D71" s="72">
        <v>7</v>
      </c>
      <c r="F71" s="74"/>
    </row>
    <row r="72" spans="2:6" s="66" customFormat="1" ht="23.25" customHeight="1">
      <c r="B72" s="76">
        <f t="shared" si="0"/>
        <v>65</v>
      </c>
      <c r="C72" s="73" t="str">
        <f>IF(ISBLANK('Case-Varsity'!E174),"",'Case-Varsity'!E174)</f>
        <v>D</v>
      </c>
      <c r="D72" s="72">
        <v>7</v>
      </c>
      <c r="F72" s="74"/>
    </row>
    <row r="73" spans="2:6" s="66" customFormat="1" ht="23.25" customHeight="1">
      <c r="B73" s="76">
        <f t="shared" ref="B73:B136" si="1">B72+1</f>
        <v>66</v>
      </c>
      <c r="C73" s="73" t="str">
        <f>IF(ISBLANK('Case-Varsity'!E175),"",'Case-Varsity'!E175)</f>
        <v>G</v>
      </c>
      <c r="D73" s="72">
        <v>7</v>
      </c>
      <c r="F73" s="74"/>
    </row>
    <row r="74" spans="2:6" s="66" customFormat="1" ht="23.25" customHeight="1">
      <c r="B74" s="76">
        <f t="shared" si="1"/>
        <v>67</v>
      </c>
      <c r="C74" s="73" t="str">
        <f>IF(ISBLANK('Case-Varsity'!E176),"",'Case-Varsity'!E176)</f>
        <v>T</v>
      </c>
      <c r="D74" s="72">
        <v>7</v>
      </c>
      <c r="F74" s="74"/>
    </row>
    <row r="75" spans="2:6" s="66" customFormat="1" ht="23.25" customHeight="1">
      <c r="B75" s="76">
        <f t="shared" si="1"/>
        <v>68</v>
      </c>
      <c r="C75" s="73" t="str">
        <f>IF(ISBLANK('Case-Varsity'!E177),"",'Case-Varsity'!E177)</f>
        <v>T</v>
      </c>
      <c r="D75" s="72">
        <v>7</v>
      </c>
      <c r="F75" s="74"/>
    </row>
    <row r="76" spans="2:6" s="66" customFormat="1" ht="23.25" customHeight="1">
      <c r="B76" s="76">
        <f t="shared" si="1"/>
        <v>69</v>
      </c>
      <c r="C76" s="73" t="str">
        <f>IF(ISBLANK('Case-Varsity'!E178),"",'Case-Varsity'!E178)</f>
        <v>V</v>
      </c>
      <c r="D76" s="72">
        <v>7</v>
      </c>
      <c r="F76" s="74"/>
    </row>
    <row r="77" spans="2:6" s="66" customFormat="1" ht="23.25" customHeight="1">
      <c r="B77" s="76">
        <f t="shared" si="1"/>
        <v>70</v>
      </c>
      <c r="C77" s="73" t="str">
        <f>IF(ISBLANK('Case-Varsity'!E179),"",'Case-Varsity'!E179)</f>
        <v>G</v>
      </c>
      <c r="D77" s="72">
        <v>7</v>
      </c>
      <c r="F77" s="74"/>
    </row>
    <row r="78" spans="2:6" s="66" customFormat="1" ht="23.25" customHeight="1">
      <c r="B78" s="76">
        <f t="shared" si="1"/>
        <v>71</v>
      </c>
      <c r="C78" s="73" t="str">
        <f>IF(ISBLANK('Case-Varsity'!E180),"",'Case-Varsity'!E180)</f>
        <v>L</v>
      </c>
      <c r="D78" s="72">
        <v>7</v>
      </c>
      <c r="F78" s="74"/>
    </row>
    <row r="79" spans="2:6" s="66" customFormat="1" ht="23.25" customHeight="1">
      <c r="B79" s="76">
        <f t="shared" si="1"/>
        <v>72</v>
      </c>
      <c r="C79" s="73" t="str">
        <f>IF(ISBLANK('Case-Varsity'!E181),"",'Case-Varsity'!E181)</f>
        <v>B</v>
      </c>
      <c r="D79" s="72">
        <v>7</v>
      </c>
      <c r="F79" s="74"/>
    </row>
    <row r="80" spans="2:6" s="66" customFormat="1" ht="23.25" customHeight="1">
      <c r="B80" s="76">
        <f t="shared" si="1"/>
        <v>73</v>
      </c>
      <c r="C80" s="73" t="str">
        <f>IF(ISBLANK('Case-Varsity'!E182),"",'Case-Varsity'!E182)</f>
        <v>T</v>
      </c>
      <c r="D80" s="72">
        <v>7</v>
      </c>
      <c r="F80" s="74"/>
    </row>
    <row r="81" spans="2:6" s="66" customFormat="1" ht="23.25" customHeight="1">
      <c r="B81" s="76">
        <f t="shared" si="1"/>
        <v>74</v>
      </c>
      <c r="C81" s="73" t="str">
        <f>IF(ISBLANK('Case-Varsity'!E183),"",'Case-Varsity'!E183)</f>
        <v>C</v>
      </c>
      <c r="D81" s="72">
        <v>7</v>
      </c>
      <c r="F81" s="74"/>
    </row>
    <row r="82" spans="2:6" s="66" customFormat="1" ht="23.25" customHeight="1">
      <c r="B82" s="76">
        <f t="shared" si="1"/>
        <v>75</v>
      </c>
      <c r="C82" s="73" t="str">
        <f>IF(ISBLANK('Case-Varsity'!E184),"",'Case-Varsity'!E184)</f>
        <v>V</v>
      </c>
      <c r="D82" s="72">
        <v>7</v>
      </c>
      <c r="F82" s="74"/>
    </row>
    <row r="83" spans="2:6" s="66" customFormat="1" ht="23.25" customHeight="1">
      <c r="B83" s="76">
        <f t="shared" si="1"/>
        <v>76</v>
      </c>
      <c r="C83" s="73" t="str">
        <f>IF(ISBLANK('Case-Varsity'!E185),"",'Case-Varsity'!E185)</f>
        <v>W</v>
      </c>
      <c r="D83" s="72">
        <v>7</v>
      </c>
      <c r="F83" s="74"/>
    </row>
    <row r="84" spans="2:6" s="66" customFormat="1" ht="23.25" customHeight="1">
      <c r="B84" s="76">
        <f t="shared" si="1"/>
        <v>77</v>
      </c>
      <c r="C84" s="73" t="str">
        <f>IF(ISBLANK('Case-Varsity'!E186),"",'Case-Varsity'!E186)</f>
        <v>C</v>
      </c>
      <c r="D84" s="72">
        <v>7</v>
      </c>
      <c r="F84" s="74"/>
    </row>
    <row r="85" spans="2:6" s="66" customFormat="1" ht="23.25" customHeight="1">
      <c r="B85" s="76">
        <f t="shared" si="1"/>
        <v>78</v>
      </c>
      <c r="C85" s="73" t="str">
        <f>IF(ISBLANK('Case-Varsity'!E187),"",'Case-Varsity'!E187)</f>
        <v>P</v>
      </c>
      <c r="D85" s="72">
        <v>7</v>
      </c>
      <c r="F85" s="74"/>
    </row>
    <row r="86" spans="2:6" s="66" customFormat="1" ht="23.25" customHeight="1">
      <c r="B86" s="76">
        <f t="shared" si="1"/>
        <v>79</v>
      </c>
      <c r="C86" s="73" t="str">
        <f>IF(ISBLANK('Case-Varsity'!E188),"",'Case-Varsity'!E188)</f>
        <v>X</v>
      </c>
      <c r="D86" s="72">
        <v>7</v>
      </c>
      <c r="F86" s="74"/>
    </row>
    <row r="87" spans="2:6" s="66" customFormat="1" ht="23.25" customHeight="1">
      <c r="B87" s="76">
        <f t="shared" si="1"/>
        <v>80</v>
      </c>
      <c r="C87" s="73" t="str">
        <f>IF(ISBLANK('Case-Varsity'!E189),"",'Case-Varsity'!E189)</f>
        <v>L</v>
      </c>
      <c r="D87" s="72">
        <v>7</v>
      </c>
      <c r="F87" s="74"/>
    </row>
    <row r="88" spans="2:6" s="66" customFormat="1" ht="23.25" customHeight="1">
      <c r="B88" s="76">
        <f t="shared" si="1"/>
        <v>81</v>
      </c>
      <c r="C88" s="73" t="str">
        <f>IF(ISBLANK('Case-Varsity'!E210),"",'Case-Varsity'!E210)</f>
        <v>INDEX</v>
      </c>
      <c r="D88" s="72">
        <v>8</v>
      </c>
      <c r="F88" s="74"/>
    </row>
    <row r="89" spans="2:6" s="66" customFormat="1" ht="23.25" customHeight="1">
      <c r="B89" s="76">
        <f t="shared" si="1"/>
        <v>82</v>
      </c>
      <c r="C89" s="73" t="str">
        <f>IF(ISBLANK('Case-Varsity'!E211),"",'Case-Varsity'!E211)</f>
        <v>NUMBERVALUE</v>
      </c>
      <c r="D89" s="72">
        <v>8</v>
      </c>
      <c r="F89" s="74"/>
    </row>
    <row r="90" spans="2:6" s="66" customFormat="1" ht="23.25" customHeight="1">
      <c r="B90" s="76">
        <f t="shared" si="1"/>
        <v>83</v>
      </c>
      <c r="C90" s="73" t="str">
        <f>IF(ISBLANK('Case-Varsity'!E212),"",'Case-Varsity'!E212)</f>
        <v>SEARCH</v>
      </c>
      <c r="D90" s="72">
        <v>8</v>
      </c>
      <c r="F90" s="74"/>
    </row>
    <row r="91" spans="2:6" s="66" customFormat="1" ht="23.25" customHeight="1">
      <c r="B91" s="76">
        <f t="shared" si="1"/>
        <v>84</v>
      </c>
      <c r="C91" s="73" t="str">
        <f>IF(ISBLANK('Case-Varsity'!E213),"",'Case-Varsity'!E213)</f>
        <v>MATCH</v>
      </c>
      <c r="D91" s="72">
        <v>8</v>
      </c>
      <c r="F91" s="74"/>
    </row>
    <row r="92" spans="2:6" s="66" customFormat="1" ht="23.25" customHeight="1">
      <c r="B92" s="76">
        <f t="shared" si="1"/>
        <v>85</v>
      </c>
      <c r="C92" s="73" t="str">
        <f>IF(ISBLANK('Case-Varsity'!E214),"",'Case-Varsity'!E214)</f>
        <v>SUM</v>
      </c>
      <c r="D92" s="72">
        <v>8</v>
      </c>
      <c r="F92" s="74"/>
    </row>
    <row r="93" spans="2:6" s="66" customFormat="1" ht="23.25" customHeight="1">
      <c r="B93" s="76">
        <f t="shared" si="1"/>
        <v>86</v>
      </c>
      <c r="C93" s="73" t="str">
        <f>IF(ISBLANK('Case-Varsity'!E215),"",'Case-Varsity'!E215)</f>
        <v>ROUNDUP</v>
      </c>
      <c r="D93" s="72">
        <v>8</v>
      </c>
      <c r="F93" s="74"/>
    </row>
    <row r="94" spans="2:6" s="66" customFormat="1" ht="23.25" customHeight="1">
      <c r="B94" s="76">
        <f t="shared" si="1"/>
        <v>87</v>
      </c>
      <c r="C94" s="73" t="str">
        <f>IF(ISBLANK('Case-Varsity'!E216),"",'Case-Varsity'!E216)</f>
        <v>AGGREGATE</v>
      </c>
      <c r="D94" s="72">
        <v>8</v>
      </c>
      <c r="F94" s="74"/>
    </row>
    <row r="95" spans="2:6" s="66" customFormat="1" ht="23.25" customHeight="1">
      <c r="B95" s="76">
        <f t="shared" si="1"/>
        <v>88</v>
      </c>
      <c r="C95" s="73" t="str">
        <f>IF(ISBLANK('Case-Varsity'!E217),"",'Case-Varsity'!E217)</f>
        <v>XOR</v>
      </c>
      <c r="D95" s="72">
        <v>8</v>
      </c>
      <c r="F95" s="74"/>
    </row>
    <row r="96" spans="2:6" s="66" customFormat="1" ht="23.25" customHeight="1">
      <c r="B96" s="76">
        <f t="shared" si="1"/>
        <v>89</v>
      </c>
      <c r="C96" s="73" t="str">
        <f>IF(ISBLANK('Case-Varsity'!E218),"",'Case-Varsity'!E218)</f>
        <v>NOT</v>
      </c>
      <c r="D96" s="72">
        <v>8</v>
      </c>
      <c r="F96" s="74"/>
    </row>
    <row r="97" spans="2:6" s="66" customFormat="1" ht="23.25" customHeight="1">
      <c r="B97" s="76">
        <f t="shared" si="1"/>
        <v>90</v>
      </c>
      <c r="C97" s="73" t="str">
        <f>IF(ISBLANK('Case-Varsity'!E219),"",'Case-Varsity'!E219)</f>
        <v>LOOKUP</v>
      </c>
      <c r="D97" s="72">
        <v>8</v>
      </c>
      <c r="F97" s="74"/>
    </row>
    <row r="98" spans="2:6" s="66" customFormat="1" ht="23.25" customHeight="1">
      <c r="B98" s="76">
        <f t="shared" si="1"/>
        <v>91</v>
      </c>
      <c r="C98" s="73" t="str">
        <f>IF(ISBLANK('Case-Varsity'!E220),"",'Case-Varsity'!E220)</f>
        <v>FIND</v>
      </c>
      <c r="D98" s="72">
        <v>8</v>
      </c>
      <c r="F98" s="74"/>
    </row>
    <row r="99" spans="2:6" s="66" customFormat="1" ht="23.25" customHeight="1">
      <c r="B99" s="76">
        <f t="shared" si="1"/>
        <v>92</v>
      </c>
      <c r="C99" s="73" t="str">
        <f>IF(ISBLANK('Case-Varsity'!E221),"",'Case-Varsity'!E221)</f>
        <v>IMAGE</v>
      </c>
      <c r="D99" s="72">
        <v>8</v>
      </c>
      <c r="F99" s="74"/>
    </row>
    <row r="100" spans="2:6" s="66" customFormat="1" ht="23.25" customHeight="1">
      <c r="B100" s="76">
        <f t="shared" si="1"/>
        <v>93</v>
      </c>
      <c r="C100" s="73" t="str">
        <f>IF(ISBLANK('Case-Varsity'!E222),"",'Case-Varsity'!E222)</f>
        <v>CHOOSE</v>
      </c>
      <c r="D100" s="72">
        <v>8</v>
      </c>
      <c r="F100" s="74"/>
    </row>
    <row r="101" spans="2:6" s="66" customFormat="1" ht="23.25" customHeight="1">
      <c r="B101" s="76">
        <f t="shared" si="1"/>
        <v>94</v>
      </c>
      <c r="C101" s="73" t="str">
        <f>IF(ISBLANK('Case-Varsity'!E223),"",'Case-Varsity'!E223)</f>
        <v>FIXED</v>
      </c>
      <c r="D101" s="72">
        <v>8</v>
      </c>
      <c r="F101" s="74"/>
    </row>
    <row r="102" spans="2:6" s="66" customFormat="1" ht="23.25" customHeight="1">
      <c r="B102" s="76">
        <f t="shared" si="1"/>
        <v>95</v>
      </c>
      <c r="C102" s="73" t="str">
        <f>IF(ISBLANK('Case-Varsity'!E224),"",'Case-Varsity'!E224)</f>
        <v>ROW</v>
      </c>
      <c r="D102" s="72">
        <v>8</v>
      </c>
      <c r="F102" s="74"/>
    </row>
    <row r="103" spans="2:6" s="66" customFormat="1" ht="23.25" customHeight="1">
      <c r="B103" s="76">
        <f t="shared" si="1"/>
        <v>96</v>
      </c>
      <c r="C103" s="73" t="str">
        <f>IF(ISBLANK('Case-Varsity'!E225),"",'Case-Varsity'!E225)</f>
        <v>RANDBETWEEN</v>
      </c>
      <c r="D103" s="72">
        <v>8</v>
      </c>
      <c r="F103" s="74"/>
    </row>
    <row r="104" spans="2:6" s="66" customFormat="1" ht="23.25" customHeight="1">
      <c r="B104" s="76">
        <f t="shared" si="1"/>
        <v>97</v>
      </c>
      <c r="C104" s="73" t="str">
        <f>IF(ISBLANK('Case-Varsity'!E226),"",'Case-Varsity'!E226)</f>
        <v>SWITCH</v>
      </c>
      <c r="D104" s="72">
        <v>8</v>
      </c>
      <c r="F104" s="74"/>
    </row>
    <row r="105" spans="2:6" s="66" customFormat="1" ht="23.25" customHeight="1">
      <c r="B105" s="76">
        <f t="shared" si="1"/>
        <v>98</v>
      </c>
      <c r="C105" s="73" t="str">
        <f>IF(ISBLANK('Case-Varsity'!E227),"",'Case-Varsity'!E227)</f>
        <v>INDIRECT</v>
      </c>
      <c r="D105" s="72">
        <v>8</v>
      </c>
      <c r="F105" s="74"/>
    </row>
    <row r="106" spans="2:6" s="66" customFormat="1" ht="23.25" customHeight="1">
      <c r="B106" s="76">
        <f t="shared" si="1"/>
        <v>99</v>
      </c>
      <c r="C106" s="73" t="str">
        <f>IF(ISBLANK('Case-Varsity'!E228),"",'Case-Varsity'!E228)</f>
        <v>PERMUT</v>
      </c>
      <c r="D106" s="72">
        <v>8</v>
      </c>
      <c r="F106" s="74"/>
    </row>
    <row r="107" spans="2:6" s="66" customFormat="1" ht="23.25" customHeight="1">
      <c r="B107" s="76">
        <f t="shared" si="1"/>
        <v>100</v>
      </c>
      <c r="C107" s="73" t="str">
        <f>IF(ISBLANK('Case-Varsity'!E229),"",'Case-Varsity'!E229)</f>
        <v>AND</v>
      </c>
      <c r="D107" s="72">
        <v>8</v>
      </c>
      <c r="F107" s="74"/>
    </row>
    <row r="108" spans="2:6" s="66" customFormat="1" ht="23.25" customHeight="1">
      <c r="B108" s="76">
        <f t="shared" si="1"/>
        <v>101</v>
      </c>
      <c r="C108" s="73" t="str">
        <f>IF(ISBLANK('Case-Varsity'!E247),"",'Case-Varsity'!E247)</f>
        <v>MONDAY</v>
      </c>
      <c r="D108" s="72">
        <v>9</v>
      </c>
      <c r="F108" s="74"/>
    </row>
    <row r="109" spans="2:6" s="66" customFormat="1" ht="23.25" customHeight="1">
      <c r="B109" s="76">
        <f t="shared" si="1"/>
        <v>102</v>
      </c>
      <c r="C109" s="73" t="str">
        <f>IF(ISBLANK('Case-Varsity'!E248),"",'Case-Varsity'!E248)</f>
        <v>PUPPY</v>
      </c>
      <c r="D109" s="72">
        <v>9</v>
      </c>
      <c r="F109" s="74"/>
    </row>
    <row r="110" spans="2:6" s="66" customFormat="1" ht="23.25" customHeight="1">
      <c r="B110" s="76">
        <f t="shared" si="1"/>
        <v>103</v>
      </c>
      <c r="C110" s="73" t="str">
        <f>IF(ISBLANK('Case-Varsity'!E249),"",'Case-Varsity'!E249)</f>
        <v>WONDERFUL</v>
      </c>
      <c r="D110" s="72">
        <v>9</v>
      </c>
      <c r="F110" s="74"/>
    </row>
    <row r="111" spans="2:6" s="66" customFormat="1" ht="23.25" customHeight="1">
      <c r="B111" s="76">
        <f t="shared" si="1"/>
        <v>104</v>
      </c>
      <c r="C111" s="73" t="str">
        <f>IF(ISBLANK('Case-Varsity'!E250),"",'Case-Varsity'!E250)</f>
        <v>THURSDAY</v>
      </c>
      <c r="D111" s="72">
        <v>9</v>
      </c>
      <c r="F111" s="74"/>
    </row>
    <row r="112" spans="2:6" s="66" customFormat="1" ht="23.25" customHeight="1">
      <c r="B112" s="76">
        <f t="shared" si="1"/>
        <v>105</v>
      </c>
      <c r="C112" s="73" t="str">
        <f>IF(ISBLANK('Case-Varsity'!E251),"",'Case-Varsity'!E251)</f>
        <v>SUMMER</v>
      </c>
      <c r="D112" s="72">
        <v>9</v>
      </c>
      <c r="F112" s="74"/>
    </row>
    <row r="113" spans="2:6" s="66" customFormat="1" ht="23.25" customHeight="1">
      <c r="B113" s="76">
        <f t="shared" si="1"/>
        <v>106</v>
      </c>
      <c r="C113" s="73" t="str">
        <f>IF(ISBLANK('Case-Varsity'!E252),"",'Case-Varsity'!E252)</f>
        <v>EUROPEAN</v>
      </c>
      <c r="D113" s="72">
        <v>9</v>
      </c>
      <c r="F113" s="74"/>
    </row>
    <row r="114" spans="2:6" s="66" customFormat="1" ht="23.25" customHeight="1">
      <c r="B114" s="76">
        <f t="shared" si="1"/>
        <v>107</v>
      </c>
      <c r="C114" s="73" t="str">
        <f>IF(ISBLANK('Case-Varsity'!E253),"",'Case-Varsity'!E253)</f>
        <v>MICROSOFT</v>
      </c>
      <c r="D114" s="72">
        <v>9</v>
      </c>
      <c r="F114" s="74"/>
    </row>
    <row r="115" spans="2:6" s="66" customFormat="1" ht="23.25" customHeight="1">
      <c r="B115" s="76">
        <f t="shared" si="1"/>
        <v>108</v>
      </c>
      <c r="C115" s="73" t="str">
        <f>IF(ISBLANK('Case-Varsity'!E254),"",'Case-Varsity'!E254)</f>
        <v>SHORTCUT</v>
      </c>
      <c r="D115" s="72">
        <v>9</v>
      </c>
      <c r="F115" s="74"/>
    </row>
    <row r="116" spans="2:6" s="66" customFormat="1" ht="23.25" customHeight="1">
      <c r="B116" s="76">
        <f t="shared" si="1"/>
        <v>109</v>
      </c>
      <c r="C116" s="73" t="str">
        <f>IF(ISBLANK('Case-Varsity'!E255),"",'Case-Varsity'!E255)</f>
        <v>EXPERT</v>
      </c>
      <c r="D116" s="72">
        <v>9</v>
      </c>
      <c r="F116" s="74"/>
    </row>
    <row r="117" spans="2:6" s="66" customFormat="1" ht="23.25" customHeight="1">
      <c r="B117" s="76">
        <f t="shared" si="1"/>
        <v>110</v>
      </c>
      <c r="C117" s="73" t="str">
        <f>IF(ISBLANK('Case-Varsity'!E256),"",'Case-Varsity'!E256)</f>
        <v>BIRTHDAY</v>
      </c>
      <c r="D117" s="72">
        <v>9</v>
      </c>
      <c r="F117" s="74"/>
    </row>
    <row r="118" spans="2:6" s="66" customFormat="1" ht="23.25" customHeight="1">
      <c r="B118" s="76">
        <f t="shared" si="1"/>
        <v>111</v>
      </c>
      <c r="C118" s="73" t="str">
        <f>IF(ISBLANK('Case-Varsity'!E257),"",'Case-Varsity'!E257)</f>
        <v>VACATIONS</v>
      </c>
      <c r="D118" s="72">
        <v>9</v>
      </c>
      <c r="F118" s="74"/>
    </row>
    <row r="119" spans="2:6" s="66" customFormat="1" ht="23.25" customHeight="1">
      <c r="B119" s="76">
        <f t="shared" si="1"/>
        <v>112</v>
      </c>
      <c r="C119" s="73" t="str">
        <f>IF(ISBLANK('Case-Varsity'!E258),"",'Case-Varsity'!E258)</f>
        <v>FLOWERS</v>
      </c>
      <c r="D119" s="72">
        <v>9</v>
      </c>
      <c r="F119" s="74"/>
    </row>
    <row r="120" spans="2:6" s="66" customFormat="1" ht="23.25" customHeight="1">
      <c r="B120" s="76">
        <f t="shared" si="1"/>
        <v>113</v>
      </c>
      <c r="C120" s="73" t="str">
        <f>IF(ISBLANK('Case-Varsity'!E259),"",'Case-Varsity'!E259)</f>
        <v>QUICK</v>
      </c>
      <c r="D120" s="72">
        <v>9</v>
      </c>
      <c r="F120" s="74"/>
    </row>
    <row r="121" spans="2:6" s="66" customFormat="1" ht="23.25" customHeight="1">
      <c r="B121" s="76">
        <f t="shared" si="1"/>
        <v>114</v>
      </c>
      <c r="C121" s="73" t="str">
        <f>IF(ISBLANK('Case-Varsity'!E260),"",'Case-Varsity'!E260)</f>
        <v>KITTEN</v>
      </c>
      <c r="D121" s="72">
        <v>9</v>
      </c>
      <c r="F121" s="74"/>
    </row>
    <row r="122" spans="2:6" s="66" customFormat="1" ht="23.25" customHeight="1">
      <c r="B122" s="76">
        <f t="shared" si="1"/>
        <v>115</v>
      </c>
      <c r="C122" s="73" t="str">
        <f>IF(ISBLANK('Case-Varsity'!E261),"",'Case-Varsity'!E261)</f>
        <v>COMPLETED</v>
      </c>
      <c r="D122" s="72">
        <v>9</v>
      </c>
      <c r="F122" s="74"/>
    </row>
    <row r="123" spans="2:6" s="66" customFormat="1" ht="23.25" customHeight="1">
      <c r="B123" s="76">
        <f t="shared" si="1"/>
        <v>116</v>
      </c>
      <c r="C123" s="73" t="str">
        <f>IF(ISBLANK('Case-Varsity'!E262),"",'Case-Varsity'!E262)</f>
        <v>EXCEL</v>
      </c>
      <c r="D123" s="72">
        <v>9</v>
      </c>
      <c r="F123" s="74"/>
    </row>
    <row r="124" spans="2:6" s="66" customFormat="1" ht="23.25" customHeight="1">
      <c r="B124" s="76">
        <f t="shared" si="1"/>
        <v>117</v>
      </c>
      <c r="C124" s="73" t="str">
        <f>IF(ISBLANK('Case-Varsity'!E263),"",'Case-Varsity'!E263)</f>
        <v>SUPER</v>
      </c>
      <c r="D124" s="72">
        <v>9</v>
      </c>
      <c r="F124" s="74"/>
    </row>
    <row r="125" spans="2:6" s="66" customFormat="1" ht="23.25" customHeight="1">
      <c r="B125" s="76">
        <f t="shared" si="1"/>
        <v>118</v>
      </c>
      <c r="C125" s="73" t="str">
        <f>IF(ISBLANK('Case-Varsity'!E264),"",'Case-Varsity'!E264)</f>
        <v>COMPREHEND</v>
      </c>
      <c r="D125" s="72">
        <v>9</v>
      </c>
      <c r="F125" s="74"/>
    </row>
    <row r="126" spans="2:6" s="66" customFormat="1" ht="23.25" customHeight="1">
      <c r="B126" s="76">
        <f t="shared" si="1"/>
        <v>119</v>
      </c>
      <c r="C126" s="73" t="str">
        <f>IF(ISBLANK('Case-Varsity'!E265),"",'Case-Varsity'!E265)</f>
        <v>STRATEGY</v>
      </c>
      <c r="D126" s="72">
        <v>9</v>
      </c>
      <c r="F126" s="74"/>
    </row>
    <row r="127" spans="2:6" s="66" customFormat="1" ht="23.25" customHeight="1">
      <c r="B127" s="76">
        <f t="shared" si="1"/>
        <v>120</v>
      </c>
      <c r="C127" s="73" t="str">
        <f>IF(ISBLANK('Case-Varsity'!E266),"",'Case-Varsity'!E266)</f>
        <v>REVOLVING</v>
      </c>
      <c r="D127" s="72">
        <v>9</v>
      </c>
      <c r="F127" s="74"/>
    </row>
    <row r="128" spans="2:6" s="66" customFormat="1" ht="23.25" customHeight="1">
      <c r="B128" s="76">
        <f t="shared" si="1"/>
        <v>121</v>
      </c>
      <c r="C128" s="73" t="str">
        <f>IF(ISBLANK('Case-Varsity'!E287),"",'Case-Varsity'!E287)</f>
        <v>WORLD</v>
      </c>
      <c r="D128" s="72">
        <v>10</v>
      </c>
      <c r="F128" s="74"/>
    </row>
    <row r="129" spans="2:6" ht="23.25" customHeight="1">
      <c r="B129" s="76">
        <f t="shared" si="1"/>
        <v>122</v>
      </c>
      <c r="C129" s="73" t="str">
        <f>IF(ISBLANK('Case-Varsity'!E288),"",'Case-Varsity'!E288)</f>
        <v>VLOOKUP</v>
      </c>
      <c r="D129" s="72">
        <v>10</v>
      </c>
      <c r="F129" s="74"/>
    </row>
    <row r="130" spans="2:6" ht="23.25" customHeight="1">
      <c r="B130" s="76">
        <f t="shared" si="1"/>
        <v>123</v>
      </c>
      <c r="C130" s="73" t="str">
        <f>IF(ISBLANK('Case-Varsity'!E289),"",'Case-Varsity'!E289)</f>
        <v>COUNTRIES</v>
      </c>
      <c r="D130" s="72">
        <v>10</v>
      </c>
      <c r="F130" s="74"/>
    </row>
    <row r="131" spans="2:6" ht="23.25" customHeight="1">
      <c r="B131" s="76">
        <f t="shared" si="1"/>
        <v>124</v>
      </c>
      <c r="C131" s="73" t="str">
        <f>IF(ISBLANK('Case-Varsity'!E290),"",'Case-Varsity'!E290)</f>
        <v>SUN</v>
      </c>
      <c r="D131" s="72">
        <v>10</v>
      </c>
      <c r="F131" s="74"/>
    </row>
    <row r="132" spans="2:6" ht="23.25" customHeight="1">
      <c r="B132" s="76">
        <f t="shared" si="1"/>
        <v>125</v>
      </c>
      <c r="C132" s="73" t="str">
        <f>IF(ISBLANK('Case-Varsity'!E291),"",'Case-Varsity'!E291)</f>
        <v>APPOINTMENT</v>
      </c>
      <c r="D132" s="72">
        <v>10</v>
      </c>
      <c r="F132" s="74"/>
    </row>
    <row r="133" spans="2:6" ht="23.25" customHeight="1">
      <c r="B133" s="76">
        <f t="shared" si="1"/>
        <v>126</v>
      </c>
      <c r="C133" s="73" t="str">
        <f>IF(ISBLANK('Case-Varsity'!E292),"",'Case-Varsity'!E292)</f>
        <v>PAPAS</v>
      </c>
      <c r="D133" s="72">
        <v>10</v>
      </c>
      <c r="F133" s="74"/>
    </row>
    <row r="134" spans="2:6" ht="23.25" customHeight="1">
      <c r="B134" s="76">
        <f t="shared" si="1"/>
        <v>127</v>
      </c>
      <c r="C134" s="73" t="str">
        <f>IF(ISBLANK('Case-Varsity'!E293),"",'Case-Varsity'!E293)</f>
        <v>BATTLE</v>
      </c>
      <c r="D134" s="72">
        <v>10</v>
      </c>
      <c r="F134" s="74"/>
    </row>
    <row r="135" spans="2:6" ht="23.25" customHeight="1">
      <c r="B135" s="76">
        <f t="shared" si="1"/>
        <v>128</v>
      </c>
      <c r="C135" s="73" t="str">
        <f>IF(ISBLANK('Case-Varsity'!E294),"",'Case-Varsity'!E294)</f>
        <v>HAPPENS</v>
      </c>
      <c r="D135" s="72">
        <v>10</v>
      </c>
      <c r="F135" s="74"/>
    </row>
    <row r="136" spans="2:6" ht="23.25" customHeight="1">
      <c r="B136" s="76">
        <f t="shared" si="1"/>
        <v>129</v>
      </c>
      <c r="C136" s="73" t="str">
        <f>IF(ISBLANK('Case-Varsity'!E295),"",'Case-Varsity'!E295)</f>
        <v>FRIDAY</v>
      </c>
      <c r="D136" s="72">
        <v>10</v>
      </c>
      <c r="F136" s="74"/>
    </row>
    <row r="137" spans="2:6" ht="23.25" customHeight="1">
      <c r="B137" s="76">
        <f t="shared" ref="B137:B147" si="2">B136+1</f>
        <v>130</v>
      </c>
      <c r="C137" s="73" t="str">
        <f>IF(ISBLANK('Case-Varsity'!E296),"",'Case-Varsity'!E296)</f>
        <v>CAT</v>
      </c>
      <c r="D137" s="72">
        <v>10</v>
      </c>
      <c r="F137" s="74"/>
    </row>
    <row r="138" spans="2:6" ht="23.25" customHeight="1">
      <c r="B138" s="76">
        <f t="shared" si="2"/>
        <v>131</v>
      </c>
      <c r="C138" s="73" t="str">
        <f>IF(ISBLANK('Case-Varsity'!E297),"",'Case-Varsity'!E297)</f>
        <v>IX</v>
      </c>
      <c r="D138" s="72">
        <v>10</v>
      </c>
      <c r="F138" s="74"/>
    </row>
    <row r="139" spans="2:6" ht="23.25" customHeight="1">
      <c r="B139" s="76">
        <f t="shared" si="2"/>
        <v>132</v>
      </c>
      <c r="C139" s="73" t="str">
        <f>IF(ISBLANK('Case-Varsity'!E298),"",'Case-Varsity'!E298)</f>
        <v>VEGAS</v>
      </c>
      <c r="D139" s="72">
        <v>10</v>
      </c>
      <c r="F139" s="74"/>
    </row>
    <row r="140" spans="2:6" ht="23.25" customHeight="1">
      <c r="B140" s="76">
        <f t="shared" si="2"/>
        <v>133</v>
      </c>
      <c r="C140" s="73" t="str">
        <f>IF(ISBLANK('Case-Varsity'!E299),"",'Case-Varsity'!E299)</f>
        <v>HOLIDAY</v>
      </c>
      <c r="D140" s="72">
        <v>10</v>
      </c>
      <c r="F140" s="74"/>
    </row>
    <row r="141" spans="2:6" ht="23.25" customHeight="1">
      <c r="B141" s="76">
        <f t="shared" si="2"/>
        <v>134</v>
      </c>
      <c r="C141" s="73" t="str">
        <f>IF(ISBLANK('Case-Varsity'!E300),"",'Case-Varsity'!E300)</f>
        <v>WEEK</v>
      </c>
      <c r="D141" s="72">
        <v>10</v>
      </c>
      <c r="F141" s="74"/>
    </row>
    <row r="142" spans="2:6" ht="23.25" customHeight="1">
      <c r="B142" s="76">
        <f t="shared" si="2"/>
        <v>135</v>
      </c>
      <c r="C142" s="73" t="str">
        <f>IF(ISBLANK('Case-Varsity'!E301),"",'Case-Varsity'!E301)</f>
        <v>FINISHES</v>
      </c>
      <c r="D142" s="72">
        <v>10</v>
      </c>
      <c r="F142" s="74"/>
    </row>
    <row r="143" spans="2:6" ht="23.25" customHeight="1">
      <c r="B143" s="76">
        <f t="shared" si="2"/>
        <v>136</v>
      </c>
      <c r="C143" s="73" t="str">
        <f>IF(ISBLANK('Case-Varsity'!E302),"",'Case-Varsity'!E302)</f>
        <v>SUMIF</v>
      </c>
      <c r="D143" s="72">
        <v>10</v>
      </c>
      <c r="F143" s="74"/>
    </row>
    <row r="144" spans="2:6" ht="23.25" customHeight="1">
      <c r="B144" s="76">
        <f t="shared" si="2"/>
        <v>137</v>
      </c>
      <c r="C144" s="73" t="str">
        <f>IF(ISBLANK('Case-Varsity'!E303),"",'Case-Varsity'!E303)</f>
        <v>THOR</v>
      </c>
      <c r="D144" s="72">
        <v>10</v>
      </c>
      <c r="F144" s="74"/>
    </row>
    <row r="145" spans="2:6" ht="23.25" customHeight="1">
      <c r="B145" s="76">
        <f t="shared" si="2"/>
        <v>138</v>
      </c>
      <c r="C145" s="73" t="str">
        <f>IF(ISBLANK('Case-Varsity'!E304),"",'Case-Varsity'!E304)</f>
        <v>CATURDAY</v>
      </c>
      <c r="D145" s="72">
        <v>10</v>
      </c>
      <c r="F145" s="74"/>
    </row>
    <row r="146" spans="2:6" ht="23.25" customHeight="1">
      <c r="B146" s="76">
        <f t="shared" si="2"/>
        <v>139</v>
      </c>
      <c r="C146" s="73" t="str">
        <f>IF(ISBLANK('Case-Varsity'!E305),"",'Case-Varsity'!E305)</f>
        <v>SUNDAY</v>
      </c>
      <c r="D146" s="72">
        <v>10</v>
      </c>
      <c r="F146" s="74"/>
    </row>
    <row r="147" spans="2:6" ht="23.25" customHeight="1">
      <c r="B147" s="76">
        <f t="shared" si="2"/>
        <v>140</v>
      </c>
      <c r="C147" s="73" t="str">
        <f>IF(ISBLANK('Case-Varsity'!E306),"",'Case-Varsity'!E306)</f>
        <v>STARTED</v>
      </c>
      <c r="D147" s="72">
        <v>10</v>
      </c>
      <c r="F147"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8BAF2-ACF2-4F4D-A9DA-CD88FDC26980}">
  <sheetPr>
    <tabColor theme="8" tint="0.79998168889431442"/>
  </sheetPr>
  <dimension ref="A1:XX1000"/>
  <sheetViews>
    <sheetView showGridLines="0" topLeftCell="A5" zoomScale="70" zoomScaleNormal="70" workbookViewId="0">
      <selection activeCell="E29" sqref="E29"/>
    </sheetView>
  </sheetViews>
  <sheetFormatPr defaultColWidth="8.78515625" defaultRowHeight="15.75"/>
  <cols>
    <col min="1" max="1" width="1.640625" style="20" customWidth="1"/>
    <col min="2" max="2" width="7.2109375" style="20" customWidth="1"/>
    <col min="3" max="3" width="6.7109375" style="20" customWidth="1"/>
    <col min="4" max="4" width="4.7109375" style="20" customWidth="1"/>
    <col min="5" max="5" width="18.35546875" style="20" customWidth="1"/>
    <col min="6" max="6" width="3" style="20" customWidth="1"/>
    <col min="7" max="7" width="9.92578125" style="20" customWidth="1"/>
    <col min="8" max="11" width="9.640625" style="20" customWidth="1"/>
    <col min="12" max="13" width="9.35546875" style="20" customWidth="1"/>
    <col min="14" max="16384" width="8.78515625" style="20"/>
  </cols>
  <sheetData>
    <row r="1" spans="1:18" ht="15" customHeight="1">
      <c r="A1" s="20" t="s">
        <v>0</v>
      </c>
    </row>
    <row r="2" spans="1:18" ht="33" customHeight="1">
      <c r="B2" s="50" t="s">
        <v>45</v>
      </c>
      <c r="C2" s="50"/>
      <c r="D2" s="50"/>
      <c r="E2" s="50"/>
      <c r="F2" s="50"/>
      <c r="G2" s="50"/>
      <c r="H2" s="50"/>
      <c r="I2" s="50"/>
      <c r="J2" s="50"/>
      <c r="K2" s="50"/>
      <c r="L2" s="50"/>
      <c r="M2" s="50"/>
    </row>
    <row r="3" spans="1:18" ht="15" customHeight="1">
      <c r="B3" s="21"/>
      <c r="C3" s="21"/>
      <c r="D3" s="21"/>
      <c r="E3" s="22"/>
      <c r="F3" s="21"/>
      <c r="G3" s="21"/>
      <c r="H3" s="21"/>
      <c r="I3" s="21"/>
      <c r="J3" s="21"/>
      <c r="K3" s="21"/>
      <c r="L3" s="21"/>
      <c r="M3" s="21"/>
    </row>
    <row r="4" spans="1:18" ht="33" customHeight="1">
      <c r="B4" s="49" t="s">
        <v>105</v>
      </c>
      <c r="C4" s="49"/>
      <c r="D4" s="49"/>
      <c r="E4" s="49"/>
      <c r="F4" s="49"/>
      <c r="G4" s="49"/>
      <c r="H4" s="49"/>
      <c r="I4" s="49"/>
      <c r="J4" s="49"/>
      <c r="K4" s="23"/>
      <c r="L4" s="47" t="s">
        <v>47</v>
      </c>
      <c r="M4" s="48"/>
      <c r="O4"/>
      <c r="P4"/>
      <c r="Q4"/>
      <c r="R4"/>
    </row>
    <row r="5" spans="1:18" ht="30" customHeight="1">
      <c r="E5" s="24"/>
      <c r="K5" s="23"/>
      <c r="L5" s="45" t="s">
        <v>53</v>
      </c>
      <c r="M5" s="46"/>
      <c r="O5"/>
      <c r="P5"/>
      <c r="Q5"/>
      <c r="R5"/>
    </row>
    <row r="6" spans="1:18" ht="30" customHeight="1">
      <c r="E6" s="24"/>
      <c r="K6" s="23"/>
      <c r="M6" s="23"/>
      <c r="O6"/>
      <c r="P6"/>
      <c r="Q6"/>
      <c r="R6"/>
    </row>
    <row r="7" spans="1:18" ht="30" customHeight="1">
      <c r="E7" s="24"/>
      <c r="K7" s="23"/>
      <c r="L7" s="47" t="s">
        <v>46</v>
      </c>
      <c r="M7" s="48"/>
      <c r="O7"/>
      <c r="P7"/>
      <c r="Q7"/>
      <c r="R7"/>
    </row>
    <row r="8" spans="1:18" ht="30" customHeight="1">
      <c r="E8" s="24"/>
      <c r="K8" s="23"/>
      <c r="L8" s="96" t="s">
        <v>247</v>
      </c>
      <c r="M8" s="97"/>
      <c r="O8"/>
      <c r="P8"/>
      <c r="Q8"/>
      <c r="R8"/>
    </row>
    <row r="9" spans="1:18" ht="30" customHeight="1">
      <c r="E9" s="24"/>
      <c r="K9" s="23"/>
      <c r="L9" s="96" t="s">
        <v>248</v>
      </c>
      <c r="M9" s="97"/>
      <c r="O9"/>
      <c r="P9"/>
      <c r="Q9"/>
      <c r="R9"/>
    </row>
    <row r="10" spans="1:18" ht="30" customHeight="1">
      <c r="E10" s="24"/>
      <c r="K10" s="23"/>
      <c r="L10" s="96" t="s">
        <v>249</v>
      </c>
      <c r="M10" s="97"/>
      <c r="O10"/>
      <c r="P10"/>
      <c r="Q10"/>
      <c r="R10"/>
    </row>
    <row r="11" spans="1:18" ht="30" customHeight="1">
      <c r="E11" s="24"/>
      <c r="K11" s="23"/>
      <c r="L11" s="96" t="s">
        <v>250</v>
      </c>
      <c r="M11" s="97"/>
      <c r="O11"/>
      <c r="P11"/>
      <c r="Q11"/>
      <c r="R11"/>
    </row>
    <row r="12" spans="1:18" ht="30" customHeight="1">
      <c r="E12" s="24"/>
      <c r="K12" s="23"/>
      <c r="L12" s="23"/>
      <c r="M12" s="23"/>
      <c r="O12"/>
      <c r="P12"/>
      <c r="Q12"/>
      <c r="R12"/>
    </row>
    <row r="13" spans="1:18" ht="15" customHeight="1">
      <c r="E13" s="24"/>
      <c r="K13" s="25"/>
      <c r="L13" s="25"/>
      <c r="M13" s="25"/>
      <c r="O13"/>
      <c r="P13"/>
      <c r="Q13"/>
      <c r="R13"/>
    </row>
    <row r="14" spans="1:18" ht="30" customHeight="1">
      <c r="B14" s="51" t="s">
        <v>48</v>
      </c>
      <c r="C14" s="51"/>
      <c r="D14" s="51"/>
      <c r="E14" s="51"/>
      <c r="F14" s="51"/>
      <c r="G14" s="51"/>
      <c r="H14" s="51"/>
      <c r="I14" s="51"/>
      <c r="J14" s="51"/>
      <c r="K14" s="51"/>
      <c r="L14" s="51"/>
      <c r="M14" s="51"/>
      <c r="O14"/>
      <c r="P14"/>
      <c r="Q14"/>
      <c r="R14"/>
    </row>
    <row r="15" spans="1:18" ht="15" customHeight="1">
      <c r="B15" s="52" t="s">
        <v>54</v>
      </c>
      <c r="C15" s="53"/>
      <c r="D15" s="53"/>
      <c r="E15" s="53"/>
      <c r="F15" s="53"/>
      <c r="G15" s="53"/>
      <c r="H15" s="53"/>
      <c r="I15" s="53"/>
      <c r="J15" s="53"/>
      <c r="K15" s="53"/>
      <c r="L15" s="53"/>
      <c r="M15" s="54"/>
      <c r="O15"/>
      <c r="P15"/>
      <c r="Q15"/>
      <c r="R15"/>
    </row>
    <row r="16" spans="1:18" ht="15" customHeight="1">
      <c r="B16" s="55" t="s">
        <v>104</v>
      </c>
      <c r="C16" s="56"/>
      <c r="D16" s="56"/>
      <c r="E16" s="56"/>
      <c r="F16" s="56"/>
      <c r="G16" s="56"/>
      <c r="H16" s="56"/>
      <c r="I16" s="56"/>
      <c r="J16" s="56"/>
      <c r="K16" s="56"/>
      <c r="L16" s="56"/>
      <c r="M16" s="57"/>
      <c r="O16"/>
      <c r="P16"/>
      <c r="Q16"/>
      <c r="R16"/>
    </row>
    <row r="17" spans="2:18" ht="15" customHeight="1">
      <c r="B17" s="55" t="s">
        <v>103</v>
      </c>
      <c r="C17" s="56"/>
      <c r="D17" s="56"/>
      <c r="E17" s="56"/>
      <c r="F17" s="56"/>
      <c r="G17" s="56"/>
      <c r="H17" s="56"/>
      <c r="I17" s="56"/>
      <c r="J17" s="56"/>
      <c r="K17" s="56"/>
      <c r="L17" s="56"/>
      <c r="M17" s="57"/>
      <c r="O17"/>
      <c r="P17"/>
      <c r="Q17"/>
      <c r="R17"/>
    </row>
    <row r="18" spans="2:18" ht="15" customHeight="1">
      <c r="B18" s="58"/>
      <c r="C18" s="59"/>
      <c r="D18" s="59"/>
      <c r="E18" s="59"/>
      <c r="F18" s="59"/>
      <c r="G18" s="59"/>
      <c r="H18" s="59"/>
      <c r="I18" s="59"/>
      <c r="J18" s="59"/>
      <c r="K18" s="59"/>
      <c r="L18" s="59"/>
      <c r="M18" s="60"/>
      <c r="O18"/>
      <c r="P18"/>
      <c r="Q18"/>
      <c r="R18"/>
    </row>
    <row r="19" spans="2:18" ht="15" customHeight="1">
      <c r="B19" s="26"/>
      <c r="C19" s="26"/>
      <c r="D19" s="26"/>
      <c r="E19" s="26"/>
      <c r="F19" s="26"/>
      <c r="G19" s="26"/>
      <c r="H19" s="26"/>
      <c r="I19" s="26"/>
      <c r="J19" s="26"/>
      <c r="K19" s="26"/>
      <c r="L19" s="26"/>
      <c r="M19" s="26"/>
      <c r="O19"/>
      <c r="P19"/>
      <c r="Q19"/>
      <c r="R19"/>
    </row>
    <row r="20" spans="2:18" ht="30" customHeight="1">
      <c r="B20" s="61" t="s">
        <v>24</v>
      </c>
      <c r="C20" s="61"/>
      <c r="D20" s="61"/>
      <c r="E20" s="61"/>
      <c r="F20" s="61"/>
      <c r="G20" s="61"/>
      <c r="H20" s="61"/>
      <c r="I20" s="61"/>
      <c r="J20" s="61"/>
      <c r="K20" s="61"/>
      <c r="L20" s="61"/>
      <c r="M20" s="61"/>
      <c r="O20"/>
      <c r="P20"/>
      <c r="Q20"/>
      <c r="R20"/>
    </row>
    <row r="21" spans="2:18" ht="15" customHeight="1">
      <c r="B21" s="27"/>
      <c r="C21" s="27"/>
      <c r="D21" s="28"/>
      <c r="E21" s="29"/>
      <c r="F21" s="28"/>
      <c r="G21" s="28"/>
      <c r="H21" s="28"/>
      <c r="I21" s="28"/>
      <c r="J21" s="28"/>
      <c r="K21" s="21"/>
      <c r="L21" s="21"/>
      <c r="M21" s="21"/>
    </row>
    <row r="22" spans="2:18" s="30" customFormat="1" ht="15" customHeight="1">
      <c r="B22" s="18" t="s">
        <v>216</v>
      </c>
      <c r="C22" s="18"/>
      <c r="D22" s="18"/>
      <c r="E22" s="18"/>
      <c r="F22" s="18"/>
      <c r="G22" s="18"/>
      <c r="H22" s="18"/>
      <c r="I22" s="18"/>
      <c r="J22" s="18"/>
      <c r="K22" s="18"/>
      <c r="L22" s="18"/>
      <c r="M22" s="18"/>
    </row>
    <row r="23" spans="2:18" ht="15" customHeight="1" thickBot="1">
      <c r="B23" s="31"/>
      <c r="C23" s="27"/>
      <c r="D23" s="27"/>
      <c r="E23" s="32"/>
      <c r="F23" s="27"/>
      <c r="G23" s="21"/>
      <c r="H23" s="21"/>
      <c r="I23" s="21"/>
      <c r="J23" s="21"/>
      <c r="K23" s="21"/>
      <c r="L23" s="21"/>
      <c r="M23" s="21"/>
    </row>
    <row r="24" spans="2:18" ht="32.25" thickBot="1">
      <c r="B24" s="40" t="s">
        <v>26</v>
      </c>
      <c r="C24" s="14" t="s">
        <v>25</v>
      </c>
      <c r="D24" s="40" t="s">
        <v>3</v>
      </c>
      <c r="E24" s="40" t="s">
        <v>4</v>
      </c>
      <c r="F24" s="15"/>
      <c r="G24" s="63" t="s">
        <v>24</v>
      </c>
      <c r="H24" s="63"/>
      <c r="I24" s="63"/>
      <c r="J24" s="63"/>
      <c r="K24" s="63"/>
      <c r="L24" s="63"/>
      <c r="M24" s="63"/>
      <c r="N24" s="63"/>
      <c r="O24" s="63"/>
      <c r="P24" s="63"/>
      <c r="Q24" s="63"/>
      <c r="R24" s="63"/>
    </row>
    <row r="25" spans="2:18" ht="33.75" customHeight="1">
      <c r="B25" s="4" t="s">
        <v>12</v>
      </c>
      <c r="C25" s="4">
        <v>3</v>
      </c>
      <c r="D25" s="62">
        <v>30</v>
      </c>
      <c r="E25" s="89">
        <v>19</v>
      </c>
      <c r="F25" s="125"/>
      <c r="G25" s="90" t="s">
        <v>210</v>
      </c>
      <c r="H25" s="16"/>
      <c r="I25" s="16"/>
      <c r="J25" s="16"/>
      <c r="K25" s="16"/>
      <c r="L25" s="16"/>
      <c r="M25" s="16"/>
      <c r="N25" s="16"/>
      <c r="O25" s="16"/>
      <c r="P25" s="16"/>
      <c r="Q25" s="16"/>
      <c r="R25" s="17"/>
    </row>
    <row r="26" spans="2:18" ht="33.75" customHeight="1">
      <c r="B26" s="2" t="s">
        <v>13</v>
      </c>
      <c r="C26" s="2">
        <v>2</v>
      </c>
      <c r="D26" s="3">
        <v>40</v>
      </c>
      <c r="E26" s="1">
        <v>4445</v>
      </c>
      <c r="F26" s="19"/>
      <c r="G26" s="91" t="s">
        <v>211</v>
      </c>
      <c r="H26" s="16"/>
      <c r="I26" s="16"/>
      <c r="J26" s="16"/>
      <c r="K26" s="16"/>
      <c r="L26" s="16"/>
      <c r="M26" s="16"/>
      <c r="N26" s="16"/>
      <c r="O26" s="16"/>
      <c r="P26" s="16"/>
      <c r="Q26" s="16"/>
      <c r="R26" s="17"/>
    </row>
    <row r="27" spans="2:18" ht="41.25" customHeight="1">
      <c r="B27" s="2" t="s">
        <v>14</v>
      </c>
      <c r="C27" s="4">
        <v>7</v>
      </c>
      <c r="D27" s="3">
        <v>50</v>
      </c>
      <c r="E27" s="10">
        <v>12</v>
      </c>
      <c r="F27" s="19"/>
      <c r="G27" s="90" t="s">
        <v>268</v>
      </c>
      <c r="H27" s="16"/>
      <c r="I27" s="16"/>
      <c r="J27" s="16"/>
      <c r="K27" s="16"/>
      <c r="L27" s="16"/>
      <c r="M27" s="16"/>
      <c r="N27" s="16"/>
      <c r="O27" s="16"/>
      <c r="P27" s="16"/>
      <c r="Q27" s="16"/>
      <c r="R27" s="17"/>
    </row>
    <row r="28" spans="2:18" ht="33.75" customHeight="1">
      <c r="B28" s="2" t="s">
        <v>15</v>
      </c>
      <c r="C28" s="2" t="s">
        <v>218</v>
      </c>
      <c r="D28" s="3">
        <v>60</v>
      </c>
      <c r="E28" s="10">
        <v>15</v>
      </c>
      <c r="F28" s="19"/>
      <c r="G28" s="91" t="s">
        <v>214</v>
      </c>
      <c r="H28" s="16"/>
      <c r="I28" s="16"/>
      <c r="J28" s="16"/>
      <c r="K28" s="16"/>
      <c r="L28" s="16"/>
      <c r="M28" s="16"/>
      <c r="N28" s="16"/>
      <c r="O28" s="16"/>
      <c r="P28" s="16"/>
      <c r="Q28" s="16"/>
      <c r="R28" s="17"/>
    </row>
    <row r="29" spans="2:18" ht="33.75" customHeight="1">
      <c r="B29" s="2" t="s">
        <v>16</v>
      </c>
      <c r="C29" s="4">
        <v>7</v>
      </c>
      <c r="D29" s="3">
        <v>70</v>
      </c>
      <c r="E29" s="1">
        <v>37</v>
      </c>
      <c r="F29" s="19"/>
      <c r="G29" s="91" t="s">
        <v>244</v>
      </c>
      <c r="H29" s="16"/>
      <c r="I29" s="16"/>
      <c r="J29" s="16"/>
      <c r="K29" s="16"/>
      <c r="L29" s="16"/>
      <c r="M29" s="16"/>
      <c r="N29" s="16"/>
      <c r="O29" s="16"/>
      <c r="P29" s="16"/>
      <c r="Q29" s="16"/>
      <c r="R29" s="17"/>
    </row>
    <row r="30" spans="2:18" ht="15" customHeight="1">
      <c r="B30" s="21"/>
      <c r="C30" s="21"/>
      <c r="D30" s="21"/>
      <c r="E30" s="22"/>
      <c r="F30" s="27"/>
      <c r="G30" s="21"/>
      <c r="H30" s="21"/>
      <c r="I30" s="21"/>
      <c r="J30" s="21"/>
      <c r="K30" s="21"/>
      <c r="L30" s="21"/>
      <c r="M30" s="21"/>
    </row>
    <row r="31" spans="2:18" ht="30" customHeight="1">
      <c r="B31" s="61" t="s">
        <v>49</v>
      </c>
      <c r="C31" s="61"/>
      <c r="D31" s="61"/>
      <c r="E31" s="61"/>
      <c r="F31" s="61"/>
      <c r="G31" s="61"/>
      <c r="H31" s="61"/>
      <c r="I31" s="61"/>
      <c r="J31" s="61"/>
      <c r="K31" s="61"/>
      <c r="L31" s="61"/>
      <c r="M31" s="61"/>
    </row>
    <row r="32" spans="2:18" ht="15" customHeight="1" thickBot="1">
      <c r="B32" s="33"/>
      <c r="C32" s="33"/>
      <c r="D32" s="33"/>
      <c r="E32" s="34"/>
      <c r="F32" s="33"/>
      <c r="G32" s="33"/>
      <c r="H32" s="33"/>
      <c r="I32" s="33"/>
      <c r="J32" s="33"/>
      <c r="K32" s="33"/>
      <c r="L32" s="33"/>
      <c r="M32" s="33"/>
    </row>
    <row r="33" spans="1:13" s="30" customFormat="1" ht="25.5" customHeight="1" thickBot="1">
      <c r="B33" s="12" t="s">
        <v>1</v>
      </c>
      <c r="C33" s="43" t="s">
        <v>5</v>
      </c>
      <c r="D33" s="83"/>
      <c r="E33"/>
      <c r="F33"/>
      <c r="G33"/>
      <c r="H33" s="7"/>
      <c r="I33" s="7"/>
      <c r="J33" s="7"/>
    </row>
    <row r="34" spans="1:13" s="30" customFormat="1" ht="15" customHeight="1">
      <c r="B34" s="19"/>
      <c r="C34" s="19"/>
      <c r="D34" s="19"/>
      <c r="E34" s="35"/>
      <c r="F34" s="19"/>
      <c r="G34" s="7"/>
      <c r="H34" s="7"/>
      <c r="I34" s="7"/>
      <c r="J34" s="7"/>
    </row>
    <row r="35" spans="1:13" s="21" customFormat="1" ht="15" customHeight="1">
      <c r="B35" s="108" t="s">
        <v>196</v>
      </c>
      <c r="C35" s="27"/>
      <c r="D35" s="27"/>
      <c r="E35" s="32"/>
      <c r="F35" s="27"/>
    </row>
    <row r="36" spans="1:13" s="21" customFormat="1" ht="15" customHeight="1">
      <c r="B36" s="108" t="s">
        <v>165</v>
      </c>
      <c r="C36" s="27"/>
      <c r="D36" s="27"/>
      <c r="E36" s="32"/>
      <c r="F36" s="27"/>
    </row>
    <row r="37" spans="1:13" s="21" customFormat="1" ht="15" customHeight="1">
      <c r="B37" s="108" t="s">
        <v>166</v>
      </c>
      <c r="C37" s="27"/>
      <c r="D37" s="27"/>
      <c r="E37" s="32"/>
      <c r="F37" s="27"/>
    </row>
    <row r="38" spans="1:13" s="21" customFormat="1" ht="15" customHeight="1">
      <c r="B38" s="107" t="s">
        <v>113</v>
      </c>
      <c r="D38" s="27"/>
      <c r="E38" s="32"/>
      <c r="F38" s="27"/>
    </row>
    <row r="39" spans="1:13" s="21" customFormat="1" ht="15" customHeight="1">
      <c r="B39" s="115"/>
      <c r="D39" s="27"/>
      <c r="E39" s="32"/>
      <c r="F39" s="27"/>
      <c r="L39" s="116"/>
      <c r="M39" s="116"/>
    </row>
    <row r="40" spans="1:13" s="21" customFormat="1" ht="15" customHeight="1">
      <c r="B40" s="21" t="s">
        <v>108</v>
      </c>
      <c r="D40" s="27"/>
      <c r="E40" s="32"/>
      <c r="F40" s="27"/>
      <c r="L40" s="116"/>
      <c r="M40" s="116"/>
    </row>
    <row r="41" spans="1:13" s="21" customFormat="1" ht="15" customHeight="1">
      <c r="B41" s="21" t="s">
        <v>109</v>
      </c>
      <c r="D41" s="27"/>
      <c r="E41" s="32"/>
      <c r="F41" s="27"/>
      <c r="L41" s="116"/>
      <c r="M41" s="116"/>
    </row>
    <row r="42" spans="1:13" s="21" customFormat="1" ht="15" customHeight="1">
      <c r="D42" s="27"/>
      <c r="E42" s="32"/>
      <c r="F42" s="27"/>
      <c r="L42" s="116"/>
      <c r="M42" s="116"/>
    </row>
    <row r="43" spans="1:13" s="21" customFormat="1" ht="15" customHeight="1">
      <c r="B43" s="115" t="s">
        <v>44</v>
      </c>
      <c r="D43" s="27"/>
      <c r="E43" s="32"/>
      <c r="F43" s="27"/>
      <c r="L43" s="116"/>
      <c r="M43" s="116"/>
    </row>
    <row r="44" spans="1:13" s="21" customFormat="1" ht="15" customHeight="1">
      <c r="B44" s="21" t="s">
        <v>110</v>
      </c>
      <c r="D44" s="27"/>
      <c r="E44" s="32"/>
      <c r="F44" s="27"/>
      <c r="L44" s="116"/>
      <c r="M44" s="116"/>
    </row>
    <row r="45" spans="1:13" s="21" customFormat="1" ht="15" customHeight="1">
      <c r="B45" s="21" t="s">
        <v>111</v>
      </c>
      <c r="D45" s="27"/>
      <c r="E45" s="32"/>
      <c r="F45" s="27"/>
      <c r="L45" s="116"/>
      <c r="M45" s="116"/>
    </row>
    <row r="46" spans="1:13" s="21" customFormat="1" ht="15" customHeight="1">
      <c r="B46" s="21" t="s">
        <v>112</v>
      </c>
      <c r="D46" s="27"/>
      <c r="E46" s="32"/>
      <c r="F46" s="27"/>
      <c r="L46" s="116"/>
      <c r="M46" s="116"/>
    </row>
    <row r="47" spans="1:13" s="30" customFormat="1" ht="15" customHeight="1" thickBot="1">
      <c r="B47" s="36"/>
      <c r="C47" s="19"/>
      <c r="D47" s="19"/>
      <c r="E47" s="35"/>
      <c r="F47" s="19"/>
      <c r="G47" s="7"/>
      <c r="H47" s="7"/>
      <c r="I47" s="7"/>
      <c r="J47" s="7"/>
    </row>
    <row r="48" spans="1:13" s="7" customFormat="1" ht="25.5" customHeight="1" thickBot="1">
      <c r="A48" s="30"/>
      <c r="B48" s="13" t="s">
        <v>26</v>
      </c>
      <c r="C48" s="14" t="s">
        <v>2</v>
      </c>
      <c r="D48" s="40" t="s">
        <v>3</v>
      </c>
      <c r="E48" s="40" t="s">
        <v>4</v>
      </c>
      <c r="F48" s="19"/>
      <c r="G48" s="40" t="s">
        <v>263</v>
      </c>
    </row>
    <row r="49" spans="1:13" s="30" customFormat="1" ht="15" customHeight="1">
      <c r="B49" s="7"/>
      <c r="C49" s="7"/>
      <c r="D49" s="7"/>
      <c r="E49" s="37"/>
      <c r="F49" s="19"/>
      <c r="G49" s="7"/>
      <c r="H49" s="7"/>
      <c r="I49" s="7"/>
      <c r="M49" s="7"/>
    </row>
    <row r="50" spans="1:13" s="7" customFormat="1" ht="22.5" customHeight="1">
      <c r="A50" s="30"/>
      <c r="B50" s="2" t="s">
        <v>106</v>
      </c>
      <c r="C50" s="2">
        <v>1</v>
      </c>
      <c r="D50" s="3">
        <v>0</v>
      </c>
      <c r="E50" s="1">
        <v>77</v>
      </c>
      <c r="F50" s="19"/>
      <c r="G50" s="82" t="s">
        <v>28</v>
      </c>
    </row>
    <row r="51" spans="1:13" s="7" customFormat="1" ht="22.5" customHeight="1">
      <c r="A51" s="30"/>
      <c r="B51" s="2" t="s">
        <v>107</v>
      </c>
      <c r="C51" s="2">
        <v>1</v>
      </c>
      <c r="D51" s="3">
        <v>0</v>
      </c>
      <c r="E51" s="1" t="s">
        <v>30</v>
      </c>
      <c r="F51" s="19"/>
      <c r="G51" s="82">
        <v>84</v>
      </c>
    </row>
    <row r="52" spans="1:13" s="7" customFormat="1" ht="15" customHeight="1">
      <c r="A52" s="30"/>
      <c r="E52" s="39"/>
      <c r="F52" s="19"/>
      <c r="G52" s="77"/>
    </row>
    <row r="53" spans="1:13" s="7" customFormat="1" ht="22.5" customHeight="1">
      <c r="A53" s="30"/>
      <c r="B53" s="2">
        <v>1</v>
      </c>
      <c r="C53" s="2">
        <v>1</v>
      </c>
      <c r="D53" s="6">
        <v>5</v>
      </c>
      <c r="E53" s="1" t="s">
        <v>50</v>
      </c>
      <c r="F53" s="19"/>
      <c r="G53" s="82">
        <v>73</v>
      </c>
    </row>
    <row r="54" spans="1:13" s="7" customFormat="1" ht="22.5" customHeight="1">
      <c r="A54" s="30"/>
      <c r="B54" s="2">
        <v>2</v>
      </c>
      <c r="C54" s="2">
        <v>1</v>
      </c>
      <c r="D54" s="6">
        <v>5</v>
      </c>
      <c r="E54" s="1">
        <v>73</v>
      </c>
      <c r="F54" s="19"/>
      <c r="G54" s="82" t="s">
        <v>50</v>
      </c>
    </row>
    <row r="55" spans="1:13" s="7" customFormat="1" ht="22.5" customHeight="1">
      <c r="A55" s="30"/>
      <c r="B55" s="2">
        <v>3</v>
      </c>
      <c r="C55" s="2">
        <v>1</v>
      </c>
      <c r="D55" s="6">
        <v>5</v>
      </c>
      <c r="E55" s="1" t="s">
        <v>31</v>
      </c>
      <c r="F55" s="19"/>
      <c r="G55" s="82">
        <v>85</v>
      </c>
    </row>
    <row r="56" spans="1:13" s="7" customFormat="1" ht="22.5" customHeight="1">
      <c r="A56" s="30"/>
      <c r="B56" s="2">
        <v>4</v>
      </c>
      <c r="C56" s="2">
        <v>1</v>
      </c>
      <c r="D56" s="6">
        <v>5</v>
      </c>
      <c r="E56" s="1">
        <v>88</v>
      </c>
      <c r="F56" s="19"/>
      <c r="G56" s="82" t="s">
        <v>58</v>
      </c>
    </row>
    <row r="57" spans="1:13" s="7" customFormat="1" ht="22.5" customHeight="1">
      <c r="A57" s="30"/>
      <c r="B57" s="2">
        <v>5</v>
      </c>
      <c r="C57" s="2">
        <v>1</v>
      </c>
      <c r="D57" s="6">
        <v>5</v>
      </c>
      <c r="E57" s="1">
        <v>71</v>
      </c>
      <c r="F57" s="19"/>
      <c r="G57" s="82" t="s">
        <v>37</v>
      </c>
    </row>
    <row r="58" spans="1:13" s="7" customFormat="1" ht="22.5" customHeight="1">
      <c r="A58" s="30"/>
      <c r="B58" s="2">
        <v>6</v>
      </c>
      <c r="C58" s="2">
        <v>1</v>
      </c>
      <c r="D58" s="6">
        <v>5</v>
      </c>
      <c r="E58" s="1">
        <v>75</v>
      </c>
      <c r="F58" s="19"/>
      <c r="G58" s="82" t="s">
        <v>39</v>
      </c>
    </row>
    <row r="59" spans="1:13" s="7" customFormat="1" ht="22.5" customHeight="1">
      <c r="A59" s="30"/>
      <c r="B59" s="2">
        <v>7</v>
      </c>
      <c r="C59" s="2">
        <v>1</v>
      </c>
      <c r="D59" s="6">
        <v>5</v>
      </c>
      <c r="E59" s="1" t="s">
        <v>276</v>
      </c>
      <c r="F59" s="19"/>
      <c r="G59" s="82">
        <v>81</v>
      </c>
    </row>
    <row r="60" spans="1:13" s="7" customFormat="1" ht="22.5" customHeight="1">
      <c r="A60" s="30"/>
      <c r="B60" s="2">
        <v>8</v>
      </c>
      <c r="C60" s="2">
        <v>1</v>
      </c>
      <c r="D60" s="6">
        <v>5</v>
      </c>
      <c r="E60" s="1">
        <v>76</v>
      </c>
      <c r="F60" s="19"/>
      <c r="G60" s="82" t="s">
        <v>40</v>
      </c>
    </row>
    <row r="61" spans="1:13" s="7" customFormat="1" ht="22.5" customHeight="1">
      <c r="A61" s="30"/>
      <c r="B61" s="2">
        <v>9</v>
      </c>
      <c r="C61" s="2">
        <v>1</v>
      </c>
      <c r="D61" s="6">
        <v>5</v>
      </c>
      <c r="E61" s="1" t="s">
        <v>277</v>
      </c>
      <c r="F61" s="19"/>
      <c r="G61" s="82">
        <v>56</v>
      </c>
    </row>
    <row r="62" spans="1:13" s="7" customFormat="1" ht="22.5" customHeight="1">
      <c r="A62" s="30"/>
      <c r="B62" s="2">
        <v>10</v>
      </c>
      <c r="C62" s="2">
        <v>1</v>
      </c>
      <c r="D62" s="6">
        <v>5</v>
      </c>
      <c r="E62" s="1" t="s">
        <v>217</v>
      </c>
      <c r="F62" s="19"/>
      <c r="G62" s="82">
        <v>90</v>
      </c>
    </row>
    <row r="63" spans="1:13" s="7" customFormat="1" ht="22.5" customHeight="1">
      <c r="A63" s="30"/>
      <c r="B63" s="2">
        <v>11</v>
      </c>
      <c r="C63" s="2">
        <v>1</v>
      </c>
      <c r="D63" s="6">
        <v>5</v>
      </c>
      <c r="E63" s="1">
        <v>70</v>
      </c>
      <c r="F63" s="19"/>
      <c r="G63" s="82" t="s">
        <v>27</v>
      </c>
    </row>
    <row r="64" spans="1:13" s="7" customFormat="1" ht="22.5" customHeight="1">
      <c r="A64" s="30"/>
      <c r="B64" s="2">
        <v>12</v>
      </c>
      <c r="C64" s="2">
        <v>1</v>
      </c>
      <c r="D64" s="6">
        <v>5</v>
      </c>
      <c r="E64" s="1" t="s">
        <v>34</v>
      </c>
      <c r="F64" s="19"/>
      <c r="G64" s="82">
        <v>67</v>
      </c>
    </row>
    <row r="65" spans="1:13" s="7" customFormat="1" ht="22.5" customHeight="1">
      <c r="A65" s="30"/>
      <c r="B65" s="2">
        <v>13</v>
      </c>
      <c r="C65" s="2">
        <v>1</v>
      </c>
      <c r="D65" s="6">
        <v>5</v>
      </c>
      <c r="E65" s="1" t="s">
        <v>33</v>
      </c>
      <c r="F65" s="19"/>
      <c r="G65" s="82">
        <v>66</v>
      </c>
    </row>
    <row r="66" spans="1:13" s="7" customFormat="1" ht="22.5" customHeight="1">
      <c r="A66" s="30"/>
      <c r="B66" s="2">
        <v>14</v>
      </c>
      <c r="C66" s="2">
        <v>1</v>
      </c>
      <c r="D66" s="6">
        <v>5</v>
      </c>
      <c r="E66" s="1" t="s">
        <v>278</v>
      </c>
      <c r="F66" s="19"/>
      <c r="G66" s="82">
        <v>89</v>
      </c>
    </row>
    <row r="67" spans="1:13" s="7" customFormat="1" ht="22.5" customHeight="1">
      <c r="A67" s="30"/>
      <c r="B67" s="2">
        <v>15</v>
      </c>
      <c r="C67" s="2">
        <v>1</v>
      </c>
      <c r="D67" s="6">
        <v>5</v>
      </c>
      <c r="E67" s="1">
        <v>80</v>
      </c>
      <c r="F67" s="19"/>
      <c r="G67" s="82" t="s">
        <v>51</v>
      </c>
    </row>
    <row r="68" spans="1:13" s="7" customFormat="1" ht="22.5" customHeight="1">
      <c r="A68" s="30"/>
      <c r="B68" s="2">
        <v>16</v>
      </c>
      <c r="C68" s="2">
        <v>1</v>
      </c>
      <c r="D68" s="6">
        <v>5</v>
      </c>
      <c r="E68" s="1">
        <v>68</v>
      </c>
      <c r="F68" s="19"/>
      <c r="G68" s="82" t="s">
        <v>35</v>
      </c>
    </row>
    <row r="69" spans="1:13" s="7" customFormat="1" ht="22.5" customHeight="1">
      <c r="A69" s="30"/>
      <c r="B69" s="2">
        <v>17</v>
      </c>
      <c r="C69" s="2">
        <v>1</v>
      </c>
      <c r="D69" s="6">
        <v>5</v>
      </c>
      <c r="E69" s="1" t="s">
        <v>28</v>
      </c>
      <c r="F69" s="19"/>
      <c r="G69" s="82">
        <v>77</v>
      </c>
    </row>
    <row r="70" spans="1:13" s="7" customFormat="1" ht="22.5" customHeight="1">
      <c r="A70" s="30"/>
      <c r="B70" s="2">
        <v>18</v>
      </c>
      <c r="C70" s="2">
        <v>1</v>
      </c>
      <c r="D70" s="6">
        <v>5</v>
      </c>
      <c r="E70" s="1">
        <v>82</v>
      </c>
      <c r="F70" s="19"/>
      <c r="G70" s="82" t="s">
        <v>42</v>
      </c>
    </row>
    <row r="71" spans="1:13" s="7" customFormat="1" ht="22.5" customHeight="1">
      <c r="A71" s="30"/>
      <c r="B71" s="2">
        <v>19</v>
      </c>
      <c r="C71" s="2">
        <v>1</v>
      </c>
      <c r="D71" s="6">
        <v>5</v>
      </c>
      <c r="E71" s="1">
        <v>84</v>
      </c>
      <c r="F71" s="19"/>
      <c r="G71" s="82" t="s">
        <v>30</v>
      </c>
    </row>
    <row r="72" spans="1:13" s="7" customFormat="1" ht="22.5" customHeight="1">
      <c r="A72" s="30"/>
      <c r="B72" s="2">
        <v>20</v>
      </c>
      <c r="C72" s="2">
        <v>1</v>
      </c>
      <c r="D72" s="6">
        <v>5</v>
      </c>
      <c r="E72" s="1" t="s">
        <v>58</v>
      </c>
      <c r="F72" s="19"/>
      <c r="G72" s="82">
        <v>88</v>
      </c>
    </row>
    <row r="73" spans="1:13" s="30" customFormat="1" ht="15" customHeight="1" thickBot="1">
      <c r="B73" s="7"/>
      <c r="C73" s="7"/>
      <c r="D73" s="7"/>
      <c r="E73" s="7"/>
      <c r="F73" s="19"/>
      <c r="G73" s="7"/>
      <c r="H73" s="7"/>
      <c r="I73" s="7"/>
      <c r="J73" s="7"/>
      <c r="K73" s="8"/>
      <c r="L73" s="8"/>
      <c r="M73" s="8"/>
    </row>
    <row r="74" spans="1:13" s="30" customFormat="1" ht="25.5" customHeight="1" thickBot="1">
      <c r="B74" s="12" t="s">
        <v>6</v>
      </c>
      <c r="C74" s="43" t="s">
        <v>5</v>
      </c>
      <c r="D74" s="83"/>
      <c r="E74" s="11"/>
      <c r="F74" s="19"/>
      <c r="G74" s="7"/>
      <c r="H74" s="7"/>
      <c r="I74" s="7"/>
      <c r="J74" s="7"/>
      <c r="K74" s="7"/>
      <c r="L74" s="7"/>
      <c r="M74" s="7"/>
    </row>
    <row r="75" spans="1:13" s="21" customFormat="1" ht="15" customHeight="1">
      <c r="B75" s="111"/>
      <c r="F75" s="27"/>
    </row>
    <row r="76" spans="1:13" s="21" customFormat="1" ht="15" customHeight="1">
      <c r="B76" s="108" t="s">
        <v>114</v>
      </c>
      <c r="F76" s="27"/>
    </row>
    <row r="77" spans="1:13" s="21" customFormat="1" ht="15" customHeight="1">
      <c r="B77" s="107" t="s">
        <v>115</v>
      </c>
      <c r="F77" s="27"/>
    </row>
    <row r="78" spans="1:13" s="21" customFormat="1" ht="15" customHeight="1">
      <c r="B78" s="114"/>
      <c r="C78" s="27"/>
      <c r="F78" s="27"/>
    </row>
    <row r="79" spans="1:13" s="21" customFormat="1" ht="15" customHeight="1">
      <c r="B79" s="21" t="s">
        <v>126</v>
      </c>
      <c r="F79" s="27"/>
    </row>
    <row r="80" spans="1:13" s="21" customFormat="1" ht="15" customHeight="1">
      <c r="B80" s="21" t="s">
        <v>129</v>
      </c>
      <c r="F80" s="27"/>
    </row>
    <row r="81" spans="1:7" s="21" customFormat="1" ht="15" customHeight="1">
      <c r="B81" s="115"/>
      <c r="F81" s="27"/>
    </row>
    <row r="82" spans="1:7" s="21" customFormat="1" ht="15" customHeight="1">
      <c r="B82" s="115" t="s">
        <v>44</v>
      </c>
      <c r="F82" s="27"/>
    </row>
    <row r="83" spans="1:7" s="21" customFormat="1" ht="15" customHeight="1">
      <c r="B83" s="21" t="s">
        <v>128</v>
      </c>
      <c r="F83" s="27"/>
    </row>
    <row r="84" spans="1:7" s="21" customFormat="1" ht="15" customHeight="1">
      <c r="B84" s="21" t="s">
        <v>197</v>
      </c>
      <c r="F84" s="27"/>
    </row>
    <row r="85" spans="1:7" s="21" customFormat="1" ht="15" customHeight="1">
      <c r="B85" s="21" t="s">
        <v>198</v>
      </c>
      <c r="F85" s="27"/>
    </row>
    <row r="86" spans="1:7" s="21" customFormat="1" ht="15" customHeight="1" thickBot="1">
      <c r="B86" s="111"/>
      <c r="C86" s="27"/>
      <c r="D86" s="27"/>
      <c r="E86" s="27"/>
      <c r="F86" s="27"/>
    </row>
    <row r="87" spans="1:7" s="7" customFormat="1" ht="25.5" customHeight="1" thickBot="1">
      <c r="A87" s="30"/>
      <c r="B87" s="13" t="s">
        <v>26</v>
      </c>
      <c r="C87" s="14" t="s">
        <v>2</v>
      </c>
      <c r="D87" s="40" t="s">
        <v>3</v>
      </c>
      <c r="E87" s="40" t="s">
        <v>4</v>
      </c>
      <c r="F87" s="19"/>
      <c r="G87" s="40" t="s">
        <v>264</v>
      </c>
    </row>
    <row r="88" spans="1:7" s="7" customFormat="1" ht="15" customHeight="1">
      <c r="A88" s="30"/>
      <c r="E88" s="37"/>
      <c r="F88" s="19"/>
    </row>
    <row r="89" spans="1:7" s="7" customFormat="1" ht="22.5" customHeight="1">
      <c r="A89" s="30"/>
      <c r="B89" s="2" t="s">
        <v>127</v>
      </c>
      <c r="C89" s="2">
        <v>2</v>
      </c>
      <c r="D89" s="3">
        <v>0</v>
      </c>
      <c r="E89" s="1">
        <v>582</v>
      </c>
      <c r="F89" s="19"/>
      <c r="G89" s="82" t="s">
        <v>116</v>
      </c>
    </row>
    <row r="90" spans="1:7" s="7" customFormat="1" ht="22.5" customHeight="1">
      <c r="A90" s="30"/>
      <c r="B90" s="2" t="s">
        <v>107</v>
      </c>
      <c r="C90" s="2">
        <v>2</v>
      </c>
      <c r="D90" s="3">
        <v>0</v>
      </c>
      <c r="E90" s="1" t="s">
        <v>245</v>
      </c>
      <c r="F90" s="19"/>
      <c r="G90" s="82">
        <v>4223</v>
      </c>
    </row>
    <row r="91" spans="1:7" s="7" customFormat="1" ht="15" customHeight="1">
      <c r="A91" s="30"/>
      <c r="E91" s="39"/>
      <c r="F91" s="19"/>
    </row>
    <row r="92" spans="1:7" s="7" customFormat="1" ht="22.5" customHeight="1">
      <c r="A92" s="30"/>
      <c r="B92" s="2">
        <v>21</v>
      </c>
      <c r="C92" s="2">
        <v>2</v>
      </c>
      <c r="D92" s="6">
        <v>5</v>
      </c>
      <c r="E92" s="1">
        <v>8144</v>
      </c>
      <c r="F92" s="19"/>
      <c r="G92" s="82" t="s">
        <v>117</v>
      </c>
    </row>
    <row r="93" spans="1:7" s="7" customFormat="1" ht="22.5" customHeight="1">
      <c r="A93" s="30"/>
      <c r="B93" s="2">
        <v>22</v>
      </c>
      <c r="C93" s="2">
        <v>2</v>
      </c>
      <c r="D93" s="6">
        <v>5</v>
      </c>
      <c r="E93" s="1" t="s">
        <v>279</v>
      </c>
      <c r="F93" s="19"/>
      <c r="G93" s="82">
        <v>1930</v>
      </c>
    </row>
    <row r="94" spans="1:7" s="7" customFormat="1" ht="22.5" customHeight="1">
      <c r="A94" s="30"/>
      <c r="B94" s="2">
        <v>23</v>
      </c>
      <c r="C94" s="2">
        <v>2</v>
      </c>
      <c r="D94" s="6">
        <v>5</v>
      </c>
      <c r="E94" s="1">
        <v>5376</v>
      </c>
      <c r="F94" s="19"/>
      <c r="G94" s="82" t="s">
        <v>118</v>
      </c>
    </row>
    <row r="95" spans="1:7" s="7" customFormat="1" ht="22.5" customHeight="1">
      <c r="A95" s="30"/>
      <c r="B95" s="2">
        <v>24</v>
      </c>
      <c r="C95" s="2">
        <v>2</v>
      </c>
      <c r="D95" s="6">
        <v>5</v>
      </c>
      <c r="E95" s="1" t="s">
        <v>280</v>
      </c>
      <c r="F95" s="19"/>
      <c r="G95" s="82">
        <v>457</v>
      </c>
    </row>
    <row r="96" spans="1:7" s="7" customFormat="1" ht="22.5" customHeight="1">
      <c r="A96" s="30"/>
      <c r="B96" s="2">
        <v>25</v>
      </c>
      <c r="C96" s="2">
        <v>2</v>
      </c>
      <c r="D96" s="6">
        <v>5</v>
      </c>
      <c r="E96" s="1" t="s">
        <v>281</v>
      </c>
      <c r="F96" s="19"/>
      <c r="G96" s="82">
        <v>988</v>
      </c>
    </row>
    <row r="97" spans="1:13" s="7" customFormat="1" ht="22.5" customHeight="1">
      <c r="A97" s="30"/>
      <c r="B97" s="2">
        <v>26</v>
      </c>
      <c r="C97" s="2">
        <v>2</v>
      </c>
      <c r="D97" s="6">
        <v>5</v>
      </c>
      <c r="E97" s="1">
        <v>1870</v>
      </c>
      <c r="F97" s="19"/>
      <c r="G97" s="82" t="s">
        <v>123</v>
      </c>
    </row>
    <row r="98" spans="1:13" s="7" customFormat="1" ht="22.5" customHeight="1">
      <c r="A98" s="30"/>
      <c r="B98" s="2">
        <v>27</v>
      </c>
      <c r="C98" s="2">
        <v>2</v>
      </c>
      <c r="D98" s="6">
        <v>5</v>
      </c>
      <c r="E98" s="1" t="s">
        <v>282</v>
      </c>
      <c r="F98" s="19"/>
      <c r="G98" s="82">
        <v>5234</v>
      </c>
    </row>
    <row r="99" spans="1:13" s="7" customFormat="1" ht="22.5" customHeight="1">
      <c r="A99" s="30"/>
      <c r="B99" s="2">
        <v>28</v>
      </c>
      <c r="C99" s="2">
        <v>2</v>
      </c>
      <c r="D99" s="6">
        <v>5</v>
      </c>
      <c r="E99" s="1" t="s">
        <v>283</v>
      </c>
      <c r="F99" s="19"/>
      <c r="G99" s="82">
        <v>5831</v>
      </c>
    </row>
    <row r="100" spans="1:13" s="7" customFormat="1" ht="22.5" customHeight="1">
      <c r="A100" s="30"/>
      <c r="B100" s="2">
        <v>29</v>
      </c>
      <c r="C100" s="2">
        <v>2</v>
      </c>
      <c r="D100" s="6">
        <v>5</v>
      </c>
      <c r="E100" s="1" t="s">
        <v>284</v>
      </c>
      <c r="F100" s="19"/>
      <c r="G100" s="82">
        <v>9368</v>
      </c>
    </row>
    <row r="101" spans="1:13" s="7" customFormat="1" ht="22.5" customHeight="1">
      <c r="A101" s="30"/>
      <c r="B101" s="2">
        <v>30</v>
      </c>
      <c r="C101" s="2">
        <v>2</v>
      </c>
      <c r="D101" s="6">
        <v>5</v>
      </c>
      <c r="E101" s="1">
        <v>4648</v>
      </c>
      <c r="F101" s="19"/>
      <c r="G101" s="82" t="s">
        <v>125</v>
      </c>
    </row>
    <row r="102" spans="1:13" s="7" customFormat="1" ht="22.5" customHeight="1">
      <c r="A102" s="30"/>
      <c r="B102" s="2">
        <v>31</v>
      </c>
      <c r="C102" s="2">
        <v>2</v>
      </c>
      <c r="D102" s="6">
        <v>5</v>
      </c>
      <c r="E102" s="1" t="s">
        <v>285</v>
      </c>
      <c r="F102" s="19"/>
      <c r="G102" s="82">
        <v>5687</v>
      </c>
    </row>
    <row r="103" spans="1:13" s="7" customFormat="1" ht="22.5" customHeight="1">
      <c r="A103" s="30"/>
      <c r="B103" s="2">
        <v>32</v>
      </c>
      <c r="C103" s="2">
        <v>2</v>
      </c>
      <c r="D103" s="6">
        <v>5</v>
      </c>
      <c r="E103" s="1">
        <v>7733</v>
      </c>
      <c r="F103" s="19"/>
      <c r="G103" s="82" t="s">
        <v>121</v>
      </c>
    </row>
    <row r="104" spans="1:13" s="7" customFormat="1" ht="22.5" customHeight="1">
      <c r="A104" s="30"/>
      <c r="B104" s="2">
        <v>33</v>
      </c>
      <c r="C104" s="2">
        <v>2</v>
      </c>
      <c r="D104" s="6">
        <v>5</v>
      </c>
      <c r="E104" s="1" t="s">
        <v>286</v>
      </c>
      <c r="F104" s="19"/>
      <c r="G104" s="82">
        <v>7484</v>
      </c>
    </row>
    <row r="105" spans="1:13" s="7" customFormat="1" ht="22.5" customHeight="1">
      <c r="A105" s="30"/>
      <c r="B105" s="2">
        <v>34</v>
      </c>
      <c r="C105" s="2">
        <v>2</v>
      </c>
      <c r="D105" s="6">
        <v>5</v>
      </c>
      <c r="E105" s="1" t="s">
        <v>287</v>
      </c>
      <c r="F105" s="19"/>
      <c r="G105" s="82">
        <v>684</v>
      </c>
    </row>
    <row r="106" spans="1:13" s="7" customFormat="1" ht="22.5" customHeight="1">
      <c r="A106" s="30"/>
      <c r="B106" s="2">
        <v>35</v>
      </c>
      <c r="C106" s="2">
        <v>2</v>
      </c>
      <c r="D106" s="6">
        <v>5</v>
      </c>
      <c r="E106" s="1">
        <v>4496</v>
      </c>
      <c r="F106" s="19"/>
      <c r="G106" s="82" t="s">
        <v>124</v>
      </c>
    </row>
    <row r="107" spans="1:13" s="7" customFormat="1" ht="22.5" customHeight="1">
      <c r="A107" s="30"/>
      <c r="B107" s="2">
        <v>36</v>
      </c>
      <c r="C107" s="2">
        <v>2</v>
      </c>
      <c r="D107" s="6">
        <v>5</v>
      </c>
      <c r="E107" s="1">
        <v>498</v>
      </c>
      <c r="F107" s="19"/>
      <c r="G107" s="82" t="s">
        <v>120</v>
      </c>
    </row>
    <row r="108" spans="1:13" s="7" customFormat="1" ht="22.5" customHeight="1">
      <c r="A108" s="30"/>
      <c r="B108" s="2">
        <v>37</v>
      </c>
      <c r="C108" s="2">
        <v>2</v>
      </c>
      <c r="D108" s="6">
        <v>5</v>
      </c>
      <c r="E108" s="1">
        <v>4802</v>
      </c>
      <c r="F108" s="19"/>
      <c r="G108" s="82" t="s">
        <v>122</v>
      </c>
    </row>
    <row r="109" spans="1:13" s="7" customFormat="1" ht="22.5" customHeight="1">
      <c r="A109" s="30"/>
      <c r="B109" s="2">
        <v>38</v>
      </c>
      <c r="C109" s="2">
        <v>2</v>
      </c>
      <c r="D109" s="6">
        <v>5</v>
      </c>
      <c r="E109" s="1" t="s">
        <v>288</v>
      </c>
      <c r="F109" s="19"/>
      <c r="G109" s="82">
        <v>1911</v>
      </c>
    </row>
    <row r="110" spans="1:13" s="7" customFormat="1" ht="22.5" customHeight="1">
      <c r="A110" s="30"/>
      <c r="B110" s="2">
        <v>39</v>
      </c>
      <c r="C110" s="2">
        <v>2</v>
      </c>
      <c r="D110" s="6">
        <v>5</v>
      </c>
      <c r="E110" s="1">
        <v>5523</v>
      </c>
      <c r="F110" s="19"/>
      <c r="G110" s="82" t="s">
        <v>119</v>
      </c>
    </row>
    <row r="111" spans="1:13" s="7" customFormat="1" ht="22.5" customHeight="1">
      <c r="A111" s="30"/>
      <c r="B111" s="2">
        <v>40</v>
      </c>
      <c r="C111" s="2">
        <v>2</v>
      </c>
      <c r="D111" s="6">
        <v>5</v>
      </c>
      <c r="E111" s="1" t="s">
        <v>289</v>
      </c>
      <c r="F111" s="19"/>
      <c r="G111" s="82">
        <v>6227</v>
      </c>
    </row>
    <row r="112" spans="1:13" s="30" customFormat="1" ht="15" customHeight="1" thickBot="1">
      <c r="B112" s="7"/>
      <c r="C112" s="7"/>
      <c r="D112" s="7"/>
      <c r="E112" s="7"/>
      <c r="F112" s="19"/>
      <c r="H112" s="7"/>
      <c r="I112" s="7"/>
      <c r="J112" s="7"/>
      <c r="K112" s="8"/>
      <c r="L112" s="8"/>
      <c r="M112" s="8"/>
    </row>
    <row r="113" spans="1:14" s="30" customFormat="1" ht="25.5" customHeight="1" thickBot="1">
      <c r="B113" s="12" t="s">
        <v>17</v>
      </c>
      <c r="C113" s="42" t="s">
        <v>5</v>
      </c>
      <c r="D113" s="83"/>
      <c r="E113" s="8"/>
      <c r="F113" s="38"/>
      <c r="G113" s="8"/>
      <c r="H113" s="7"/>
      <c r="I113" s="8"/>
      <c r="J113" s="7"/>
      <c r="K113" s="7"/>
      <c r="L113" s="7"/>
      <c r="M113" s="7"/>
    </row>
    <row r="114" spans="1:14" s="21" customFormat="1" ht="15" customHeight="1">
      <c r="B114" s="111"/>
      <c r="D114" s="112"/>
      <c r="E114" s="112"/>
      <c r="F114" s="113"/>
      <c r="G114" s="112"/>
      <c r="I114" s="112"/>
    </row>
    <row r="115" spans="1:14" s="21" customFormat="1" ht="15" customHeight="1">
      <c r="B115" s="108" t="s">
        <v>132</v>
      </c>
      <c r="C115" s="27"/>
      <c r="F115" s="27"/>
      <c r="I115" s="112"/>
    </row>
    <row r="116" spans="1:14" s="21" customFormat="1" ht="15" customHeight="1">
      <c r="B116" s="107" t="s">
        <v>199</v>
      </c>
      <c r="F116" s="27"/>
      <c r="I116" s="112"/>
      <c r="K116" s="112"/>
      <c r="L116" s="112"/>
      <c r="M116" s="112"/>
    </row>
    <row r="117" spans="1:14" s="21" customFormat="1" ht="15" customHeight="1">
      <c r="F117" s="27"/>
      <c r="I117" s="108"/>
      <c r="K117" s="112"/>
      <c r="L117" s="112"/>
      <c r="M117" s="112"/>
    </row>
    <row r="118" spans="1:14" s="21" customFormat="1" ht="15" customHeight="1">
      <c r="B118" s="21" t="s">
        <v>167</v>
      </c>
      <c r="F118" s="27"/>
      <c r="I118" s="108"/>
      <c r="K118" s="112"/>
      <c r="L118" s="112"/>
      <c r="M118" s="112"/>
    </row>
    <row r="119" spans="1:14" s="21" customFormat="1" ht="15" customHeight="1">
      <c r="B119" s="114"/>
      <c r="F119" s="27"/>
      <c r="I119" s="112"/>
      <c r="K119" s="112"/>
      <c r="L119" s="112"/>
      <c r="M119" s="112"/>
    </row>
    <row r="120" spans="1:14" s="21" customFormat="1" ht="15" customHeight="1">
      <c r="B120" s="111" t="s">
        <v>253</v>
      </c>
      <c r="F120" s="27"/>
      <c r="I120" s="112"/>
      <c r="K120" s="112"/>
      <c r="L120" s="112"/>
      <c r="M120" s="112"/>
    </row>
    <row r="121" spans="1:14" s="21" customFormat="1" ht="15" customHeight="1">
      <c r="F121" s="27"/>
      <c r="I121" s="112"/>
      <c r="K121" s="112"/>
      <c r="L121" s="112"/>
      <c r="M121" s="112"/>
    </row>
    <row r="122" spans="1:14" s="21" customFormat="1" ht="15" customHeight="1">
      <c r="B122" s="115" t="s">
        <v>44</v>
      </c>
      <c r="F122" s="27"/>
      <c r="I122" s="112"/>
      <c r="K122" s="112"/>
      <c r="L122" s="112"/>
      <c r="M122" s="112"/>
    </row>
    <row r="123" spans="1:14" s="21" customFormat="1" ht="15" customHeight="1">
      <c r="B123" s="114" t="s">
        <v>133</v>
      </c>
      <c r="F123" s="27"/>
      <c r="I123" s="112"/>
      <c r="K123" s="112"/>
      <c r="L123" s="112"/>
      <c r="M123" s="112"/>
    </row>
    <row r="124" spans="1:14" s="21" customFormat="1" ht="15" customHeight="1">
      <c r="B124" s="114" t="s">
        <v>134</v>
      </c>
      <c r="F124" s="27"/>
      <c r="I124" s="112"/>
      <c r="K124" s="112"/>
      <c r="L124" s="112"/>
      <c r="M124" s="112"/>
    </row>
    <row r="125" spans="1:14" s="21" customFormat="1" ht="15" customHeight="1">
      <c r="B125" s="114" t="s">
        <v>135</v>
      </c>
      <c r="F125" s="27"/>
      <c r="I125" s="112"/>
      <c r="K125" s="112"/>
      <c r="L125" s="112"/>
      <c r="M125" s="112"/>
    </row>
    <row r="126" spans="1:14" s="21" customFormat="1" ht="15" customHeight="1" thickBot="1">
      <c r="B126" s="112"/>
      <c r="C126" s="112"/>
      <c r="D126" s="112"/>
      <c r="E126" s="112"/>
      <c r="F126" s="113"/>
    </row>
    <row r="127" spans="1:14" s="7" customFormat="1" ht="25.5" customHeight="1" thickBot="1">
      <c r="A127" s="30"/>
      <c r="B127" s="13" t="s">
        <v>26</v>
      </c>
      <c r="C127" s="14" t="s">
        <v>2</v>
      </c>
      <c r="D127" s="40" t="s">
        <v>3</v>
      </c>
      <c r="E127" s="40" t="s">
        <v>4</v>
      </c>
      <c r="F127" s="19"/>
      <c r="G127" s="40" t="s">
        <v>130</v>
      </c>
      <c r="H127" s="40" t="s">
        <v>131</v>
      </c>
      <c r="J127"/>
      <c r="K127"/>
      <c r="L127"/>
      <c r="M127"/>
      <c r="N127"/>
    </row>
    <row r="128" spans="1:14" s="7" customFormat="1" ht="15" customHeight="1">
      <c r="A128" s="30"/>
      <c r="E128" s="37"/>
      <c r="F128" s="19"/>
      <c r="J128"/>
      <c r="K128"/>
      <c r="L128"/>
      <c r="M128"/>
      <c r="N128"/>
    </row>
    <row r="129" spans="1:14" s="7" customFormat="1" ht="22.5" customHeight="1">
      <c r="A129" s="30"/>
      <c r="B129" s="2" t="s">
        <v>7</v>
      </c>
      <c r="C129" s="2">
        <v>3</v>
      </c>
      <c r="D129" s="3">
        <v>0</v>
      </c>
      <c r="E129" s="84" t="s">
        <v>37</v>
      </c>
      <c r="F129" s="19"/>
      <c r="G129" s="82" t="s">
        <v>34</v>
      </c>
      <c r="H129" s="82">
        <v>4</v>
      </c>
      <c r="J129"/>
      <c r="K129"/>
      <c r="L129"/>
      <c r="M129"/>
      <c r="N129"/>
    </row>
    <row r="130" spans="1:14" s="7" customFormat="1" ht="15" customHeight="1">
      <c r="A130" s="30"/>
      <c r="E130" s="39"/>
      <c r="F130" s="19"/>
      <c r="G130" s="77"/>
      <c r="H130" s="77"/>
      <c r="J130"/>
      <c r="K130"/>
      <c r="L130"/>
      <c r="M130"/>
      <c r="N130"/>
    </row>
    <row r="131" spans="1:14" s="7" customFormat="1" ht="22.5" customHeight="1">
      <c r="A131" s="30"/>
      <c r="B131" s="2">
        <v>41</v>
      </c>
      <c r="C131" s="2">
        <v>3</v>
      </c>
      <c r="D131" s="6">
        <v>6</v>
      </c>
      <c r="E131" s="84" t="s">
        <v>38</v>
      </c>
      <c r="F131" s="19"/>
      <c r="G131" s="82" t="s">
        <v>55</v>
      </c>
      <c r="H131" s="82">
        <v>7</v>
      </c>
      <c r="J131"/>
      <c r="K131"/>
      <c r="L131"/>
      <c r="M131"/>
      <c r="N131"/>
    </row>
    <row r="132" spans="1:14" s="7" customFormat="1" ht="22.5" customHeight="1">
      <c r="A132" s="30"/>
      <c r="B132" s="2">
        <v>42</v>
      </c>
      <c r="C132" s="2">
        <v>3</v>
      </c>
      <c r="D132" s="6">
        <v>6</v>
      </c>
      <c r="E132" s="84" t="s">
        <v>276</v>
      </c>
      <c r="F132" s="19"/>
      <c r="G132" s="82" t="s">
        <v>36</v>
      </c>
      <c r="H132" s="82">
        <v>12</v>
      </c>
      <c r="J132"/>
      <c r="K132"/>
      <c r="L132"/>
      <c r="M132"/>
      <c r="N132"/>
    </row>
    <row r="133" spans="1:14" s="7" customFormat="1" ht="22.5" customHeight="1">
      <c r="A133" s="30"/>
      <c r="B133" s="2">
        <v>43</v>
      </c>
      <c r="C133" s="2">
        <v>3</v>
      </c>
      <c r="D133" s="6">
        <v>6</v>
      </c>
      <c r="E133" s="84" t="s">
        <v>58</v>
      </c>
      <c r="F133" s="19"/>
      <c r="G133" s="82" t="s">
        <v>28</v>
      </c>
      <c r="H133" s="82">
        <v>11</v>
      </c>
      <c r="J133"/>
      <c r="K133"/>
      <c r="L133"/>
      <c r="M133"/>
      <c r="N133"/>
    </row>
    <row r="134" spans="1:14" s="7" customFormat="1" ht="22.5" customHeight="1">
      <c r="A134" s="30"/>
      <c r="B134" s="2">
        <v>44</v>
      </c>
      <c r="C134" s="2">
        <v>3</v>
      </c>
      <c r="D134" s="6">
        <v>6</v>
      </c>
      <c r="E134" s="84" t="s">
        <v>32</v>
      </c>
      <c r="F134" s="19"/>
      <c r="G134" s="82" t="s">
        <v>43</v>
      </c>
      <c r="H134" s="82">
        <v>3</v>
      </c>
      <c r="J134"/>
      <c r="K134"/>
      <c r="L134"/>
      <c r="M134"/>
      <c r="N134"/>
    </row>
    <row r="135" spans="1:14" s="7" customFormat="1" ht="22.5" customHeight="1">
      <c r="A135" s="30"/>
      <c r="B135" s="2">
        <v>45</v>
      </c>
      <c r="C135" s="2">
        <v>3</v>
      </c>
      <c r="D135" s="6">
        <v>6</v>
      </c>
      <c r="E135" s="84" t="s">
        <v>43</v>
      </c>
      <c r="F135" s="19"/>
      <c r="G135" s="82" t="s">
        <v>42</v>
      </c>
      <c r="H135" s="82">
        <v>1</v>
      </c>
      <c r="J135"/>
      <c r="K135"/>
      <c r="L135"/>
      <c r="M135"/>
      <c r="N135"/>
    </row>
    <row r="136" spans="1:14" s="7" customFormat="1" ht="22.5" customHeight="1">
      <c r="A136" s="30"/>
      <c r="B136" s="2">
        <v>46</v>
      </c>
      <c r="C136" s="2">
        <v>3</v>
      </c>
      <c r="D136" s="6">
        <v>6</v>
      </c>
      <c r="E136" s="84" t="s">
        <v>30</v>
      </c>
      <c r="F136" s="19"/>
      <c r="G136" s="82" t="s">
        <v>39</v>
      </c>
      <c r="H136" s="82">
        <v>9</v>
      </c>
      <c r="J136"/>
      <c r="K136"/>
      <c r="L136"/>
      <c r="M136"/>
      <c r="N136"/>
    </row>
    <row r="137" spans="1:14" s="7" customFormat="1" ht="22.5" customHeight="1">
      <c r="A137" s="30"/>
      <c r="B137" s="2">
        <v>47</v>
      </c>
      <c r="C137" s="2">
        <v>3</v>
      </c>
      <c r="D137" s="6">
        <v>6</v>
      </c>
      <c r="E137" s="84" t="s">
        <v>57</v>
      </c>
      <c r="F137" s="19"/>
      <c r="G137" s="82" t="s">
        <v>50</v>
      </c>
      <c r="H137" s="82">
        <v>14</v>
      </c>
      <c r="J137"/>
      <c r="K137"/>
      <c r="L137"/>
      <c r="M137"/>
      <c r="N137"/>
    </row>
    <row r="138" spans="1:14" s="7" customFormat="1" ht="22.5" customHeight="1">
      <c r="A138" s="30"/>
      <c r="B138" s="2">
        <v>48</v>
      </c>
      <c r="C138" s="2">
        <v>3</v>
      </c>
      <c r="D138" s="6">
        <v>6</v>
      </c>
      <c r="E138" s="84" t="s">
        <v>290</v>
      </c>
      <c r="F138" s="19"/>
      <c r="G138" s="82" t="s">
        <v>34</v>
      </c>
      <c r="H138" s="82">
        <v>7</v>
      </c>
      <c r="J138"/>
      <c r="K138"/>
      <c r="L138"/>
      <c r="M138"/>
      <c r="N138"/>
    </row>
    <row r="139" spans="1:14" s="7" customFormat="1" ht="22.5" customHeight="1">
      <c r="A139" s="30"/>
      <c r="B139" s="2">
        <v>49</v>
      </c>
      <c r="C139" s="2">
        <v>3</v>
      </c>
      <c r="D139" s="6">
        <v>6</v>
      </c>
      <c r="E139" s="84" t="s">
        <v>32</v>
      </c>
      <c r="F139" s="19"/>
      <c r="G139" s="82" t="s">
        <v>37</v>
      </c>
      <c r="H139" s="82">
        <v>15</v>
      </c>
      <c r="J139"/>
      <c r="K139"/>
      <c r="L139"/>
      <c r="M139"/>
      <c r="N139"/>
    </row>
    <row r="140" spans="1:14" s="7" customFormat="1" ht="22.5" customHeight="1">
      <c r="A140" s="30"/>
      <c r="B140" s="2">
        <v>50</v>
      </c>
      <c r="C140" s="2">
        <v>3</v>
      </c>
      <c r="D140" s="6">
        <v>6</v>
      </c>
      <c r="E140" s="84" t="s">
        <v>278</v>
      </c>
      <c r="F140" s="19"/>
      <c r="G140" s="82" t="s">
        <v>57</v>
      </c>
      <c r="H140" s="82">
        <v>2</v>
      </c>
      <c r="J140"/>
      <c r="K140"/>
      <c r="L140"/>
      <c r="M140"/>
      <c r="N140"/>
    </row>
    <row r="141" spans="1:14" s="7" customFormat="1" ht="22.5" customHeight="1">
      <c r="A141" s="30"/>
      <c r="B141" s="2">
        <v>51</v>
      </c>
      <c r="C141" s="2">
        <v>3</v>
      </c>
      <c r="D141" s="6">
        <v>6</v>
      </c>
      <c r="E141" s="84" t="s">
        <v>290</v>
      </c>
      <c r="F141" s="19"/>
      <c r="G141" s="82" t="s">
        <v>33</v>
      </c>
      <c r="H141" s="82">
        <v>8</v>
      </c>
      <c r="J141"/>
      <c r="K141"/>
      <c r="L141"/>
      <c r="M141"/>
      <c r="N141"/>
    </row>
    <row r="142" spans="1:14" s="7" customFormat="1" ht="22.5" customHeight="1">
      <c r="A142" s="30"/>
      <c r="B142" s="2">
        <v>52</v>
      </c>
      <c r="C142" s="2">
        <v>3</v>
      </c>
      <c r="D142" s="6">
        <v>6</v>
      </c>
      <c r="E142" s="84" t="s">
        <v>57</v>
      </c>
      <c r="F142" s="19"/>
      <c r="G142" s="82" t="s">
        <v>35</v>
      </c>
      <c r="H142" s="82">
        <v>19</v>
      </c>
      <c r="J142"/>
      <c r="K142"/>
      <c r="L142"/>
      <c r="M142"/>
      <c r="N142"/>
    </row>
    <row r="143" spans="1:14" s="7" customFormat="1" ht="22.5" customHeight="1">
      <c r="A143" s="30"/>
      <c r="B143" s="2">
        <v>53</v>
      </c>
      <c r="C143" s="2">
        <v>3</v>
      </c>
      <c r="D143" s="6">
        <v>6</v>
      </c>
      <c r="E143" s="84" t="s">
        <v>31</v>
      </c>
      <c r="F143" s="19"/>
      <c r="G143" s="82" t="s">
        <v>38</v>
      </c>
      <c r="H143" s="82">
        <v>13</v>
      </c>
      <c r="J143"/>
      <c r="K143"/>
      <c r="L143"/>
      <c r="M143"/>
      <c r="N143"/>
    </row>
    <row r="144" spans="1:14" s="7" customFormat="1" ht="22.5" customHeight="1">
      <c r="A144" s="30"/>
      <c r="B144" s="2">
        <v>54</v>
      </c>
      <c r="C144" s="2">
        <v>3</v>
      </c>
      <c r="D144" s="6">
        <v>6</v>
      </c>
      <c r="E144" s="84" t="s">
        <v>276</v>
      </c>
      <c r="F144" s="19"/>
      <c r="G144" s="82" t="s">
        <v>40</v>
      </c>
      <c r="H144" s="82">
        <v>5</v>
      </c>
      <c r="J144"/>
      <c r="K144"/>
      <c r="L144"/>
      <c r="M144"/>
      <c r="N144"/>
    </row>
    <row r="145" spans="1:14" s="7" customFormat="1" ht="22.5" customHeight="1">
      <c r="A145" s="30"/>
      <c r="B145" s="2">
        <v>55</v>
      </c>
      <c r="C145" s="2">
        <v>3</v>
      </c>
      <c r="D145" s="6">
        <v>6</v>
      </c>
      <c r="E145" s="84" t="s">
        <v>217</v>
      </c>
      <c r="F145" s="19"/>
      <c r="G145" s="82" t="s">
        <v>41</v>
      </c>
      <c r="H145" s="82">
        <v>11</v>
      </c>
      <c r="J145"/>
      <c r="K145"/>
      <c r="L145"/>
      <c r="M145"/>
      <c r="N145"/>
    </row>
    <row r="146" spans="1:14" s="7" customFormat="1" ht="22.5" customHeight="1">
      <c r="A146" s="30"/>
      <c r="B146" s="2">
        <v>56</v>
      </c>
      <c r="C146" s="2">
        <v>3</v>
      </c>
      <c r="D146" s="6">
        <v>6</v>
      </c>
      <c r="E146" s="84" t="s">
        <v>278</v>
      </c>
      <c r="F146" s="19"/>
      <c r="G146" s="82" t="s">
        <v>31</v>
      </c>
      <c r="H146" s="82">
        <v>4</v>
      </c>
      <c r="J146"/>
      <c r="K146"/>
      <c r="L146"/>
      <c r="M146"/>
      <c r="N146"/>
    </row>
    <row r="147" spans="1:14" s="7" customFormat="1" ht="22.5" customHeight="1">
      <c r="A147" s="30"/>
      <c r="B147" s="2">
        <v>57</v>
      </c>
      <c r="C147" s="2">
        <v>3</v>
      </c>
      <c r="D147" s="6">
        <v>6</v>
      </c>
      <c r="E147" s="84" t="s">
        <v>57</v>
      </c>
      <c r="F147" s="19"/>
      <c r="G147" s="82" t="s">
        <v>29</v>
      </c>
      <c r="H147" s="82">
        <v>9</v>
      </c>
      <c r="J147"/>
      <c r="K147"/>
      <c r="L147"/>
      <c r="M147"/>
      <c r="N147"/>
    </row>
    <row r="148" spans="1:14" s="7" customFormat="1" ht="22.5" customHeight="1">
      <c r="A148" s="30"/>
      <c r="B148" s="2">
        <v>58</v>
      </c>
      <c r="C148" s="2">
        <v>3</v>
      </c>
      <c r="D148" s="6">
        <v>6</v>
      </c>
      <c r="E148" s="84" t="s">
        <v>58</v>
      </c>
      <c r="F148" s="19"/>
      <c r="G148" s="82" t="s">
        <v>32</v>
      </c>
      <c r="H148" s="82">
        <v>2</v>
      </c>
      <c r="J148"/>
      <c r="K148"/>
      <c r="L148"/>
      <c r="M148"/>
      <c r="N148"/>
    </row>
    <row r="149" spans="1:14" s="7" customFormat="1" ht="22.5" customHeight="1">
      <c r="A149" s="30"/>
      <c r="B149" s="2">
        <v>59</v>
      </c>
      <c r="C149" s="2">
        <v>3</v>
      </c>
      <c r="D149" s="6">
        <v>6</v>
      </c>
      <c r="E149" s="84" t="s">
        <v>57</v>
      </c>
      <c r="F149" s="19"/>
      <c r="G149" s="82" t="s">
        <v>51</v>
      </c>
      <c r="H149" s="82">
        <v>7</v>
      </c>
      <c r="J149"/>
      <c r="K149"/>
      <c r="L149"/>
      <c r="M149"/>
      <c r="N149"/>
    </row>
    <row r="150" spans="1:14" s="7" customFormat="1" ht="22.5" customHeight="1">
      <c r="A150" s="30"/>
      <c r="B150" s="2">
        <v>60</v>
      </c>
      <c r="C150" s="2">
        <v>3</v>
      </c>
      <c r="D150" s="6">
        <v>6</v>
      </c>
      <c r="E150" s="84" t="s">
        <v>51</v>
      </c>
      <c r="F150" s="19"/>
      <c r="G150" s="82" t="s">
        <v>27</v>
      </c>
      <c r="H150" s="82">
        <v>10</v>
      </c>
      <c r="J150"/>
      <c r="K150"/>
      <c r="L150"/>
      <c r="M150"/>
      <c r="N150"/>
    </row>
    <row r="151" spans="1:14" s="30" customFormat="1" ht="15" customHeight="1" thickBot="1">
      <c r="B151" s="7"/>
      <c r="C151" s="7"/>
      <c r="D151" s="7"/>
      <c r="E151" s="7"/>
      <c r="F151" s="19"/>
      <c r="G151" s="7"/>
      <c r="H151" s="7"/>
      <c r="I151" s="8"/>
      <c r="J151"/>
      <c r="K151"/>
      <c r="L151"/>
      <c r="M151"/>
      <c r="N151"/>
    </row>
    <row r="152" spans="1:14" s="30" customFormat="1" ht="25.5" customHeight="1" thickBot="1">
      <c r="B152" s="12" t="s">
        <v>9</v>
      </c>
      <c r="C152" s="42" t="s">
        <v>8</v>
      </c>
      <c r="D152" s="83"/>
      <c r="E152" s="7"/>
      <c r="F152" s="19"/>
      <c r="G152" s="7"/>
      <c r="H152" s="7"/>
      <c r="I152" s="8"/>
      <c r="J152" s="7"/>
      <c r="K152" s="8"/>
      <c r="L152" s="8"/>
      <c r="M152" s="8"/>
    </row>
    <row r="153" spans="1:14" s="21" customFormat="1" ht="15" customHeight="1">
      <c r="B153" s="111"/>
      <c r="F153" s="27"/>
      <c r="I153" s="112"/>
      <c r="K153" s="112"/>
      <c r="L153" s="112"/>
      <c r="M153" s="112"/>
    </row>
    <row r="154" spans="1:14" s="21" customFormat="1" ht="15" customHeight="1">
      <c r="B154" s="108" t="s">
        <v>136</v>
      </c>
      <c r="F154" s="27"/>
      <c r="I154" s="112"/>
      <c r="K154" s="112"/>
      <c r="L154" s="112"/>
      <c r="M154" s="112"/>
    </row>
    <row r="155" spans="1:14" s="21" customFormat="1" ht="15" customHeight="1">
      <c r="B155" s="107" t="s">
        <v>200</v>
      </c>
      <c r="F155" s="27"/>
      <c r="I155" s="112"/>
      <c r="K155" s="112"/>
      <c r="L155" s="112"/>
      <c r="M155" s="112"/>
    </row>
    <row r="156" spans="1:14" s="21" customFormat="1" ht="15" customHeight="1">
      <c r="B156" s="21" t="s">
        <v>137</v>
      </c>
      <c r="F156" s="27"/>
      <c r="I156" s="112"/>
      <c r="K156" s="112"/>
      <c r="L156" s="112"/>
      <c r="M156" s="112"/>
    </row>
    <row r="157" spans="1:14" s="21" customFormat="1" ht="15" customHeight="1">
      <c r="B157" s="21" t="s">
        <v>138</v>
      </c>
      <c r="F157" s="27"/>
      <c r="I157" s="112"/>
      <c r="K157" s="112"/>
      <c r="L157" s="112"/>
      <c r="M157" s="112"/>
    </row>
    <row r="158" spans="1:14" s="21" customFormat="1" ht="15" customHeight="1">
      <c r="F158" s="27"/>
      <c r="I158" s="112"/>
      <c r="K158" s="112"/>
      <c r="L158" s="112"/>
      <c r="M158" s="112"/>
    </row>
    <row r="159" spans="1:14" s="21" customFormat="1" ht="15" customHeight="1">
      <c r="B159" s="111" t="s">
        <v>203</v>
      </c>
      <c r="C159" s="27"/>
      <c r="F159" s="27"/>
      <c r="G159" s="108"/>
      <c r="I159" s="112"/>
      <c r="K159" s="112"/>
      <c r="L159" s="112"/>
      <c r="M159" s="112"/>
    </row>
    <row r="160" spans="1:14" s="21" customFormat="1" ht="15" customHeight="1">
      <c r="B160" s="111"/>
      <c r="C160" s="27"/>
      <c r="F160" s="27"/>
      <c r="G160" s="108"/>
      <c r="I160" s="112"/>
      <c r="K160" s="112"/>
      <c r="L160" s="112"/>
      <c r="M160" s="112"/>
    </row>
    <row r="161" spans="1:13" s="21" customFormat="1" ht="15" customHeight="1">
      <c r="B161" s="111" t="s">
        <v>44</v>
      </c>
      <c r="C161" s="27"/>
      <c r="F161" s="27"/>
      <c r="I161" s="112"/>
      <c r="K161" s="112"/>
      <c r="L161" s="112"/>
      <c r="M161" s="112"/>
    </row>
    <row r="162" spans="1:13" s="21" customFormat="1" ht="15" customHeight="1">
      <c r="B162" s="114" t="s">
        <v>168</v>
      </c>
      <c r="C162" s="27"/>
      <c r="F162" s="27"/>
      <c r="I162" s="112"/>
      <c r="K162" s="112"/>
      <c r="L162" s="112"/>
      <c r="M162" s="112"/>
    </row>
    <row r="163" spans="1:13" s="21" customFormat="1" ht="15" customHeight="1">
      <c r="B163" s="114" t="s">
        <v>201</v>
      </c>
      <c r="C163" s="27"/>
      <c r="F163" s="27"/>
      <c r="I163" s="112"/>
      <c r="K163" s="112"/>
      <c r="L163" s="112"/>
      <c r="M163" s="112"/>
    </row>
    <row r="164" spans="1:13" s="21" customFormat="1" ht="15" customHeight="1">
      <c r="B164" s="114" t="s">
        <v>202</v>
      </c>
      <c r="C164" s="27"/>
      <c r="F164" s="27"/>
      <c r="I164" s="112"/>
      <c r="K164" s="112"/>
      <c r="L164" s="112"/>
      <c r="M164" s="112"/>
    </row>
    <row r="165" spans="1:13" s="21" customFormat="1" ht="15" customHeight="1" thickBot="1">
      <c r="B165" s="111"/>
      <c r="F165" s="27"/>
    </row>
    <row r="166" spans="1:13" s="7" customFormat="1" ht="25.5" customHeight="1" thickBot="1">
      <c r="A166" s="30"/>
      <c r="B166" s="13" t="s">
        <v>26</v>
      </c>
      <c r="C166" s="14" t="s">
        <v>2</v>
      </c>
      <c r="D166" s="40" t="s">
        <v>3</v>
      </c>
      <c r="E166" s="40" t="s">
        <v>4</v>
      </c>
      <c r="F166" s="19"/>
      <c r="G166" s="40" t="s">
        <v>130</v>
      </c>
      <c r="H166" s="40" t="s">
        <v>131</v>
      </c>
    </row>
    <row r="167" spans="1:13" s="7" customFormat="1" ht="15" customHeight="1">
      <c r="A167" s="30"/>
      <c r="E167" s="37"/>
      <c r="F167" s="19"/>
    </row>
    <row r="168" spans="1:13" s="7" customFormat="1" ht="22.5" customHeight="1">
      <c r="A168" s="30"/>
      <c r="B168" s="2" t="s">
        <v>18</v>
      </c>
      <c r="C168" s="2">
        <v>4</v>
      </c>
      <c r="D168" s="3">
        <v>0</v>
      </c>
      <c r="E168" s="1" t="s">
        <v>217</v>
      </c>
      <c r="F168" s="19"/>
      <c r="G168" s="82" t="s">
        <v>34</v>
      </c>
      <c r="H168" s="82">
        <v>-3</v>
      </c>
      <c r="J168"/>
      <c r="K168"/>
      <c r="L168"/>
    </row>
    <row r="169" spans="1:13" s="7" customFormat="1" ht="15" customHeight="1">
      <c r="A169" s="30"/>
      <c r="E169" s="39"/>
      <c r="F169" s="19"/>
      <c r="G169" s="77"/>
      <c r="H169" s="77"/>
      <c r="J169"/>
      <c r="K169"/>
      <c r="L169"/>
    </row>
    <row r="170" spans="1:13" s="7" customFormat="1" ht="22.5" customHeight="1">
      <c r="A170" s="30"/>
      <c r="B170" s="2">
        <v>61</v>
      </c>
      <c r="C170" s="2">
        <v>4</v>
      </c>
      <c r="D170" s="6">
        <v>7</v>
      </c>
      <c r="E170" s="1" t="s">
        <v>32</v>
      </c>
      <c r="F170" s="19"/>
      <c r="G170" s="82" t="s">
        <v>55</v>
      </c>
      <c r="H170" s="82">
        <v>21</v>
      </c>
      <c r="J170"/>
      <c r="K170"/>
      <c r="L170"/>
    </row>
    <row r="171" spans="1:13" s="7" customFormat="1" ht="22.5" customHeight="1">
      <c r="A171" s="30"/>
      <c r="B171" s="2">
        <v>62</v>
      </c>
      <c r="C171" s="2">
        <v>4</v>
      </c>
      <c r="D171" s="6">
        <v>7</v>
      </c>
      <c r="E171" s="1" t="s">
        <v>43</v>
      </c>
      <c r="F171" s="19"/>
      <c r="G171" s="82" t="s">
        <v>36</v>
      </c>
      <c r="H171" s="82">
        <v>-12</v>
      </c>
      <c r="J171"/>
      <c r="K171"/>
      <c r="L171"/>
    </row>
    <row r="172" spans="1:13" s="7" customFormat="1" ht="22.5" customHeight="1">
      <c r="A172" s="30"/>
      <c r="B172" s="2">
        <v>63</v>
      </c>
      <c r="C172" s="2">
        <v>4</v>
      </c>
      <c r="D172" s="6">
        <v>7</v>
      </c>
      <c r="E172" s="1" t="s">
        <v>38</v>
      </c>
      <c r="F172" s="19"/>
      <c r="G172" s="82" t="s">
        <v>28</v>
      </c>
      <c r="H172" s="82">
        <v>21</v>
      </c>
      <c r="J172"/>
      <c r="K172"/>
      <c r="L172"/>
    </row>
    <row r="173" spans="1:13" s="7" customFormat="1" ht="22.5" customHeight="1">
      <c r="A173" s="30"/>
      <c r="B173" s="2">
        <v>64</v>
      </c>
      <c r="C173" s="2">
        <v>4</v>
      </c>
      <c r="D173" s="6">
        <v>7</v>
      </c>
      <c r="E173" s="1" t="s">
        <v>278</v>
      </c>
      <c r="F173" s="19"/>
      <c r="G173" s="82" t="s">
        <v>43</v>
      </c>
      <c r="H173" s="82">
        <v>6</v>
      </c>
      <c r="J173"/>
      <c r="K173"/>
      <c r="L173"/>
    </row>
    <row r="174" spans="1:13" s="7" customFormat="1" ht="22.5" customHeight="1">
      <c r="A174" s="30"/>
      <c r="B174" s="2">
        <v>65</v>
      </c>
      <c r="C174" s="2">
        <v>4</v>
      </c>
      <c r="D174" s="6">
        <v>7</v>
      </c>
      <c r="E174" s="1" t="s">
        <v>35</v>
      </c>
      <c r="F174" s="19"/>
      <c r="G174" s="82" t="s">
        <v>42</v>
      </c>
      <c r="H174" s="82">
        <v>12</v>
      </c>
      <c r="J174"/>
      <c r="K174"/>
      <c r="L174"/>
    </row>
    <row r="175" spans="1:13" s="7" customFormat="1" ht="22.5" customHeight="1">
      <c r="A175" s="30"/>
      <c r="B175" s="2">
        <v>66</v>
      </c>
      <c r="C175" s="2">
        <v>4</v>
      </c>
      <c r="D175" s="6">
        <v>7</v>
      </c>
      <c r="E175" s="1" t="s">
        <v>37</v>
      </c>
      <c r="F175" s="19"/>
      <c r="G175" s="82" t="s">
        <v>39</v>
      </c>
      <c r="H175" s="82">
        <v>-4</v>
      </c>
      <c r="J175"/>
      <c r="K175"/>
      <c r="L175"/>
    </row>
    <row r="176" spans="1:13" s="7" customFormat="1" ht="22.5" customHeight="1">
      <c r="A176" s="30"/>
      <c r="B176" s="2">
        <v>67</v>
      </c>
      <c r="C176" s="2">
        <v>4</v>
      </c>
      <c r="D176" s="6">
        <v>7</v>
      </c>
      <c r="E176" s="1" t="s">
        <v>30</v>
      </c>
      <c r="F176" s="19"/>
      <c r="G176" s="82" t="s">
        <v>50</v>
      </c>
      <c r="H176" s="82">
        <v>-15</v>
      </c>
      <c r="J176"/>
      <c r="K176"/>
      <c r="L176"/>
    </row>
    <row r="177" spans="1:13" s="7" customFormat="1" ht="22.5" customHeight="1">
      <c r="A177" s="30"/>
      <c r="B177" s="2">
        <v>68</v>
      </c>
      <c r="C177" s="2">
        <v>4</v>
      </c>
      <c r="D177" s="6">
        <v>7</v>
      </c>
      <c r="E177" s="1" t="s">
        <v>30</v>
      </c>
      <c r="F177" s="19"/>
      <c r="G177" s="82" t="s">
        <v>34</v>
      </c>
      <c r="H177" s="82">
        <v>-9</v>
      </c>
      <c r="J177"/>
      <c r="K177"/>
      <c r="L177"/>
    </row>
    <row r="178" spans="1:13" s="7" customFormat="1" ht="22.5" customHeight="1">
      <c r="A178" s="30"/>
      <c r="B178" s="2">
        <v>69</v>
      </c>
      <c r="C178" s="2">
        <v>4</v>
      </c>
      <c r="D178" s="6">
        <v>7</v>
      </c>
      <c r="E178" s="1" t="s">
        <v>32</v>
      </c>
      <c r="F178" s="19"/>
      <c r="G178" s="82" t="s">
        <v>37</v>
      </c>
      <c r="H178" s="82">
        <v>15</v>
      </c>
      <c r="J178"/>
      <c r="K178"/>
      <c r="L178"/>
    </row>
    <row r="179" spans="1:13" s="7" customFormat="1" ht="22.5" customHeight="1">
      <c r="A179" s="30"/>
      <c r="B179" s="2">
        <v>70</v>
      </c>
      <c r="C179" s="2">
        <v>4</v>
      </c>
      <c r="D179" s="6">
        <v>7</v>
      </c>
      <c r="E179" s="1" t="s">
        <v>37</v>
      </c>
      <c r="F179" s="19"/>
      <c r="G179" s="82" t="s">
        <v>57</v>
      </c>
      <c r="H179" s="82">
        <v>-16</v>
      </c>
      <c r="J179"/>
      <c r="K179"/>
      <c r="L179"/>
    </row>
    <row r="180" spans="1:13" s="7" customFormat="1" ht="22.5" customHeight="1">
      <c r="A180" s="30"/>
      <c r="B180" s="2">
        <v>71</v>
      </c>
      <c r="C180" s="2">
        <v>4</v>
      </c>
      <c r="D180" s="6">
        <v>7</v>
      </c>
      <c r="E180" s="1" t="s">
        <v>40</v>
      </c>
      <c r="F180" s="19"/>
      <c r="G180" s="82" t="s">
        <v>33</v>
      </c>
      <c r="H180" s="82">
        <v>10</v>
      </c>
      <c r="J180"/>
      <c r="K180"/>
      <c r="L180"/>
    </row>
    <row r="181" spans="1:13" s="7" customFormat="1" ht="22.5" customHeight="1">
      <c r="A181" s="30"/>
      <c r="B181" s="2">
        <v>72</v>
      </c>
      <c r="C181" s="2">
        <v>4</v>
      </c>
      <c r="D181" s="6">
        <v>7</v>
      </c>
      <c r="E181" s="1" t="s">
        <v>33</v>
      </c>
      <c r="F181" s="19"/>
      <c r="G181" s="82" t="s">
        <v>35</v>
      </c>
      <c r="H181" s="82">
        <v>24</v>
      </c>
      <c r="J181"/>
      <c r="K181"/>
      <c r="L181"/>
    </row>
    <row r="182" spans="1:13" s="7" customFormat="1" ht="22.5" customHeight="1">
      <c r="A182" s="30"/>
      <c r="B182" s="2">
        <v>73</v>
      </c>
      <c r="C182" s="2">
        <v>4</v>
      </c>
      <c r="D182" s="6">
        <v>7</v>
      </c>
      <c r="E182" s="1" t="s">
        <v>30</v>
      </c>
      <c r="F182" s="19"/>
      <c r="G182" s="82" t="s">
        <v>38</v>
      </c>
      <c r="H182" s="82">
        <v>12</v>
      </c>
      <c r="J182"/>
      <c r="K182"/>
      <c r="L182"/>
    </row>
    <row r="183" spans="1:13" s="7" customFormat="1" ht="22.5" customHeight="1">
      <c r="A183" s="30"/>
      <c r="B183" s="2">
        <v>74</v>
      </c>
      <c r="C183" s="2">
        <v>4</v>
      </c>
      <c r="D183" s="6">
        <v>7</v>
      </c>
      <c r="E183" s="1" t="s">
        <v>34</v>
      </c>
      <c r="F183" s="19"/>
      <c r="G183" s="82" t="s">
        <v>40</v>
      </c>
      <c r="H183" s="82">
        <v>-9</v>
      </c>
      <c r="J183"/>
      <c r="K183"/>
      <c r="L183"/>
    </row>
    <row r="184" spans="1:13" s="7" customFormat="1" ht="22.5" customHeight="1">
      <c r="A184" s="30"/>
      <c r="B184" s="2">
        <v>75</v>
      </c>
      <c r="C184" s="2">
        <v>4</v>
      </c>
      <c r="D184" s="6">
        <v>7</v>
      </c>
      <c r="E184" s="1" t="s">
        <v>32</v>
      </c>
      <c r="F184" s="19"/>
      <c r="G184" s="82" t="s">
        <v>41</v>
      </c>
      <c r="H184" s="82">
        <v>7</v>
      </c>
      <c r="J184"/>
      <c r="K184"/>
      <c r="L184"/>
    </row>
    <row r="185" spans="1:13" s="7" customFormat="1" ht="22.5" customHeight="1">
      <c r="A185" s="30"/>
      <c r="B185" s="2">
        <v>76</v>
      </c>
      <c r="C185" s="2">
        <v>4</v>
      </c>
      <c r="D185" s="6">
        <v>7</v>
      </c>
      <c r="E185" s="1" t="s">
        <v>57</v>
      </c>
      <c r="F185" s="19"/>
      <c r="G185" s="82" t="s">
        <v>31</v>
      </c>
      <c r="H185" s="82">
        <v>2</v>
      </c>
      <c r="J185"/>
      <c r="K185"/>
      <c r="L185"/>
    </row>
    <row r="186" spans="1:13" s="7" customFormat="1" ht="22.5" customHeight="1">
      <c r="A186" s="30"/>
      <c r="B186" s="2">
        <v>77</v>
      </c>
      <c r="C186" s="2">
        <v>4</v>
      </c>
      <c r="D186" s="6">
        <v>7</v>
      </c>
      <c r="E186" s="1" t="s">
        <v>34</v>
      </c>
      <c r="F186" s="19"/>
      <c r="G186" s="82" t="s">
        <v>29</v>
      </c>
      <c r="H186" s="82">
        <v>-11</v>
      </c>
      <c r="J186"/>
      <c r="K186"/>
      <c r="L186"/>
    </row>
    <row r="187" spans="1:13" s="7" customFormat="1" ht="22.5" customHeight="1">
      <c r="A187" s="30"/>
      <c r="B187" s="2">
        <v>78</v>
      </c>
      <c r="C187" s="2">
        <v>4</v>
      </c>
      <c r="D187" s="6">
        <v>7</v>
      </c>
      <c r="E187" s="1" t="s">
        <v>51</v>
      </c>
      <c r="F187" s="19"/>
      <c r="G187" s="82" t="s">
        <v>32</v>
      </c>
      <c r="H187" s="82">
        <v>-6</v>
      </c>
      <c r="J187"/>
      <c r="K187"/>
      <c r="L187"/>
    </row>
    <row r="188" spans="1:13" s="7" customFormat="1" ht="22.5" customHeight="1">
      <c r="A188" s="30"/>
      <c r="B188" s="2">
        <v>79</v>
      </c>
      <c r="C188" s="2">
        <v>4</v>
      </c>
      <c r="D188" s="6">
        <v>7</v>
      </c>
      <c r="E188" s="1" t="s">
        <v>58</v>
      </c>
      <c r="F188" s="19"/>
      <c r="G188" s="82" t="s">
        <v>51</v>
      </c>
      <c r="H188" s="82">
        <v>-18</v>
      </c>
      <c r="J188"/>
      <c r="K188"/>
      <c r="L188"/>
    </row>
    <row r="189" spans="1:13" s="7" customFormat="1" ht="22.5" customHeight="1">
      <c r="A189" s="30"/>
      <c r="B189" s="2">
        <v>80</v>
      </c>
      <c r="C189" s="2">
        <v>4</v>
      </c>
      <c r="D189" s="6">
        <v>7</v>
      </c>
      <c r="E189" s="1" t="s">
        <v>40</v>
      </c>
      <c r="F189" s="19"/>
      <c r="G189" s="82" t="s">
        <v>27</v>
      </c>
      <c r="H189" s="82">
        <v>-20</v>
      </c>
      <c r="J189"/>
      <c r="K189"/>
      <c r="L189"/>
    </row>
    <row r="190" spans="1:13" s="30" customFormat="1" ht="15" customHeight="1" thickBot="1">
      <c r="B190" s="7"/>
      <c r="C190" s="7"/>
      <c r="D190" s="7"/>
      <c r="E190" s="7"/>
      <c r="F190" s="19"/>
      <c r="G190" s="7"/>
      <c r="H190" s="7"/>
      <c r="I190" s="8"/>
      <c r="J190" s="7"/>
      <c r="K190" s="8"/>
      <c r="L190" s="8"/>
      <c r="M190" s="8"/>
    </row>
    <row r="191" spans="1:13" s="30" customFormat="1" ht="25.5" customHeight="1" thickBot="1">
      <c r="B191" s="12" t="s">
        <v>19</v>
      </c>
      <c r="C191" s="124" t="s">
        <v>56</v>
      </c>
      <c r="D191" s="83"/>
      <c r="F191" s="19"/>
      <c r="G191" s="7"/>
      <c r="H191" s="7"/>
      <c r="I191" s="8"/>
      <c r="J191" s="7"/>
      <c r="K191" s="8"/>
      <c r="L191" s="8"/>
      <c r="M191" s="8"/>
    </row>
    <row r="192" spans="1:13" s="21" customFormat="1" ht="15" customHeight="1">
      <c r="B192" s="111"/>
      <c r="F192" s="27"/>
      <c r="I192" s="112"/>
      <c r="K192" s="112"/>
      <c r="L192" s="112"/>
      <c r="M192" s="112"/>
    </row>
    <row r="193" spans="2:13" s="21" customFormat="1" ht="15" customHeight="1">
      <c r="B193" s="108" t="s">
        <v>267</v>
      </c>
      <c r="F193" s="27"/>
    </row>
    <row r="194" spans="2:13" s="21" customFormat="1" ht="15" customHeight="1">
      <c r="B194" s="109" t="s">
        <v>139</v>
      </c>
      <c r="F194" s="27"/>
    </row>
    <row r="195" spans="2:13" s="21" customFormat="1" ht="15" customHeight="1">
      <c r="B195" s="109" t="s">
        <v>140</v>
      </c>
      <c r="F195" s="27"/>
      <c r="I195" s="112"/>
      <c r="K195" s="112"/>
      <c r="L195" s="112"/>
      <c r="M195" s="112"/>
    </row>
    <row r="196" spans="2:13" s="21" customFormat="1" ht="15" customHeight="1">
      <c r="B196" s="111"/>
      <c r="C196" s="27"/>
      <c r="F196" s="27"/>
      <c r="I196" s="112"/>
      <c r="K196" s="112"/>
      <c r="L196" s="112"/>
      <c r="M196" s="112"/>
    </row>
    <row r="197" spans="2:13" s="21" customFormat="1" ht="15" customHeight="1">
      <c r="B197" s="111" t="s">
        <v>163</v>
      </c>
      <c r="C197" s="27"/>
      <c r="F197" s="27"/>
      <c r="I197" s="112"/>
      <c r="K197" s="112"/>
      <c r="L197" s="112"/>
      <c r="M197" s="112"/>
    </row>
    <row r="198" spans="2:13" s="21" customFormat="1" ht="15" customHeight="1">
      <c r="C198" s="27"/>
      <c r="F198" s="27"/>
      <c r="I198" s="112"/>
      <c r="K198" s="112"/>
      <c r="L198" s="112"/>
      <c r="M198" s="112"/>
    </row>
    <row r="199" spans="2:13" s="21" customFormat="1" ht="15" customHeight="1">
      <c r="B199" s="109" t="s">
        <v>164</v>
      </c>
      <c r="C199" s="27"/>
      <c r="F199" s="27"/>
      <c r="I199" s="112"/>
      <c r="K199" s="112"/>
      <c r="L199" s="112"/>
      <c r="M199" s="112"/>
    </row>
    <row r="200" spans="2:13" s="21" customFormat="1" ht="15" customHeight="1">
      <c r="B200" s="111"/>
      <c r="C200" s="27"/>
      <c r="F200" s="27"/>
      <c r="I200" s="112"/>
      <c r="K200" s="112"/>
      <c r="L200" s="112"/>
      <c r="M200" s="112"/>
    </row>
    <row r="201" spans="2:13" s="21" customFormat="1" ht="15" customHeight="1">
      <c r="B201" s="111" t="s">
        <v>44</v>
      </c>
      <c r="C201" s="27"/>
      <c r="F201" s="27"/>
      <c r="I201" s="112"/>
      <c r="K201" s="112"/>
      <c r="L201" s="112"/>
      <c r="M201" s="112"/>
    </row>
    <row r="202" spans="2:13" s="21" customFormat="1" ht="15" customHeight="1">
      <c r="B202" s="114" t="s">
        <v>257</v>
      </c>
      <c r="C202" s="27"/>
      <c r="F202" s="27"/>
      <c r="I202" s="112"/>
      <c r="K202" s="112"/>
      <c r="L202" s="112"/>
      <c r="M202" s="112"/>
    </row>
    <row r="203" spans="2:13" s="21" customFormat="1" ht="15" customHeight="1">
      <c r="B203" s="114" t="s">
        <v>258</v>
      </c>
      <c r="C203" s="27"/>
      <c r="F203" s="27"/>
      <c r="I203" s="112"/>
      <c r="K203" s="112"/>
      <c r="L203" s="112"/>
      <c r="M203" s="112"/>
    </row>
    <row r="204" spans="2:13" s="21" customFormat="1" ht="15" customHeight="1">
      <c r="B204" s="114" t="s">
        <v>259</v>
      </c>
      <c r="C204" s="27"/>
      <c r="F204" s="27"/>
      <c r="I204" s="112"/>
      <c r="K204" s="112"/>
      <c r="L204" s="112"/>
      <c r="M204" s="112"/>
    </row>
    <row r="205" spans="2:13" s="21" customFormat="1" ht="15" customHeight="1" thickBot="1">
      <c r="B205" s="111"/>
      <c r="F205" s="27"/>
      <c r="I205" s="112"/>
      <c r="K205" s="112"/>
      <c r="L205" s="112"/>
      <c r="M205" s="112"/>
    </row>
    <row r="206" spans="2:13" s="30" customFormat="1" ht="25.5" customHeight="1" thickBot="1">
      <c r="B206" s="13" t="s">
        <v>26</v>
      </c>
      <c r="C206" s="14" t="s">
        <v>2</v>
      </c>
      <c r="D206" s="40" t="s">
        <v>3</v>
      </c>
      <c r="E206" s="40" t="s">
        <v>4</v>
      </c>
      <c r="F206" s="19"/>
      <c r="G206" s="40" t="s">
        <v>160</v>
      </c>
      <c r="H206" s="40" t="s">
        <v>131</v>
      </c>
      <c r="I206" s="8"/>
      <c r="J206" s="7"/>
      <c r="K206" s="8"/>
      <c r="L206" s="8"/>
      <c r="M206" s="8"/>
    </row>
    <row r="207" spans="2:13" s="30" customFormat="1" ht="15" customHeight="1">
      <c r="B207" s="7"/>
      <c r="C207" s="7"/>
      <c r="D207" s="7"/>
      <c r="E207" s="37"/>
      <c r="F207" s="19"/>
      <c r="G207" s="7"/>
      <c r="H207" s="8"/>
      <c r="I207" s="8"/>
      <c r="J207" s="7"/>
      <c r="K207" s="8"/>
      <c r="L207" s="8"/>
      <c r="M207" s="8"/>
    </row>
    <row r="208" spans="2:13" s="30" customFormat="1" ht="22.5" customHeight="1">
      <c r="B208" s="2" t="s">
        <v>20</v>
      </c>
      <c r="C208" s="2">
        <v>5</v>
      </c>
      <c r="D208" s="3">
        <v>0</v>
      </c>
      <c r="E208" s="1" t="s">
        <v>162</v>
      </c>
      <c r="F208" s="19"/>
      <c r="G208" s="2" t="s">
        <v>161</v>
      </c>
      <c r="H208" s="2">
        <v>-3</v>
      </c>
      <c r="I208" s="8"/>
      <c r="J208" s="7"/>
      <c r="K208" s="8"/>
      <c r="L208" s="8"/>
      <c r="M208" s="8"/>
    </row>
    <row r="209" spans="2:13" s="30" customFormat="1" ht="15" customHeight="1">
      <c r="B209" s="7"/>
      <c r="C209" s="7"/>
      <c r="D209" s="7"/>
      <c r="E209" s="39"/>
      <c r="F209" s="19"/>
      <c r="G209" s="5"/>
      <c r="H209" s="8"/>
      <c r="I209" s="8"/>
      <c r="J209" s="7"/>
      <c r="K209" s="8"/>
      <c r="L209" s="8"/>
      <c r="M209" s="8"/>
    </row>
    <row r="210" spans="2:13" s="30" customFormat="1" ht="22.5" customHeight="1">
      <c r="B210" s="2">
        <v>81</v>
      </c>
      <c r="C210" s="2">
        <v>5</v>
      </c>
      <c r="D210" s="6">
        <v>8</v>
      </c>
      <c r="E210" s="1" t="s">
        <v>291</v>
      </c>
      <c r="F210" s="19"/>
      <c r="G210" s="2" t="s">
        <v>141</v>
      </c>
      <c r="H210" s="2">
        <v>-7</v>
      </c>
      <c r="I210" s="8"/>
      <c r="J210" s="7"/>
      <c r="K210" s="8"/>
      <c r="L210" s="8"/>
      <c r="M210" s="8"/>
    </row>
    <row r="211" spans="2:13" s="30" customFormat="1" ht="22.5" customHeight="1">
      <c r="B211" s="2">
        <v>82</v>
      </c>
      <c r="C211" s="2">
        <v>5</v>
      </c>
      <c r="D211" s="6">
        <v>8</v>
      </c>
      <c r="E211" s="1" t="s">
        <v>292</v>
      </c>
      <c r="F211" s="19"/>
      <c r="G211" s="2" t="s">
        <v>143</v>
      </c>
      <c r="H211" s="2">
        <v>-17</v>
      </c>
      <c r="I211" s="8"/>
      <c r="J211" s="7"/>
      <c r="K211" s="8"/>
      <c r="L211" s="8"/>
      <c r="M211" s="8"/>
    </row>
    <row r="212" spans="2:13" s="30" customFormat="1" ht="22.5" customHeight="1">
      <c r="B212" s="2">
        <v>83</v>
      </c>
      <c r="C212" s="2">
        <v>5</v>
      </c>
      <c r="D212" s="6">
        <v>8</v>
      </c>
      <c r="E212" s="1" t="s">
        <v>293</v>
      </c>
      <c r="F212" s="19"/>
      <c r="G212" s="2" t="s">
        <v>148</v>
      </c>
      <c r="H212" s="2">
        <v>-6</v>
      </c>
      <c r="I212" s="8"/>
      <c r="J212" s="7"/>
      <c r="K212" s="8"/>
      <c r="L212" s="8"/>
      <c r="M212" s="8"/>
    </row>
    <row r="213" spans="2:13" s="30" customFormat="1" ht="22.5" customHeight="1">
      <c r="B213" s="2">
        <v>84</v>
      </c>
      <c r="C213" s="2">
        <v>5</v>
      </c>
      <c r="D213" s="6">
        <v>8</v>
      </c>
      <c r="E213" s="1" t="s">
        <v>294</v>
      </c>
      <c r="F213" s="19"/>
      <c r="G213" s="2" t="s">
        <v>142</v>
      </c>
      <c r="H213" s="2">
        <v>-8</v>
      </c>
      <c r="I213" s="8"/>
      <c r="J213" s="7"/>
      <c r="K213" s="8"/>
      <c r="L213" s="8"/>
      <c r="M213" s="8"/>
    </row>
    <row r="214" spans="2:13" s="30" customFormat="1" ht="22.5" customHeight="1">
      <c r="B214" s="2">
        <v>85</v>
      </c>
      <c r="C214" s="2">
        <v>5</v>
      </c>
      <c r="D214" s="6">
        <v>8</v>
      </c>
      <c r="E214" s="1" t="s">
        <v>295</v>
      </c>
      <c r="F214" s="19"/>
      <c r="G214" s="2" t="s">
        <v>153</v>
      </c>
      <c r="H214" s="2">
        <v>4</v>
      </c>
      <c r="I214" s="8"/>
      <c r="J214" s="7"/>
      <c r="K214" s="8"/>
      <c r="L214" s="8"/>
      <c r="M214" s="8"/>
    </row>
    <row r="215" spans="2:13" s="30" customFormat="1" ht="22.5" customHeight="1">
      <c r="B215" s="2">
        <v>86</v>
      </c>
      <c r="C215" s="2">
        <v>5</v>
      </c>
      <c r="D215" s="6">
        <v>8</v>
      </c>
      <c r="E215" s="1" t="s">
        <v>296</v>
      </c>
      <c r="F215" s="19"/>
      <c r="G215" s="2" t="s">
        <v>152</v>
      </c>
      <c r="H215" s="2">
        <v>1</v>
      </c>
      <c r="I215" s="8"/>
      <c r="J215" s="7"/>
      <c r="K215" s="8"/>
      <c r="L215" s="8"/>
      <c r="M215" s="8"/>
    </row>
    <row r="216" spans="2:13" s="30" customFormat="1" ht="22.5" customHeight="1">
      <c r="B216" s="2">
        <v>87</v>
      </c>
      <c r="C216" s="2">
        <v>5</v>
      </c>
      <c r="D216" s="6">
        <v>8</v>
      </c>
      <c r="E216" s="1" t="s">
        <v>297</v>
      </c>
      <c r="F216" s="19"/>
      <c r="G216" s="2" t="s">
        <v>246</v>
      </c>
      <c r="H216" s="2">
        <v>-1</v>
      </c>
      <c r="I216" s="8"/>
      <c r="J216" s="7"/>
      <c r="K216" s="8"/>
      <c r="L216" s="8"/>
      <c r="M216" s="8"/>
    </row>
    <row r="217" spans="2:13" s="30" customFormat="1" ht="22.5" customHeight="1">
      <c r="B217" s="2">
        <v>88</v>
      </c>
      <c r="C217" s="2">
        <v>5</v>
      </c>
      <c r="D217" s="6">
        <v>8</v>
      </c>
      <c r="E217" s="1" t="s">
        <v>298</v>
      </c>
      <c r="F217" s="19"/>
      <c r="G217" s="2" t="s">
        <v>146</v>
      </c>
      <c r="H217" s="2">
        <v>17</v>
      </c>
      <c r="I217" s="8"/>
      <c r="J217" s="7"/>
      <c r="K217" s="8"/>
      <c r="L217" s="8"/>
      <c r="M217" s="8"/>
    </row>
    <row r="218" spans="2:13" s="30" customFormat="1" ht="22.5" customHeight="1">
      <c r="B218" s="2">
        <v>89</v>
      </c>
      <c r="C218" s="2">
        <v>5</v>
      </c>
      <c r="D218" s="6">
        <v>8</v>
      </c>
      <c r="E218" s="1" t="s">
        <v>299</v>
      </c>
      <c r="F218" s="19"/>
      <c r="G218" s="2" t="s">
        <v>144</v>
      </c>
      <c r="H218" s="2">
        <v>-23</v>
      </c>
      <c r="I218" s="8"/>
      <c r="J218" s="7"/>
      <c r="K218" s="8"/>
      <c r="L218" s="8"/>
      <c r="M218" s="8"/>
    </row>
    <row r="219" spans="2:13" s="30" customFormat="1" ht="22.5" customHeight="1">
      <c r="B219" s="2">
        <v>90</v>
      </c>
      <c r="C219" s="2">
        <v>5</v>
      </c>
      <c r="D219" s="6">
        <v>8</v>
      </c>
      <c r="E219" s="1" t="s">
        <v>300</v>
      </c>
      <c r="F219" s="19"/>
      <c r="G219" s="2" t="s">
        <v>151</v>
      </c>
      <c r="H219" s="2">
        <v>-4</v>
      </c>
      <c r="I219" s="8"/>
      <c r="J219" s="7"/>
      <c r="K219" s="8"/>
      <c r="L219" s="8"/>
      <c r="M219" s="8"/>
    </row>
    <row r="220" spans="2:13" s="30" customFormat="1" ht="22.5" customHeight="1">
      <c r="B220" s="2">
        <v>91</v>
      </c>
      <c r="C220" s="2">
        <v>5</v>
      </c>
      <c r="D220" s="6">
        <v>8</v>
      </c>
      <c r="E220" s="1" t="s">
        <v>301</v>
      </c>
      <c r="F220" s="19"/>
      <c r="G220" s="2" t="s">
        <v>147</v>
      </c>
      <c r="H220" s="2">
        <v>2</v>
      </c>
      <c r="I220" s="8"/>
      <c r="J220" s="7"/>
      <c r="K220" s="8"/>
      <c r="L220" s="8"/>
      <c r="M220" s="8"/>
    </row>
    <row r="221" spans="2:13" s="30" customFormat="1" ht="22.5" customHeight="1">
      <c r="B221" s="2">
        <v>92</v>
      </c>
      <c r="C221" s="2">
        <v>5</v>
      </c>
      <c r="D221" s="6">
        <v>8</v>
      </c>
      <c r="E221" s="1" t="s">
        <v>302</v>
      </c>
      <c r="F221" s="19"/>
      <c r="G221" s="2" t="s">
        <v>155</v>
      </c>
      <c r="H221" s="2">
        <v>-10</v>
      </c>
      <c r="I221" s="8"/>
      <c r="J221" s="7"/>
      <c r="K221" s="8"/>
      <c r="L221" s="8"/>
      <c r="M221" s="8"/>
    </row>
    <row r="222" spans="2:13" s="30" customFormat="1" ht="22.5" customHeight="1">
      <c r="B222" s="2">
        <v>93</v>
      </c>
      <c r="C222" s="2">
        <v>5</v>
      </c>
      <c r="D222" s="6">
        <v>8</v>
      </c>
      <c r="E222" s="1" t="s">
        <v>303</v>
      </c>
      <c r="F222" s="19"/>
      <c r="G222" s="2" t="s">
        <v>158</v>
      </c>
      <c r="H222" s="2">
        <v>-1</v>
      </c>
      <c r="I222" s="8"/>
      <c r="J222" s="7"/>
      <c r="K222" s="8"/>
      <c r="L222" s="8"/>
      <c r="M222" s="8"/>
    </row>
    <row r="223" spans="2:13" s="30" customFormat="1" ht="22.5" customHeight="1">
      <c r="B223" s="2">
        <v>94</v>
      </c>
      <c r="C223" s="2">
        <v>5</v>
      </c>
      <c r="D223" s="6">
        <v>8</v>
      </c>
      <c r="E223" s="1" t="s">
        <v>304</v>
      </c>
      <c r="F223" s="19"/>
      <c r="G223" s="2" t="s">
        <v>149</v>
      </c>
      <c r="H223" s="2">
        <v>-12</v>
      </c>
      <c r="I223" s="8"/>
      <c r="J223" s="7"/>
      <c r="K223" s="8"/>
      <c r="L223" s="8"/>
      <c r="M223" s="8"/>
    </row>
    <row r="224" spans="2:13" s="30" customFormat="1" ht="22.5" customHeight="1">
      <c r="B224" s="2">
        <v>95</v>
      </c>
      <c r="C224" s="2">
        <v>5</v>
      </c>
      <c r="D224" s="6">
        <v>8</v>
      </c>
      <c r="E224" s="1" t="s">
        <v>305</v>
      </c>
      <c r="F224" s="19"/>
      <c r="G224" s="2" t="s">
        <v>156</v>
      </c>
      <c r="H224" s="2">
        <v>14</v>
      </c>
      <c r="I224" s="8"/>
      <c r="J224" s="7"/>
      <c r="K224" s="8"/>
      <c r="L224" s="8"/>
      <c r="M224" s="8"/>
    </row>
    <row r="225" spans="2:13" s="30" customFormat="1" ht="22.5" customHeight="1">
      <c r="B225" s="2">
        <v>96</v>
      </c>
      <c r="C225" s="2">
        <v>5</v>
      </c>
      <c r="D225" s="6">
        <v>8</v>
      </c>
      <c r="E225" s="1" t="s">
        <v>306</v>
      </c>
      <c r="F225" s="19"/>
      <c r="G225" s="2" t="s">
        <v>159</v>
      </c>
      <c r="H225" s="2">
        <v>-2</v>
      </c>
      <c r="I225" s="8"/>
      <c r="J225" s="7"/>
      <c r="K225" s="8"/>
      <c r="L225" s="8"/>
      <c r="M225" s="8"/>
    </row>
    <row r="226" spans="2:13" s="30" customFormat="1" ht="22.5" customHeight="1">
      <c r="B226" s="2">
        <v>97</v>
      </c>
      <c r="C226" s="2">
        <v>5</v>
      </c>
      <c r="D226" s="6">
        <v>8</v>
      </c>
      <c r="E226" s="1" t="s">
        <v>307</v>
      </c>
      <c r="F226" s="19"/>
      <c r="G226" s="2" t="s">
        <v>154</v>
      </c>
      <c r="H226" s="2">
        <v>1</v>
      </c>
      <c r="I226" s="8"/>
      <c r="J226" s="7"/>
      <c r="K226" s="8"/>
      <c r="L226" s="8"/>
      <c r="M226" s="8"/>
    </row>
    <row r="227" spans="2:13" s="30" customFormat="1" ht="22.5" customHeight="1">
      <c r="B227" s="2">
        <v>98</v>
      </c>
      <c r="C227" s="2">
        <v>5</v>
      </c>
      <c r="D227" s="6">
        <v>8</v>
      </c>
      <c r="E227" s="1" t="s">
        <v>308</v>
      </c>
      <c r="F227" s="19"/>
      <c r="G227" s="2" t="s">
        <v>157</v>
      </c>
      <c r="H227" s="2">
        <v>3</v>
      </c>
      <c r="I227" s="8"/>
      <c r="J227" s="7"/>
      <c r="K227" s="8"/>
      <c r="L227" s="8"/>
      <c r="M227" s="8"/>
    </row>
    <row r="228" spans="2:13" s="30" customFormat="1" ht="22.5" customHeight="1">
      <c r="B228" s="2">
        <v>99</v>
      </c>
      <c r="C228" s="2">
        <v>5</v>
      </c>
      <c r="D228" s="6">
        <v>8</v>
      </c>
      <c r="E228" s="1" t="s">
        <v>309</v>
      </c>
      <c r="F228" s="19"/>
      <c r="G228" s="2" t="s">
        <v>150</v>
      </c>
      <c r="H228" s="2">
        <v>9</v>
      </c>
      <c r="I228" s="8"/>
      <c r="J228" s="7"/>
      <c r="K228" s="8"/>
      <c r="L228" s="8"/>
      <c r="M228" s="8"/>
    </row>
    <row r="229" spans="2:13" s="30" customFormat="1" ht="22.5" customHeight="1">
      <c r="B229" s="2">
        <v>100</v>
      </c>
      <c r="C229" s="2">
        <v>5</v>
      </c>
      <c r="D229" s="6">
        <v>8</v>
      </c>
      <c r="E229" s="1" t="s">
        <v>310</v>
      </c>
      <c r="F229" s="19"/>
      <c r="G229" s="2" t="s">
        <v>145</v>
      </c>
      <c r="H229" s="2">
        <v>25</v>
      </c>
      <c r="I229" s="8"/>
      <c r="J229" s="7"/>
      <c r="K229" s="8"/>
      <c r="L229" s="8"/>
      <c r="M229" s="8"/>
    </row>
    <row r="230" spans="2:13" s="30" customFormat="1" ht="15" customHeight="1" thickBot="1">
      <c r="B230" s="8"/>
      <c r="C230" s="8"/>
      <c r="D230" s="8"/>
      <c r="E230" s="8"/>
      <c r="F230" s="38"/>
      <c r="G230" s="8"/>
      <c r="H230" s="8"/>
      <c r="I230" s="8"/>
      <c r="J230" s="7"/>
      <c r="K230" s="8"/>
      <c r="L230" s="8"/>
      <c r="M230" s="8"/>
    </row>
    <row r="231" spans="2:13" s="30" customFormat="1" ht="25.5" customHeight="1" thickBot="1">
      <c r="B231" s="12" t="s">
        <v>11</v>
      </c>
      <c r="C231" s="44" t="s">
        <v>10</v>
      </c>
      <c r="D231" s="8"/>
      <c r="E231" s="8"/>
      <c r="F231" s="38"/>
      <c r="G231" s="8"/>
      <c r="H231" s="8"/>
      <c r="I231" s="8"/>
      <c r="J231" s="7"/>
      <c r="K231" s="8"/>
      <c r="L231" s="8"/>
      <c r="M231" s="8"/>
    </row>
    <row r="232" spans="2:13" s="7" customFormat="1" ht="15" customHeight="1">
      <c r="B232" s="36"/>
      <c r="C232" s="8"/>
      <c r="D232" s="8"/>
      <c r="E232" s="8"/>
      <c r="F232" s="38"/>
      <c r="G232" s="8"/>
      <c r="H232" s="8"/>
      <c r="I232" s="8"/>
      <c r="K232" s="8"/>
      <c r="L232" s="8"/>
      <c r="M232" s="8"/>
    </row>
    <row r="233" spans="2:13" s="7" customFormat="1" ht="15" customHeight="1">
      <c r="B233" s="110" t="s">
        <v>266</v>
      </c>
      <c r="D233" s="8"/>
      <c r="E233" s="8"/>
      <c r="F233" s="38"/>
      <c r="H233" s="8"/>
      <c r="I233" s="8"/>
      <c r="L233" s="8"/>
      <c r="M233" s="8"/>
    </row>
    <row r="234" spans="2:13" s="7" customFormat="1" ht="15" customHeight="1">
      <c r="B234" s="117" t="s">
        <v>242</v>
      </c>
      <c r="D234" s="8"/>
      <c r="E234" s="8"/>
      <c r="F234" s="38"/>
      <c r="H234" s="8"/>
      <c r="I234" s="8"/>
      <c r="L234" s="8"/>
      <c r="M234" s="8"/>
    </row>
    <row r="235" spans="2:13" s="7" customFormat="1" ht="15" customHeight="1">
      <c r="D235" s="8"/>
      <c r="E235" s="8"/>
      <c r="F235" s="38"/>
      <c r="H235" s="8"/>
      <c r="I235" s="8"/>
      <c r="L235" s="8"/>
      <c r="M235" s="8"/>
    </row>
    <row r="236" spans="2:13" s="7" customFormat="1" ht="15" customHeight="1">
      <c r="B236" s="36" t="s">
        <v>243</v>
      </c>
      <c r="D236" s="8"/>
      <c r="E236" s="8"/>
      <c r="F236" s="38"/>
      <c r="H236" s="8"/>
      <c r="I236" s="8"/>
      <c r="L236" s="8"/>
      <c r="M236" s="8"/>
    </row>
    <row r="237" spans="2:13" s="7" customFormat="1" ht="15" customHeight="1">
      <c r="B237" s="118"/>
      <c r="D237" s="8"/>
      <c r="E237" s="8"/>
      <c r="F237" s="38"/>
      <c r="H237" s="8"/>
      <c r="I237" s="8"/>
      <c r="L237" s="8"/>
      <c r="M237" s="8"/>
    </row>
    <row r="238" spans="2:13" s="7" customFormat="1" ht="15" customHeight="1">
      <c r="B238" s="36" t="s">
        <v>44</v>
      </c>
      <c r="D238" s="8"/>
      <c r="E238" s="8"/>
      <c r="F238" s="38"/>
      <c r="H238" s="8"/>
      <c r="I238" s="8"/>
      <c r="L238" s="8"/>
      <c r="M238" s="8"/>
    </row>
    <row r="239" spans="2:13" s="7" customFormat="1" ht="15" customHeight="1">
      <c r="B239" s="41" t="s">
        <v>255</v>
      </c>
      <c r="D239" s="8"/>
      <c r="E239" s="8"/>
      <c r="F239" s="38"/>
      <c r="H239" s="8"/>
      <c r="I239" s="8"/>
      <c r="L239" s="8"/>
      <c r="M239" s="8"/>
    </row>
    <row r="240" spans="2:13" s="7" customFormat="1" ht="15" customHeight="1">
      <c r="B240" s="41" t="s">
        <v>254</v>
      </c>
      <c r="D240" s="8"/>
      <c r="E240" s="8"/>
      <c r="F240" s="38"/>
      <c r="G240" s="8"/>
      <c r="H240" s="8"/>
      <c r="I240" s="8"/>
      <c r="L240" s="8"/>
      <c r="M240" s="8"/>
    </row>
    <row r="241" spans="2:81" s="7" customFormat="1" ht="15" customHeight="1">
      <c r="B241" s="41" t="s">
        <v>256</v>
      </c>
      <c r="D241" s="8"/>
      <c r="E241" s="8"/>
      <c r="F241" s="38"/>
      <c r="G241" s="8"/>
      <c r="H241" s="8"/>
      <c r="I241" s="8"/>
      <c r="L241" s="8"/>
      <c r="M241" s="8"/>
    </row>
    <row r="242" spans="2:81" s="7" customFormat="1" ht="15" customHeight="1" thickBot="1">
      <c r="B242" s="8"/>
      <c r="C242" s="8"/>
      <c r="D242" s="8"/>
      <c r="E242" s="8"/>
      <c r="F242" s="38"/>
      <c r="G242" s="9"/>
      <c r="H242" s="8"/>
      <c r="I242" s="8"/>
    </row>
    <row r="243" spans="2:81" s="30" customFormat="1" ht="25.5" customHeight="1" thickBot="1">
      <c r="B243" s="13" t="s">
        <v>26</v>
      </c>
      <c r="C243" s="14" t="s">
        <v>2</v>
      </c>
      <c r="D243" s="40" t="s">
        <v>3</v>
      </c>
      <c r="E243" s="40" t="s">
        <v>4</v>
      </c>
      <c r="F243" s="19"/>
      <c r="G243" s="40" t="s">
        <v>160</v>
      </c>
      <c r="H243" s="40" t="s">
        <v>131</v>
      </c>
      <c r="I243" s="8"/>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row>
    <row r="244" spans="2:81" s="30" customFormat="1" ht="15" customHeight="1">
      <c r="B244" s="7"/>
      <c r="C244" s="7"/>
      <c r="D244" s="7"/>
      <c r="E244" s="37"/>
      <c r="F244" s="19"/>
      <c r="G244" s="7"/>
      <c r="H244" s="7"/>
      <c r="I244" s="8"/>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row>
    <row r="245" spans="2:81" s="30" customFormat="1" ht="22.5" customHeight="1">
      <c r="B245" s="2" t="s">
        <v>21</v>
      </c>
      <c r="C245" s="2">
        <v>6</v>
      </c>
      <c r="D245" s="3">
        <v>0</v>
      </c>
      <c r="E245" s="1" t="s">
        <v>220</v>
      </c>
      <c r="F245" s="19"/>
      <c r="G245" s="2" t="s">
        <v>221</v>
      </c>
      <c r="H245" s="2">
        <v>-99</v>
      </c>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row>
    <row r="246" spans="2:81" s="30" customFormat="1" ht="15" customHeight="1">
      <c r="B246" s="7"/>
      <c r="C246" s="7"/>
      <c r="D246" s="7"/>
      <c r="E246" s="39"/>
      <c r="F246" s="19"/>
      <c r="G246" s="5"/>
      <c r="H246" s="8"/>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row>
    <row r="247" spans="2:81" s="30" customFormat="1" ht="22.5" customHeight="1">
      <c r="B247" s="2">
        <v>101</v>
      </c>
      <c r="C247" s="2">
        <v>6</v>
      </c>
      <c r="D247" s="6">
        <v>9</v>
      </c>
      <c r="E247" s="1" t="s">
        <v>204</v>
      </c>
      <c r="F247" s="19"/>
      <c r="G247" s="2" t="s">
        <v>222</v>
      </c>
      <c r="H247" s="2">
        <v>227</v>
      </c>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row>
    <row r="248" spans="2:81" s="30" customFormat="1" ht="22.5" customHeight="1">
      <c r="B248" s="2">
        <v>102</v>
      </c>
      <c r="C248" s="2">
        <v>6</v>
      </c>
      <c r="D248" s="6">
        <v>9</v>
      </c>
      <c r="E248" s="1" t="s">
        <v>311</v>
      </c>
      <c r="F248" s="19"/>
      <c r="G248" s="2" t="s">
        <v>223</v>
      </c>
      <c r="H248" s="2">
        <v>-185</v>
      </c>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row>
    <row r="249" spans="2:81" s="30" customFormat="1" ht="22.5" customHeight="1">
      <c r="B249" s="2">
        <v>103</v>
      </c>
      <c r="C249" s="2">
        <v>6</v>
      </c>
      <c r="D249" s="6">
        <v>9</v>
      </c>
      <c r="E249" s="1" t="s">
        <v>312</v>
      </c>
      <c r="F249" s="19"/>
      <c r="G249" s="2" t="s">
        <v>224</v>
      </c>
      <c r="H249" s="2">
        <v>92</v>
      </c>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row>
    <row r="250" spans="2:81" s="30" customFormat="1" ht="22.5" customHeight="1">
      <c r="B250" s="2">
        <v>104</v>
      </c>
      <c r="C250" s="2">
        <v>6</v>
      </c>
      <c r="D250" s="6">
        <v>9</v>
      </c>
      <c r="E250" s="1" t="s">
        <v>207</v>
      </c>
      <c r="F250" s="19"/>
      <c r="G250" s="2" t="s">
        <v>225</v>
      </c>
      <c r="H250" s="2">
        <v>274</v>
      </c>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row>
    <row r="251" spans="2:81" s="30" customFormat="1" ht="22.5" customHeight="1">
      <c r="B251" s="2">
        <v>105</v>
      </c>
      <c r="C251" s="2">
        <v>6</v>
      </c>
      <c r="D251" s="6">
        <v>9</v>
      </c>
      <c r="E251" s="1" t="s">
        <v>313</v>
      </c>
      <c r="F251" s="19"/>
      <c r="G251" s="2" t="s">
        <v>226</v>
      </c>
      <c r="H251" s="2">
        <v>258</v>
      </c>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row>
    <row r="252" spans="2:81" s="30" customFormat="1" ht="22.5" customHeight="1">
      <c r="B252" s="2">
        <v>106</v>
      </c>
      <c r="C252" s="2">
        <v>6</v>
      </c>
      <c r="D252" s="6">
        <v>9</v>
      </c>
      <c r="E252" s="1" t="s">
        <v>314</v>
      </c>
      <c r="F252" s="19"/>
      <c r="G252" s="2" t="s">
        <v>227</v>
      </c>
      <c r="H252" s="2">
        <v>96</v>
      </c>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row>
    <row r="253" spans="2:81" s="30" customFormat="1" ht="22.5" customHeight="1">
      <c r="B253" s="2">
        <v>107</v>
      </c>
      <c r="C253" s="2">
        <v>6</v>
      </c>
      <c r="D253" s="6">
        <v>9</v>
      </c>
      <c r="E253" s="1" t="s">
        <v>315</v>
      </c>
      <c r="F253" s="19"/>
      <c r="G253" s="2" t="s">
        <v>228</v>
      </c>
      <c r="H253" s="2">
        <v>84</v>
      </c>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row>
    <row r="254" spans="2:81" s="30" customFormat="1" ht="22.5" customHeight="1">
      <c r="B254" s="2">
        <v>108</v>
      </c>
      <c r="C254" s="2">
        <v>6</v>
      </c>
      <c r="D254" s="6">
        <v>9</v>
      </c>
      <c r="E254" s="1" t="s">
        <v>316</v>
      </c>
      <c r="F254" s="19"/>
      <c r="G254" s="2" t="s">
        <v>229</v>
      </c>
      <c r="H254" s="2">
        <v>86</v>
      </c>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row>
    <row r="255" spans="2:81" s="30" customFormat="1" ht="22.5" customHeight="1">
      <c r="B255" s="2">
        <v>109</v>
      </c>
      <c r="C255" s="2">
        <v>6</v>
      </c>
      <c r="D255" s="6">
        <v>9</v>
      </c>
      <c r="E255" s="1" t="s">
        <v>317</v>
      </c>
      <c r="F255" s="19"/>
      <c r="G255" s="2" t="s">
        <v>230</v>
      </c>
      <c r="H255" s="2">
        <v>227</v>
      </c>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row>
    <row r="256" spans="2:81" s="30" customFormat="1" ht="22.5" customHeight="1">
      <c r="B256" s="2">
        <v>110</v>
      </c>
      <c r="C256" s="2">
        <v>6</v>
      </c>
      <c r="D256" s="6">
        <v>9</v>
      </c>
      <c r="E256" s="1" t="s">
        <v>318</v>
      </c>
      <c r="F256" s="19"/>
      <c r="G256" s="2" t="s">
        <v>231</v>
      </c>
      <c r="H256" s="2">
        <v>137</v>
      </c>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row>
    <row r="257" spans="2:81" s="30" customFormat="1" ht="22.5" customHeight="1">
      <c r="B257" s="2">
        <v>111</v>
      </c>
      <c r="C257" s="2">
        <v>6</v>
      </c>
      <c r="D257" s="6">
        <v>9</v>
      </c>
      <c r="E257" s="1" t="s">
        <v>319</v>
      </c>
      <c r="F257" s="19"/>
      <c r="G257" s="2" t="s">
        <v>232</v>
      </c>
      <c r="H257" s="2">
        <v>85</v>
      </c>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row>
    <row r="258" spans="2:81" s="30" customFormat="1" ht="22.5" customHeight="1">
      <c r="B258" s="2">
        <v>112</v>
      </c>
      <c r="C258" s="2">
        <v>6</v>
      </c>
      <c r="D258" s="6">
        <v>9</v>
      </c>
      <c r="E258" s="1" t="s">
        <v>320</v>
      </c>
      <c r="F258" s="19"/>
      <c r="G258" s="2" t="s">
        <v>233</v>
      </c>
      <c r="H258" s="2">
        <v>-190</v>
      </c>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row>
    <row r="259" spans="2:81" s="30" customFormat="1" ht="22.5" customHeight="1">
      <c r="B259" s="2">
        <v>113</v>
      </c>
      <c r="C259" s="2">
        <v>6</v>
      </c>
      <c r="D259" s="6">
        <v>9</v>
      </c>
      <c r="E259" s="1" t="s">
        <v>321</v>
      </c>
      <c r="F259" s="19"/>
      <c r="G259" s="2" t="s">
        <v>234</v>
      </c>
      <c r="H259" s="2">
        <v>-47</v>
      </c>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row>
    <row r="260" spans="2:81" s="30" customFormat="1" ht="22.5" customHeight="1">
      <c r="B260" s="2">
        <v>114</v>
      </c>
      <c r="C260" s="2">
        <v>6</v>
      </c>
      <c r="D260" s="6">
        <v>9</v>
      </c>
      <c r="E260" s="1" t="s">
        <v>322</v>
      </c>
      <c r="F260" s="19"/>
      <c r="G260" s="2" t="s">
        <v>235</v>
      </c>
      <c r="H260" s="2">
        <v>123</v>
      </c>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row>
    <row r="261" spans="2:81" s="30" customFormat="1" ht="22.5" customHeight="1">
      <c r="B261" s="2">
        <v>115</v>
      </c>
      <c r="C261" s="2">
        <v>6</v>
      </c>
      <c r="D261" s="6">
        <v>9</v>
      </c>
      <c r="E261" s="1" t="s">
        <v>323</v>
      </c>
      <c r="F261" s="19"/>
      <c r="G261" s="2" t="s">
        <v>236</v>
      </c>
      <c r="H261" s="2">
        <v>273</v>
      </c>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row>
    <row r="262" spans="2:81" s="30" customFormat="1" ht="22.5" customHeight="1">
      <c r="B262" s="2">
        <v>116</v>
      </c>
      <c r="C262" s="2">
        <v>6</v>
      </c>
      <c r="D262" s="6">
        <v>9</v>
      </c>
      <c r="E262" s="1" t="s">
        <v>324</v>
      </c>
      <c r="F262" s="19"/>
      <c r="G262" s="2" t="s">
        <v>237</v>
      </c>
      <c r="H262" s="2">
        <v>-245</v>
      </c>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row>
    <row r="263" spans="2:81" s="30" customFormat="1" ht="22.5" customHeight="1">
      <c r="B263" s="2">
        <v>117</v>
      </c>
      <c r="C263" s="2">
        <v>6</v>
      </c>
      <c r="D263" s="6">
        <v>9</v>
      </c>
      <c r="E263" s="1" t="s">
        <v>325</v>
      </c>
      <c r="F263" s="19"/>
      <c r="G263" s="2" t="s">
        <v>238</v>
      </c>
      <c r="H263" s="2">
        <v>212</v>
      </c>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row>
    <row r="264" spans="2:81" s="30" customFormat="1" ht="22.5" customHeight="1">
      <c r="B264" s="2">
        <v>118</v>
      </c>
      <c r="C264" s="2">
        <v>6</v>
      </c>
      <c r="D264" s="6">
        <v>9</v>
      </c>
      <c r="E264" s="1" t="s">
        <v>326</v>
      </c>
      <c r="F264" s="19"/>
      <c r="G264" s="2" t="s">
        <v>239</v>
      </c>
      <c r="H264" s="2">
        <v>258</v>
      </c>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row>
    <row r="265" spans="2:81" s="30" customFormat="1" ht="22.5" customHeight="1">
      <c r="B265" s="2">
        <v>119</v>
      </c>
      <c r="C265" s="2">
        <v>6</v>
      </c>
      <c r="D265" s="6">
        <v>9</v>
      </c>
      <c r="E265" s="1" t="s">
        <v>327</v>
      </c>
      <c r="F265" s="19"/>
      <c r="G265" s="2" t="s">
        <v>240</v>
      </c>
      <c r="H265" s="2">
        <v>46</v>
      </c>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row>
    <row r="266" spans="2:81" s="30" customFormat="1" ht="22.5" customHeight="1">
      <c r="B266" s="2">
        <v>120</v>
      </c>
      <c r="C266" s="2">
        <v>6</v>
      </c>
      <c r="D266" s="6">
        <v>9</v>
      </c>
      <c r="E266" s="1" t="s">
        <v>328</v>
      </c>
      <c r="F266" s="19"/>
      <c r="G266" s="2" t="s">
        <v>241</v>
      </c>
      <c r="H266" s="2">
        <v>-45</v>
      </c>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row>
    <row r="267" spans="2:81" s="30" customFormat="1" ht="15" customHeight="1" thickBot="1">
      <c r="B267" s="7"/>
      <c r="C267" s="7"/>
      <c r="D267" s="7"/>
      <c r="E267" s="7"/>
      <c r="F267" s="19"/>
      <c r="G267" s="7"/>
      <c r="H267" s="7"/>
      <c r="I267" s="8"/>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row>
    <row r="268" spans="2:81" s="30" customFormat="1" ht="25.5" customHeight="1" thickBot="1">
      <c r="B268" s="12" t="s">
        <v>22</v>
      </c>
      <c r="C268" s="44" t="s">
        <v>10</v>
      </c>
      <c r="D268" s="8"/>
      <c r="E268"/>
      <c r="F268" s="38"/>
      <c r="G268" s="8"/>
      <c r="H268" s="8"/>
      <c r="I268" s="8"/>
      <c r="J268" s="7"/>
      <c r="K268" s="8"/>
      <c r="L268" s="105" t="s">
        <v>252</v>
      </c>
      <c r="M268" s="8"/>
    </row>
    <row r="269" spans="2:81" s="7" customFormat="1" ht="15" customHeight="1">
      <c r="B269" s="36"/>
      <c r="C269" s="8"/>
      <c r="D269" s="8"/>
      <c r="E269" s="8"/>
      <c r="F269" s="38"/>
      <c r="G269" s="8"/>
      <c r="H269" s="8"/>
      <c r="I269" s="8"/>
      <c r="K269" s="8"/>
      <c r="L269" s="120" t="s">
        <v>204</v>
      </c>
      <c r="M269" s="8"/>
    </row>
    <row r="270" spans="2:81" s="7" customFormat="1" ht="15" customHeight="1">
      <c r="B270" s="119" t="s">
        <v>219</v>
      </c>
      <c r="C270" s="19"/>
      <c r="D270" s="8"/>
      <c r="E270" s="8"/>
      <c r="F270" s="38"/>
      <c r="G270" s="8"/>
      <c r="H270" s="8"/>
      <c r="I270" s="8"/>
      <c r="L270" s="120" t="s">
        <v>205</v>
      </c>
      <c r="M270" s="8"/>
    </row>
    <row r="271" spans="2:81" s="7" customFormat="1" ht="15" customHeight="1">
      <c r="B271" s="121" t="s">
        <v>169</v>
      </c>
      <c r="C271" s="19"/>
      <c r="D271" s="8"/>
      <c r="E271" s="8"/>
      <c r="F271" s="38"/>
      <c r="G271" s="8"/>
      <c r="H271" s="8"/>
      <c r="I271" s="8"/>
      <c r="L271" s="120" t="s">
        <v>206</v>
      </c>
      <c r="M271" s="8"/>
    </row>
    <row r="272" spans="2:81" s="7" customFormat="1" ht="15" customHeight="1">
      <c r="C272" s="19"/>
      <c r="D272" s="8"/>
      <c r="E272" s="8"/>
      <c r="F272" s="38"/>
      <c r="G272" s="8"/>
      <c r="H272" s="8"/>
      <c r="I272" s="8"/>
      <c r="L272" s="120" t="s">
        <v>207</v>
      </c>
      <c r="M272" s="8"/>
    </row>
    <row r="273" spans="2:13" s="7" customFormat="1" ht="15" customHeight="1">
      <c r="B273" s="119" t="s">
        <v>170</v>
      </c>
      <c r="C273" s="19"/>
      <c r="D273" s="8"/>
      <c r="E273" s="8"/>
      <c r="F273" s="38"/>
      <c r="G273" s="8"/>
      <c r="H273" s="8"/>
      <c r="I273" s="8"/>
      <c r="L273" s="120" t="s">
        <v>177</v>
      </c>
      <c r="M273" s="8"/>
    </row>
    <row r="274" spans="2:13" s="7" customFormat="1" ht="15" customHeight="1">
      <c r="B274" s="122"/>
      <c r="C274" s="19"/>
      <c r="D274" s="8"/>
      <c r="E274" s="8"/>
      <c r="F274" s="38"/>
      <c r="G274" s="8"/>
      <c r="H274" s="8"/>
      <c r="I274" s="8"/>
      <c r="L274" s="120" t="s">
        <v>208</v>
      </c>
      <c r="M274" s="8"/>
    </row>
    <row r="275" spans="2:13" s="7" customFormat="1" ht="15" customHeight="1">
      <c r="B275" s="121" t="s">
        <v>265</v>
      </c>
      <c r="C275" s="19"/>
      <c r="D275" s="8"/>
      <c r="E275" s="8"/>
      <c r="F275" s="38"/>
      <c r="G275" s="8"/>
      <c r="H275" s="8"/>
      <c r="I275" s="8"/>
      <c r="L275" s="123" t="s">
        <v>190</v>
      </c>
      <c r="M275" s="8"/>
    </row>
    <row r="276" spans="2:13" s="7" customFormat="1" ht="15" customHeight="1">
      <c r="B276" s="41" t="s">
        <v>209</v>
      </c>
      <c r="C276" s="19"/>
      <c r="D276" s="8"/>
      <c r="E276" s="8"/>
      <c r="F276" s="38"/>
      <c r="G276" s="8"/>
      <c r="H276" s="8"/>
      <c r="I276" s="8"/>
      <c r="L276" s="8"/>
      <c r="M276" s="8"/>
    </row>
    <row r="277" spans="2:13" s="7" customFormat="1" ht="15" customHeight="1">
      <c r="C277" s="19"/>
      <c r="D277" s="8"/>
      <c r="E277" s="8"/>
      <c r="F277" s="38"/>
      <c r="G277" s="8"/>
      <c r="H277" s="8"/>
      <c r="I277" s="8"/>
      <c r="L277" s="8"/>
      <c r="M277" s="8"/>
    </row>
    <row r="278" spans="2:13" s="7" customFormat="1" ht="15" customHeight="1">
      <c r="B278" s="36" t="s">
        <v>44</v>
      </c>
      <c r="C278" s="19"/>
      <c r="D278" s="8"/>
      <c r="E278" s="8"/>
      <c r="F278" s="38"/>
      <c r="G278" s="8"/>
      <c r="H278" s="8"/>
      <c r="I278" s="8"/>
      <c r="L278" s="8"/>
      <c r="M278" s="8"/>
    </row>
    <row r="279" spans="2:13" s="7" customFormat="1" ht="15" customHeight="1">
      <c r="B279" s="41" t="s">
        <v>262</v>
      </c>
      <c r="C279" s="19"/>
      <c r="D279" s="8"/>
      <c r="E279" s="8"/>
      <c r="F279" s="38"/>
      <c r="G279" s="8"/>
      <c r="H279" s="8"/>
      <c r="I279" s="8"/>
      <c r="L279" s="8"/>
      <c r="M279" s="8"/>
    </row>
    <row r="280" spans="2:13" s="7" customFormat="1" ht="15" customHeight="1">
      <c r="B280" s="41" t="s">
        <v>261</v>
      </c>
      <c r="C280" s="8"/>
      <c r="D280" s="8"/>
      <c r="E280" s="8"/>
      <c r="F280" s="38"/>
      <c r="G280" s="9"/>
      <c r="H280" s="8"/>
      <c r="I280" s="8"/>
      <c r="K280" s="8"/>
      <c r="L280" s="8"/>
      <c r="M280" s="8"/>
    </row>
    <row r="281" spans="2:13" s="7" customFormat="1" ht="15" customHeight="1">
      <c r="B281" s="41" t="s">
        <v>260</v>
      </c>
      <c r="C281" s="8"/>
      <c r="D281" s="8"/>
      <c r="E281" s="8"/>
      <c r="F281" s="38"/>
      <c r="G281" s="9"/>
      <c r="H281" s="8"/>
      <c r="I281" s="8"/>
      <c r="K281" s="8"/>
      <c r="L281" s="8"/>
      <c r="M281" s="8"/>
    </row>
    <row r="282" spans="2:13" s="7" customFormat="1" ht="15" customHeight="1" thickBot="1">
      <c r="C282" s="8"/>
      <c r="D282" s="8"/>
      <c r="E282" s="8"/>
      <c r="F282" s="38"/>
      <c r="G282" s="9"/>
      <c r="H282" s="8"/>
      <c r="I282" s="8"/>
      <c r="K282" s="8"/>
      <c r="L282" s="8"/>
      <c r="M282" s="8"/>
    </row>
    <row r="283" spans="2:13" s="30" customFormat="1" ht="25.5" customHeight="1" thickBot="1">
      <c r="B283" s="13" t="s">
        <v>26</v>
      </c>
      <c r="C283" s="14" t="s">
        <v>2</v>
      </c>
      <c r="D283" s="40" t="s">
        <v>3</v>
      </c>
      <c r="E283" s="40" t="s">
        <v>4</v>
      </c>
      <c r="F283" s="19"/>
      <c r="G283" s="92" t="s">
        <v>171</v>
      </c>
      <c r="H283" s="106"/>
      <c r="I283" s="106"/>
      <c r="J283" s="93"/>
      <c r="M283" s="7"/>
    </row>
    <row r="284" spans="2:13" s="30" customFormat="1" ht="15" customHeight="1">
      <c r="B284" s="7"/>
      <c r="C284" s="7"/>
      <c r="D284" s="7"/>
      <c r="E284" s="37"/>
      <c r="F284" s="19"/>
      <c r="G284" s="7"/>
      <c r="H284" s="7"/>
      <c r="I284" s="8"/>
      <c r="J284" s="7"/>
      <c r="M284" s="7"/>
    </row>
    <row r="285" spans="2:13" s="30" customFormat="1" ht="22.5" customHeight="1">
      <c r="B285" s="2" t="s">
        <v>23</v>
      </c>
      <c r="C285" s="2">
        <v>7</v>
      </c>
      <c r="D285" s="3">
        <v>0</v>
      </c>
      <c r="E285" s="1" t="s">
        <v>195</v>
      </c>
      <c r="F285" s="19"/>
      <c r="G285" s="80" t="s">
        <v>172</v>
      </c>
      <c r="H285" s="81"/>
      <c r="I285" s="85"/>
      <c r="J285" s="86"/>
      <c r="M285" s="7"/>
    </row>
    <row r="286" spans="2:13" s="30" customFormat="1" ht="15" customHeight="1">
      <c r="B286" s="7"/>
      <c r="C286" s="7"/>
      <c r="D286" s="7"/>
      <c r="E286" s="39"/>
      <c r="F286" s="19"/>
      <c r="G286" s="5"/>
      <c r="H286" s="7"/>
      <c r="I286" s="8"/>
      <c r="J286" s="7"/>
      <c r="M286" s="7"/>
    </row>
    <row r="287" spans="2:13" s="30" customFormat="1" ht="22.5" customHeight="1">
      <c r="B287" s="2">
        <v>121</v>
      </c>
      <c r="C287" s="2">
        <v>7</v>
      </c>
      <c r="D287" s="6">
        <v>10</v>
      </c>
      <c r="E287" s="1" t="s">
        <v>329</v>
      </c>
      <c r="F287" s="19"/>
      <c r="G287" s="87" t="s">
        <v>182</v>
      </c>
      <c r="H287" s="88"/>
      <c r="I287" s="85"/>
      <c r="J287" s="86"/>
      <c r="K287" s="7"/>
      <c r="L287" s="7"/>
      <c r="M287" s="7"/>
    </row>
    <row r="288" spans="2:13" s="30" customFormat="1" ht="22.5" customHeight="1">
      <c r="B288" s="2">
        <v>122</v>
      </c>
      <c r="C288" s="2">
        <v>7</v>
      </c>
      <c r="D288" s="6">
        <v>10</v>
      </c>
      <c r="E288" s="1" t="s">
        <v>330</v>
      </c>
      <c r="F288" s="19"/>
      <c r="G288" s="87" t="s">
        <v>188</v>
      </c>
      <c r="H288" s="88"/>
      <c r="I288" s="85"/>
      <c r="J288" s="86"/>
      <c r="K288" s="7"/>
      <c r="L288" s="7"/>
      <c r="M288" s="7"/>
    </row>
    <row r="289" spans="2:13" s="30" customFormat="1" ht="22.5" customHeight="1">
      <c r="B289" s="2">
        <v>123</v>
      </c>
      <c r="C289" s="2">
        <v>7</v>
      </c>
      <c r="D289" s="6">
        <v>10</v>
      </c>
      <c r="E289" s="1" t="s">
        <v>331</v>
      </c>
      <c r="F289" s="19"/>
      <c r="G289" s="87" t="s">
        <v>185</v>
      </c>
      <c r="H289" s="88"/>
      <c r="I289" s="85"/>
      <c r="J289" s="86"/>
      <c r="K289" s="8"/>
      <c r="L289" s="8"/>
      <c r="M289" s="8"/>
    </row>
    <row r="290" spans="2:13" s="30" customFormat="1" ht="22.5" customHeight="1">
      <c r="B290" s="2">
        <v>124</v>
      </c>
      <c r="C290" s="2">
        <v>7</v>
      </c>
      <c r="D290" s="6">
        <v>10</v>
      </c>
      <c r="E290" s="1" t="s">
        <v>332</v>
      </c>
      <c r="F290" s="19"/>
      <c r="G290" s="87" t="s">
        <v>194</v>
      </c>
      <c r="H290" s="88"/>
      <c r="I290" s="85"/>
      <c r="J290" s="86"/>
      <c r="K290" s="8"/>
      <c r="L290" s="8"/>
      <c r="M290" s="8"/>
    </row>
    <row r="291" spans="2:13" s="30" customFormat="1" ht="22.5" customHeight="1">
      <c r="B291" s="2">
        <v>125</v>
      </c>
      <c r="C291" s="2">
        <v>7</v>
      </c>
      <c r="D291" s="6">
        <v>10</v>
      </c>
      <c r="E291" s="1" t="s">
        <v>333</v>
      </c>
      <c r="F291" s="19"/>
      <c r="G291" s="87" t="s">
        <v>183</v>
      </c>
      <c r="H291" s="88"/>
      <c r="I291" s="85"/>
      <c r="J291" s="86"/>
      <c r="K291" s="8"/>
      <c r="L291" s="8"/>
      <c r="M291" s="8"/>
    </row>
    <row r="292" spans="2:13" s="30" customFormat="1" ht="22.5" customHeight="1">
      <c r="B292" s="2">
        <v>126</v>
      </c>
      <c r="C292" s="2">
        <v>7</v>
      </c>
      <c r="D292" s="6">
        <v>10</v>
      </c>
      <c r="E292" s="1" t="s">
        <v>334</v>
      </c>
      <c r="F292" s="19"/>
      <c r="G292" s="87" t="s">
        <v>181</v>
      </c>
      <c r="H292" s="88"/>
      <c r="I292" s="85"/>
      <c r="J292" s="86"/>
      <c r="K292" s="8"/>
      <c r="L292" s="8"/>
      <c r="M292" s="8"/>
    </row>
    <row r="293" spans="2:13" s="30" customFormat="1" ht="22.5" customHeight="1">
      <c r="B293" s="2">
        <v>127</v>
      </c>
      <c r="C293" s="2">
        <v>7</v>
      </c>
      <c r="D293" s="6">
        <v>10</v>
      </c>
      <c r="E293" s="1" t="s">
        <v>335</v>
      </c>
      <c r="F293" s="19"/>
      <c r="G293" s="87" t="s">
        <v>179</v>
      </c>
      <c r="H293" s="88"/>
      <c r="I293" s="85"/>
      <c r="J293" s="86"/>
      <c r="K293" s="8"/>
      <c r="L293" s="8"/>
      <c r="M293" s="8"/>
    </row>
    <row r="294" spans="2:13" s="30" customFormat="1" ht="22.5" customHeight="1">
      <c r="B294" s="2">
        <v>128</v>
      </c>
      <c r="C294" s="2">
        <v>7</v>
      </c>
      <c r="D294" s="6">
        <v>10</v>
      </c>
      <c r="E294" s="1" t="s">
        <v>336</v>
      </c>
      <c r="F294" s="19"/>
      <c r="G294" s="87" t="s">
        <v>180</v>
      </c>
      <c r="H294" s="88"/>
      <c r="I294" s="85"/>
      <c r="J294" s="86"/>
      <c r="K294" s="8"/>
      <c r="L294" s="8"/>
      <c r="M294" s="8"/>
    </row>
    <row r="295" spans="2:13" s="30" customFormat="1" ht="22.5" customHeight="1">
      <c r="B295" s="2">
        <v>129</v>
      </c>
      <c r="C295" s="2">
        <v>7</v>
      </c>
      <c r="D295" s="6">
        <v>10</v>
      </c>
      <c r="E295" s="1" t="s">
        <v>177</v>
      </c>
      <c r="F295" s="19"/>
      <c r="G295" s="87" t="s">
        <v>178</v>
      </c>
      <c r="H295" s="88"/>
      <c r="I295" s="85"/>
      <c r="J295" s="86"/>
      <c r="K295" s="8"/>
      <c r="L295" s="8"/>
      <c r="M295" s="8"/>
    </row>
    <row r="296" spans="2:13" s="30" customFormat="1" ht="22.5" customHeight="1">
      <c r="B296" s="2">
        <v>130</v>
      </c>
      <c r="C296" s="2">
        <v>7</v>
      </c>
      <c r="D296" s="6">
        <v>10</v>
      </c>
      <c r="E296" s="1" t="s">
        <v>337</v>
      </c>
      <c r="F296" s="19"/>
      <c r="G296" s="87" t="s">
        <v>173</v>
      </c>
      <c r="H296" s="88"/>
      <c r="I296" s="85"/>
      <c r="J296" s="86"/>
      <c r="K296" s="8"/>
      <c r="L296" s="8"/>
      <c r="M296" s="8"/>
    </row>
    <row r="297" spans="2:13" s="30" customFormat="1" ht="22.5" customHeight="1">
      <c r="B297" s="2">
        <v>131</v>
      </c>
      <c r="C297" s="2">
        <v>7</v>
      </c>
      <c r="D297" s="6">
        <v>10</v>
      </c>
      <c r="E297" s="1" t="s">
        <v>338</v>
      </c>
      <c r="F297" s="19"/>
      <c r="G297" s="87" t="s">
        <v>187</v>
      </c>
      <c r="H297" s="88"/>
      <c r="I297" s="85"/>
      <c r="J297" s="86"/>
      <c r="K297" s="7"/>
      <c r="L297" s="7"/>
      <c r="M297" s="7"/>
    </row>
    <row r="298" spans="2:13" s="30" customFormat="1" ht="22.5" customHeight="1">
      <c r="B298" s="2">
        <v>132</v>
      </c>
      <c r="C298" s="2">
        <v>7</v>
      </c>
      <c r="D298" s="6">
        <v>10</v>
      </c>
      <c r="E298" s="1" t="s">
        <v>339</v>
      </c>
      <c r="F298" s="19"/>
      <c r="G298" s="87" t="s">
        <v>186</v>
      </c>
      <c r="H298" s="88"/>
      <c r="I298" s="85"/>
      <c r="J298" s="86"/>
      <c r="K298" s="7"/>
      <c r="L298" s="7"/>
      <c r="M298" s="7"/>
    </row>
    <row r="299" spans="2:13" s="30" customFormat="1" ht="22.5" customHeight="1">
      <c r="B299" s="2">
        <v>133</v>
      </c>
      <c r="C299" s="2">
        <v>7</v>
      </c>
      <c r="D299" s="6">
        <v>10</v>
      </c>
      <c r="E299" s="1" t="s">
        <v>340</v>
      </c>
      <c r="F299" s="19"/>
      <c r="G299" s="87" t="s">
        <v>175</v>
      </c>
      <c r="H299" s="88"/>
      <c r="I299" s="85"/>
      <c r="J299" s="86"/>
      <c r="K299" s="8"/>
      <c r="L299" s="8"/>
      <c r="M299" s="8"/>
    </row>
    <row r="300" spans="2:13" s="30" customFormat="1" ht="22.5" customHeight="1">
      <c r="B300" s="2">
        <v>134</v>
      </c>
      <c r="C300" s="2">
        <v>7</v>
      </c>
      <c r="D300" s="6">
        <v>10</v>
      </c>
      <c r="E300" s="1" t="s">
        <v>341</v>
      </c>
      <c r="F300" s="19"/>
      <c r="G300" s="87" t="s">
        <v>174</v>
      </c>
      <c r="H300" s="88"/>
      <c r="I300" s="85"/>
      <c r="J300" s="86"/>
      <c r="K300" s="8"/>
      <c r="L300" s="8"/>
      <c r="M300" s="8"/>
    </row>
    <row r="301" spans="2:13" s="30" customFormat="1" ht="22.5" customHeight="1">
      <c r="B301" s="2">
        <v>135</v>
      </c>
      <c r="C301" s="2">
        <v>7</v>
      </c>
      <c r="D301" s="6">
        <v>10</v>
      </c>
      <c r="E301" s="1" t="s">
        <v>342</v>
      </c>
      <c r="F301" s="19"/>
      <c r="G301" s="87" t="s">
        <v>193</v>
      </c>
      <c r="H301" s="88"/>
      <c r="I301" s="85"/>
      <c r="J301" s="86"/>
      <c r="K301" s="8"/>
      <c r="L301" s="8"/>
      <c r="M301" s="8"/>
    </row>
    <row r="302" spans="2:13" s="30" customFormat="1" ht="22.5" customHeight="1">
      <c r="B302" s="2">
        <v>136</v>
      </c>
      <c r="C302" s="2">
        <v>7</v>
      </c>
      <c r="D302" s="6">
        <v>10</v>
      </c>
      <c r="E302" s="1" t="s">
        <v>343</v>
      </c>
      <c r="F302" s="19"/>
      <c r="G302" s="87" t="s">
        <v>184</v>
      </c>
      <c r="H302" s="88"/>
      <c r="I302" s="85"/>
      <c r="J302" s="86"/>
      <c r="K302" s="8"/>
      <c r="L302" s="8"/>
      <c r="M302" s="8"/>
    </row>
    <row r="303" spans="2:13" s="30" customFormat="1" ht="22.5" customHeight="1">
      <c r="B303" s="2">
        <v>137</v>
      </c>
      <c r="C303" s="2">
        <v>7</v>
      </c>
      <c r="D303" s="6">
        <v>10</v>
      </c>
      <c r="E303" s="1" t="s">
        <v>344</v>
      </c>
      <c r="F303" s="19"/>
      <c r="G303" s="87" t="s">
        <v>176</v>
      </c>
      <c r="H303" s="88"/>
      <c r="I303" s="85"/>
      <c r="J303" s="86"/>
      <c r="K303" s="8"/>
      <c r="L303" s="8"/>
      <c r="M303" s="8"/>
    </row>
    <row r="304" spans="2:13" s="30" customFormat="1" ht="22.5" customHeight="1">
      <c r="B304" s="2">
        <v>138</v>
      </c>
      <c r="C304" s="2">
        <v>7</v>
      </c>
      <c r="D304" s="6">
        <v>10</v>
      </c>
      <c r="E304" s="1" t="s">
        <v>345</v>
      </c>
      <c r="F304" s="19"/>
      <c r="G304" s="87" t="s">
        <v>189</v>
      </c>
      <c r="H304" s="88"/>
      <c r="I304" s="85"/>
      <c r="J304" s="86"/>
      <c r="K304" s="8"/>
      <c r="L304" s="8"/>
      <c r="M304" s="8"/>
    </row>
    <row r="305" spans="2:13" s="30" customFormat="1" ht="22.5" customHeight="1">
      <c r="B305" s="2">
        <v>139</v>
      </c>
      <c r="C305" s="2">
        <v>7</v>
      </c>
      <c r="D305" s="6">
        <v>10</v>
      </c>
      <c r="E305" s="1" t="s">
        <v>190</v>
      </c>
      <c r="F305" s="19"/>
      <c r="G305" s="87" t="s">
        <v>191</v>
      </c>
      <c r="H305" s="88"/>
      <c r="I305" s="85"/>
      <c r="J305" s="86"/>
      <c r="K305" s="8"/>
      <c r="L305" s="8"/>
      <c r="M305" s="8"/>
    </row>
    <row r="306" spans="2:13" s="30" customFormat="1" ht="22.5" customHeight="1">
      <c r="B306" s="2">
        <v>140</v>
      </c>
      <c r="C306" s="2">
        <v>7</v>
      </c>
      <c r="D306" s="6">
        <v>10</v>
      </c>
      <c r="E306" s="1" t="s">
        <v>346</v>
      </c>
      <c r="F306" s="19"/>
      <c r="G306" s="87" t="s">
        <v>192</v>
      </c>
      <c r="H306" s="88"/>
      <c r="I306" s="85"/>
      <c r="J306" s="86"/>
      <c r="K306" s="8"/>
      <c r="L306" s="8"/>
      <c r="M306" s="8"/>
    </row>
    <row r="992" spans="648:648">
      <c r="XX992" s="79">
        <v>90551</v>
      </c>
    </row>
    <row r="1000" spans="648:648">
      <c r="XX1000" s="140">
        <v>125713</v>
      </c>
    </row>
  </sheetData>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3C732B05-7024-4F3F-B673-C65179D26E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5</vt:i4>
      </vt:variant>
    </vt:vector>
  </HeadingPairs>
  <TitlesOfParts>
    <vt:vector size="5" baseType="lpstr">
      <vt:lpstr>Cover</vt:lpstr>
      <vt:lpstr>Case-Varsity</vt:lpstr>
      <vt:lpstr>Messages</vt:lpstr>
      <vt:lpstr>Graded Answers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FMWC;Klinsmann Langhanz</dc:creator>
  <cp:lastModifiedBy>Kopczyński, Maciej (ext)</cp:lastModifiedBy>
  <dcterms:created xsi:type="dcterms:W3CDTF">2024-06-01T13:26:32Z</dcterms:created>
  <dcterms:modified xsi:type="dcterms:W3CDTF">2025-04-23T13:30:12Z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2025-04-23T11:48:15Z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f7588166-4653-4ef8-9f82-c7d646a6e5ec</vt:lpwstr>
  </property>
  <property fmtid="{D5CDD505-2E9C-101B-9397-08002B2CF9AE}" pid="8" name="MSIP_Label_ff6dbec8-95a8-4638-9f5f-bd076536645c_ContentBits">
    <vt:lpwstr>0</vt:lpwstr>
  </property>
</Properties>
</file>