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202300"/>
  <mc:AlternateContent xmlns:mc="http://schemas.openxmlformats.org/markup-compatibility/2006">
    <mc:Choice Requires="x15">
      <x15ac:absPath xmlns:x15ac="http://schemas.microsoft.com/office/spreadsheetml/2010/11/ac" url="https://d.docs.live.net/29f448ec057303af/Pulpit/"/>
    </mc:Choice>
  </mc:AlternateContent>
  <xr:revisionPtr revIDLastSave="492" documentId="13_ncr:1_{6F3B7534-B663-324A-8EDD-4A643E47BDF9}" xr6:coauthVersionLast="47" xr6:coauthVersionMax="47" xr10:uidLastSave="{41BC871A-38A0-4BE9-9785-0D24B754F282}"/>
  <bookViews>
    <workbookView xWindow="-120" yWindow="-120" windowWidth="51840" windowHeight="21120" activeTab="1" xr2:uid="{223EDD26-01E5-4840-80C8-6EEBD008569D}"/>
  </bookViews>
  <sheets>
    <sheet name="Cover" sheetId="100" r:id="rId1"/>
    <sheet name="Case" sheetId="78" r:id="rId2"/>
    <sheet name="User Data" sheetId="93" state="hidden" r:id="rId3"/>
    <sheet name="Food Prices" sheetId="94" state="hidden" r:id="rId4"/>
    <sheet name="Food Data" sheetId="95" state="hidden" r:id="rId5"/>
    <sheet name="Horses" sheetId="96" state="hidden" r:id="rId6"/>
    <sheet name="Race Track" sheetId="97" state="hidden" r:id="rId7"/>
    <sheet name="Field" sheetId="98" r:id="rId8"/>
    <sheet name="Duck Hunt" sheetId="99" state="hidden" r:id="rId9"/>
    <sheet name="Graded Answers" sheetId="101" r:id="rId10"/>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4" hidden="1">'Food Data'!$B$2:$I$2</definedName>
    <definedName name="_xlnm._FilterDatabase" localSheetId="5" hidden="1">Horses!$B$2:$F$92</definedName>
    <definedName name="_RandomData">_xlfn.LAMBDA(_xlpm.array,_xlpm.rows,INDEX(_xlpm.array,_xlfn.RANDARRAY(_xlpm.rows,1,1,ROWS(_xlpm.array),TRUE)))</definedName>
    <definedName name="districts">'Food Prices'!$C$3:$F$3</definedName>
    <definedName name="foods">'Food Prices'!$B$4:$B$53</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prices">'Food Prices'!$C$4:$F$53</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0" hidden="1">1</definedName>
    <definedName name="solver_neg" localSheetId="0" hidden="1">1</definedName>
    <definedName name="solver_num" localSheetId="0" hidden="1">0</definedName>
    <definedName name="solver_opt" localSheetId="0" hidden="1">Cover!#REF!</definedName>
    <definedName name="solver_typ" localSheetId="0" hidden="1">1</definedName>
    <definedName name="solver_val" localSheetId="0" hidden="1">0</definedName>
    <definedName name="solver_ver" localSheetId="0" hidden="1">3</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88" i="78" l="1" a="1"/>
  <c r="O288" i="78" s="1"/>
  <c r="O287" i="78" a="1"/>
  <c r="O287" i="78" s="1"/>
  <c r="O286" i="78" a="1"/>
  <c r="O286" i="78" s="1"/>
  <c r="O290" i="78" a="1"/>
  <c r="O290" i="78" s="1"/>
  <c r="O291" i="78" a="1"/>
  <c r="O291" i="78" s="1"/>
  <c r="O292" i="78" a="1"/>
  <c r="O292" i="78" s="1"/>
  <c r="O293" i="78" a="1"/>
  <c r="O293" i="78" s="1"/>
  <c r="O294" i="78" a="1"/>
  <c r="O294" i="78" s="1"/>
  <c r="O295" i="78" a="1"/>
  <c r="O295" i="78" s="1"/>
  <c r="O296" i="78" a="1"/>
  <c r="O296" i="78" s="1"/>
  <c r="O297" i="78" a="1"/>
  <c r="O297" i="78" s="1"/>
  <c r="O298" i="78" a="1"/>
  <c r="O298" i="78" s="1"/>
  <c r="O299" i="78" a="1"/>
  <c r="O299" i="78" s="1"/>
  <c r="O300" i="78" a="1"/>
  <c r="O300" i="78" s="1"/>
  <c r="O301" i="78" a="1"/>
  <c r="O301" i="78" s="1"/>
  <c r="O302" i="78" a="1"/>
  <c r="O302" i="78" s="1"/>
  <c r="O303" i="78" a="1"/>
  <c r="O303" i="78" s="1"/>
  <c r="O304" i="78" a="1"/>
  <c r="O304" i="78" s="1"/>
  <c r="O305" i="78" a="1"/>
  <c r="O305" i="78" s="1"/>
  <c r="O306" i="78" a="1"/>
  <c r="O306" i="78" s="1"/>
  <c r="O307" i="78" a="1"/>
  <c r="O307" i="78" s="1"/>
  <c r="O308" i="78" a="1"/>
  <c r="O308" i="78" s="1"/>
  <c r="O309" i="78" a="1"/>
  <c r="O309" i="78" s="1"/>
  <c r="AF249" i="78"/>
  <c r="AF250" i="78"/>
  <c r="AF251" i="78"/>
  <c r="AF252" i="78"/>
  <c r="AF253" i="78"/>
  <c r="AF254" i="78"/>
  <c r="AF255" i="78"/>
  <c r="AF256" i="78"/>
  <c r="AF257" i="78"/>
  <c r="AF258" i="78"/>
  <c r="AF259" i="78"/>
  <c r="AF260" i="78"/>
  <c r="AF261" i="78"/>
  <c r="AF262" i="78"/>
  <c r="AF263" i="78"/>
  <c r="AF264" i="78"/>
  <c r="AF265" i="78"/>
  <c r="AF266" i="78"/>
  <c r="AF267" i="78"/>
  <c r="AF248" i="78"/>
  <c r="L242" i="78" a="1"/>
  <c r="L242" i="78" s="1"/>
  <c r="L243" i="78" a="1"/>
  <c r="L243" i="78" s="1"/>
  <c r="J248" i="78" a="1"/>
  <c r="AO207" i="78" a="1"/>
  <c r="AO207" i="78" s="1"/>
  <c r="CO207" i="78" s="1" a="1"/>
  <c r="CO207" i="78" s="1"/>
  <c r="AO208" i="78" a="1"/>
  <c r="AO208" i="78" s="1"/>
  <c r="CO208" i="78" s="1" a="1"/>
  <c r="CO208" i="78" s="1"/>
  <c r="AO209" i="78" a="1"/>
  <c r="AO209" i="78" s="1"/>
  <c r="CO209" i="78" s="1" a="1"/>
  <c r="CO209" i="78" s="1"/>
  <c r="AO210" i="78" a="1"/>
  <c r="AO210" i="78" s="1"/>
  <c r="CO210" i="78" s="1" a="1"/>
  <c r="CO210" i="78" s="1"/>
  <c r="AO211" i="78" a="1"/>
  <c r="AO211" i="78" s="1"/>
  <c r="CO211" i="78" s="1" a="1"/>
  <c r="CO211" i="78" s="1"/>
  <c r="AO212" i="78" a="1"/>
  <c r="AO212" i="78" s="1"/>
  <c r="CO212" i="78" s="1" a="1"/>
  <c r="CO212" i="78" s="1"/>
  <c r="AO213" i="78" a="1"/>
  <c r="AO213" i="78" s="1"/>
  <c r="CO213" i="78" s="1" a="1"/>
  <c r="CO213" i="78" s="1"/>
  <c r="AO214" i="78" a="1"/>
  <c r="AO214" i="78" s="1"/>
  <c r="CO214" i="78" s="1" a="1"/>
  <c r="CO214" i="78" s="1"/>
  <c r="AO215" i="78" a="1"/>
  <c r="AO215" i="78" s="1"/>
  <c r="CO215" i="78" s="1" a="1"/>
  <c r="CO215" i="78" s="1"/>
  <c r="AO216" i="78" a="1"/>
  <c r="AO216" i="78" s="1"/>
  <c r="CO216" i="78" s="1" a="1"/>
  <c r="CO216" i="78" s="1"/>
  <c r="AO217" i="78" a="1"/>
  <c r="AO217" i="78" s="1"/>
  <c r="CO217" i="78" s="1" a="1"/>
  <c r="CO217" i="78" s="1"/>
  <c r="AO218" i="78" a="1"/>
  <c r="AO218" i="78" s="1"/>
  <c r="CO218" i="78" s="1" a="1"/>
  <c r="CO218" i="78" s="1"/>
  <c r="AO219" i="78" a="1"/>
  <c r="AO219" i="78" s="1"/>
  <c r="CO219" i="78" s="1" a="1"/>
  <c r="CO219" i="78" s="1"/>
  <c r="AO220" i="78" a="1"/>
  <c r="AO220" i="78" s="1"/>
  <c r="CO220" i="78" s="1" a="1"/>
  <c r="CO220" i="78" s="1"/>
  <c r="AO221" i="78" a="1"/>
  <c r="AO221" i="78" s="1"/>
  <c r="CO221" i="78" s="1" a="1"/>
  <c r="CO221" i="78" s="1"/>
  <c r="AO222" i="78" a="1"/>
  <c r="AO222" i="78" s="1"/>
  <c r="CO222" i="78" s="1" a="1"/>
  <c r="CO222" i="78" s="1"/>
  <c r="AO223" i="78" a="1"/>
  <c r="AO223" i="78" s="1"/>
  <c r="CO223" i="78" s="1" a="1"/>
  <c r="CO223" i="78" s="1"/>
  <c r="AO224" i="78" a="1"/>
  <c r="AO224" i="78" s="1"/>
  <c r="CO224" i="78" s="1" a="1"/>
  <c r="CO224" i="78" s="1"/>
  <c r="AO225" i="78" a="1"/>
  <c r="AO225" i="78" s="1"/>
  <c r="CO225" i="78" s="1" a="1"/>
  <c r="CO225" i="78" s="1"/>
  <c r="AO206" i="78" a="1"/>
  <c r="AO206" i="78" s="1"/>
  <c r="CO206" i="78" s="1" a="1"/>
  <c r="CO206" i="78" s="1"/>
  <c r="E206" i="78" s="1" a="1"/>
  <c r="AO204" i="78" a="1"/>
  <c r="AO204" i="78" s="1"/>
  <c r="CO204" i="78" s="1" a="1"/>
  <c r="CO204" i="78" s="1"/>
  <c r="H167" i="78" a="1"/>
  <c r="J129" i="78" a="1"/>
  <c r="J129" i="78" s="1"/>
  <c r="X105" i="78"/>
  <c r="W105" i="78"/>
  <c r="V105" i="78"/>
  <c r="Y105" i="78" s="1"/>
  <c r="T107" i="78" a="1"/>
  <c r="F4" i="96"/>
  <c r="F5" i="96"/>
  <c r="F6" i="96"/>
  <c r="F7" i="96"/>
  <c r="F8" i="96"/>
  <c r="F9" i="96"/>
  <c r="F10" i="96"/>
  <c r="F11" i="96"/>
  <c r="F12" i="96"/>
  <c r="F13" i="96"/>
  <c r="F14" i="96"/>
  <c r="F15" i="96"/>
  <c r="F16" i="96"/>
  <c r="F17" i="96"/>
  <c r="F18" i="96"/>
  <c r="F19" i="96"/>
  <c r="F20" i="96"/>
  <c r="F21" i="96"/>
  <c r="F22" i="96"/>
  <c r="F23" i="96"/>
  <c r="F24" i="96"/>
  <c r="F25" i="96"/>
  <c r="F26" i="96"/>
  <c r="F27" i="96"/>
  <c r="F28" i="96"/>
  <c r="F29" i="96"/>
  <c r="F30" i="96"/>
  <c r="F31" i="96"/>
  <c r="F32" i="96"/>
  <c r="F33" i="96"/>
  <c r="F34" i="96"/>
  <c r="F35" i="96"/>
  <c r="F36" i="96"/>
  <c r="F37" i="96"/>
  <c r="F38" i="96"/>
  <c r="F39" i="96"/>
  <c r="F40" i="96"/>
  <c r="F41" i="96"/>
  <c r="F42" i="96"/>
  <c r="F43" i="96"/>
  <c r="F44" i="96"/>
  <c r="F45" i="96"/>
  <c r="F46" i="96"/>
  <c r="F47" i="96"/>
  <c r="F48" i="96"/>
  <c r="F49" i="96"/>
  <c r="F50" i="96"/>
  <c r="F51" i="96"/>
  <c r="F52" i="96"/>
  <c r="F53" i="96"/>
  <c r="F54" i="96"/>
  <c r="F55" i="96"/>
  <c r="F56" i="96"/>
  <c r="F57" i="96"/>
  <c r="F58" i="96"/>
  <c r="F59" i="96"/>
  <c r="F60" i="96"/>
  <c r="F61" i="96"/>
  <c r="F62" i="96"/>
  <c r="F63" i="96"/>
  <c r="F64" i="96"/>
  <c r="F65" i="96"/>
  <c r="F66" i="96"/>
  <c r="F67" i="96"/>
  <c r="F68" i="96"/>
  <c r="F69" i="96"/>
  <c r="F70" i="96"/>
  <c r="F71" i="96"/>
  <c r="F72" i="96"/>
  <c r="F73" i="96"/>
  <c r="F74" i="96"/>
  <c r="F75" i="96"/>
  <c r="F76" i="96"/>
  <c r="F77" i="96"/>
  <c r="F78" i="96"/>
  <c r="F79" i="96"/>
  <c r="F80" i="96"/>
  <c r="F81" i="96"/>
  <c r="F82" i="96"/>
  <c r="F83" i="96"/>
  <c r="F84" i="96"/>
  <c r="F85" i="96"/>
  <c r="F86" i="96"/>
  <c r="F87" i="96"/>
  <c r="F88" i="96"/>
  <c r="F89" i="96"/>
  <c r="F90" i="96"/>
  <c r="F91" i="96"/>
  <c r="F92" i="96"/>
  <c r="F3" i="96"/>
  <c r="J127" i="78"/>
  <c r="K127" i="78"/>
  <c r="I127" i="78"/>
  <c r="L127" i="78" s="1"/>
  <c r="K129" i="78" a="1"/>
  <c r="K129" i="78" s="1"/>
  <c r="E88" i="78" a="1"/>
  <c r="K3" i="95"/>
  <c r="K4" i="95"/>
  <c r="K5" i="95"/>
  <c r="K6" i="95"/>
  <c r="K7" i="95"/>
  <c r="K8" i="95"/>
  <c r="K9" i="95"/>
  <c r="K10" i="95"/>
  <c r="K11" i="95"/>
  <c r="K12" i="95"/>
  <c r="K13" i="95"/>
  <c r="K14" i="95"/>
  <c r="K15" i="95"/>
  <c r="K16" i="95"/>
  <c r="K17" i="95"/>
  <c r="K18" i="95"/>
  <c r="K19" i="95"/>
  <c r="K20" i="95"/>
  <c r="K21" i="95"/>
  <c r="K22" i="95"/>
  <c r="K23" i="95"/>
  <c r="K24" i="95"/>
  <c r="K25" i="95"/>
  <c r="K26" i="95"/>
  <c r="K27" i="95"/>
  <c r="K28" i="95"/>
  <c r="K29" i="95"/>
  <c r="K30" i="95"/>
  <c r="K31" i="95"/>
  <c r="K32" i="95"/>
  <c r="K33" i="95"/>
  <c r="K34" i="95"/>
  <c r="K35" i="95"/>
  <c r="K36" i="95"/>
  <c r="K37" i="95"/>
  <c r="K38" i="95"/>
  <c r="K39" i="95"/>
  <c r="K40" i="95"/>
  <c r="K41" i="95"/>
  <c r="K42" i="95"/>
  <c r="K43" i="95"/>
  <c r="K44" i="95"/>
  <c r="K45" i="95"/>
  <c r="K46" i="95"/>
  <c r="K47" i="95"/>
  <c r="K48" i="95"/>
  <c r="K49" i="95"/>
  <c r="K50" i="95"/>
  <c r="K51" i="95"/>
  <c r="K52" i="95"/>
  <c r="K53" i="95"/>
  <c r="K54" i="95"/>
  <c r="K55" i="95"/>
  <c r="K56" i="95"/>
  <c r="K57" i="95"/>
  <c r="K58" i="95"/>
  <c r="K59" i="95"/>
  <c r="K60" i="95"/>
  <c r="K61" i="95"/>
  <c r="K62" i="95"/>
  <c r="K63" i="95"/>
  <c r="K64" i="95"/>
  <c r="K65" i="95"/>
  <c r="K66" i="95"/>
  <c r="K67" i="95"/>
  <c r="K68" i="95"/>
  <c r="K69" i="95"/>
  <c r="K70" i="95"/>
  <c r="K71" i="95"/>
  <c r="K72" i="95"/>
  <c r="K73" i="95"/>
  <c r="K74" i="95"/>
  <c r="K75" i="95"/>
  <c r="K76" i="95"/>
  <c r="K77" i="95"/>
  <c r="K78" i="95"/>
  <c r="K79" i="95"/>
  <c r="K80" i="95"/>
  <c r="K81" i="95"/>
  <c r="K82" i="95"/>
  <c r="K83" i="95"/>
  <c r="K84" i="95"/>
  <c r="K85" i="95"/>
  <c r="K86" i="95"/>
  <c r="K87" i="95"/>
  <c r="K88" i="95"/>
  <c r="K89" i="95"/>
  <c r="K90" i="95"/>
  <c r="K91" i="95"/>
  <c r="K92" i="95"/>
  <c r="K93" i="95"/>
  <c r="K94" i="95"/>
  <c r="K95" i="95"/>
  <c r="K96" i="95"/>
  <c r="K97" i="95"/>
  <c r="K98" i="95"/>
  <c r="K99" i="95"/>
  <c r="K100" i="95"/>
  <c r="K101" i="95"/>
  <c r="K102" i="95"/>
  <c r="K103" i="95"/>
  <c r="K104" i="95"/>
  <c r="K105" i="95"/>
  <c r="K106" i="95"/>
  <c r="K107" i="95"/>
  <c r="K108" i="95"/>
  <c r="K109" i="95"/>
  <c r="K110" i="95"/>
  <c r="K111" i="95"/>
  <c r="K112" i="95"/>
  <c r="K113" i="95"/>
  <c r="K114" i="95"/>
  <c r="K115" i="95"/>
  <c r="K116" i="95"/>
  <c r="K117" i="95"/>
  <c r="K118" i="95"/>
  <c r="K119" i="95"/>
  <c r="K120" i="95"/>
  <c r="K121" i="95"/>
  <c r="K122" i="95"/>
  <c r="K123" i="95"/>
  <c r="K124" i="95"/>
  <c r="K125" i="95"/>
  <c r="K126" i="95"/>
  <c r="K127" i="95"/>
  <c r="K128" i="95"/>
  <c r="K129" i="95"/>
  <c r="K130" i="95"/>
  <c r="K131" i="95"/>
  <c r="K132" i="95"/>
  <c r="K133" i="95"/>
  <c r="K134" i="95"/>
  <c r="K135" i="95"/>
  <c r="K136" i="95"/>
  <c r="K137" i="95"/>
  <c r="K138" i="95"/>
  <c r="K139" i="95"/>
  <c r="K140" i="95"/>
  <c r="K141" i="95"/>
  <c r="K142" i="95"/>
  <c r="K143" i="95"/>
  <c r="K144" i="95"/>
  <c r="K145" i="95"/>
  <c r="K146" i="95"/>
  <c r="K147" i="95"/>
  <c r="K148" i="95"/>
  <c r="K149" i="95"/>
  <c r="K150" i="95"/>
  <c r="K151" i="95"/>
  <c r="K152" i="95"/>
  <c r="K153" i="95"/>
  <c r="K154" i="95"/>
  <c r="K155" i="95"/>
  <c r="K156" i="95"/>
  <c r="K157" i="95"/>
  <c r="K158" i="95"/>
  <c r="K159" i="95"/>
  <c r="K160" i="95"/>
  <c r="K161" i="95"/>
  <c r="K162" i="95"/>
  <c r="K163" i="95"/>
  <c r="K164" i="95"/>
  <c r="K165" i="95"/>
  <c r="K166" i="95"/>
  <c r="K167" i="95"/>
  <c r="K168" i="95"/>
  <c r="K169" i="95"/>
  <c r="K170" i="95"/>
  <c r="K171" i="95"/>
  <c r="K172" i="95"/>
  <c r="K173" i="95"/>
  <c r="K174" i="95"/>
  <c r="K175" i="95"/>
  <c r="K176" i="95"/>
  <c r="K177" i="95"/>
  <c r="K178" i="95"/>
  <c r="K179" i="95"/>
  <c r="K180" i="95"/>
  <c r="K181" i="95"/>
  <c r="K182" i="95"/>
  <c r="K183" i="95"/>
  <c r="K184" i="95"/>
  <c r="K185" i="95"/>
  <c r="K186" i="95"/>
  <c r="K187" i="95"/>
  <c r="K188" i="95"/>
  <c r="K189" i="95"/>
  <c r="K190" i="95"/>
  <c r="K191" i="95"/>
  <c r="K192" i="95"/>
  <c r="K193" i="95"/>
  <c r="K194" i="95"/>
  <c r="K195" i="95"/>
  <c r="K196" i="95"/>
  <c r="K197" i="95"/>
  <c r="K198" i="95"/>
  <c r="K199" i="95"/>
  <c r="K200" i="95"/>
  <c r="K201" i="95"/>
  <c r="K202" i="95"/>
  <c r="K203" i="95"/>
  <c r="K204" i="95"/>
  <c r="K205" i="95"/>
  <c r="K206" i="95"/>
  <c r="K207" i="95"/>
  <c r="K208" i="95"/>
  <c r="K209" i="95"/>
  <c r="K210" i="95"/>
  <c r="K211" i="95"/>
  <c r="K212" i="95"/>
  <c r="K213" i="95"/>
  <c r="K214" i="95"/>
  <c r="K215" i="95"/>
  <c r="K216" i="95"/>
  <c r="K217" i="95"/>
  <c r="K218" i="95"/>
  <c r="K219" i="95"/>
  <c r="K220" i="95"/>
  <c r="K221" i="95"/>
  <c r="K222" i="95"/>
  <c r="K223" i="95"/>
  <c r="K224" i="95"/>
  <c r="K225" i="95"/>
  <c r="K226" i="95"/>
  <c r="K227" i="95"/>
  <c r="K228" i="95"/>
  <c r="K229" i="95"/>
  <c r="K230" i="95"/>
  <c r="K231" i="95"/>
  <c r="K232" i="95"/>
  <c r="K233" i="95"/>
  <c r="K234" i="95"/>
  <c r="K235" i="95"/>
  <c r="K236" i="95"/>
  <c r="K237" i="95"/>
  <c r="K238" i="95"/>
  <c r="K239" i="95"/>
  <c r="K240" i="95"/>
  <c r="K241" i="95"/>
  <c r="K242" i="95"/>
  <c r="K243" i="95"/>
  <c r="K244" i="95"/>
  <c r="K245" i="95"/>
  <c r="K246" i="95"/>
  <c r="K247" i="95"/>
  <c r="K248" i="95"/>
  <c r="K249" i="95"/>
  <c r="K250" i="95"/>
  <c r="K251" i="95"/>
  <c r="K252" i="95"/>
  <c r="K253" i="95"/>
  <c r="K254" i="95"/>
  <c r="K255" i="95"/>
  <c r="K256" i="95"/>
  <c r="K257" i="95"/>
  <c r="K258" i="95"/>
  <c r="K259" i="95"/>
  <c r="K260" i="95"/>
  <c r="K261" i="95"/>
  <c r="K262" i="95"/>
  <c r="K263" i="95"/>
  <c r="K264" i="95"/>
  <c r="K265" i="95"/>
  <c r="K266" i="95"/>
  <c r="K267" i="95"/>
  <c r="K268" i="95"/>
  <c r="K269" i="95"/>
  <c r="K270" i="95"/>
  <c r="K271" i="95"/>
  <c r="K272" i="95"/>
  <c r="K273" i="95"/>
  <c r="K274" i="95"/>
  <c r="K275" i="95"/>
  <c r="K276" i="95"/>
  <c r="K277" i="95"/>
  <c r="K278" i="95"/>
  <c r="K279" i="95"/>
  <c r="K280" i="95"/>
  <c r="K281" i="95"/>
  <c r="K282" i="95"/>
  <c r="K283" i="95"/>
  <c r="K284" i="95"/>
  <c r="K285" i="95"/>
  <c r="K286" i="95"/>
  <c r="K287" i="95"/>
  <c r="K288" i="95"/>
  <c r="K289" i="95"/>
  <c r="K290" i="95"/>
  <c r="K291" i="95"/>
  <c r="K292" i="95"/>
  <c r="K293" i="95"/>
  <c r="K294" i="95"/>
  <c r="K295" i="95"/>
  <c r="K296" i="95"/>
  <c r="K297" i="95"/>
  <c r="K298" i="95"/>
  <c r="K299" i="95"/>
  <c r="K300" i="95"/>
  <c r="K301" i="95"/>
  <c r="K302" i="95"/>
  <c r="K303" i="95"/>
  <c r="K304" i="95"/>
  <c r="K305" i="95"/>
  <c r="K306" i="95"/>
  <c r="K307" i="95"/>
  <c r="K308" i="95"/>
  <c r="K309" i="95"/>
  <c r="K310" i="95"/>
  <c r="K311" i="95"/>
  <c r="K312" i="95"/>
  <c r="K313" i="95"/>
  <c r="K314" i="95"/>
  <c r="K315" i="95"/>
  <c r="K316" i="95"/>
  <c r="K317" i="95"/>
  <c r="K318" i="95"/>
  <c r="K319" i="95"/>
  <c r="K320" i="95"/>
  <c r="K321" i="95"/>
  <c r="K322" i="95"/>
  <c r="K323" i="95"/>
  <c r="K324" i="95"/>
  <c r="K325" i="95"/>
  <c r="K326" i="95"/>
  <c r="K327" i="95"/>
  <c r="K328" i="95"/>
  <c r="K329" i="95"/>
  <c r="K330" i="95"/>
  <c r="K331" i="95"/>
  <c r="K332" i="95"/>
  <c r="K333" i="95"/>
  <c r="K334" i="95"/>
  <c r="K335" i="95"/>
  <c r="K336" i="95"/>
  <c r="K337" i="95"/>
  <c r="K338" i="95"/>
  <c r="K339" i="95"/>
  <c r="K340" i="95"/>
  <c r="K341" i="95"/>
  <c r="K342" i="95"/>
  <c r="K343" i="95"/>
  <c r="K344" i="95"/>
  <c r="K345" i="95"/>
  <c r="K346" i="95"/>
  <c r="K347" i="95"/>
  <c r="K348" i="95"/>
  <c r="K349" i="95"/>
  <c r="K350" i="95"/>
  <c r="K351" i="95"/>
  <c r="K352" i="95"/>
  <c r="K353" i="95"/>
  <c r="K354" i="95"/>
  <c r="K355" i="95"/>
  <c r="K356" i="95"/>
  <c r="K357" i="95"/>
  <c r="K358" i="95"/>
  <c r="K359" i="95"/>
  <c r="K360" i="95"/>
  <c r="K361" i="95"/>
  <c r="K362" i="95"/>
  <c r="K363" i="95"/>
  <c r="K364" i="95"/>
  <c r="K365" i="95"/>
  <c r="K366" i="95"/>
  <c r="K367" i="95"/>
  <c r="K368" i="95"/>
  <c r="K369" i="95"/>
  <c r="K370" i="95"/>
  <c r="K371" i="95"/>
  <c r="K372" i="95"/>
  <c r="K373" i="95"/>
  <c r="K374" i="95"/>
  <c r="K375" i="95"/>
  <c r="K376" i="95"/>
  <c r="K377" i="95"/>
  <c r="K378" i="95"/>
  <c r="K379" i="95"/>
  <c r="K380" i="95"/>
  <c r="K381" i="95"/>
  <c r="K382" i="95"/>
  <c r="K383" i="95"/>
  <c r="K384" i="95"/>
  <c r="K385" i="95"/>
  <c r="K386" i="95"/>
  <c r="K387" i="95"/>
  <c r="K388" i="95"/>
  <c r="K389" i="95"/>
  <c r="K390" i="95"/>
  <c r="K391" i="95"/>
  <c r="K392" i="95"/>
  <c r="K393" i="95"/>
  <c r="K394" i="95"/>
  <c r="K395" i="95"/>
  <c r="K396" i="95"/>
  <c r="K397" i="95"/>
  <c r="K398" i="95"/>
  <c r="K399" i="95"/>
  <c r="K400" i="95"/>
  <c r="K401" i="95"/>
  <c r="K402" i="95"/>
  <c r="K403" i="95"/>
  <c r="K404" i="95"/>
  <c r="K405" i="95"/>
  <c r="K406" i="95"/>
  <c r="K407" i="95"/>
  <c r="K408" i="95"/>
  <c r="K409" i="95"/>
  <c r="K410" i="95"/>
  <c r="K411" i="95"/>
  <c r="K412" i="95"/>
  <c r="K413" i="95"/>
  <c r="K414" i="95"/>
  <c r="K415" i="95"/>
  <c r="K416" i="95"/>
  <c r="K417" i="95"/>
  <c r="K418" i="95"/>
  <c r="K419" i="95"/>
  <c r="K420" i="95"/>
  <c r="K421" i="95"/>
  <c r="K422" i="95"/>
  <c r="K423" i="95"/>
  <c r="K424" i="95"/>
  <c r="K425" i="95"/>
  <c r="K426" i="95"/>
  <c r="K427" i="95"/>
  <c r="K428" i="95"/>
  <c r="K429" i="95"/>
  <c r="K430" i="95"/>
  <c r="K431" i="95"/>
  <c r="K432" i="95"/>
  <c r="K433" i="95"/>
  <c r="K434" i="95"/>
  <c r="K435" i="95"/>
  <c r="K436" i="95"/>
  <c r="K437" i="95"/>
  <c r="K438" i="95"/>
  <c r="K439" i="95"/>
  <c r="K440" i="95"/>
  <c r="K441" i="95"/>
  <c r="K442" i="95"/>
  <c r="K443" i="95"/>
  <c r="K444" i="95"/>
  <c r="K445" i="95"/>
  <c r="K446" i="95"/>
  <c r="K447" i="95"/>
  <c r="K448" i="95"/>
  <c r="K449" i="95"/>
  <c r="K450" i="95"/>
  <c r="K451" i="95"/>
  <c r="K452" i="95"/>
  <c r="K453" i="95"/>
  <c r="K454" i="95"/>
  <c r="K455" i="95"/>
  <c r="K456" i="95"/>
  <c r="K457" i="95"/>
  <c r="K458" i="95"/>
  <c r="K459" i="95"/>
  <c r="K460" i="95"/>
  <c r="K461" i="95"/>
  <c r="K462" i="95"/>
  <c r="K463" i="95"/>
  <c r="K464" i="95"/>
  <c r="K465" i="95"/>
  <c r="K466" i="95"/>
  <c r="K467" i="95"/>
  <c r="K468" i="95"/>
  <c r="K469" i="95"/>
  <c r="K470" i="95"/>
  <c r="K471" i="95"/>
  <c r="K472" i="95"/>
  <c r="K473" i="95"/>
  <c r="K474" i="95"/>
  <c r="K475" i="95"/>
  <c r="K476" i="95"/>
  <c r="K477" i="95"/>
  <c r="K478" i="95"/>
  <c r="K479" i="95"/>
  <c r="K480" i="95"/>
  <c r="K481" i="95"/>
  <c r="K482" i="95"/>
  <c r="K483" i="95"/>
  <c r="K484" i="95"/>
  <c r="K485" i="95"/>
  <c r="K486" i="95"/>
  <c r="K487" i="95"/>
  <c r="K488" i="95"/>
  <c r="K489" i="95"/>
  <c r="K490" i="95"/>
  <c r="K491" i="95"/>
  <c r="K492" i="95"/>
  <c r="K493" i="95"/>
  <c r="K494" i="95"/>
  <c r="K495" i="95"/>
  <c r="K496" i="95"/>
  <c r="K497" i="95"/>
  <c r="K498" i="95"/>
  <c r="K499" i="95"/>
  <c r="K500" i="95"/>
  <c r="K501" i="95"/>
  <c r="K502" i="95"/>
  <c r="K503" i="95"/>
  <c r="K504" i="95"/>
  <c r="K505" i="95"/>
  <c r="K506" i="95"/>
  <c r="K507" i="95"/>
  <c r="K508" i="95"/>
  <c r="K509" i="95"/>
  <c r="K510" i="95"/>
  <c r="K511" i="95"/>
  <c r="K512" i="95"/>
  <c r="K513" i="95"/>
  <c r="K514" i="95"/>
  <c r="K515" i="95"/>
  <c r="K516" i="95"/>
  <c r="K517" i="95"/>
  <c r="K518" i="95"/>
  <c r="K519" i="95"/>
  <c r="K520" i="95"/>
  <c r="K521" i="95"/>
  <c r="K522" i="95"/>
  <c r="K523" i="95"/>
  <c r="K524" i="95"/>
  <c r="K525" i="95"/>
  <c r="K526" i="95"/>
  <c r="K527" i="95"/>
  <c r="K528" i="95"/>
  <c r="K529" i="95"/>
  <c r="K530" i="95"/>
  <c r="K531" i="95"/>
  <c r="K532" i="95"/>
  <c r="K533" i="95"/>
  <c r="K534" i="95"/>
  <c r="K535" i="95"/>
  <c r="K536" i="95"/>
  <c r="K537" i="95"/>
  <c r="K538" i="95"/>
  <c r="K539" i="95"/>
  <c r="K540" i="95"/>
  <c r="K541" i="95"/>
  <c r="K542" i="95"/>
  <c r="K543" i="95"/>
  <c r="K544" i="95"/>
  <c r="K545" i="95"/>
  <c r="K546" i="95"/>
  <c r="K547" i="95"/>
  <c r="K548" i="95"/>
  <c r="K549" i="95"/>
  <c r="K550" i="95"/>
  <c r="K551" i="95"/>
  <c r="K552" i="95"/>
  <c r="K553" i="95"/>
  <c r="K554" i="95"/>
  <c r="K555" i="95"/>
  <c r="K556" i="95"/>
  <c r="K557" i="95"/>
  <c r="K558" i="95"/>
  <c r="K559" i="95"/>
  <c r="K560" i="95"/>
  <c r="K561" i="95"/>
  <c r="K562" i="95"/>
  <c r="K563" i="95"/>
  <c r="K564" i="95"/>
  <c r="K565" i="95"/>
  <c r="K566" i="95"/>
  <c r="K567" i="95"/>
  <c r="K568" i="95"/>
  <c r="K569" i="95"/>
  <c r="K570" i="95"/>
  <c r="K571" i="95"/>
  <c r="K572" i="95"/>
  <c r="K573" i="95"/>
  <c r="K574" i="95"/>
  <c r="K575" i="95"/>
  <c r="K576" i="95"/>
  <c r="K577" i="95"/>
  <c r="K578" i="95"/>
  <c r="K579" i="95"/>
  <c r="K580" i="95"/>
  <c r="K581" i="95"/>
  <c r="K582" i="95"/>
  <c r="K583" i="95"/>
  <c r="K584" i="95"/>
  <c r="K585" i="95"/>
  <c r="K586" i="95"/>
  <c r="K587" i="95"/>
  <c r="K588" i="95"/>
  <c r="K589" i="95"/>
  <c r="K590" i="95"/>
  <c r="K591" i="95"/>
  <c r="K592" i="95"/>
  <c r="K593" i="95"/>
  <c r="K594" i="95"/>
  <c r="K595" i="95"/>
  <c r="K596" i="95"/>
  <c r="K597" i="95"/>
  <c r="K598" i="95"/>
  <c r="K599" i="95"/>
  <c r="K600" i="95"/>
  <c r="K601" i="95"/>
  <c r="K602" i="95"/>
  <c r="K603" i="95"/>
  <c r="K604" i="95"/>
  <c r="K605" i="95"/>
  <c r="K606" i="95"/>
  <c r="K607" i="95"/>
  <c r="K608" i="95"/>
  <c r="K609" i="95"/>
  <c r="K610" i="95"/>
  <c r="K611" i="95"/>
  <c r="K612" i="95"/>
  <c r="K613" i="95"/>
  <c r="K614" i="95"/>
  <c r="K615" i="95"/>
  <c r="K616" i="95"/>
  <c r="K617" i="95"/>
  <c r="K618" i="95"/>
  <c r="K619" i="95"/>
  <c r="K620" i="95"/>
  <c r="K621" i="95"/>
  <c r="K622" i="95"/>
  <c r="K623" i="95"/>
  <c r="K624" i="95"/>
  <c r="K625" i="95"/>
  <c r="K626" i="95"/>
  <c r="K627" i="95"/>
  <c r="K628" i="95"/>
  <c r="K629" i="95"/>
  <c r="K630" i="95"/>
  <c r="K631" i="95"/>
  <c r="K632" i="95"/>
  <c r="K633" i="95"/>
  <c r="K634" i="95"/>
  <c r="K635" i="95"/>
  <c r="K636" i="95"/>
  <c r="K637" i="95"/>
  <c r="K638" i="95"/>
  <c r="K639" i="95"/>
  <c r="K640" i="95"/>
  <c r="K641" i="95"/>
  <c r="K642" i="95"/>
  <c r="K643" i="95"/>
  <c r="K644" i="95"/>
  <c r="K645" i="95"/>
  <c r="K646" i="95"/>
  <c r="K647" i="95"/>
  <c r="K648" i="95"/>
  <c r="K649" i="95"/>
  <c r="K650" i="95"/>
  <c r="K651" i="95"/>
  <c r="K652" i="95"/>
  <c r="K653" i="95"/>
  <c r="K654" i="95"/>
  <c r="K655" i="95"/>
  <c r="K656" i="95"/>
  <c r="K657" i="95"/>
  <c r="K658" i="95"/>
  <c r="K659" i="95"/>
  <c r="K660" i="95"/>
  <c r="K661" i="95"/>
  <c r="K662" i="95"/>
  <c r="K663" i="95"/>
  <c r="K664" i="95"/>
  <c r="K665" i="95"/>
  <c r="K666" i="95"/>
  <c r="K667" i="95"/>
  <c r="K668" i="95"/>
  <c r="K669" i="95"/>
  <c r="K670" i="95"/>
  <c r="K671" i="95"/>
  <c r="K672" i="95"/>
  <c r="K673" i="95"/>
  <c r="K674" i="95"/>
  <c r="K675" i="95"/>
  <c r="K676" i="95"/>
  <c r="K677" i="95"/>
  <c r="K678" i="95"/>
  <c r="K679" i="95"/>
  <c r="K680" i="95"/>
  <c r="K681" i="95"/>
  <c r="K682" i="95"/>
  <c r="K683" i="95"/>
  <c r="K684" i="95"/>
  <c r="K685" i="95"/>
  <c r="K686" i="95"/>
  <c r="K687" i="95"/>
  <c r="K688" i="95"/>
  <c r="K689" i="95"/>
  <c r="K690" i="95"/>
  <c r="K691" i="95"/>
  <c r="K692" i="95"/>
  <c r="K693" i="95"/>
  <c r="K694" i="95"/>
  <c r="K695" i="95"/>
  <c r="K696" i="95"/>
  <c r="K697" i="95"/>
  <c r="K698" i="95"/>
  <c r="K699" i="95"/>
  <c r="K700" i="95"/>
  <c r="K701" i="95"/>
  <c r="K702" i="95"/>
  <c r="K703" i="95"/>
  <c r="K704" i="95"/>
  <c r="K705" i="95"/>
  <c r="K706" i="95"/>
  <c r="K707" i="95"/>
  <c r="K708" i="95"/>
  <c r="K709" i="95"/>
  <c r="K710" i="95"/>
  <c r="K711" i="95"/>
  <c r="K712" i="95"/>
  <c r="K713" i="95"/>
  <c r="K714" i="95"/>
  <c r="K715" i="95"/>
  <c r="K716" i="95"/>
  <c r="K717" i="95"/>
  <c r="K718" i="95"/>
  <c r="K719" i="95"/>
  <c r="K720" i="95"/>
  <c r="K721" i="95"/>
  <c r="K722" i="95"/>
  <c r="K723" i="95"/>
  <c r="K724" i="95"/>
  <c r="K725" i="95"/>
  <c r="K726" i="95"/>
  <c r="K727" i="95"/>
  <c r="K728" i="95"/>
  <c r="K729" i="95"/>
  <c r="K730" i="95"/>
  <c r="K731" i="95"/>
  <c r="K732" i="95"/>
  <c r="K733" i="95"/>
  <c r="K734" i="95"/>
  <c r="K735" i="95"/>
  <c r="K736" i="95"/>
  <c r="K737" i="95"/>
  <c r="K738" i="95"/>
  <c r="K739" i="95"/>
  <c r="K740" i="95"/>
  <c r="K741" i="95"/>
  <c r="K742" i="95"/>
  <c r="K743" i="95"/>
  <c r="K744" i="95"/>
  <c r="K745" i="95"/>
  <c r="K746" i="95"/>
  <c r="K747" i="95"/>
  <c r="K748" i="95"/>
  <c r="K749" i="95"/>
  <c r="K750" i="95"/>
  <c r="K751" i="95"/>
  <c r="K752" i="95"/>
  <c r="K753" i="95"/>
  <c r="K754" i="95"/>
  <c r="K755" i="95"/>
  <c r="K756" i="95"/>
  <c r="K757" i="95"/>
  <c r="K758" i="95"/>
  <c r="K759" i="95"/>
  <c r="K760" i="95"/>
  <c r="K761" i="95"/>
  <c r="K762" i="95"/>
  <c r="K763" i="95"/>
  <c r="K764" i="95"/>
  <c r="K765" i="95"/>
  <c r="K766" i="95"/>
  <c r="K767" i="95"/>
  <c r="K768" i="95"/>
  <c r="K769" i="95"/>
  <c r="K770" i="95"/>
  <c r="K771" i="95"/>
  <c r="K772" i="95"/>
  <c r="K773" i="95"/>
  <c r="K774" i="95"/>
  <c r="K775" i="95"/>
  <c r="K776" i="95"/>
  <c r="K777" i="95"/>
  <c r="K778" i="95"/>
  <c r="K779" i="95"/>
  <c r="K780" i="95"/>
  <c r="K781" i="95"/>
  <c r="K782" i="95"/>
  <c r="K783" i="95"/>
  <c r="K784" i="95"/>
  <c r="K785" i="95"/>
  <c r="K786" i="95"/>
  <c r="K787" i="95"/>
  <c r="K788" i="95"/>
  <c r="K789" i="95"/>
  <c r="K790" i="95"/>
  <c r="K791" i="95"/>
  <c r="K792" i="95"/>
  <c r="K793" i="95"/>
  <c r="K794" i="95"/>
  <c r="K795" i="95"/>
  <c r="K796" i="95"/>
  <c r="K797" i="95"/>
  <c r="K798" i="95"/>
  <c r="K799" i="95"/>
  <c r="K800" i="95"/>
  <c r="K801" i="95"/>
  <c r="K802" i="95"/>
  <c r="K803" i="95"/>
  <c r="K804" i="95"/>
  <c r="K805" i="95"/>
  <c r="K806" i="95"/>
  <c r="K807" i="95"/>
  <c r="K808" i="95"/>
  <c r="K809" i="95"/>
  <c r="K810" i="95"/>
  <c r="K811" i="95"/>
  <c r="K812" i="95"/>
  <c r="K813" i="95"/>
  <c r="K814" i="95"/>
  <c r="K815" i="95"/>
  <c r="K816" i="95"/>
  <c r="K817" i="95"/>
  <c r="K818" i="95"/>
  <c r="K819" i="95"/>
  <c r="K820" i="95"/>
  <c r="K821" i="95"/>
  <c r="K822" i="95"/>
  <c r="K823" i="95"/>
  <c r="K824" i="95"/>
  <c r="K825" i="95"/>
  <c r="K826" i="95"/>
  <c r="K827" i="95"/>
  <c r="K828" i="95"/>
  <c r="K829" i="95"/>
  <c r="K830" i="95"/>
  <c r="K831" i="95"/>
  <c r="K832" i="95"/>
  <c r="K833" i="95"/>
  <c r="K834" i="95"/>
  <c r="K835" i="95"/>
  <c r="K836" i="95"/>
  <c r="K837" i="95"/>
  <c r="K838" i="95"/>
  <c r="K839" i="95"/>
  <c r="K840" i="95"/>
  <c r="K841" i="95"/>
  <c r="K842" i="95"/>
  <c r="K843" i="95"/>
  <c r="K844" i="95"/>
  <c r="K845" i="95"/>
  <c r="K846" i="95"/>
  <c r="K847" i="95"/>
  <c r="K848" i="95"/>
  <c r="K849" i="95"/>
  <c r="K850" i="95"/>
  <c r="K851" i="95"/>
  <c r="K852" i="95"/>
  <c r="K853" i="95"/>
  <c r="K854" i="95"/>
  <c r="K855" i="95"/>
  <c r="K856" i="95"/>
  <c r="K857" i="95"/>
  <c r="K858" i="95"/>
  <c r="K859" i="95"/>
  <c r="K860" i="95"/>
  <c r="K861" i="95"/>
  <c r="K862" i="95"/>
  <c r="K863" i="95"/>
  <c r="K864" i="95"/>
  <c r="K865" i="95"/>
  <c r="K866" i="95"/>
  <c r="K867" i="95"/>
  <c r="K868" i="95"/>
  <c r="K869" i="95"/>
  <c r="K870" i="95"/>
  <c r="K871" i="95"/>
  <c r="K872" i="95"/>
  <c r="K873" i="95"/>
  <c r="K874" i="95"/>
  <c r="K875" i="95"/>
  <c r="K876" i="95"/>
  <c r="K877" i="95"/>
  <c r="K878" i="95"/>
  <c r="K879" i="95"/>
  <c r="K880" i="95"/>
  <c r="K881" i="95"/>
  <c r="K882" i="95"/>
  <c r="K883" i="95"/>
  <c r="K884" i="95"/>
  <c r="K885" i="95"/>
  <c r="K886" i="95"/>
  <c r="K887" i="95"/>
  <c r="K888" i="95"/>
  <c r="K889" i="95"/>
  <c r="K890" i="95"/>
  <c r="K891" i="95"/>
  <c r="K892" i="95"/>
  <c r="K893" i="95"/>
  <c r="K894" i="95"/>
  <c r="K895" i="95"/>
  <c r="K896" i="95"/>
  <c r="K897" i="95"/>
  <c r="K898" i="95"/>
  <c r="K899" i="95"/>
  <c r="K900" i="95"/>
  <c r="K901" i="95"/>
  <c r="K902" i="95"/>
  <c r="K903" i="95"/>
  <c r="K904" i="95"/>
  <c r="K905" i="95"/>
  <c r="K906" i="95"/>
  <c r="K907" i="95"/>
  <c r="K908" i="95"/>
  <c r="K909" i="95"/>
  <c r="K910" i="95"/>
  <c r="K911" i="95"/>
  <c r="K912" i="95"/>
  <c r="K913" i="95"/>
  <c r="K914" i="95"/>
  <c r="K915" i="95"/>
  <c r="K916" i="95"/>
  <c r="K917" i="95"/>
  <c r="K918" i="95"/>
  <c r="K919" i="95"/>
  <c r="K920" i="95"/>
  <c r="K921" i="95"/>
  <c r="K922" i="95"/>
  <c r="K923" i="95"/>
  <c r="K924" i="95"/>
  <c r="K925" i="95"/>
  <c r="K926" i="95"/>
  <c r="K927" i="95"/>
  <c r="K928" i="95"/>
  <c r="K929" i="95"/>
  <c r="K930" i="95"/>
  <c r="K931" i="95"/>
  <c r="K932" i="95"/>
  <c r="K933" i="95"/>
  <c r="K934" i="95"/>
  <c r="K935" i="95"/>
  <c r="K936" i="95"/>
  <c r="K937" i="95"/>
  <c r="K938" i="95"/>
  <c r="K939" i="95"/>
  <c r="K940" i="95"/>
  <c r="K941" i="95"/>
  <c r="K942" i="95"/>
  <c r="K943" i="95"/>
  <c r="K944" i="95"/>
  <c r="K945" i="95"/>
  <c r="K946" i="95"/>
  <c r="K947" i="95"/>
  <c r="K948" i="95"/>
  <c r="K949" i="95"/>
  <c r="K950" i="95"/>
  <c r="K951" i="95"/>
  <c r="K952" i="95"/>
  <c r="K953" i="95"/>
  <c r="K954" i="95"/>
  <c r="K955" i="95"/>
  <c r="K956" i="95"/>
  <c r="K957" i="95"/>
  <c r="K958" i="95"/>
  <c r="K959" i="95"/>
  <c r="K960" i="95"/>
  <c r="K961" i="95"/>
  <c r="K962" i="95"/>
  <c r="K963" i="95"/>
  <c r="K964" i="95"/>
  <c r="K965" i="95"/>
  <c r="K966" i="95"/>
  <c r="K967" i="95"/>
  <c r="K968" i="95"/>
  <c r="K969" i="95"/>
  <c r="K970" i="95"/>
  <c r="K971" i="95"/>
  <c r="K972" i="95"/>
  <c r="K973" i="95"/>
  <c r="K974" i="95"/>
  <c r="K975" i="95"/>
  <c r="K976" i="95"/>
  <c r="K977" i="95"/>
  <c r="K978" i="95"/>
  <c r="K979" i="95"/>
  <c r="K980" i="95"/>
  <c r="K981" i="95"/>
  <c r="K982" i="95"/>
  <c r="K983" i="95"/>
  <c r="K984" i="95"/>
  <c r="K985" i="95"/>
  <c r="K986" i="95"/>
  <c r="K987" i="95"/>
  <c r="K988" i="95"/>
  <c r="K989" i="95"/>
  <c r="K990" i="95"/>
  <c r="K991" i="95"/>
  <c r="K992" i="95"/>
  <c r="K993" i="95"/>
  <c r="K994" i="95"/>
  <c r="K995" i="95"/>
  <c r="K996" i="95"/>
  <c r="K997" i="95"/>
  <c r="K998" i="95"/>
  <c r="K999" i="95"/>
  <c r="K1000" i="95"/>
  <c r="K1001" i="95"/>
  <c r="K1002" i="95"/>
  <c r="J3" i="95"/>
  <c r="J4" i="95"/>
  <c r="J5" i="95"/>
  <c r="J6" i="95"/>
  <c r="J7" i="95"/>
  <c r="J8" i="95"/>
  <c r="J9" i="95"/>
  <c r="J10" i="95"/>
  <c r="J11" i="95"/>
  <c r="J12" i="95"/>
  <c r="J13" i="95"/>
  <c r="J14" i="95"/>
  <c r="J15" i="95"/>
  <c r="J16" i="95"/>
  <c r="J17" i="95"/>
  <c r="J18" i="95"/>
  <c r="J19" i="95"/>
  <c r="J20" i="95"/>
  <c r="J21" i="95"/>
  <c r="J22" i="95"/>
  <c r="J23" i="95"/>
  <c r="J24" i="95"/>
  <c r="J25" i="95"/>
  <c r="J26" i="95"/>
  <c r="J27" i="95"/>
  <c r="J28" i="95"/>
  <c r="J29" i="95"/>
  <c r="J30" i="95"/>
  <c r="J31" i="95"/>
  <c r="J32" i="95"/>
  <c r="J33" i="95"/>
  <c r="J34" i="95"/>
  <c r="J35" i="95"/>
  <c r="J36" i="95"/>
  <c r="J37" i="95"/>
  <c r="J38" i="95"/>
  <c r="J39" i="95"/>
  <c r="J40" i="95"/>
  <c r="J41" i="95"/>
  <c r="J42" i="95"/>
  <c r="J43" i="95"/>
  <c r="J44" i="95"/>
  <c r="J45" i="95"/>
  <c r="J46" i="95"/>
  <c r="J47" i="95"/>
  <c r="J48" i="95"/>
  <c r="J49" i="95"/>
  <c r="J50" i="95"/>
  <c r="J51" i="95"/>
  <c r="J52" i="95"/>
  <c r="J53" i="95"/>
  <c r="J54" i="95"/>
  <c r="J55" i="95"/>
  <c r="J56" i="95"/>
  <c r="J57" i="95"/>
  <c r="J58" i="95"/>
  <c r="J59" i="95"/>
  <c r="J60" i="95"/>
  <c r="J61" i="95"/>
  <c r="J62" i="95"/>
  <c r="J63" i="95"/>
  <c r="J64" i="95"/>
  <c r="J65" i="95"/>
  <c r="J66" i="95"/>
  <c r="J67" i="95"/>
  <c r="J68" i="95"/>
  <c r="J69" i="95"/>
  <c r="J70" i="95"/>
  <c r="J71" i="95"/>
  <c r="J72" i="95"/>
  <c r="J73" i="95"/>
  <c r="J74" i="95"/>
  <c r="J75" i="95"/>
  <c r="J76" i="95"/>
  <c r="J77" i="95"/>
  <c r="J78" i="95"/>
  <c r="J79" i="95"/>
  <c r="J80" i="95"/>
  <c r="J81" i="95"/>
  <c r="J82" i="95"/>
  <c r="J83" i="95"/>
  <c r="J84" i="95"/>
  <c r="J85" i="95"/>
  <c r="J86" i="95"/>
  <c r="J87" i="95"/>
  <c r="J88" i="95"/>
  <c r="J89" i="95"/>
  <c r="J90" i="95"/>
  <c r="J91" i="95"/>
  <c r="J92" i="95"/>
  <c r="J93" i="95"/>
  <c r="J94" i="95"/>
  <c r="J95" i="95"/>
  <c r="J96" i="95"/>
  <c r="J97" i="95"/>
  <c r="J98" i="95"/>
  <c r="J99" i="95"/>
  <c r="J100" i="95"/>
  <c r="J101" i="95"/>
  <c r="J102" i="95"/>
  <c r="J103" i="95"/>
  <c r="J104" i="95"/>
  <c r="J105" i="95"/>
  <c r="J106" i="95"/>
  <c r="J107" i="95"/>
  <c r="J108" i="95"/>
  <c r="J109" i="95"/>
  <c r="J110" i="95"/>
  <c r="J111" i="95"/>
  <c r="J112" i="95"/>
  <c r="J113" i="95"/>
  <c r="J114" i="95"/>
  <c r="J115" i="95"/>
  <c r="J116" i="95"/>
  <c r="J117" i="95"/>
  <c r="J118" i="95"/>
  <c r="J119" i="95"/>
  <c r="J120" i="95"/>
  <c r="J121" i="95"/>
  <c r="J122" i="95"/>
  <c r="J123" i="95"/>
  <c r="J124" i="95"/>
  <c r="J125" i="95"/>
  <c r="J126" i="95"/>
  <c r="J127" i="95"/>
  <c r="J128" i="95"/>
  <c r="J129" i="95"/>
  <c r="J130" i="95"/>
  <c r="J131" i="95"/>
  <c r="J132" i="95"/>
  <c r="J133" i="95"/>
  <c r="J134" i="95"/>
  <c r="J135" i="95"/>
  <c r="J136" i="95"/>
  <c r="J137" i="95"/>
  <c r="J138" i="95"/>
  <c r="J139" i="95"/>
  <c r="J140" i="95"/>
  <c r="J141" i="95"/>
  <c r="J142" i="95"/>
  <c r="J143" i="95"/>
  <c r="J144" i="95"/>
  <c r="J145" i="95"/>
  <c r="J146" i="95"/>
  <c r="J147" i="95"/>
  <c r="J148" i="95"/>
  <c r="J149" i="95"/>
  <c r="J150" i="95"/>
  <c r="J151" i="95"/>
  <c r="J152" i="95"/>
  <c r="J153" i="95"/>
  <c r="J154" i="95"/>
  <c r="J155" i="95"/>
  <c r="J156" i="95"/>
  <c r="J157" i="95"/>
  <c r="J158" i="95"/>
  <c r="J159" i="95"/>
  <c r="J160" i="95"/>
  <c r="J161" i="95"/>
  <c r="J162" i="95"/>
  <c r="J163" i="95"/>
  <c r="J164" i="95"/>
  <c r="J165" i="95"/>
  <c r="J166" i="95"/>
  <c r="J167" i="95"/>
  <c r="J168" i="95"/>
  <c r="J169" i="95"/>
  <c r="J170" i="95"/>
  <c r="J171" i="95"/>
  <c r="J172" i="95"/>
  <c r="J173" i="95"/>
  <c r="J174" i="95"/>
  <c r="J175" i="95"/>
  <c r="J176" i="95"/>
  <c r="J177" i="95"/>
  <c r="J178" i="95"/>
  <c r="J179" i="95"/>
  <c r="J180" i="95"/>
  <c r="J181" i="95"/>
  <c r="J182" i="95"/>
  <c r="J183" i="95"/>
  <c r="J184" i="95"/>
  <c r="J185" i="95"/>
  <c r="J186" i="95"/>
  <c r="J187" i="95"/>
  <c r="J188" i="95"/>
  <c r="J189" i="95"/>
  <c r="J190" i="95"/>
  <c r="J191" i="95"/>
  <c r="J192" i="95"/>
  <c r="J193" i="95"/>
  <c r="J194" i="95"/>
  <c r="J195" i="95"/>
  <c r="J196" i="95"/>
  <c r="J197" i="95"/>
  <c r="J198" i="95"/>
  <c r="J199" i="95"/>
  <c r="J200" i="95"/>
  <c r="J201" i="95"/>
  <c r="J202" i="95"/>
  <c r="J203" i="95"/>
  <c r="J204" i="95"/>
  <c r="J205" i="95"/>
  <c r="J206" i="95"/>
  <c r="J207" i="95"/>
  <c r="J208" i="95"/>
  <c r="J209" i="95"/>
  <c r="J210" i="95"/>
  <c r="J211" i="95"/>
  <c r="J212" i="95"/>
  <c r="J213" i="95"/>
  <c r="J214" i="95"/>
  <c r="J215" i="95"/>
  <c r="J216" i="95"/>
  <c r="J217" i="95"/>
  <c r="J218" i="95"/>
  <c r="J219" i="95"/>
  <c r="J220" i="95"/>
  <c r="J221" i="95"/>
  <c r="J222" i="95"/>
  <c r="J223" i="95"/>
  <c r="J224" i="95"/>
  <c r="J225" i="95"/>
  <c r="J226" i="95"/>
  <c r="J227" i="95"/>
  <c r="J228" i="95"/>
  <c r="J229" i="95"/>
  <c r="J230" i="95"/>
  <c r="J231" i="95"/>
  <c r="J232" i="95"/>
  <c r="J233" i="95"/>
  <c r="J234" i="95"/>
  <c r="J235" i="95"/>
  <c r="J236" i="95"/>
  <c r="J237" i="95"/>
  <c r="J238" i="95"/>
  <c r="J239" i="95"/>
  <c r="J240" i="95"/>
  <c r="J241" i="95"/>
  <c r="J242" i="95"/>
  <c r="J243" i="95"/>
  <c r="J244" i="95"/>
  <c r="J245" i="95"/>
  <c r="J246" i="95"/>
  <c r="J247" i="95"/>
  <c r="J248" i="95"/>
  <c r="J249" i="95"/>
  <c r="J250" i="95"/>
  <c r="J251" i="95"/>
  <c r="J252" i="95"/>
  <c r="J253" i="95"/>
  <c r="J254" i="95"/>
  <c r="J255" i="95"/>
  <c r="J256" i="95"/>
  <c r="J257" i="95"/>
  <c r="J258" i="95"/>
  <c r="J259" i="95"/>
  <c r="J260" i="95"/>
  <c r="J261" i="95"/>
  <c r="J262" i="95"/>
  <c r="J263" i="95"/>
  <c r="J264" i="95"/>
  <c r="J265" i="95"/>
  <c r="J266" i="95"/>
  <c r="J267" i="95"/>
  <c r="J268" i="95"/>
  <c r="J269" i="95"/>
  <c r="J270" i="95"/>
  <c r="J271" i="95"/>
  <c r="J272" i="95"/>
  <c r="J273" i="95"/>
  <c r="J274" i="95"/>
  <c r="J275" i="95"/>
  <c r="J276" i="95"/>
  <c r="J277" i="95"/>
  <c r="J278" i="95"/>
  <c r="J279" i="95"/>
  <c r="J280" i="95"/>
  <c r="J281" i="95"/>
  <c r="J282" i="95"/>
  <c r="J283" i="95"/>
  <c r="J284" i="95"/>
  <c r="J285" i="95"/>
  <c r="J286" i="95"/>
  <c r="J287" i="95"/>
  <c r="J288" i="95"/>
  <c r="J289" i="95"/>
  <c r="J290" i="95"/>
  <c r="J291" i="95"/>
  <c r="J292" i="95"/>
  <c r="J293" i="95"/>
  <c r="J294" i="95"/>
  <c r="J295" i="95"/>
  <c r="J296" i="95"/>
  <c r="J297" i="95"/>
  <c r="J298" i="95"/>
  <c r="J299" i="95"/>
  <c r="J300" i="95"/>
  <c r="J301" i="95"/>
  <c r="J302" i="95"/>
  <c r="J303" i="95"/>
  <c r="J304" i="95"/>
  <c r="J305" i="95"/>
  <c r="J306" i="95"/>
  <c r="J307" i="95"/>
  <c r="J308" i="95"/>
  <c r="J309" i="95"/>
  <c r="J310" i="95"/>
  <c r="J311" i="95"/>
  <c r="J312" i="95"/>
  <c r="J313" i="95"/>
  <c r="J314" i="95"/>
  <c r="J315" i="95"/>
  <c r="J316" i="95"/>
  <c r="J317" i="95"/>
  <c r="J318" i="95"/>
  <c r="J319" i="95"/>
  <c r="J320" i="95"/>
  <c r="J321" i="95"/>
  <c r="J322" i="95"/>
  <c r="J323" i="95"/>
  <c r="J324" i="95"/>
  <c r="J325" i="95"/>
  <c r="J326" i="95"/>
  <c r="J327" i="95"/>
  <c r="J328" i="95"/>
  <c r="J329" i="95"/>
  <c r="J330" i="95"/>
  <c r="J331" i="95"/>
  <c r="J332" i="95"/>
  <c r="J333" i="95"/>
  <c r="J334" i="95"/>
  <c r="J335" i="95"/>
  <c r="J336" i="95"/>
  <c r="J337" i="95"/>
  <c r="J338" i="95"/>
  <c r="J339" i="95"/>
  <c r="J340" i="95"/>
  <c r="J341" i="95"/>
  <c r="J342" i="95"/>
  <c r="J343" i="95"/>
  <c r="J344" i="95"/>
  <c r="J345" i="95"/>
  <c r="J346" i="95"/>
  <c r="J347" i="95"/>
  <c r="J348" i="95"/>
  <c r="J349" i="95"/>
  <c r="J350" i="95"/>
  <c r="J351" i="95"/>
  <c r="J352" i="95"/>
  <c r="J353" i="95"/>
  <c r="J354" i="95"/>
  <c r="J355" i="95"/>
  <c r="J356" i="95"/>
  <c r="J357" i="95"/>
  <c r="J358" i="95"/>
  <c r="J359" i="95"/>
  <c r="J360" i="95"/>
  <c r="J361" i="95"/>
  <c r="J362" i="95"/>
  <c r="J363" i="95"/>
  <c r="J364" i="95"/>
  <c r="J365" i="95"/>
  <c r="J366" i="95"/>
  <c r="J367" i="95"/>
  <c r="J368" i="95"/>
  <c r="J369" i="95"/>
  <c r="J370" i="95"/>
  <c r="J371" i="95"/>
  <c r="J372" i="95"/>
  <c r="J373" i="95"/>
  <c r="J374" i="95"/>
  <c r="J375" i="95"/>
  <c r="J376" i="95"/>
  <c r="J377" i="95"/>
  <c r="J378" i="95"/>
  <c r="J379" i="95"/>
  <c r="J380" i="95"/>
  <c r="J381" i="95"/>
  <c r="J382" i="95"/>
  <c r="J383" i="95"/>
  <c r="J384" i="95"/>
  <c r="J385" i="95"/>
  <c r="J386" i="95"/>
  <c r="J387" i="95"/>
  <c r="J388" i="95"/>
  <c r="J389" i="95"/>
  <c r="J390" i="95"/>
  <c r="J391" i="95"/>
  <c r="J392" i="95"/>
  <c r="J393" i="95"/>
  <c r="J394" i="95"/>
  <c r="J395" i="95"/>
  <c r="J396" i="95"/>
  <c r="J397" i="95"/>
  <c r="J398" i="95"/>
  <c r="J399" i="95"/>
  <c r="J400" i="95"/>
  <c r="J401" i="95"/>
  <c r="J402" i="95"/>
  <c r="J403" i="95"/>
  <c r="J404" i="95"/>
  <c r="J405" i="95"/>
  <c r="J406" i="95"/>
  <c r="J407" i="95"/>
  <c r="J408" i="95"/>
  <c r="J409" i="95"/>
  <c r="J410" i="95"/>
  <c r="J411" i="95"/>
  <c r="J412" i="95"/>
  <c r="J413" i="95"/>
  <c r="J414" i="95"/>
  <c r="J415" i="95"/>
  <c r="J416" i="95"/>
  <c r="J417" i="95"/>
  <c r="J418" i="95"/>
  <c r="J419" i="95"/>
  <c r="J420" i="95"/>
  <c r="J421" i="95"/>
  <c r="J422" i="95"/>
  <c r="J423" i="95"/>
  <c r="J424" i="95"/>
  <c r="J425" i="95"/>
  <c r="J426" i="95"/>
  <c r="J427" i="95"/>
  <c r="J428" i="95"/>
  <c r="J429" i="95"/>
  <c r="J430" i="95"/>
  <c r="J431" i="95"/>
  <c r="J432" i="95"/>
  <c r="J433" i="95"/>
  <c r="J434" i="95"/>
  <c r="J435" i="95"/>
  <c r="J436" i="95"/>
  <c r="J437" i="95"/>
  <c r="J438" i="95"/>
  <c r="J439" i="95"/>
  <c r="J440" i="95"/>
  <c r="J441" i="95"/>
  <c r="J442" i="95"/>
  <c r="J443" i="95"/>
  <c r="J444" i="95"/>
  <c r="J445" i="95"/>
  <c r="J446" i="95"/>
  <c r="J447" i="95"/>
  <c r="J448" i="95"/>
  <c r="J449" i="95"/>
  <c r="J450" i="95"/>
  <c r="J451" i="95"/>
  <c r="J452" i="95"/>
  <c r="J453" i="95"/>
  <c r="J454" i="95"/>
  <c r="J455" i="95"/>
  <c r="J456" i="95"/>
  <c r="J457" i="95"/>
  <c r="J458" i="95"/>
  <c r="J459" i="95"/>
  <c r="J460" i="95"/>
  <c r="J461" i="95"/>
  <c r="J462" i="95"/>
  <c r="J463" i="95"/>
  <c r="J464" i="95"/>
  <c r="J465" i="95"/>
  <c r="J466" i="95"/>
  <c r="J467" i="95"/>
  <c r="J468" i="95"/>
  <c r="J469" i="95"/>
  <c r="J470" i="95"/>
  <c r="J471" i="95"/>
  <c r="J472" i="95"/>
  <c r="J473" i="95"/>
  <c r="J474" i="95"/>
  <c r="J475" i="95"/>
  <c r="J476" i="95"/>
  <c r="J477" i="95"/>
  <c r="J478" i="95"/>
  <c r="J479" i="95"/>
  <c r="J480" i="95"/>
  <c r="J481" i="95"/>
  <c r="J482" i="95"/>
  <c r="J483" i="95"/>
  <c r="J484" i="95"/>
  <c r="J485" i="95"/>
  <c r="J486" i="95"/>
  <c r="J487" i="95"/>
  <c r="J488" i="95"/>
  <c r="J489" i="95"/>
  <c r="J490" i="95"/>
  <c r="J491" i="95"/>
  <c r="J492" i="95"/>
  <c r="J493" i="95"/>
  <c r="J494" i="95"/>
  <c r="J495" i="95"/>
  <c r="J496" i="95"/>
  <c r="J497" i="95"/>
  <c r="J498" i="95"/>
  <c r="J499" i="95"/>
  <c r="J500" i="95"/>
  <c r="J501" i="95"/>
  <c r="J502" i="95"/>
  <c r="J503" i="95"/>
  <c r="J504" i="95"/>
  <c r="J505" i="95"/>
  <c r="J506" i="95"/>
  <c r="J507" i="95"/>
  <c r="J508" i="95"/>
  <c r="J509" i="95"/>
  <c r="J510" i="95"/>
  <c r="J511" i="95"/>
  <c r="J512" i="95"/>
  <c r="J513" i="95"/>
  <c r="J514" i="95"/>
  <c r="J515" i="95"/>
  <c r="J516" i="95"/>
  <c r="J517" i="95"/>
  <c r="J518" i="95"/>
  <c r="J519" i="95"/>
  <c r="J520" i="95"/>
  <c r="J521" i="95"/>
  <c r="J522" i="95"/>
  <c r="J523" i="95"/>
  <c r="J524" i="95"/>
  <c r="J525" i="95"/>
  <c r="J526" i="95"/>
  <c r="J527" i="95"/>
  <c r="J528" i="95"/>
  <c r="J529" i="95"/>
  <c r="J530" i="95"/>
  <c r="J531" i="95"/>
  <c r="J532" i="95"/>
  <c r="J533" i="95"/>
  <c r="J534" i="95"/>
  <c r="J535" i="95"/>
  <c r="J536" i="95"/>
  <c r="J537" i="95"/>
  <c r="J538" i="95"/>
  <c r="J539" i="95"/>
  <c r="J540" i="95"/>
  <c r="J541" i="95"/>
  <c r="J542" i="95"/>
  <c r="J543" i="95"/>
  <c r="J544" i="95"/>
  <c r="J545" i="95"/>
  <c r="J546" i="95"/>
  <c r="J547" i="95"/>
  <c r="J548" i="95"/>
  <c r="J549" i="95"/>
  <c r="J550" i="95"/>
  <c r="J551" i="95"/>
  <c r="J552" i="95"/>
  <c r="J553" i="95"/>
  <c r="J554" i="95"/>
  <c r="J555" i="95"/>
  <c r="J556" i="95"/>
  <c r="J557" i="95"/>
  <c r="J558" i="95"/>
  <c r="J559" i="95"/>
  <c r="J560" i="95"/>
  <c r="J561" i="95"/>
  <c r="J562" i="95"/>
  <c r="J563" i="95"/>
  <c r="J564" i="95"/>
  <c r="J565" i="95"/>
  <c r="J566" i="95"/>
  <c r="J567" i="95"/>
  <c r="J568" i="95"/>
  <c r="J569" i="95"/>
  <c r="J570" i="95"/>
  <c r="J571" i="95"/>
  <c r="J572" i="95"/>
  <c r="J573" i="95"/>
  <c r="J574" i="95"/>
  <c r="J575" i="95"/>
  <c r="J576" i="95"/>
  <c r="J577" i="95"/>
  <c r="J578" i="95"/>
  <c r="J579" i="95"/>
  <c r="J580" i="95"/>
  <c r="J581" i="95"/>
  <c r="J582" i="95"/>
  <c r="J583" i="95"/>
  <c r="J584" i="95"/>
  <c r="J585" i="95"/>
  <c r="J586" i="95"/>
  <c r="J587" i="95"/>
  <c r="J588" i="95"/>
  <c r="J589" i="95"/>
  <c r="J590" i="95"/>
  <c r="J591" i="95"/>
  <c r="J592" i="95"/>
  <c r="J593" i="95"/>
  <c r="J594" i="95"/>
  <c r="J595" i="95"/>
  <c r="J596" i="95"/>
  <c r="J597" i="95"/>
  <c r="J598" i="95"/>
  <c r="J599" i="95"/>
  <c r="J600" i="95"/>
  <c r="J601" i="95"/>
  <c r="J602" i="95"/>
  <c r="J603" i="95"/>
  <c r="J604" i="95"/>
  <c r="J605" i="95"/>
  <c r="J606" i="95"/>
  <c r="J607" i="95"/>
  <c r="J608" i="95"/>
  <c r="J609" i="95"/>
  <c r="J610" i="95"/>
  <c r="J611" i="95"/>
  <c r="J612" i="95"/>
  <c r="J613" i="95"/>
  <c r="J614" i="95"/>
  <c r="J615" i="95"/>
  <c r="J616" i="95"/>
  <c r="J617" i="95"/>
  <c r="J618" i="95"/>
  <c r="J619" i="95"/>
  <c r="J620" i="95"/>
  <c r="J621" i="95"/>
  <c r="J622" i="95"/>
  <c r="J623" i="95"/>
  <c r="J624" i="95"/>
  <c r="J625" i="95"/>
  <c r="J626" i="95"/>
  <c r="J627" i="95"/>
  <c r="J628" i="95"/>
  <c r="J629" i="95"/>
  <c r="J630" i="95"/>
  <c r="J631" i="95"/>
  <c r="J632" i="95"/>
  <c r="J633" i="95"/>
  <c r="J634" i="95"/>
  <c r="J635" i="95"/>
  <c r="J636" i="95"/>
  <c r="J637" i="95"/>
  <c r="J638" i="95"/>
  <c r="J639" i="95"/>
  <c r="J640" i="95"/>
  <c r="J641" i="95"/>
  <c r="J642" i="95"/>
  <c r="J643" i="95"/>
  <c r="J644" i="95"/>
  <c r="J645" i="95"/>
  <c r="J646" i="95"/>
  <c r="J647" i="95"/>
  <c r="J648" i="95"/>
  <c r="J649" i="95"/>
  <c r="J650" i="95"/>
  <c r="J651" i="95"/>
  <c r="J652" i="95"/>
  <c r="J653" i="95"/>
  <c r="J654" i="95"/>
  <c r="J655" i="95"/>
  <c r="J656" i="95"/>
  <c r="J657" i="95"/>
  <c r="J658" i="95"/>
  <c r="J659" i="95"/>
  <c r="J660" i="95"/>
  <c r="J661" i="95"/>
  <c r="J662" i="95"/>
  <c r="J663" i="95"/>
  <c r="J664" i="95"/>
  <c r="J665" i="95"/>
  <c r="J666" i="95"/>
  <c r="J667" i="95"/>
  <c r="J668" i="95"/>
  <c r="J669" i="95"/>
  <c r="J670" i="95"/>
  <c r="J671" i="95"/>
  <c r="J672" i="95"/>
  <c r="J673" i="95"/>
  <c r="J674" i="95"/>
  <c r="J675" i="95"/>
  <c r="J676" i="95"/>
  <c r="J677" i="95"/>
  <c r="J678" i="95"/>
  <c r="J679" i="95"/>
  <c r="J680" i="95"/>
  <c r="J681" i="95"/>
  <c r="J682" i="95"/>
  <c r="J683" i="95"/>
  <c r="J684" i="95"/>
  <c r="J685" i="95"/>
  <c r="J686" i="95"/>
  <c r="J687" i="95"/>
  <c r="J688" i="95"/>
  <c r="J689" i="95"/>
  <c r="J690" i="95"/>
  <c r="J691" i="95"/>
  <c r="J692" i="95"/>
  <c r="J693" i="95"/>
  <c r="J694" i="95"/>
  <c r="J695" i="95"/>
  <c r="J696" i="95"/>
  <c r="J697" i="95"/>
  <c r="J698" i="95"/>
  <c r="J699" i="95"/>
  <c r="J700" i="95"/>
  <c r="J701" i="95"/>
  <c r="J702" i="95"/>
  <c r="J703" i="95"/>
  <c r="J704" i="95"/>
  <c r="J705" i="95"/>
  <c r="J706" i="95"/>
  <c r="J707" i="95"/>
  <c r="J708" i="95"/>
  <c r="J709" i="95"/>
  <c r="J710" i="95"/>
  <c r="J711" i="95"/>
  <c r="J712" i="95"/>
  <c r="J713" i="95"/>
  <c r="J714" i="95"/>
  <c r="J715" i="95"/>
  <c r="J716" i="95"/>
  <c r="J717" i="95"/>
  <c r="J718" i="95"/>
  <c r="J719" i="95"/>
  <c r="J720" i="95"/>
  <c r="J721" i="95"/>
  <c r="J722" i="95"/>
  <c r="J723" i="95"/>
  <c r="J724" i="95"/>
  <c r="J725" i="95"/>
  <c r="J726" i="95"/>
  <c r="J727" i="95"/>
  <c r="J728" i="95"/>
  <c r="J729" i="95"/>
  <c r="J730" i="95"/>
  <c r="J731" i="95"/>
  <c r="J732" i="95"/>
  <c r="J733" i="95"/>
  <c r="J734" i="95"/>
  <c r="J735" i="95"/>
  <c r="J736" i="95"/>
  <c r="J737" i="95"/>
  <c r="J738" i="95"/>
  <c r="J739" i="95"/>
  <c r="J740" i="95"/>
  <c r="J741" i="95"/>
  <c r="J742" i="95"/>
  <c r="J743" i="95"/>
  <c r="J744" i="95"/>
  <c r="J745" i="95"/>
  <c r="J746" i="95"/>
  <c r="J747" i="95"/>
  <c r="J748" i="95"/>
  <c r="J749" i="95"/>
  <c r="J750" i="95"/>
  <c r="J751" i="95"/>
  <c r="J752" i="95"/>
  <c r="J753" i="95"/>
  <c r="J754" i="95"/>
  <c r="J755" i="95"/>
  <c r="J756" i="95"/>
  <c r="J757" i="95"/>
  <c r="J758" i="95"/>
  <c r="J759" i="95"/>
  <c r="J760" i="95"/>
  <c r="J761" i="95"/>
  <c r="J762" i="95"/>
  <c r="J763" i="95"/>
  <c r="J764" i="95"/>
  <c r="J765" i="95"/>
  <c r="J766" i="95"/>
  <c r="J767" i="95"/>
  <c r="J768" i="95"/>
  <c r="J769" i="95"/>
  <c r="J770" i="95"/>
  <c r="J771" i="95"/>
  <c r="J772" i="95"/>
  <c r="J773" i="95"/>
  <c r="J774" i="95"/>
  <c r="J775" i="95"/>
  <c r="J776" i="95"/>
  <c r="J777" i="95"/>
  <c r="J778" i="95"/>
  <c r="J779" i="95"/>
  <c r="J780" i="95"/>
  <c r="J781" i="95"/>
  <c r="J782" i="95"/>
  <c r="J783" i="95"/>
  <c r="J784" i="95"/>
  <c r="J785" i="95"/>
  <c r="J786" i="95"/>
  <c r="J787" i="95"/>
  <c r="J788" i="95"/>
  <c r="J789" i="95"/>
  <c r="J790" i="95"/>
  <c r="J791" i="95"/>
  <c r="J792" i="95"/>
  <c r="J793" i="95"/>
  <c r="J794" i="95"/>
  <c r="J795" i="95"/>
  <c r="J796" i="95"/>
  <c r="J797" i="95"/>
  <c r="J798" i="95"/>
  <c r="J799" i="95"/>
  <c r="J800" i="95"/>
  <c r="J801" i="95"/>
  <c r="J802" i="95"/>
  <c r="J803" i="95"/>
  <c r="J804" i="95"/>
  <c r="J805" i="95"/>
  <c r="J806" i="95"/>
  <c r="J807" i="95"/>
  <c r="J808" i="95"/>
  <c r="J809" i="95"/>
  <c r="J810" i="95"/>
  <c r="J811" i="95"/>
  <c r="J812" i="95"/>
  <c r="J813" i="95"/>
  <c r="J814" i="95"/>
  <c r="J815" i="95"/>
  <c r="J816" i="95"/>
  <c r="J817" i="95"/>
  <c r="J818" i="95"/>
  <c r="J819" i="95"/>
  <c r="J820" i="95"/>
  <c r="J821" i="95"/>
  <c r="J822" i="95"/>
  <c r="J823" i="95"/>
  <c r="J824" i="95"/>
  <c r="J825" i="95"/>
  <c r="J826" i="95"/>
  <c r="J827" i="95"/>
  <c r="J828" i="95"/>
  <c r="J829" i="95"/>
  <c r="J830" i="95"/>
  <c r="J831" i="95"/>
  <c r="J832" i="95"/>
  <c r="J833" i="95"/>
  <c r="J834" i="95"/>
  <c r="J835" i="95"/>
  <c r="J836" i="95"/>
  <c r="J837" i="95"/>
  <c r="J838" i="95"/>
  <c r="J839" i="95"/>
  <c r="J840" i="95"/>
  <c r="J841" i="95"/>
  <c r="J842" i="95"/>
  <c r="J843" i="95"/>
  <c r="J844" i="95"/>
  <c r="J845" i="95"/>
  <c r="J846" i="95"/>
  <c r="J847" i="95"/>
  <c r="J848" i="95"/>
  <c r="J849" i="95"/>
  <c r="J850" i="95"/>
  <c r="J851" i="95"/>
  <c r="J852" i="95"/>
  <c r="J853" i="95"/>
  <c r="J854" i="95"/>
  <c r="J855" i="95"/>
  <c r="J856" i="95"/>
  <c r="J857" i="95"/>
  <c r="J858" i="95"/>
  <c r="J859" i="95"/>
  <c r="J860" i="95"/>
  <c r="J861" i="95"/>
  <c r="J862" i="95"/>
  <c r="J863" i="95"/>
  <c r="J864" i="95"/>
  <c r="J865" i="95"/>
  <c r="J866" i="95"/>
  <c r="J867" i="95"/>
  <c r="J868" i="95"/>
  <c r="J869" i="95"/>
  <c r="J870" i="95"/>
  <c r="J871" i="95"/>
  <c r="J872" i="95"/>
  <c r="J873" i="95"/>
  <c r="J874" i="95"/>
  <c r="J875" i="95"/>
  <c r="J876" i="95"/>
  <c r="J877" i="95"/>
  <c r="J878" i="95"/>
  <c r="J879" i="95"/>
  <c r="J880" i="95"/>
  <c r="J881" i="95"/>
  <c r="J882" i="95"/>
  <c r="J883" i="95"/>
  <c r="J884" i="95"/>
  <c r="J885" i="95"/>
  <c r="J886" i="95"/>
  <c r="J887" i="95"/>
  <c r="J888" i="95"/>
  <c r="J889" i="95"/>
  <c r="J890" i="95"/>
  <c r="J891" i="95"/>
  <c r="J892" i="95"/>
  <c r="J893" i="95"/>
  <c r="J894" i="95"/>
  <c r="J895" i="95"/>
  <c r="J896" i="95"/>
  <c r="J897" i="95"/>
  <c r="J898" i="95"/>
  <c r="J899" i="95"/>
  <c r="J900" i="95"/>
  <c r="J901" i="95"/>
  <c r="J902" i="95"/>
  <c r="J903" i="95"/>
  <c r="J904" i="95"/>
  <c r="J905" i="95"/>
  <c r="J906" i="95"/>
  <c r="J907" i="95"/>
  <c r="J908" i="95"/>
  <c r="J909" i="95"/>
  <c r="J910" i="95"/>
  <c r="J911" i="95"/>
  <c r="J912" i="95"/>
  <c r="J913" i="95"/>
  <c r="J914" i="95"/>
  <c r="J915" i="95"/>
  <c r="J916" i="95"/>
  <c r="J917" i="95"/>
  <c r="J918" i="95"/>
  <c r="J919" i="95"/>
  <c r="J920" i="95"/>
  <c r="J921" i="95"/>
  <c r="J922" i="95"/>
  <c r="J923" i="95"/>
  <c r="J924" i="95"/>
  <c r="J925" i="95"/>
  <c r="J926" i="95"/>
  <c r="J927" i="95"/>
  <c r="J928" i="95"/>
  <c r="J929" i="95"/>
  <c r="J930" i="95"/>
  <c r="J931" i="95"/>
  <c r="J932" i="95"/>
  <c r="J933" i="95"/>
  <c r="J934" i="95"/>
  <c r="J935" i="95"/>
  <c r="J936" i="95"/>
  <c r="J937" i="95"/>
  <c r="J938" i="95"/>
  <c r="J939" i="95"/>
  <c r="J940" i="95"/>
  <c r="J941" i="95"/>
  <c r="J942" i="95"/>
  <c r="J943" i="95"/>
  <c r="J944" i="95"/>
  <c r="J945" i="95"/>
  <c r="J946" i="95"/>
  <c r="J947" i="95"/>
  <c r="J948" i="95"/>
  <c r="J949" i="95"/>
  <c r="J950" i="95"/>
  <c r="J951" i="95"/>
  <c r="J952" i="95"/>
  <c r="J953" i="95"/>
  <c r="J954" i="95"/>
  <c r="J955" i="95"/>
  <c r="J956" i="95"/>
  <c r="J957" i="95"/>
  <c r="J958" i="95"/>
  <c r="J959" i="95"/>
  <c r="J960" i="95"/>
  <c r="J961" i="95"/>
  <c r="J962" i="95"/>
  <c r="J963" i="95"/>
  <c r="J964" i="95"/>
  <c r="J965" i="95"/>
  <c r="J966" i="95"/>
  <c r="J967" i="95"/>
  <c r="J968" i="95"/>
  <c r="J969" i="95"/>
  <c r="J970" i="95"/>
  <c r="J971" i="95"/>
  <c r="J972" i="95"/>
  <c r="J973" i="95"/>
  <c r="J974" i="95"/>
  <c r="J975" i="95"/>
  <c r="J976" i="95"/>
  <c r="J977" i="95"/>
  <c r="J978" i="95"/>
  <c r="J979" i="95"/>
  <c r="J980" i="95"/>
  <c r="J981" i="95"/>
  <c r="J982" i="95"/>
  <c r="J983" i="95"/>
  <c r="J984" i="95"/>
  <c r="J985" i="95"/>
  <c r="J986" i="95"/>
  <c r="J987" i="95"/>
  <c r="J988" i="95"/>
  <c r="J989" i="95"/>
  <c r="J990" i="95"/>
  <c r="J991" i="95"/>
  <c r="J992" i="95"/>
  <c r="J993" i="95"/>
  <c r="J994" i="95"/>
  <c r="J995" i="95"/>
  <c r="J996" i="95"/>
  <c r="J997" i="95"/>
  <c r="J998" i="95"/>
  <c r="J999" i="95"/>
  <c r="J1000" i="95"/>
  <c r="J1001" i="95"/>
  <c r="J1002" i="95"/>
  <c r="E49" i="78" a="1"/>
  <c r="H4" i="93"/>
  <c r="H5" i="93"/>
  <c r="H6" i="93"/>
  <c r="H7" i="93"/>
  <c r="H8" i="93"/>
  <c r="H9" i="93"/>
  <c r="H10" i="93"/>
  <c r="H11" i="93"/>
  <c r="H12" i="93"/>
  <c r="H13" i="93"/>
  <c r="H14" i="93"/>
  <c r="H15" i="93"/>
  <c r="H16" i="93"/>
  <c r="H17" i="93"/>
  <c r="H18" i="93"/>
  <c r="H19" i="93"/>
  <c r="H20" i="93"/>
  <c r="H21" i="93"/>
  <c r="H22" i="93"/>
  <c r="H23" i="93"/>
  <c r="H24" i="93"/>
  <c r="H25" i="93"/>
  <c r="H26" i="93"/>
  <c r="H27" i="93"/>
  <c r="H28" i="93"/>
  <c r="H29" i="93"/>
  <c r="H30" i="93"/>
  <c r="H31" i="93"/>
  <c r="H32" i="93"/>
  <c r="H33" i="93"/>
  <c r="H34" i="93"/>
  <c r="H35" i="93"/>
  <c r="H36" i="93"/>
  <c r="H37" i="93"/>
  <c r="H38" i="93"/>
  <c r="H39" i="93"/>
  <c r="H40" i="93"/>
  <c r="H41" i="93"/>
  <c r="H42" i="93"/>
  <c r="H43" i="93"/>
  <c r="H44" i="93"/>
  <c r="H45" i="93"/>
  <c r="H46" i="93"/>
  <c r="H47" i="93"/>
  <c r="H48" i="93"/>
  <c r="H49" i="93"/>
  <c r="H50" i="93"/>
  <c r="H51" i="93"/>
  <c r="H52" i="93"/>
  <c r="H53" i="93"/>
  <c r="H54" i="93"/>
  <c r="H55" i="93"/>
  <c r="H56" i="93"/>
  <c r="H57" i="93"/>
  <c r="H58" i="93"/>
  <c r="H59" i="93"/>
  <c r="H60" i="93"/>
  <c r="H61" i="93"/>
  <c r="H62" i="93"/>
  <c r="H63" i="93"/>
  <c r="H64" i="93"/>
  <c r="H65" i="93"/>
  <c r="H66" i="93"/>
  <c r="H67" i="93"/>
  <c r="H68" i="93"/>
  <c r="H69" i="93"/>
  <c r="H70" i="93"/>
  <c r="H71" i="93"/>
  <c r="H72" i="93"/>
  <c r="H73" i="93"/>
  <c r="H74" i="93"/>
  <c r="H75" i="93"/>
  <c r="H76" i="93"/>
  <c r="H77" i="93"/>
  <c r="H78" i="93"/>
  <c r="H79" i="93"/>
  <c r="H80" i="93"/>
  <c r="H81" i="93"/>
  <c r="H82" i="93"/>
  <c r="H83" i="93"/>
  <c r="H84" i="93"/>
  <c r="H85" i="93"/>
  <c r="H86" i="93"/>
  <c r="H87" i="93"/>
  <c r="H88" i="93"/>
  <c r="H89" i="93"/>
  <c r="H90" i="93"/>
  <c r="H91" i="93"/>
  <c r="H92" i="93"/>
  <c r="H93" i="93"/>
  <c r="H94" i="93"/>
  <c r="H95" i="93"/>
  <c r="H96" i="93"/>
  <c r="H97" i="93"/>
  <c r="H98" i="93"/>
  <c r="H99" i="93"/>
  <c r="H100" i="93"/>
  <c r="H101" i="93"/>
  <c r="H102" i="93"/>
  <c r="H103" i="93"/>
  <c r="H104" i="93"/>
  <c r="H105" i="93"/>
  <c r="H106" i="93"/>
  <c r="H107" i="93"/>
  <c r="H108" i="93"/>
  <c r="H109" i="93"/>
  <c r="H110" i="93"/>
  <c r="H111" i="93"/>
  <c r="H112" i="93"/>
  <c r="H113" i="93"/>
  <c r="H114" i="93"/>
  <c r="H115" i="93"/>
  <c r="H116" i="93"/>
  <c r="H117" i="93"/>
  <c r="H118" i="93"/>
  <c r="H119" i="93"/>
  <c r="H120" i="93"/>
  <c r="H121" i="93"/>
  <c r="H122" i="93"/>
  <c r="H123" i="93"/>
  <c r="H124" i="93"/>
  <c r="H125" i="93"/>
  <c r="H126" i="93"/>
  <c r="H127" i="93"/>
  <c r="H128" i="93"/>
  <c r="H129" i="93"/>
  <c r="H130" i="93"/>
  <c r="H131" i="93"/>
  <c r="H132" i="93"/>
  <c r="H133" i="93"/>
  <c r="H134" i="93"/>
  <c r="H135" i="93"/>
  <c r="H136" i="93"/>
  <c r="H137" i="93"/>
  <c r="H138" i="93"/>
  <c r="H139" i="93"/>
  <c r="H140" i="93"/>
  <c r="H141" i="93"/>
  <c r="H142" i="93"/>
  <c r="H143" i="93"/>
  <c r="H144" i="93"/>
  <c r="H145" i="93"/>
  <c r="H146" i="93"/>
  <c r="H147" i="93"/>
  <c r="H148" i="93"/>
  <c r="H149" i="93"/>
  <c r="H150" i="93"/>
  <c r="H151" i="93"/>
  <c r="H152" i="93"/>
  <c r="H153" i="93"/>
  <c r="H154" i="93"/>
  <c r="H155" i="93"/>
  <c r="H156" i="93"/>
  <c r="H157" i="93"/>
  <c r="H158" i="93"/>
  <c r="H159" i="93"/>
  <c r="H160" i="93"/>
  <c r="H161" i="93"/>
  <c r="H162" i="93"/>
  <c r="H163" i="93"/>
  <c r="H164" i="93"/>
  <c r="H165" i="93"/>
  <c r="H166" i="93"/>
  <c r="H167" i="93"/>
  <c r="H168" i="93"/>
  <c r="H169" i="93"/>
  <c r="H170" i="93"/>
  <c r="H171" i="93"/>
  <c r="H172" i="93"/>
  <c r="H173" i="93"/>
  <c r="H174" i="93"/>
  <c r="H175" i="93"/>
  <c r="H176" i="93"/>
  <c r="H177" i="93"/>
  <c r="H178" i="93"/>
  <c r="H179" i="93"/>
  <c r="H180" i="93"/>
  <c r="H181" i="93"/>
  <c r="H182" i="93"/>
  <c r="H183" i="93"/>
  <c r="H184" i="93"/>
  <c r="H185" i="93"/>
  <c r="H186" i="93"/>
  <c r="H187" i="93"/>
  <c r="H188" i="93"/>
  <c r="H189" i="93"/>
  <c r="H190" i="93"/>
  <c r="H191" i="93"/>
  <c r="H192" i="93"/>
  <c r="H193" i="93"/>
  <c r="H194" i="93"/>
  <c r="H195" i="93"/>
  <c r="H196" i="93"/>
  <c r="H197" i="93"/>
  <c r="H198" i="93"/>
  <c r="H199" i="93"/>
  <c r="H200" i="93"/>
  <c r="H201" i="93"/>
  <c r="H202" i="93"/>
  <c r="H203" i="93"/>
  <c r="H204" i="93"/>
  <c r="H205" i="93"/>
  <c r="H206" i="93"/>
  <c r="H207" i="93"/>
  <c r="H208" i="93"/>
  <c r="H209" i="93"/>
  <c r="H210" i="93"/>
  <c r="H211" i="93"/>
  <c r="H212" i="93"/>
  <c r="H213" i="93"/>
  <c r="H214" i="93"/>
  <c r="H215" i="93"/>
  <c r="H216" i="93"/>
  <c r="H217" i="93"/>
  <c r="H218" i="93"/>
  <c r="H219" i="93"/>
  <c r="H220" i="93"/>
  <c r="H221" i="93"/>
  <c r="H222" i="93"/>
  <c r="H223" i="93"/>
  <c r="H224" i="93"/>
  <c r="H225" i="93"/>
  <c r="H226" i="93"/>
  <c r="H227" i="93"/>
  <c r="H228" i="93"/>
  <c r="H229" i="93"/>
  <c r="H230" i="93"/>
  <c r="H231" i="93"/>
  <c r="H232" i="93"/>
  <c r="H233" i="93"/>
  <c r="H234" i="93"/>
  <c r="H235" i="93"/>
  <c r="H236" i="93"/>
  <c r="H237" i="93"/>
  <c r="H238" i="93"/>
  <c r="H239" i="93"/>
  <c r="H240" i="93"/>
  <c r="H241" i="93"/>
  <c r="H242" i="93"/>
  <c r="H243" i="93"/>
  <c r="H244" i="93"/>
  <c r="H245" i="93"/>
  <c r="H246" i="93"/>
  <c r="H247" i="93"/>
  <c r="H248" i="93"/>
  <c r="H249" i="93"/>
  <c r="H250" i="93"/>
  <c r="H251" i="93"/>
  <c r="H252" i="93"/>
  <c r="H253" i="93"/>
  <c r="H254" i="93"/>
  <c r="H255" i="93"/>
  <c r="H256" i="93"/>
  <c r="H257" i="93"/>
  <c r="H258" i="93"/>
  <c r="H259" i="93"/>
  <c r="H260" i="93"/>
  <c r="H261" i="93"/>
  <c r="H262" i="93"/>
  <c r="H263" i="93"/>
  <c r="H264" i="93"/>
  <c r="H265" i="93"/>
  <c r="H266" i="93"/>
  <c r="H267" i="93"/>
  <c r="H268" i="93"/>
  <c r="H269" i="93"/>
  <c r="H270" i="93"/>
  <c r="H271" i="93"/>
  <c r="H272" i="93"/>
  <c r="H273" i="93"/>
  <c r="H274" i="93"/>
  <c r="H275" i="93"/>
  <c r="H276" i="93"/>
  <c r="H277" i="93"/>
  <c r="H278" i="93"/>
  <c r="H279" i="93"/>
  <c r="H280" i="93"/>
  <c r="H281" i="93"/>
  <c r="H282" i="93"/>
  <c r="H283" i="93"/>
  <c r="H284" i="93"/>
  <c r="H285" i="93"/>
  <c r="H286" i="93"/>
  <c r="H287" i="93"/>
  <c r="H288" i="93"/>
  <c r="H289" i="93"/>
  <c r="H290" i="93"/>
  <c r="H291" i="93"/>
  <c r="H292" i="93"/>
  <c r="H293" i="93"/>
  <c r="H294" i="93"/>
  <c r="H295" i="93"/>
  <c r="H296" i="93"/>
  <c r="H297" i="93"/>
  <c r="H298" i="93"/>
  <c r="H299" i="93"/>
  <c r="H300" i="93"/>
  <c r="H301" i="93"/>
  <c r="H302" i="93"/>
  <c r="H303" i="93"/>
  <c r="H304" i="93"/>
  <c r="H305" i="93"/>
  <c r="H306" i="93"/>
  <c r="H307" i="93"/>
  <c r="H308" i="93"/>
  <c r="H309" i="93"/>
  <c r="H310" i="93"/>
  <c r="H311" i="93"/>
  <c r="H312" i="93"/>
  <c r="H313" i="93"/>
  <c r="H314" i="93"/>
  <c r="H315" i="93"/>
  <c r="H316" i="93"/>
  <c r="H317" i="93"/>
  <c r="H318" i="93"/>
  <c r="H319" i="93"/>
  <c r="H320" i="93"/>
  <c r="H321" i="93"/>
  <c r="H322" i="93"/>
  <c r="H323" i="93"/>
  <c r="H324" i="93"/>
  <c r="H325" i="93"/>
  <c r="H326" i="93"/>
  <c r="H327" i="93"/>
  <c r="H328" i="93"/>
  <c r="H329" i="93"/>
  <c r="H330" i="93"/>
  <c r="H331" i="93"/>
  <c r="H332" i="93"/>
  <c r="H333" i="93"/>
  <c r="H334" i="93"/>
  <c r="H335" i="93"/>
  <c r="H336" i="93"/>
  <c r="H337" i="93"/>
  <c r="H338" i="93"/>
  <c r="H339" i="93"/>
  <c r="H340" i="93"/>
  <c r="H341" i="93"/>
  <c r="H342" i="93"/>
  <c r="H343" i="93"/>
  <c r="H344" i="93"/>
  <c r="H345" i="93"/>
  <c r="H346" i="93"/>
  <c r="H347" i="93"/>
  <c r="H348" i="93"/>
  <c r="H349" i="93"/>
  <c r="H350" i="93"/>
  <c r="H351" i="93"/>
  <c r="H352" i="93"/>
  <c r="H353" i="93"/>
  <c r="H354" i="93"/>
  <c r="H355" i="93"/>
  <c r="H356" i="93"/>
  <c r="H357" i="93"/>
  <c r="H358" i="93"/>
  <c r="H359" i="93"/>
  <c r="H360" i="93"/>
  <c r="H361" i="93"/>
  <c r="H362" i="93"/>
  <c r="H363" i="93"/>
  <c r="H364" i="93"/>
  <c r="H365" i="93"/>
  <c r="H366" i="93"/>
  <c r="H367" i="93"/>
  <c r="H368" i="93"/>
  <c r="H369" i="93"/>
  <c r="H370" i="93"/>
  <c r="H371" i="93"/>
  <c r="H372" i="93"/>
  <c r="H373" i="93"/>
  <c r="H374" i="93"/>
  <c r="H375" i="93"/>
  <c r="H376" i="93"/>
  <c r="H377" i="93"/>
  <c r="H378" i="93"/>
  <c r="H379" i="93"/>
  <c r="H380" i="93"/>
  <c r="H381" i="93"/>
  <c r="H382" i="93"/>
  <c r="H383" i="93"/>
  <c r="H384" i="93"/>
  <c r="H385" i="93"/>
  <c r="H386" i="93"/>
  <c r="H387" i="93"/>
  <c r="H388" i="93"/>
  <c r="H389" i="93"/>
  <c r="H390" i="93"/>
  <c r="H391" i="93"/>
  <c r="H392" i="93"/>
  <c r="H393" i="93"/>
  <c r="H394" i="93"/>
  <c r="H395" i="93"/>
  <c r="H396" i="93"/>
  <c r="H397" i="93"/>
  <c r="H398" i="93"/>
  <c r="H399" i="93"/>
  <c r="H400" i="93"/>
  <c r="H401" i="93"/>
  <c r="H402" i="93"/>
  <c r="H403" i="93"/>
  <c r="H404" i="93"/>
  <c r="H405" i="93"/>
  <c r="H406" i="93"/>
  <c r="H407" i="93"/>
  <c r="H408" i="93"/>
  <c r="H409" i="93"/>
  <c r="H410" i="93"/>
  <c r="H411" i="93"/>
  <c r="H412" i="93"/>
  <c r="H413" i="93"/>
  <c r="H414" i="93"/>
  <c r="H415" i="93"/>
  <c r="H416" i="93"/>
  <c r="H417" i="93"/>
  <c r="H418" i="93"/>
  <c r="H419" i="93"/>
  <c r="H420" i="93"/>
  <c r="H421" i="93"/>
  <c r="H422" i="93"/>
  <c r="H423" i="93"/>
  <c r="H424" i="93"/>
  <c r="H425" i="93"/>
  <c r="H426" i="93"/>
  <c r="H427" i="93"/>
  <c r="H428" i="93"/>
  <c r="H429" i="93"/>
  <c r="H430" i="93"/>
  <c r="H431" i="93"/>
  <c r="H432" i="93"/>
  <c r="H433" i="93"/>
  <c r="H434" i="93"/>
  <c r="H435" i="93"/>
  <c r="H436" i="93"/>
  <c r="H437" i="93"/>
  <c r="H438" i="93"/>
  <c r="H439" i="93"/>
  <c r="H440" i="93"/>
  <c r="H441" i="93"/>
  <c r="H442" i="93"/>
  <c r="H443" i="93"/>
  <c r="H444" i="93"/>
  <c r="H445" i="93"/>
  <c r="H446" i="93"/>
  <c r="H447" i="93"/>
  <c r="H448" i="93"/>
  <c r="H449" i="93"/>
  <c r="H450" i="93"/>
  <c r="H451" i="93"/>
  <c r="H452" i="93"/>
  <c r="H453" i="93"/>
  <c r="H454" i="93"/>
  <c r="H455" i="93"/>
  <c r="H456" i="93"/>
  <c r="H457" i="93"/>
  <c r="H458" i="93"/>
  <c r="H459" i="93"/>
  <c r="H460" i="93"/>
  <c r="H461" i="93"/>
  <c r="H462" i="93"/>
  <c r="H463" i="93"/>
  <c r="H464" i="93"/>
  <c r="H465" i="93"/>
  <c r="H466" i="93"/>
  <c r="H467" i="93"/>
  <c r="H468" i="93"/>
  <c r="H469" i="93"/>
  <c r="H470" i="93"/>
  <c r="H471" i="93"/>
  <c r="H472" i="93"/>
  <c r="H473" i="93"/>
  <c r="H474" i="93"/>
  <c r="H475" i="93"/>
  <c r="H476" i="93"/>
  <c r="H477" i="93"/>
  <c r="H478" i="93"/>
  <c r="H479" i="93"/>
  <c r="H480" i="93"/>
  <c r="H481" i="93"/>
  <c r="H482" i="93"/>
  <c r="H483" i="93"/>
  <c r="H484" i="93"/>
  <c r="H485" i="93"/>
  <c r="H486" i="93"/>
  <c r="H487" i="93"/>
  <c r="H488" i="93"/>
  <c r="H489" i="93"/>
  <c r="H490" i="93"/>
  <c r="H491" i="93"/>
  <c r="H492" i="93"/>
  <c r="H493" i="93"/>
  <c r="H494" i="93"/>
  <c r="H495" i="93"/>
  <c r="H496" i="93"/>
  <c r="H497" i="93"/>
  <c r="H498" i="93"/>
  <c r="H499" i="93"/>
  <c r="H500" i="93"/>
  <c r="H501" i="93"/>
  <c r="H502" i="93"/>
  <c r="H503" i="93"/>
  <c r="H504" i="93"/>
  <c r="H505" i="93"/>
  <c r="H506" i="93"/>
  <c r="H507" i="93"/>
  <c r="H508" i="93"/>
  <c r="H509" i="93"/>
  <c r="H510" i="93"/>
  <c r="H511" i="93"/>
  <c r="H512" i="93"/>
  <c r="H513" i="93"/>
  <c r="H514" i="93"/>
  <c r="H515" i="93"/>
  <c r="H516" i="93"/>
  <c r="H517" i="93"/>
  <c r="H518" i="93"/>
  <c r="H519" i="93"/>
  <c r="H520" i="93"/>
  <c r="H521" i="93"/>
  <c r="H522" i="93"/>
  <c r="H523" i="93"/>
  <c r="H524" i="93"/>
  <c r="H525" i="93"/>
  <c r="H526" i="93"/>
  <c r="H527" i="93"/>
  <c r="H528" i="93"/>
  <c r="H529" i="93"/>
  <c r="H530" i="93"/>
  <c r="H531" i="93"/>
  <c r="H532" i="93"/>
  <c r="H533" i="93"/>
  <c r="H534" i="93"/>
  <c r="H535" i="93"/>
  <c r="H536" i="93"/>
  <c r="H537" i="93"/>
  <c r="H538" i="93"/>
  <c r="H539" i="93"/>
  <c r="H540" i="93"/>
  <c r="H541" i="93"/>
  <c r="H542" i="93"/>
  <c r="H543" i="93"/>
  <c r="H544" i="93"/>
  <c r="H545" i="93"/>
  <c r="H546" i="93"/>
  <c r="H547" i="93"/>
  <c r="H548" i="93"/>
  <c r="H549" i="93"/>
  <c r="H550" i="93"/>
  <c r="H551" i="93"/>
  <c r="H552" i="93"/>
  <c r="H553" i="93"/>
  <c r="H554" i="93"/>
  <c r="H555" i="93"/>
  <c r="H556" i="93"/>
  <c r="H557" i="93"/>
  <c r="H558" i="93"/>
  <c r="H559" i="93"/>
  <c r="H560" i="93"/>
  <c r="H561" i="93"/>
  <c r="H562" i="93"/>
  <c r="H563" i="93"/>
  <c r="H564" i="93"/>
  <c r="H565" i="93"/>
  <c r="H566" i="93"/>
  <c r="H567" i="93"/>
  <c r="H568" i="93"/>
  <c r="H569" i="93"/>
  <c r="H570" i="93"/>
  <c r="H571" i="93"/>
  <c r="H572" i="93"/>
  <c r="H573" i="93"/>
  <c r="H574" i="93"/>
  <c r="H575" i="93"/>
  <c r="H576" i="93"/>
  <c r="H577" i="93"/>
  <c r="H578" i="93"/>
  <c r="H579" i="93"/>
  <c r="H580" i="93"/>
  <c r="H581" i="93"/>
  <c r="H582" i="93"/>
  <c r="H583" i="93"/>
  <c r="H584" i="93"/>
  <c r="H585" i="93"/>
  <c r="H586" i="93"/>
  <c r="H587" i="93"/>
  <c r="H588" i="93"/>
  <c r="H589" i="93"/>
  <c r="H590" i="93"/>
  <c r="H591" i="93"/>
  <c r="H592" i="93"/>
  <c r="H593" i="93"/>
  <c r="H594" i="93"/>
  <c r="H595" i="93"/>
  <c r="H596" i="93"/>
  <c r="H597" i="93"/>
  <c r="H598" i="93"/>
  <c r="H599" i="93"/>
  <c r="H600" i="93"/>
  <c r="H601" i="93"/>
  <c r="H602" i="93"/>
  <c r="H603" i="93"/>
  <c r="H604" i="93"/>
  <c r="H605" i="93"/>
  <c r="H606" i="93"/>
  <c r="H607" i="93"/>
  <c r="H608" i="93"/>
  <c r="H609" i="93"/>
  <c r="H610" i="93"/>
  <c r="H611" i="93"/>
  <c r="H612" i="93"/>
  <c r="H613" i="93"/>
  <c r="H614" i="93"/>
  <c r="H615" i="93"/>
  <c r="H616" i="93"/>
  <c r="H617" i="93"/>
  <c r="H618" i="93"/>
  <c r="H619" i="93"/>
  <c r="H620" i="93"/>
  <c r="H621" i="93"/>
  <c r="H622" i="93"/>
  <c r="H623" i="93"/>
  <c r="H624" i="93"/>
  <c r="H625" i="93"/>
  <c r="H626" i="93"/>
  <c r="H627" i="93"/>
  <c r="H628" i="93"/>
  <c r="H629" i="93"/>
  <c r="H630" i="93"/>
  <c r="H631" i="93"/>
  <c r="H632" i="93"/>
  <c r="H633" i="93"/>
  <c r="H634" i="93"/>
  <c r="H635" i="93"/>
  <c r="H636" i="93"/>
  <c r="H637" i="93"/>
  <c r="H638" i="93"/>
  <c r="H639" i="93"/>
  <c r="H640" i="93"/>
  <c r="H641" i="93"/>
  <c r="H642" i="93"/>
  <c r="H643" i="93"/>
  <c r="H644" i="93"/>
  <c r="H645" i="93"/>
  <c r="H646" i="93"/>
  <c r="H647" i="93"/>
  <c r="H648" i="93"/>
  <c r="H649" i="93"/>
  <c r="H650" i="93"/>
  <c r="H651" i="93"/>
  <c r="H652" i="93"/>
  <c r="H653" i="93"/>
  <c r="H654" i="93"/>
  <c r="H655" i="93"/>
  <c r="H656" i="93"/>
  <c r="H657" i="93"/>
  <c r="H658" i="93"/>
  <c r="H659" i="93"/>
  <c r="H660" i="93"/>
  <c r="H661" i="93"/>
  <c r="H662" i="93"/>
  <c r="H663" i="93"/>
  <c r="H664" i="93"/>
  <c r="H665" i="93"/>
  <c r="H666" i="93"/>
  <c r="H667" i="93"/>
  <c r="H668" i="93"/>
  <c r="H669" i="93"/>
  <c r="H670" i="93"/>
  <c r="H671" i="93"/>
  <c r="H672" i="93"/>
  <c r="H673" i="93"/>
  <c r="H674" i="93"/>
  <c r="H675" i="93"/>
  <c r="H676" i="93"/>
  <c r="H677" i="93"/>
  <c r="H678" i="93"/>
  <c r="H679" i="93"/>
  <c r="H680" i="93"/>
  <c r="H681" i="93"/>
  <c r="H682" i="93"/>
  <c r="H683" i="93"/>
  <c r="H684" i="93"/>
  <c r="H685" i="93"/>
  <c r="H686" i="93"/>
  <c r="H687" i="93"/>
  <c r="H688" i="93"/>
  <c r="H689" i="93"/>
  <c r="H690" i="93"/>
  <c r="H691" i="93"/>
  <c r="H692" i="93"/>
  <c r="H693" i="93"/>
  <c r="H694" i="93"/>
  <c r="H695" i="93"/>
  <c r="H696" i="93"/>
  <c r="H697" i="93"/>
  <c r="H698" i="93"/>
  <c r="H699" i="93"/>
  <c r="H700" i="93"/>
  <c r="H701" i="93"/>
  <c r="H702" i="93"/>
  <c r="H703" i="93"/>
  <c r="H704" i="93"/>
  <c r="H705" i="93"/>
  <c r="H706" i="93"/>
  <c r="H707" i="93"/>
  <c r="H708" i="93"/>
  <c r="H709" i="93"/>
  <c r="H710" i="93"/>
  <c r="H711" i="93"/>
  <c r="H712" i="93"/>
  <c r="H713" i="93"/>
  <c r="H714" i="93"/>
  <c r="H715" i="93"/>
  <c r="H716" i="93"/>
  <c r="H717" i="93"/>
  <c r="H718" i="93"/>
  <c r="H719" i="93"/>
  <c r="H720" i="93"/>
  <c r="H721" i="93"/>
  <c r="H722" i="93"/>
  <c r="H723" i="93"/>
  <c r="H724" i="93"/>
  <c r="H725" i="93"/>
  <c r="H726" i="93"/>
  <c r="H727" i="93"/>
  <c r="H728" i="93"/>
  <c r="H729" i="93"/>
  <c r="H730" i="93"/>
  <c r="H731" i="93"/>
  <c r="H732" i="93"/>
  <c r="H733" i="93"/>
  <c r="H734" i="93"/>
  <c r="H735" i="93"/>
  <c r="H736" i="93"/>
  <c r="H737" i="93"/>
  <c r="H738" i="93"/>
  <c r="H739" i="93"/>
  <c r="H740" i="93"/>
  <c r="H741" i="93"/>
  <c r="H742" i="93"/>
  <c r="H743" i="93"/>
  <c r="H744" i="93"/>
  <c r="H745" i="93"/>
  <c r="H746" i="93"/>
  <c r="H747" i="93"/>
  <c r="H748" i="93"/>
  <c r="H749" i="93"/>
  <c r="H750" i="93"/>
  <c r="H751" i="93"/>
  <c r="H752" i="93"/>
  <c r="H753" i="93"/>
  <c r="H754" i="93"/>
  <c r="H755" i="93"/>
  <c r="H756" i="93"/>
  <c r="H757" i="93"/>
  <c r="H758" i="93"/>
  <c r="H759" i="93"/>
  <c r="H760" i="93"/>
  <c r="H761" i="93"/>
  <c r="H762" i="93"/>
  <c r="H763" i="93"/>
  <c r="H764" i="93"/>
  <c r="H765" i="93"/>
  <c r="H766" i="93"/>
  <c r="H767" i="93"/>
  <c r="H768" i="93"/>
  <c r="H769" i="93"/>
  <c r="H770" i="93"/>
  <c r="H771" i="93"/>
  <c r="H772" i="93"/>
  <c r="H773" i="93"/>
  <c r="H774" i="93"/>
  <c r="H775" i="93"/>
  <c r="H776" i="93"/>
  <c r="H777" i="93"/>
  <c r="H778" i="93"/>
  <c r="H779" i="93"/>
  <c r="H780" i="93"/>
  <c r="H781" i="93"/>
  <c r="H782" i="93"/>
  <c r="H783" i="93"/>
  <c r="H784" i="93"/>
  <c r="H785" i="93"/>
  <c r="H786" i="93"/>
  <c r="H787" i="93"/>
  <c r="H788" i="93"/>
  <c r="H789" i="93"/>
  <c r="H790" i="93"/>
  <c r="H791" i="93"/>
  <c r="H792" i="93"/>
  <c r="H793" i="93"/>
  <c r="H794" i="93"/>
  <c r="H795" i="93"/>
  <c r="H796" i="93"/>
  <c r="H797" i="93"/>
  <c r="H798" i="93"/>
  <c r="H799" i="93"/>
  <c r="H800" i="93"/>
  <c r="H801" i="93"/>
  <c r="H802" i="93"/>
  <c r="H803" i="93"/>
  <c r="H804" i="93"/>
  <c r="H805" i="93"/>
  <c r="H806" i="93"/>
  <c r="H807" i="93"/>
  <c r="H808" i="93"/>
  <c r="H809" i="93"/>
  <c r="H810" i="93"/>
  <c r="H811" i="93"/>
  <c r="H812" i="93"/>
  <c r="H813" i="93"/>
  <c r="H814" i="93"/>
  <c r="H815" i="93"/>
  <c r="H816" i="93"/>
  <c r="H817" i="93"/>
  <c r="H818" i="93"/>
  <c r="H819" i="93"/>
  <c r="H820" i="93"/>
  <c r="H821" i="93"/>
  <c r="H822" i="93"/>
  <c r="H823" i="93"/>
  <c r="H824" i="93"/>
  <c r="H825" i="93"/>
  <c r="H826" i="93"/>
  <c r="H827" i="93"/>
  <c r="H828" i="93"/>
  <c r="H829" i="93"/>
  <c r="H830" i="93"/>
  <c r="H831" i="93"/>
  <c r="H832" i="93"/>
  <c r="H833" i="93"/>
  <c r="H834" i="93"/>
  <c r="H835" i="93"/>
  <c r="H836" i="93"/>
  <c r="H837" i="93"/>
  <c r="H838" i="93"/>
  <c r="H839" i="93"/>
  <c r="H840" i="93"/>
  <c r="H841" i="93"/>
  <c r="H842" i="93"/>
  <c r="H843" i="93"/>
  <c r="H844" i="93"/>
  <c r="H845" i="93"/>
  <c r="H846" i="93"/>
  <c r="H847" i="93"/>
  <c r="H848" i="93"/>
  <c r="H849" i="93"/>
  <c r="H850" i="93"/>
  <c r="H851" i="93"/>
  <c r="H852" i="93"/>
  <c r="H3" i="93"/>
  <c r="G4" i="93"/>
  <c r="G5" i="93"/>
  <c r="G6" i="93"/>
  <c r="G7" i="93"/>
  <c r="G8" i="93"/>
  <c r="G9" i="93"/>
  <c r="G10" i="93"/>
  <c r="G11" i="93"/>
  <c r="G12" i="93"/>
  <c r="G13" i="93"/>
  <c r="G14" i="93"/>
  <c r="G15" i="93"/>
  <c r="G16" i="93"/>
  <c r="G17" i="93"/>
  <c r="G18" i="93"/>
  <c r="G19" i="93"/>
  <c r="G20" i="93"/>
  <c r="G21" i="93"/>
  <c r="G22" i="93"/>
  <c r="G23" i="93"/>
  <c r="G24" i="93"/>
  <c r="G25" i="93"/>
  <c r="G26" i="93"/>
  <c r="G27" i="93"/>
  <c r="G28" i="93"/>
  <c r="G29" i="93"/>
  <c r="G30" i="93"/>
  <c r="G31" i="93"/>
  <c r="G32" i="93"/>
  <c r="G33" i="93"/>
  <c r="G34" i="93"/>
  <c r="G35" i="93"/>
  <c r="G36" i="93"/>
  <c r="G37" i="93"/>
  <c r="G38" i="93"/>
  <c r="G39" i="93"/>
  <c r="G40" i="93"/>
  <c r="G41" i="93"/>
  <c r="G42" i="93"/>
  <c r="G43" i="93"/>
  <c r="G44" i="93"/>
  <c r="G45" i="93"/>
  <c r="G46" i="93"/>
  <c r="G47" i="93"/>
  <c r="G48" i="93"/>
  <c r="G49" i="93"/>
  <c r="G50" i="93"/>
  <c r="G51" i="93"/>
  <c r="G52" i="93"/>
  <c r="G53" i="93"/>
  <c r="G54" i="93"/>
  <c r="G55" i="93"/>
  <c r="G56" i="93"/>
  <c r="G57" i="93"/>
  <c r="G58" i="93"/>
  <c r="G59" i="93"/>
  <c r="G60" i="93"/>
  <c r="G61" i="93"/>
  <c r="G62" i="93"/>
  <c r="G63" i="93"/>
  <c r="G64" i="93"/>
  <c r="G65" i="93"/>
  <c r="G66" i="93"/>
  <c r="G67" i="93"/>
  <c r="G68" i="93"/>
  <c r="G69" i="93"/>
  <c r="G70" i="93"/>
  <c r="G71" i="93"/>
  <c r="G72" i="93"/>
  <c r="G73" i="93"/>
  <c r="G74" i="93"/>
  <c r="G75" i="93"/>
  <c r="G76" i="93"/>
  <c r="G77" i="93"/>
  <c r="G78" i="93"/>
  <c r="G79" i="93"/>
  <c r="G80" i="93"/>
  <c r="G81" i="93"/>
  <c r="G82" i="93"/>
  <c r="G83" i="93"/>
  <c r="G84" i="93"/>
  <c r="G85" i="93"/>
  <c r="G86" i="93"/>
  <c r="G87" i="93"/>
  <c r="G88" i="93"/>
  <c r="G89" i="93"/>
  <c r="G90" i="93"/>
  <c r="G91" i="93"/>
  <c r="G92" i="93"/>
  <c r="G93" i="93"/>
  <c r="G94" i="93"/>
  <c r="G95" i="93"/>
  <c r="G96" i="93"/>
  <c r="G97" i="93"/>
  <c r="G98" i="93"/>
  <c r="G99" i="93"/>
  <c r="G100" i="93"/>
  <c r="G101" i="93"/>
  <c r="G102" i="93"/>
  <c r="G103" i="93"/>
  <c r="G104" i="93"/>
  <c r="G105" i="93"/>
  <c r="G106" i="93"/>
  <c r="G107" i="93"/>
  <c r="G108" i="93"/>
  <c r="G109" i="93"/>
  <c r="G110" i="93"/>
  <c r="G111" i="93"/>
  <c r="G112" i="93"/>
  <c r="G113" i="93"/>
  <c r="G114" i="93"/>
  <c r="G115" i="93"/>
  <c r="G116" i="93"/>
  <c r="G117" i="93"/>
  <c r="G118" i="93"/>
  <c r="G119" i="93"/>
  <c r="G120" i="93"/>
  <c r="G121" i="93"/>
  <c r="G122" i="93"/>
  <c r="G123" i="93"/>
  <c r="G124" i="93"/>
  <c r="G125" i="93"/>
  <c r="G126" i="93"/>
  <c r="G127" i="93"/>
  <c r="G128" i="93"/>
  <c r="G129" i="93"/>
  <c r="G130" i="93"/>
  <c r="G131" i="93"/>
  <c r="G132" i="93"/>
  <c r="G133" i="93"/>
  <c r="G134" i="93"/>
  <c r="G135" i="93"/>
  <c r="G136" i="93"/>
  <c r="G137" i="93"/>
  <c r="G138" i="93"/>
  <c r="G139" i="93"/>
  <c r="G140" i="93"/>
  <c r="G141" i="93"/>
  <c r="G142" i="93"/>
  <c r="G143" i="93"/>
  <c r="G144" i="93"/>
  <c r="G145" i="93"/>
  <c r="G146" i="93"/>
  <c r="G147" i="93"/>
  <c r="G148" i="93"/>
  <c r="G149" i="93"/>
  <c r="G150" i="93"/>
  <c r="G151" i="93"/>
  <c r="G152" i="93"/>
  <c r="G153" i="93"/>
  <c r="G154" i="93"/>
  <c r="G155" i="93"/>
  <c r="G156" i="93"/>
  <c r="G157" i="93"/>
  <c r="G158" i="93"/>
  <c r="G159" i="93"/>
  <c r="G160" i="93"/>
  <c r="G161" i="93"/>
  <c r="G162" i="93"/>
  <c r="G163" i="93"/>
  <c r="G164" i="93"/>
  <c r="G165" i="93"/>
  <c r="G166" i="93"/>
  <c r="G167" i="93"/>
  <c r="G168" i="93"/>
  <c r="G169" i="93"/>
  <c r="G170" i="93"/>
  <c r="G171" i="93"/>
  <c r="G172" i="93"/>
  <c r="G173" i="93"/>
  <c r="G174" i="93"/>
  <c r="G175" i="93"/>
  <c r="G176" i="93"/>
  <c r="G177" i="93"/>
  <c r="G178" i="93"/>
  <c r="G179" i="93"/>
  <c r="G180" i="93"/>
  <c r="G181" i="93"/>
  <c r="G182" i="93"/>
  <c r="G183" i="93"/>
  <c r="G184" i="93"/>
  <c r="G185" i="93"/>
  <c r="G186" i="93"/>
  <c r="G187" i="93"/>
  <c r="G188" i="93"/>
  <c r="G189" i="93"/>
  <c r="G190" i="93"/>
  <c r="G191" i="93"/>
  <c r="G192" i="93"/>
  <c r="G193" i="93"/>
  <c r="G194" i="93"/>
  <c r="G195" i="93"/>
  <c r="G196" i="93"/>
  <c r="G197" i="93"/>
  <c r="G198" i="93"/>
  <c r="G199" i="93"/>
  <c r="G200" i="93"/>
  <c r="G201" i="93"/>
  <c r="G202" i="93"/>
  <c r="G203" i="93"/>
  <c r="G204" i="93"/>
  <c r="G205" i="93"/>
  <c r="G206" i="93"/>
  <c r="G207" i="93"/>
  <c r="G208" i="93"/>
  <c r="G209" i="93"/>
  <c r="G210" i="93"/>
  <c r="G211" i="93"/>
  <c r="G212" i="93"/>
  <c r="G213" i="93"/>
  <c r="G214" i="93"/>
  <c r="G215" i="93"/>
  <c r="G216" i="93"/>
  <c r="G217" i="93"/>
  <c r="G218" i="93"/>
  <c r="G219" i="93"/>
  <c r="G220" i="93"/>
  <c r="G221" i="93"/>
  <c r="G222" i="93"/>
  <c r="G223" i="93"/>
  <c r="G224" i="93"/>
  <c r="G225" i="93"/>
  <c r="G226" i="93"/>
  <c r="G227" i="93"/>
  <c r="G228" i="93"/>
  <c r="G229" i="93"/>
  <c r="G230" i="93"/>
  <c r="G231" i="93"/>
  <c r="G232" i="93"/>
  <c r="G233" i="93"/>
  <c r="G234" i="93"/>
  <c r="G235" i="93"/>
  <c r="G236" i="93"/>
  <c r="G237" i="93"/>
  <c r="G238" i="93"/>
  <c r="G239" i="93"/>
  <c r="G240" i="93"/>
  <c r="G241" i="93"/>
  <c r="G242" i="93"/>
  <c r="G243" i="93"/>
  <c r="G244" i="93"/>
  <c r="G245" i="93"/>
  <c r="G246" i="93"/>
  <c r="G247" i="93"/>
  <c r="G248" i="93"/>
  <c r="G249" i="93"/>
  <c r="G250" i="93"/>
  <c r="G251" i="93"/>
  <c r="G252" i="93"/>
  <c r="G253" i="93"/>
  <c r="G254" i="93"/>
  <c r="G255" i="93"/>
  <c r="G256" i="93"/>
  <c r="G257" i="93"/>
  <c r="G258" i="93"/>
  <c r="G259" i="93"/>
  <c r="G260" i="93"/>
  <c r="G261" i="93"/>
  <c r="G262" i="93"/>
  <c r="G263" i="93"/>
  <c r="G264" i="93"/>
  <c r="G265" i="93"/>
  <c r="G266" i="93"/>
  <c r="G267" i="93"/>
  <c r="G268" i="93"/>
  <c r="G269" i="93"/>
  <c r="G270" i="93"/>
  <c r="G271" i="93"/>
  <c r="G272" i="93"/>
  <c r="G273" i="93"/>
  <c r="G274" i="93"/>
  <c r="G275" i="93"/>
  <c r="G276" i="93"/>
  <c r="G277" i="93"/>
  <c r="G278" i="93"/>
  <c r="G279" i="93"/>
  <c r="G280" i="93"/>
  <c r="G281" i="93"/>
  <c r="G282" i="93"/>
  <c r="G283" i="93"/>
  <c r="G284" i="93"/>
  <c r="G285" i="93"/>
  <c r="G286" i="93"/>
  <c r="G287" i="93"/>
  <c r="G288" i="93"/>
  <c r="G289" i="93"/>
  <c r="G290" i="93"/>
  <c r="G291" i="93"/>
  <c r="G292" i="93"/>
  <c r="G293" i="93"/>
  <c r="G294" i="93"/>
  <c r="G295" i="93"/>
  <c r="G296" i="93"/>
  <c r="G297" i="93"/>
  <c r="G298" i="93"/>
  <c r="G299" i="93"/>
  <c r="G300" i="93"/>
  <c r="G301" i="93"/>
  <c r="G302" i="93"/>
  <c r="G303" i="93"/>
  <c r="G304" i="93"/>
  <c r="G305" i="93"/>
  <c r="G306" i="93"/>
  <c r="G307" i="93"/>
  <c r="G308" i="93"/>
  <c r="G309" i="93"/>
  <c r="G310" i="93"/>
  <c r="G311" i="93"/>
  <c r="G312" i="93"/>
  <c r="G313" i="93"/>
  <c r="G314" i="93"/>
  <c r="G315" i="93"/>
  <c r="G316" i="93"/>
  <c r="G317" i="93"/>
  <c r="G318" i="93"/>
  <c r="G319" i="93"/>
  <c r="G320" i="93"/>
  <c r="G321" i="93"/>
  <c r="G322" i="93"/>
  <c r="G323" i="93"/>
  <c r="G324" i="93"/>
  <c r="G325" i="93"/>
  <c r="G326" i="93"/>
  <c r="G327" i="93"/>
  <c r="G328" i="93"/>
  <c r="G329" i="93"/>
  <c r="G330" i="93"/>
  <c r="G331" i="93"/>
  <c r="G332" i="93"/>
  <c r="G333" i="93"/>
  <c r="G334" i="93"/>
  <c r="G335" i="93"/>
  <c r="G336" i="93"/>
  <c r="G337" i="93"/>
  <c r="G338" i="93"/>
  <c r="G339" i="93"/>
  <c r="G340" i="93"/>
  <c r="G341" i="93"/>
  <c r="G342" i="93"/>
  <c r="G343" i="93"/>
  <c r="G344" i="93"/>
  <c r="G345" i="93"/>
  <c r="G346" i="93"/>
  <c r="G347" i="93"/>
  <c r="G348" i="93"/>
  <c r="G349" i="93"/>
  <c r="G350" i="93"/>
  <c r="G351" i="93"/>
  <c r="G352" i="93"/>
  <c r="G353" i="93"/>
  <c r="G354" i="93"/>
  <c r="G355" i="93"/>
  <c r="G356" i="93"/>
  <c r="G357" i="93"/>
  <c r="G358" i="93"/>
  <c r="G359" i="93"/>
  <c r="G360" i="93"/>
  <c r="G361" i="93"/>
  <c r="G362" i="93"/>
  <c r="G363" i="93"/>
  <c r="G364" i="93"/>
  <c r="G365" i="93"/>
  <c r="G366" i="93"/>
  <c r="G367" i="93"/>
  <c r="G368" i="93"/>
  <c r="G369" i="93"/>
  <c r="G370" i="93"/>
  <c r="G371" i="93"/>
  <c r="G372" i="93"/>
  <c r="G373" i="93"/>
  <c r="G374" i="93"/>
  <c r="G375" i="93"/>
  <c r="G376" i="93"/>
  <c r="G377" i="93"/>
  <c r="G378" i="93"/>
  <c r="G379" i="93"/>
  <c r="G380" i="93"/>
  <c r="G381" i="93"/>
  <c r="G382" i="93"/>
  <c r="G383" i="93"/>
  <c r="G384" i="93"/>
  <c r="G385" i="93"/>
  <c r="G386" i="93"/>
  <c r="G387" i="93"/>
  <c r="G388" i="93"/>
  <c r="G389" i="93"/>
  <c r="G390" i="93"/>
  <c r="G391" i="93"/>
  <c r="G392" i="93"/>
  <c r="G393" i="93"/>
  <c r="G394" i="93"/>
  <c r="G395" i="93"/>
  <c r="G396" i="93"/>
  <c r="G397" i="93"/>
  <c r="G398" i="93"/>
  <c r="G399" i="93"/>
  <c r="G400" i="93"/>
  <c r="G401" i="93"/>
  <c r="G402" i="93"/>
  <c r="G403" i="93"/>
  <c r="G404" i="93"/>
  <c r="G405" i="93"/>
  <c r="G406" i="93"/>
  <c r="G407" i="93"/>
  <c r="G408" i="93"/>
  <c r="G409" i="93"/>
  <c r="G410" i="93"/>
  <c r="G411" i="93"/>
  <c r="G412" i="93"/>
  <c r="G413" i="93"/>
  <c r="G414" i="93"/>
  <c r="G415" i="93"/>
  <c r="G416" i="93"/>
  <c r="G417" i="93"/>
  <c r="G418" i="93"/>
  <c r="G419" i="93"/>
  <c r="G420" i="93"/>
  <c r="G421" i="93"/>
  <c r="G422" i="93"/>
  <c r="G423" i="93"/>
  <c r="G424" i="93"/>
  <c r="G425" i="93"/>
  <c r="G426" i="93"/>
  <c r="G427" i="93"/>
  <c r="G428" i="93"/>
  <c r="G429" i="93"/>
  <c r="G430" i="93"/>
  <c r="G431" i="93"/>
  <c r="G432" i="93"/>
  <c r="G433" i="93"/>
  <c r="G434" i="93"/>
  <c r="G435" i="93"/>
  <c r="G436" i="93"/>
  <c r="G437" i="93"/>
  <c r="G438" i="93"/>
  <c r="G439" i="93"/>
  <c r="G440" i="93"/>
  <c r="G441" i="93"/>
  <c r="G442" i="93"/>
  <c r="G443" i="93"/>
  <c r="G444" i="93"/>
  <c r="G445" i="93"/>
  <c r="G446" i="93"/>
  <c r="G447" i="93"/>
  <c r="G448" i="93"/>
  <c r="G449" i="93"/>
  <c r="G450" i="93"/>
  <c r="G451" i="93"/>
  <c r="G452" i="93"/>
  <c r="G453" i="93"/>
  <c r="G454" i="93"/>
  <c r="G455" i="93"/>
  <c r="G456" i="93"/>
  <c r="G457" i="93"/>
  <c r="G458" i="93"/>
  <c r="G459" i="93"/>
  <c r="G460" i="93"/>
  <c r="G461" i="93"/>
  <c r="G462" i="93"/>
  <c r="G463" i="93"/>
  <c r="G464" i="93"/>
  <c r="G465" i="93"/>
  <c r="G466" i="93"/>
  <c r="G467" i="93"/>
  <c r="G468" i="93"/>
  <c r="G469" i="93"/>
  <c r="G470" i="93"/>
  <c r="G471" i="93"/>
  <c r="G472" i="93"/>
  <c r="G473" i="93"/>
  <c r="G474" i="93"/>
  <c r="G475" i="93"/>
  <c r="G476" i="93"/>
  <c r="G477" i="93"/>
  <c r="G478" i="93"/>
  <c r="G479" i="93"/>
  <c r="G480" i="93"/>
  <c r="G481" i="93"/>
  <c r="G482" i="93"/>
  <c r="G483" i="93"/>
  <c r="G484" i="93"/>
  <c r="G485" i="93"/>
  <c r="G486" i="93"/>
  <c r="G487" i="93"/>
  <c r="G488" i="93"/>
  <c r="G489" i="93"/>
  <c r="G490" i="93"/>
  <c r="G491" i="93"/>
  <c r="G492" i="93"/>
  <c r="G493" i="93"/>
  <c r="G494" i="93"/>
  <c r="G495" i="93"/>
  <c r="G496" i="93"/>
  <c r="G497" i="93"/>
  <c r="G498" i="93"/>
  <c r="G499" i="93"/>
  <c r="G500" i="93"/>
  <c r="G501" i="93"/>
  <c r="G502" i="93"/>
  <c r="G503" i="93"/>
  <c r="G504" i="93"/>
  <c r="G505" i="93"/>
  <c r="G506" i="93"/>
  <c r="G507" i="93"/>
  <c r="G508" i="93"/>
  <c r="G509" i="93"/>
  <c r="G510" i="93"/>
  <c r="G511" i="93"/>
  <c r="G512" i="93"/>
  <c r="G513" i="93"/>
  <c r="G514" i="93"/>
  <c r="G515" i="93"/>
  <c r="G516" i="93"/>
  <c r="G517" i="93"/>
  <c r="G518" i="93"/>
  <c r="G519" i="93"/>
  <c r="G520" i="93"/>
  <c r="G521" i="93"/>
  <c r="G522" i="93"/>
  <c r="G523" i="93"/>
  <c r="G524" i="93"/>
  <c r="G525" i="93"/>
  <c r="G526" i="93"/>
  <c r="G527" i="93"/>
  <c r="G528" i="93"/>
  <c r="G529" i="93"/>
  <c r="G530" i="93"/>
  <c r="G531" i="93"/>
  <c r="G532" i="93"/>
  <c r="G533" i="93"/>
  <c r="G534" i="93"/>
  <c r="G535" i="93"/>
  <c r="G536" i="93"/>
  <c r="G537" i="93"/>
  <c r="G538" i="93"/>
  <c r="G539" i="93"/>
  <c r="G540" i="93"/>
  <c r="G541" i="93"/>
  <c r="G542" i="93"/>
  <c r="G543" i="93"/>
  <c r="G544" i="93"/>
  <c r="G545" i="93"/>
  <c r="G546" i="93"/>
  <c r="G547" i="93"/>
  <c r="G548" i="93"/>
  <c r="G549" i="93"/>
  <c r="G550" i="93"/>
  <c r="G551" i="93"/>
  <c r="G552" i="93"/>
  <c r="G553" i="93"/>
  <c r="G554" i="93"/>
  <c r="G555" i="93"/>
  <c r="G556" i="93"/>
  <c r="G557" i="93"/>
  <c r="G558" i="93"/>
  <c r="G559" i="93"/>
  <c r="G560" i="93"/>
  <c r="G561" i="93"/>
  <c r="G562" i="93"/>
  <c r="G563" i="93"/>
  <c r="G564" i="93"/>
  <c r="G565" i="93"/>
  <c r="G566" i="93"/>
  <c r="G567" i="93"/>
  <c r="G568" i="93"/>
  <c r="G569" i="93"/>
  <c r="G570" i="93"/>
  <c r="G571" i="93"/>
  <c r="G572" i="93"/>
  <c r="G573" i="93"/>
  <c r="G574" i="93"/>
  <c r="G575" i="93"/>
  <c r="G576" i="93"/>
  <c r="G577" i="93"/>
  <c r="G578" i="93"/>
  <c r="G579" i="93"/>
  <c r="G580" i="93"/>
  <c r="G581" i="93"/>
  <c r="G582" i="93"/>
  <c r="G583" i="93"/>
  <c r="G584" i="93"/>
  <c r="G585" i="93"/>
  <c r="G586" i="93"/>
  <c r="G587" i="93"/>
  <c r="G588" i="93"/>
  <c r="G589" i="93"/>
  <c r="G590" i="93"/>
  <c r="G591" i="93"/>
  <c r="G592" i="93"/>
  <c r="G593" i="93"/>
  <c r="G594" i="93"/>
  <c r="G595" i="93"/>
  <c r="G596" i="93"/>
  <c r="G597" i="93"/>
  <c r="G598" i="93"/>
  <c r="G599" i="93"/>
  <c r="G600" i="93"/>
  <c r="G601" i="93"/>
  <c r="G602" i="93"/>
  <c r="G603" i="93"/>
  <c r="G604" i="93"/>
  <c r="G605" i="93"/>
  <c r="G606" i="93"/>
  <c r="G607" i="93"/>
  <c r="G608" i="93"/>
  <c r="G609" i="93"/>
  <c r="G610" i="93"/>
  <c r="G611" i="93"/>
  <c r="G612" i="93"/>
  <c r="G613" i="93"/>
  <c r="G614" i="93"/>
  <c r="G615" i="93"/>
  <c r="G616" i="93"/>
  <c r="G617" i="93"/>
  <c r="G618" i="93"/>
  <c r="G619" i="93"/>
  <c r="G620" i="93"/>
  <c r="G621" i="93"/>
  <c r="G622" i="93"/>
  <c r="G623" i="93"/>
  <c r="G624" i="93"/>
  <c r="G625" i="93"/>
  <c r="G626" i="93"/>
  <c r="G627" i="93"/>
  <c r="G628" i="93"/>
  <c r="G629" i="93"/>
  <c r="G630" i="93"/>
  <c r="G631" i="93"/>
  <c r="G632" i="93"/>
  <c r="G633" i="93"/>
  <c r="G634" i="93"/>
  <c r="G635" i="93"/>
  <c r="G636" i="93"/>
  <c r="G637" i="93"/>
  <c r="G638" i="93"/>
  <c r="G639" i="93"/>
  <c r="G640" i="93"/>
  <c r="G641" i="93"/>
  <c r="G642" i="93"/>
  <c r="G643" i="93"/>
  <c r="G644" i="93"/>
  <c r="G645" i="93"/>
  <c r="G646" i="93"/>
  <c r="G647" i="93"/>
  <c r="G648" i="93"/>
  <c r="G649" i="93"/>
  <c r="G650" i="93"/>
  <c r="G651" i="93"/>
  <c r="G652" i="93"/>
  <c r="G653" i="93"/>
  <c r="G654" i="93"/>
  <c r="G655" i="93"/>
  <c r="G656" i="93"/>
  <c r="G657" i="93"/>
  <c r="G658" i="93"/>
  <c r="G659" i="93"/>
  <c r="G660" i="93"/>
  <c r="G661" i="93"/>
  <c r="G662" i="93"/>
  <c r="G663" i="93"/>
  <c r="G664" i="93"/>
  <c r="G665" i="93"/>
  <c r="G666" i="93"/>
  <c r="G667" i="93"/>
  <c r="G668" i="93"/>
  <c r="G669" i="93"/>
  <c r="G670" i="93"/>
  <c r="G671" i="93"/>
  <c r="G672" i="93"/>
  <c r="G673" i="93"/>
  <c r="G674" i="93"/>
  <c r="G675" i="93"/>
  <c r="G676" i="93"/>
  <c r="G677" i="93"/>
  <c r="G678" i="93"/>
  <c r="G679" i="93"/>
  <c r="G680" i="93"/>
  <c r="G681" i="93"/>
  <c r="G682" i="93"/>
  <c r="G683" i="93"/>
  <c r="G684" i="93"/>
  <c r="G685" i="93"/>
  <c r="G686" i="93"/>
  <c r="G687" i="93"/>
  <c r="G688" i="93"/>
  <c r="G689" i="93"/>
  <c r="G690" i="93"/>
  <c r="G691" i="93"/>
  <c r="G692" i="93"/>
  <c r="G693" i="93"/>
  <c r="G694" i="93"/>
  <c r="G695" i="93"/>
  <c r="G696" i="93"/>
  <c r="G697" i="93"/>
  <c r="G698" i="93"/>
  <c r="G699" i="93"/>
  <c r="G700" i="93"/>
  <c r="G701" i="93"/>
  <c r="G702" i="93"/>
  <c r="G703" i="93"/>
  <c r="G704" i="93"/>
  <c r="G705" i="93"/>
  <c r="G706" i="93"/>
  <c r="G707" i="93"/>
  <c r="G708" i="93"/>
  <c r="G709" i="93"/>
  <c r="G710" i="93"/>
  <c r="G711" i="93"/>
  <c r="G712" i="93"/>
  <c r="G713" i="93"/>
  <c r="G714" i="93"/>
  <c r="G715" i="93"/>
  <c r="G716" i="93"/>
  <c r="G717" i="93"/>
  <c r="G718" i="93"/>
  <c r="G719" i="93"/>
  <c r="G720" i="93"/>
  <c r="G721" i="93"/>
  <c r="G722" i="93"/>
  <c r="G723" i="93"/>
  <c r="G724" i="93"/>
  <c r="G725" i="93"/>
  <c r="G726" i="93"/>
  <c r="G727" i="93"/>
  <c r="G728" i="93"/>
  <c r="G729" i="93"/>
  <c r="G730" i="93"/>
  <c r="G731" i="93"/>
  <c r="G732" i="93"/>
  <c r="G733" i="93"/>
  <c r="G734" i="93"/>
  <c r="G735" i="93"/>
  <c r="G736" i="93"/>
  <c r="G737" i="93"/>
  <c r="G738" i="93"/>
  <c r="G739" i="93"/>
  <c r="G740" i="93"/>
  <c r="G741" i="93"/>
  <c r="G742" i="93"/>
  <c r="G743" i="93"/>
  <c r="G744" i="93"/>
  <c r="G745" i="93"/>
  <c r="G746" i="93"/>
  <c r="G747" i="93"/>
  <c r="G748" i="93"/>
  <c r="G749" i="93"/>
  <c r="G750" i="93"/>
  <c r="G751" i="93"/>
  <c r="G752" i="93"/>
  <c r="G753" i="93"/>
  <c r="G754" i="93"/>
  <c r="G755" i="93"/>
  <c r="G756" i="93"/>
  <c r="G757" i="93"/>
  <c r="G758" i="93"/>
  <c r="G759" i="93"/>
  <c r="G760" i="93"/>
  <c r="G761" i="93"/>
  <c r="G762" i="93"/>
  <c r="G763" i="93"/>
  <c r="G764" i="93"/>
  <c r="G765" i="93"/>
  <c r="G766" i="93"/>
  <c r="G767" i="93"/>
  <c r="G768" i="93"/>
  <c r="G769" i="93"/>
  <c r="G770" i="93"/>
  <c r="G771" i="93"/>
  <c r="G772" i="93"/>
  <c r="G773" i="93"/>
  <c r="G774" i="93"/>
  <c r="G775" i="93"/>
  <c r="G776" i="93"/>
  <c r="G777" i="93"/>
  <c r="G778" i="93"/>
  <c r="G779" i="93"/>
  <c r="G780" i="93"/>
  <c r="G781" i="93"/>
  <c r="G782" i="93"/>
  <c r="G783" i="93"/>
  <c r="G784" i="93"/>
  <c r="G785" i="93"/>
  <c r="G786" i="93"/>
  <c r="G787" i="93"/>
  <c r="G788" i="93"/>
  <c r="G789" i="93"/>
  <c r="G790" i="93"/>
  <c r="G791" i="93"/>
  <c r="G792" i="93"/>
  <c r="G793" i="93"/>
  <c r="G794" i="93"/>
  <c r="G795" i="93"/>
  <c r="G796" i="93"/>
  <c r="G797" i="93"/>
  <c r="G798" i="93"/>
  <c r="G799" i="93"/>
  <c r="G800" i="93"/>
  <c r="G801" i="93"/>
  <c r="G802" i="93"/>
  <c r="G803" i="93"/>
  <c r="G804" i="93"/>
  <c r="G805" i="93"/>
  <c r="G806" i="93"/>
  <c r="G807" i="93"/>
  <c r="G808" i="93"/>
  <c r="G809" i="93"/>
  <c r="G810" i="93"/>
  <c r="G811" i="93"/>
  <c r="G812" i="93"/>
  <c r="G813" i="93"/>
  <c r="G814" i="93"/>
  <c r="G815" i="93"/>
  <c r="G816" i="93"/>
  <c r="G817" i="93"/>
  <c r="G818" i="93"/>
  <c r="G819" i="93"/>
  <c r="G820" i="93"/>
  <c r="G821" i="93"/>
  <c r="G822" i="93"/>
  <c r="G823" i="93"/>
  <c r="G824" i="93"/>
  <c r="G825" i="93"/>
  <c r="G826" i="93"/>
  <c r="G827" i="93"/>
  <c r="G828" i="93"/>
  <c r="G829" i="93"/>
  <c r="G830" i="93"/>
  <c r="G831" i="93"/>
  <c r="G832" i="93"/>
  <c r="G833" i="93"/>
  <c r="G834" i="93"/>
  <c r="G835" i="93"/>
  <c r="G836" i="93"/>
  <c r="G837" i="93"/>
  <c r="G838" i="93"/>
  <c r="G839" i="93"/>
  <c r="G840" i="93"/>
  <c r="G841" i="93"/>
  <c r="G842" i="93"/>
  <c r="G843" i="93"/>
  <c r="G844" i="93"/>
  <c r="G845" i="93"/>
  <c r="G846" i="93"/>
  <c r="G847" i="93"/>
  <c r="G848" i="93"/>
  <c r="G849" i="93"/>
  <c r="G850" i="93"/>
  <c r="G851" i="93"/>
  <c r="G852" i="93"/>
  <c r="G3" i="93"/>
  <c r="I721" i="95"/>
  <c r="H4" i="95"/>
  <c r="I4" i="95" s="1"/>
  <c r="H5" i="95"/>
  <c r="I5" i="95" s="1"/>
  <c r="H6" i="95"/>
  <c r="I6" i="95" s="1"/>
  <c r="H7" i="95"/>
  <c r="I7" i="95" s="1"/>
  <c r="H8" i="95"/>
  <c r="I8" i="95" s="1"/>
  <c r="H9" i="95"/>
  <c r="I9" i="95" s="1"/>
  <c r="H10" i="95"/>
  <c r="I10" i="95" s="1"/>
  <c r="H11" i="95"/>
  <c r="I11" i="95" s="1"/>
  <c r="H12" i="95"/>
  <c r="I12" i="95" s="1"/>
  <c r="H13" i="95"/>
  <c r="I13" i="95" s="1"/>
  <c r="H14" i="95"/>
  <c r="I14" i="95" s="1"/>
  <c r="H15" i="95"/>
  <c r="I15" i="95" s="1"/>
  <c r="H16" i="95"/>
  <c r="I16" i="95" s="1"/>
  <c r="H17" i="95"/>
  <c r="I17" i="95" s="1"/>
  <c r="H18" i="95"/>
  <c r="I18" i="95" s="1"/>
  <c r="H19" i="95"/>
  <c r="I19" i="95" s="1"/>
  <c r="H20" i="95"/>
  <c r="I20" i="95" s="1"/>
  <c r="H21" i="95"/>
  <c r="I21" i="95" s="1"/>
  <c r="H22" i="95"/>
  <c r="I22" i="95" s="1"/>
  <c r="H23" i="95"/>
  <c r="I23" i="95" s="1"/>
  <c r="H24" i="95"/>
  <c r="I24" i="95" s="1"/>
  <c r="H25" i="95"/>
  <c r="I25" i="95" s="1"/>
  <c r="H26" i="95"/>
  <c r="I26" i="95" s="1"/>
  <c r="H27" i="95"/>
  <c r="I27" i="95" s="1"/>
  <c r="H28" i="95"/>
  <c r="I28" i="95" s="1"/>
  <c r="H29" i="95"/>
  <c r="I29" i="95" s="1"/>
  <c r="H30" i="95"/>
  <c r="I30" i="95" s="1"/>
  <c r="H31" i="95"/>
  <c r="I31" i="95" s="1"/>
  <c r="H32" i="95"/>
  <c r="I32" i="95" s="1"/>
  <c r="H33" i="95"/>
  <c r="I33" i="95" s="1"/>
  <c r="H34" i="95"/>
  <c r="I34" i="95" s="1"/>
  <c r="H35" i="95"/>
  <c r="I35" i="95" s="1"/>
  <c r="H36" i="95"/>
  <c r="I36" i="95" s="1"/>
  <c r="H37" i="95"/>
  <c r="I37" i="95" s="1"/>
  <c r="H38" i="95"/>
  <c r="I38" i="95" s="1"/>
  <c r="H39" i="95"/>
  <c r="I39" i="95" s="1"/>
  <c r="H40" i="95"/>
  <c r="I40" i="95" s="1"/>
  <c r="H41" i="95"/>
  <c r="I41" i="95" s="1"/>
  <c r="H42" i="95"/>
  <c r="I42" i="95" s="1"/>
  <c r="H43" i="95"/>
  <c r="I43" i="95" s="1"/>
  <c r="H44" i="95"/>
  <c r="I44" i="95" s="1"/>
  <c r="H45" i="95"/>
  <c r="I45" i="95" s="1"/>
  <c r="H46" i="95"/>
  <c r="I46" i="95" s="1"/>
  <c r="H47" i="95"/>
  <c r="I47" i="95" s="1"/>
  <c r="H48" i="95"/>
  <c r="I48" i="95" s="1"/>
  <c r="H49" i="95"/>
  <c r="I49" i="95" s="1"/>
  <c r="H50" i="95"/>
  <c r="I50" i="95" s="1"/>
  <c r="H51" i="95"/>
  <c r="I51" i="95" s="1"/>
  <c r="H52" i="95"/>
  <c r="I52" i="95" s="1"/>
  <c r="H53" i="95"/>
  <c r="I53" i="95" s="1"/>
  <c r="H54" i="95"/>
  <c r="I54" i="95" s="1"/>
  <c r="H55" i="95"/>
  <c r="I55" i="95" s="1"/>
  <c r="H56" i="95"/>
  <c r="I56" i="95" s="1"/>
  <c r="H57" i="95"/>
  <c r="I57" i="95" s="1"/>
  <c r="H58" i="95"/>
  <c r="I58" i="95" s="1"/>
  <c r="H59" i="95"/>
  <c r="I59" i="95" s="1"/>
  <c r="H60" i="95"/>
  <c r="I60" i="95" s="1"/>
  <c r="H61" i="95"/>
  <c r="I61" i="95" s="1"/>
  <c r="H62" i="95"/>
  <c r="I62" i="95" s="1"/>
  <c r="H63" i="95"/>
  <c r="I63" i="95" s="1"/>
  <c r="H64" i="95"/>
  <c r="I64" i="95" s="1"/>
  <c r="H65" i="95"/>
  <c r="I65" i="95" s="1"/>
  <c r="H66" i="95"/>
  <c r="I66" i="95" s="1"/>
  <c r="H67" i="95"/>
  <c r="I67" i="95" s="1"/>
  <c r="H68" i="95"/>
  <c r="I68" i="95" s="1"/>
  <c r="H69" i="95"/>
  <c r="I69" i="95" s="1"/>
  <c r="H70" i="95"/>
  <c r="I70" i="95" s="1"/>
  <c r="H71" i="95"/>
  <c r="I71" i="95" s="1"/>
  <c r="H72" i="95"/>
  <c r="I72" i="95" s="1"/>
  <c r="H73" i="95"/>
  <c r="I73" i="95" s="1"/>
  <c r="H74" i="95"/>
  <c r="I74" i="95" s="1"/>
  <c r="H75" i="95"/>
  <c r="I75" i="95" s="1"/>
  <c r="H76" i="95"/>
  <c r="I76" i="95" s="1"/>
  <c r="H77" i="95"/>
  <c r="I77" i="95" s="1"/>
  <c r="H78" i="95"/>
  <c r="I78" i="95" s="1"/>
  <c r="H79" i="95"/>
  <c r="I79" i="95" s="1"/>
  <c r="H80" i="95"/>
  <c r="I80" i="95" s="1"/>
  <c r="H81" i="95"/>
  <c r="I81" i="95" s="1"/>
  <c r="H82" i="95"/>
  <c r="I82" i="95" s="1"/>
  <c r="H83" i="95"/>
  <c r="I83" i="95" s="1"/>
  <c r="H84" i="95"/>
  <c r="I84" i="95" s="1"/>
  <c r="H85" i="95"/>
  <c r="I85" i="95" s="1"/>
  <c r="H86" i="95"/>
  <c r="I86" i="95" s="1"/>
  <c r="H87" i="95"/>
  <c r="I87" i="95" s="1"/>
  <c r="H88" i="95"/>
  <c r="I88" i="95" s="1"/>
  <c r="H89" i="95"/>
  <c r="I89" i="95" s="1"/>
  <c r="H90" i="95"/>
  <c r="I90" i="95" s="1"/>
  <c r="H91" i="95"/>
  <c r="I91" i="95" s="1"/>
  <c r="H92" i="95"/>
  <c r="I92" i="95" s="1"/>
  <c r="H93" i="95"/>
  <c r="I93" i="95" s="1"/>
  <c r="H94" i="95"/>
  <c r="I94" i="95" s="1"/>
  <c r="H95" i="95"/>
  <c r="I95" i="95" s="1"/>
  <c r="H96" i="95"/>
  <c r="I96" i="95" s="1"/>
  <c r="H97" i="95"/>
  <c r="I97" i="95" s="1"/>
  <c r="H98" i="95"/>
  <c r="I98" i="95" s="1"/>
  <c r="H99" i="95"/>
  <c r="I99" i="95" s="1"/>
  <c r="H100" i="95"/>
  <c r="I100" i="95" s="1"/>
  <c r="H101" i="95"/>
  <c r="I101" i="95" s="1"/>
  <c r="H102" i="95"/>
  <c r="I102" i="95" s="1"/>
  <c r="H103" i="95"/>
  <c r="I103" i="95" s="1"/>
  <c r="H104" i="95"/>
  <c r="I104" i="95" s="1"/>
  <c r="H105" i="95"/>
  <c r="I105" i="95" s="1"/>
  <c r="H106" i="95"/>
  <c r="I106" i="95" s="1"/>
  <c r="H107" i="95"/>
  <c r="I107" i="95" s="1"/>
  <c r="H108" i="95"/>
  <c r="I108" i="95" s="1"/>
  <c r="H109" i="95"/>
  <c r="I109" i="95" s="1"/>
  <c r="H110" i="95"/>
  <c r="I110" i="95" s="1"/>
  <c r="H111" i="95"/>
  <c r="I111" i="95" s="1"/>
  <c r="H112" i="95"/>
  <c r="I112" i="95" s="1"/>
  <c r="H113" i="95"/>
  <c r="I113" i="95" s="1"/>
  <c r="H114" i="95"/>
  <c r="I114" i="95" s="1"/>
  <c r="H115" i="95"/>
  <c r="I115" i="95" s="1"/>
  <c r="H116" i="95"/>
  <c r="I116" i="95" s="1"/>
  <c r="H117" i="95"/>
  <c r="I117" i="95" s="1"/>
  <c r="H118" i="95"/>
  <c r="I118" i="95" s="1"/>
  <c r="H119" i="95"/>
  <c r="I119" i="95" s="1"/>
  <c r="H120" i="95"/>
  <c r="I120" i="95" s="1"/>
  <c r="H121" i="95"/>
  <c r="I121" i="95" s="1"/>
  <c r="H122" i="95"/>
  <c r="I122" i="95" s="1"/>
  <c r="H123" i="95"/>
  <c r="I123" i="95" s="1"/>
  <c r="H124" i="95"/>
  <c r="I124" i="95" s="1"/>
  <c r="H125" i="95"/>
  <c r="I125" i="95" s="1"/>
  <c r="H126" i="95"/>
  <c r="I126" i="95" s="1"/>
  <c r="H127" i="95"/>
  <c r="I127" i="95" s="1"/>
  <c r="H128" i="95"/>
  <c r="I128" i="95" s="1"/>
  <c r="H129" i="95"/>
  <c r="I129" i="95" s="1"/>
  <c r="H130" i="95"/>
  <c r="I130" i="95" s="1"/>
  <c r="H131" i="95"/>
  <c r="I131" i="95" s="1"/>
  <c r="H132" i="95"/>
  <c r="I132" i="95" s="1"/>
  <c r="H133" i="95"/>
  <c r="I133" i="95" s="1"/>
  <c r="H134" i="95"/>
  <c r="I134" i="95" s="1"/>
  <c r="H135" i="95"/>
  <c r="I135" i="95" s="1"/>
  <c r="H136" i="95"/>
  <c r="I136" i="95" s="1"/>
  <c r="H137" i="95"/>
  <c r="I137" i="95" s="1"/>
  <c r="H138" i="95"/>
  <c r="I138" i="95" s="1"/>
  <c r="H139" i="95"/>
  <c r="I139" i="95" s="1"/>
  <c r="H140" i="95"/>
  <c r="I140" i="95" s="1"/>
  <c r="H141" i="95"/>
  <c r="I141" i="95" s="1"/>
  <c r="H142" i="95"/>
  <c r="I142" i="95" s="1"/>
  <c r="H143" i="95"/>
  <c r="I143" i="95" s="1"/>
  <c r="H144" i="95"/>
  <c r="I144" i="95" s="1"/>
  <c r="H145" i="95"/>
  <c r="I145" i="95" s="1"/>
  <c r="H146" i="95"/>
  <c r="I146" i="95" s="1"/>
  <c r="H147" i="95"/>
  <c r="I147" i="95" s="1"/>
  <c r="H148" i="95"/>
  <c r="I148" i="95" s="1"/>
  <c r="H149" i="95"/>
  <c r="I149" i="95" s="1"/>
  <c r="H150" i="95"/>
  <c r="I150" i="95" s="1"/>
  <c r="H151" i="95"/>
  <c r="I151" i="95" s="1"/>
  <c r="H152" i="95"/>
  <c r="I152" i="95" s="1"/>
  <c r="H153" i="95"/>
  <c r="I153" i="95" s="1"/>
  <c r="H154" i="95"/>
  <c r="I154" i="95" s="1"/>
  <c r="H155" i="95"/>
  <c r="I155" i="95" s="1"/>
  <c r="H156" i="95"/>
  <c r="I156" i="95" s="1"/>
  <c r="H157" i="95"/>
  <c r="I157" i="95" s="1"/>
  <c r="H158" i="95"/>
  <c r="I158" i="95" s="1"/>
  <c r="H159" i="95"/>
  <c r="I159" i="95" s="1"/>
  <c r="H160" i="95"/>
  <c r="I160" i="95" s="1"/>
  <c r="H161" i="95"/>
  <c r="I161" i="95" s="1"/>
  <c r="H162" i="95"/>
  <c r="I162" i="95" s="1"/>
  <c r="H163" i="95"/>
  <c r="I163" i="95" s="1"/>
  <c r="H164" i="95"/>
  <c r="I164" i="95" s="1"/>
  <c r="H165" i="95"/>
  <c r="I165" i="95" s="1"/>
  <c r="H166" i="95"/>
  <c r="I166" i="95" s="1"/>
  <c r="H167" i="95"/>
  <c r="I167" i="95" s="1"/>
  <c r="H168" i="95"/>
  <c r="I168" i="95" s="1"/>
  <c r="H169" i="95"/>
  <c r="I169" i="95" s="1"/>
  <c r="H170" i="95"/>
  <c r="I170" i="95" s="1"/>
  <c r="H171" i="95"/>
  <c r="I171" i="95" s="1"/>
  <c r="H172" i="95"/>
  <c r="I172" i="95" s="1"/>
  <c r="H173" i="95"/>
  <c r="I173" i="95" s="1"/>
  <c r="H174" i="95"/>
  <c r="I174" i="95" s="1"/>
  <c r="H175" i="95"/>
  <c r="I175" i="95" s="1"/>
  <c r="H176" i="95"/>
  <c r="I176" i="95" s="1"/>
  <c r="H177" i="95"/>
  <c r="I177" i="95" s="1"/>
  <c r="H178" i="95"/>
  <c r="I178" i="95" s="1"/>
  <c r="H179" i="95"/>
  <c r="I179" i="95" s="1"/>
  <c r="H180" i="95"/>
  <c r="I180" i="95" s="1"/>
  <c r="H181" i="95"/>
  <c r="I181" i="95" s="1"/>
  <c r="H182" i="95"/>
  <c r="I182" i="95" s="1"/>
  <c r="H183" i="95"/>
  <c r="I183" i="95" s="1"/>
  <c r="H184" i="95"/>
  <c r="I184" i="95" s="1"/>
  <c r="H185" i="95"/>
  <c r="I185" i="95" s="1"/>
  <c r="H186" i="95"/>
  <c r="I186" i="95" s="1"/>
  <c r="H187" i="95"/>
  <c r="I187" i="95" s="1"/>
  <c r="H188" i="95"/>
  <c r="I188" i="95" s="1"/>
  <c r="H189" i="95"/>
  <c r="I189" i="95" s="1"/>
  <c r="H190" i="95"/>
  <c r="I190" i="95" s="1"/>
  <c r="H191" i="95"/>
  <c r="I191" i="95" s="1"/>
  <c r="H192" i="95"/>
  <c r="I192" i="95" s="1"/>
  <c r="H193" i="95"/>
  <c r="I193" i="95" s="1"/>
  <c r="H194" i="95"/>
  <c r="I194" i="95" s="1"/>
  <c r="H195" i="95"/>
  <c r="I195" i="95" s="1"/>
  <c r="H196" i="95"/>
  <c r="I196" i="95" s="1"/>
  <c r="H197" i="95"/>
  <c r="I197" i="95" s="1"/>
  <c r="H198" i="95"/>
  <c r="I198" i="95" s="1"/>
  <c r="H199" i="95"/>
  <c r="I199" i="95" s="1"/>
  <c r="H200" i="95"/>
  <c r="I200" i="95" s="1"/>
  <c r="H201" i="95"/>
  <c r="I201" i="95" s="1"/>
  <c r="H202" i="95"/>
  <c r="I202" i="95" s="1"/>
  <c r="H203" i="95"/>
  <c r="I203" i="95" s="1"/>
  <c r="H204" i="95"/>
  <c r="I204" i="95" s="1"/>
  <c r="H205" i="95"/>
  <c r="I205" i="95" s="1"/>
  <c r="H206" i="95"/>
  <c r="I206" i="95" s="1"/>
  <c r="H207" i="95"/>
  <c r="I207" i="95" s="1"/>
  <c r="H208" i="95"/>
  <c r="I208" i="95" s="1"/>
  <c r="H209" i="95"/>
  <c r="I209" i="95" s="1"/>
  <c r="H210" i="95"/>
  <c r="I210" i="95" s="1"/>
  <c r="H211" i="95"/>
  <c r="I211" i="95" s="1"/>
  <c r="H212" i="95"/>
  <c r="I212" i="95" s="1"/>
  <c r="H213" i="95"/>
  <c r="I213" i="95" s="1"/>
  <c r="H214" i="95"/>
  <c r="I214" i="95" s="1"/>
  <c r="H215" i="95"/>
  <c r="I215" i="95" s="1"/>
  <c r="H216" i="95"/>
  <c r="I216" i="95" s="1"/>
  <c r="H217" i="95"/>
  <c r="I217" i="95" s="1"/>
  <c r="H218" i="95"/>
  <c r="I218" i="95" s="1"/>
  <c r="H219" i="95"/>
  <c r="I219" i="95" s="1"/>
  <c r="H220" i="95"/>
  <c r="I220" i="95" s="1"/>
  <c r="H221" i="95"/>
  <c r="I221" i="95" s="1"/>
  <c r="H222" i="95"/>
  <c r="I222" i="95" s="1"/>
  <c r="H223" i="95"/>
  <c r="I223" i="95" s="1"/>
  <c r="H224" i="95"/>
  <c r="I224" i="95" s="1"/>
  <c r="H225" i="95"/>
  <c r="I225" i="95" s="1"/>
  <c r="H226" i="95"/>
  <c r="I226" i="95" s="1"/>
  <c r="H227" i="95"/>
  <c r="I227" i="95" s="1"/>
  <c r="H228" i="95"/>
  <c r="I228" i="95" s="1"/>
  <c r="H229" i="95"/>
  <c r="I229" i="95" s="1"/>
  <c r="H230" i="95"/>
  <c r="I230" i="95" s="1"/>
  <c r="H231" i="95"/>
  <c r="I231" i="95" s="1"/>
  <c r="H232" i="95"/>
  <c r="I232" i="95" s="1"/>
  <c r="H233" i="95"/>
  <c r="I233" i="95" s="1"/>
  <c r="H234" i="95"/>
  <c r="I234" i="95" s="1"/>
  <c r="H235" i="95"/>
  <c r="I235" i="95" s="1"/>
  <c r="H236" i="95"/>
  <c r="I236" i="95" s="1"/>
  <c r="H237" i="95"/>
  <c r="I237" i="95" s="1"/>
  <c r="H238" i="95"/>
  <c r="I238" i="95" s="1"/>
  <c r="H239" i="95"/>
  <c r="I239" i="95" s="1"/>
  <c r="H240" i="95"/>
  <c r="I240" i="95" s="1"/>
  <c r="H241" i="95"/>
  <c r="I241" i="95" s="1"/>
  <c r="H242" i="95"/>
  <c r="I242" i="95" s="1"/>
  <c r="H243" i="95"/>
  <c r="I243" i="95" s="1"/>
  <c r="H244" i="95"/>
  <c r="I244" i="95" s="1"/>
  <c r="H245" i="95"/>
  <c r="I245" i="95" s="1"/>
  <c r="H246" i="95"/>
  <c r="I246" i="95" s="1"/>
  <c r="H247" i="95"/>
  <c r="I247" i="95" s="1"/>
  <c r="H248" i="95"/>
  <c r="I248" i="95" s="1"/>
  <c r="H249" i="95"/>
  <c r="I249" i="95" s="1"/>
  <c r="H250" i="95"/>
  <c r="I250" i="95" s="1"/>
  <c r="H251" i="95"/>
  <c r="I251" i="95" s="1"/>
  <c r="H252" i="95"/>
  <c r="I252" i="95" s="1"/>
  <c r="H253" i="95"/>
  <c r="I253" i="95" s="1"/>
  <c r="H254" i="95"/>
  <c r="I254" i="95" s="1"/>
  <c r="H255" i="95"/>
  <c r="I255" i="95" s="1"/>
  <c r="H256" i="95"/>
  <c r="I256" i="95" s="1"/>
  <c r="H257" i="95"/>
  <c r="I257" i="95" s="1"/>
  <c r="H258" i="95"/>
  <c r="I258" i="95" s="1"/>
  <c r="H259" i="95"/>
  <c r="I259" i="95" s="1"/>
  <c r="H260" i="95"/>
  <c r="I260" i="95" s="1"/>
  <c r="H261" i="95"/>
  <c r="I261" i="95" s="1"/>
  <c r="H262" i="95"/>
  <c r="I262" i="95" s="1"/>
  <c r="H263" i="95"/>
  <c r="I263" i="95" s="1"/>
  <c r="H264" i="95"/>
  <c r="I264" i="95" s="1"/>
  <c r="H265" i="95"/>
  <c r="I265" i="95" s="1"/>
  <c r="H266" i="95"/>
  <c r="I266" i="95" s="1"/>
  <c r="H267" i="95"/>
  <c r="I267" i="95" s="1"/>
  <c r="H268" i="95"/>
  <c r="I268" i="95" s="1"/>
  <c r="H269" i="95"/>
  <c r="I269" i="95" s="1"/>
  <c r="H270" i="95"/>
  <c r="I270" i="95" s="1"/>
  <c r="H271" i="95"/>
  <c r="I271" i="95" s="1"/>
  <c r="H272" i="95"/>
  <c r="I272" i="95" s="1"/>
  <c r="H273" i="95"/>
  <c r="I273" i="95" s="1"/>
  <c r="H274" i="95"/>
  <c r="I274" i="95" s="1"/>
  <c r="H275" i="95"/>
  <c r="I275" i="95" s="1"/>
  <c r="H276" i="95"/>
  <c r="I276" i="95" s="1"/>
  <c r="H277" i="95"/>
  <c r="I277" i="95" s="1"/>
  <c r="H278" i="95"/>
  <c r="I278" i="95" s="1"/>
  <c r="H279" i="95"/>
  <c r="I279" i="95" s="1"/>
  <c r="H280" i="95"/>
  <c r="I280" i="95" s="1"/>
  <c r="H281" i="95"/>
  <c r="I281" i="95" s="1"/>
  <c r="H282" i="95"/>
  <c r="I282" i="95" s="1"/>
  <c r="H283" i="95"/>
  <c r="I283" i="95" s="1"/>
  <c r="H284" i="95"/>
  <c r="I284" i="95" s="1"/>
  <c r="H285" i="95"/>
  <c r="I285" i="95" s="1"/>
  <c r="H286" i="95"/>
  <c r="I286" i="95" s="1"/>
  <c r="H287" i="95"/>
  <c r="I287" i="95" s="1"/>
  <c r="H288" i="95"/>
  <c r="I288" i="95" s="1"/>
  <c r="H289" i="95"/>
  <c r="I289" i="95" s="1"/>
  <c r="H290" i="95"/>
  <c r="I290" i="95" s="1"/>
  <c r="H291" i="95"/>
  <c r="I291" i="95" s="1"/>
  <c r="H292" i="95"/>
  <c r="I292" i="95" s="1"/>
  <c r="H293" i="95"/>
  <c r="I293" i="95" s="1"/>
  <c r="H294" i="95"/>
  <c r="I294" i="95" s="1"/>
  <c r="H295" i="95"/>
  <c r="I295" i="95" s="1"/>
  <c r="H296" i="95"/>
  <c r="I296" i="95" s="1"/>
  <c r="H297" i="95"/>
  <c r="I297" i="95" s="1"/>
  <c r="H298" i="95"/>
  <c r="I298" i="95" s="1"/>
  <c r="H299" i="95"/>
  <c r="I299" i="95" s="1"/>
  <c r="H300" i="95"/>
  <c r="I300" i="95" s="1"/>
  <c r="H301" i="95"/>
  <c r="I301" i="95" s="1"/>
  <c r="H302" i="95"/>
  <c r="I302" i="95" s="1"/>
  <c r="H303" i="95"/>
  <c r="I303" i="95" s="1"/>
  <c r="H304" i="95"/>
  <c r="I304" i="95" s="1"/>
  <c r="H305" i="95"/>
  <c r="I305" i="95" s="1"/>
  <c r="H306" i="95"/>
  <c r="I306" i="95" s="1"/>
  <c r="H307" i="95"/>
  <c r="I307" i="95" s="1"/>
  <c r="H308" i="95"/>
  <c r="I308" i="95" s="1"/>
  <c r="H309" i="95"/>
  <c r="I309" i="95" s="1"/>
  <c r="H310" i="95"/>
  <c r="I310" i="95" s="1"/>
  <c r="H311" i="95"/>
  <c r="I311" i="95" s="1"/>
  <c r="H312" i="95"/>
  <c r="I312" i="95" s="1"/>
  <c r="H313" i="95"/>
  <c r="I313" i="95" s="1"/>
  <c r="H314" i="95"/>
  <c r="I314" i="95" s="1"/>
  <c r="H315" i="95"/>
  <c r="I315" i="95" s="1"/>
  <c r="H316" i="95"/>
  <c r="I316" i="95" s="1"/>
  <c r="H317" i="95"/>
  <c r="I317" i="95" s="1"/>
  <c r="H318" i="95"/>
  <c r="I318" i="95" s="1"/>
  <c r="H319" i="95"/>
  <c r="I319" i="95" s="1"/>
  <c r="H320" i="95"/>
  <c r="I320" i="95" s="1"/>
  <c r="H321" i="95"/>
  <c r="I321" i="95" s="1"/>
  <c r="H322" i="95"/>
  <c r="I322" i="95" s="1"/>
  <c r="H323" i="95"/>
  <c r="I323" i="95" s="1"/>
  <c r="H324" i="95"/>
  <c r="I324" i="95" s="1"/>
  <c r="H325" i="95"/>
  <c r="I325" i="95" s="1"/>
  <c r="H326" i="95"/>
  <c r="I326" i="95" s="1"/>
  <c r="H327" i="95"/>
  <c r="I327" i="95" s="1"/>
  <c r="H328" i="95"/>
  <c r="I328" i="95" s="1"/>
  <c r="H329" i="95"/>
  <c r="I329" i="95" s="1"/>
  <c r="H330" i="95"/>
  <c r="I330" i="95" s="1"/>
  <c r="H331" i="95"/>
  <c r="I331" i="95" s="1"/>
  <c r="H332" i="95"/>
  <c r="I332" i="95" s="1"/>
  <c r="H333" i="95"/>
  <c r="I333" i="95" s="1"/>
  <c r="H334" i="95"/>
  <c r="I334" i="95" s="1"/>
  <c r="H335" i="95"/>
  <c r="I335" i="95" s="1"/>
  <c r="H336" i="95"/>
  <c r="I336" i="95" s="1"/>
  <c r="H337" i="95"/>
  <c r="I337" i="95" s="1"/>
  <c r="H338" i="95"/>
  <c r="I338" i="95" s="1"/>
  <c r="H339" i="95"/>
  <c r="I339" i="95" s="1"/>
  <c r="H340" i="95"/>
  <c r="I340" i="95" s="1"/>
  <c r="H341" i="95"/>
  <c r="I341" i="95" s="1"/>
  <c r="H342" i="95"/>
  <c r="I342" i="95" s="1"/>
  <c r="H343" i="95"/>
  <c r="I343" i="95" s="1"/>
  <c r="H344" i="95"/>
  <c r="I344" i="95" s="1"/>
  <c r="H345" i="95"/>
  <c r="I345" i="95" s="1"/>
  <c r="H346" i="95"/>
  <c r="I346" i="95" s="1"/>
  <c r="H347" i="95"/>
  <c r="I347" i="95" s="1"/>
  <c r="H348" i="95"/>
  <c r="I348" i="95" s="1"/>
  <c r="H349" i="95"/>
  <c r="I349" i="95" s="1"/>
  <c r="H350" i="95"/>
  <c r="I350" i="95" s="1"/>
  <c r="H351" i="95"/>
  <c r="I351" i="95" s="1"/>
  <c r="H352" i="95"/>
  <c r="I352" i="95" s="1"/>
  <c r="H353" i="95"/>
  <c r="I353" i="95" s="1"/>
  <c r="H354" i="95"/>
  <c r="I354" i="95" s="1"/>
  <c r="H355" i="95"/>
  <c r="I355" i="95" s="1"/>
  <c r="H356" i="95"/>
  <c r="I356" i="95" s="1"/>
  <c r="H357" i="95"/>
  <c r="I357" i="95" s="1"/>
  <c r="H358" i="95"/>
  <c r="I358" i="95" s="1"/>
  <c r="H359" i="95"/>
  <c r="I359" i="95" s="1"/>
  <c r="H360" i="95"/>
  <c r="I360" i="95" s="1"/>
  <c r="H361" i="95"/>
  <c r="I361" i="95" s="1"/>
  <c r="H362" i="95"/>
  <c r="I362" i="95" s="1"/>
  <c r="H363" i="95"/>
  <c r="I363" i="95" s="1"/>
  <c r="H364" i="95"/>
  <c r="I364" i="95" s="1"/>
  <c r="H365" i="95"/>
  <c r="I365" i="95" s="1"/>
  <c r="H366" i="95"/>
  <c r="I366" i="95" s="1"/>
  <c r="H367" i="95"/>
  <c r="I367" i="95" s="1"/>
  <c r="H368" i="95"/>
  <c r="I368" i="95" s="1"/>
  <c r="H369" i="95"/>
  <c r="I369" i="95" s="1"/>
  <c r="H370" i="95"/>
  <c r="I370" i="95" s="1"/>
  <c r="H371" i="95"/>
  <c r="I371" i="95" s="1"/>
  <c r="H372" i="95"/>
  <c r="I372" i="95" s="1"/>
  <c r="H373" i="95"/>
  <c r="I373" i="95" s="1"/>
  <c r="H374" i="95"/>
  <c r="I374" i="95" s="1"/>
  <c r="H375" i="95"/>
  <c r="I375" i="95" s="1"/>
  <c r="H376" i="95"/>
  <c r="I376" i="95" s="1"/>
  <c r="H377" i="95"/>
  <c r="I377" i="95" s="1"/>
  <c r="H378" i="95"/>
  <c r="I378" i="95" s="1"/>
  <c r="H379" i="95"/>
  <c r="I379" i="95" s="1"/>
  <c r="H380" i="95"/>
  <c r="I380" i="95" s="1"/>
  <c r="H381" i="95"/>
  <c r="I381" i="95" s="1"/>
  <c r="H382" i="95"/>
  <c r="I382" i="95" s="1"/>
  <c r="H383" i="95"/>
  <c r="I383" i="95" s="1"/>
  <c r="H384" i="95"/>
  <c r="I384" i="95" s="1"/>
  <c r="H385" i="95"/>
  <c r="I385" i="95" s="1"/>
  <c r="H386" i="95"/>
  <c r="I386" i="95" s="1"/>
  <c r="H387" i="95"/>
  <c r="I387" i="95" s="1"/>
  <c r="H388" i="95"/>
  <c r="I388" i="95" s="1"/>
  <c r="H389" i="95"/>
  <c r="I389" i="95" s="1"/>
  <c r="H390" i="95"/>
  <c r="I390" i="95" s="1"/>
  <c r="H391" i="95"/>
  <c r="I391" i="95" s="1"/>
  <c r="H392" i="95"/>
  <c r="I392" i="95" s="1"/>
  <c r="H393" i="95"/>
  <c r="I393" i="95" s="1"/>
  <c r="H394" i="95"/>
  <c r="I394" i="95" s="1"/>
  <c r="H395" i="95"/>
  <c r="I395" i="95" s="1"/>
  <c r="H396" i="95"/>
  <c r="I396" i="95" s="1"/>
  <c r="H397" i="95"/>
  <c r="I397" i="95" s="1"/>
  <c r="H398" i="95"/>
  <c r="I398" i="95" s="1"/>
  <c r="H399" i="95"/>
  <c r="I399" i="95" s="1"/>
  <c r="H400" i="95"/>
  <c r="I400" i="95" s="1"/>
  <c r="H401" i="95"/>
  <c r="I401" i="95" s="1"/>
  <c r="H402" i="95"/>
  <c r="I402" i="95" s="1"/>
  <c r="H403" i="95"/>
  <c r="I403" i="95" s="1"/>
  <c r="H404" i="95"/>
  <c r="I404" i="95" s="1"/>
  <c r="H405" i="95"/>
  <c r="I405" i="95" s="1"/>
  <c r="H406" i="95"/>
  <c r="I406" i="95" s="1"/>
  <c r="H407" i="95"/>
  <c r="I407" i="95" s="1"/>
  <c r="H408" i="95"/>
  <c r="I408" i="95" s="1"/>
  <c r="H409" i="95"/>
  <c r="I409" i="95" s="1"/>
  <c r="H410" i="95"/>
  <c r="I410" i="95" s="1"/>
  <c r="H411" i="95"/>
  <c r="I411" i="95" s="1"/>
  <c r="H412" i="95"/>
  <c r="I412" i="95" s="1"/>
  <c r="H413" i="95"/>
  <c r="I413" i="95" s="1"/>
  <c r="H414" i="95"/>
  <c r="I414" i="95" s="1"/>
  <c r="H415" i="95"/>
  <c r="I415" i="95" s="1"/>
  <c r="H416" i="95"/>
  <c r="I416" i="95" s="1"/>
  <c r="H417" i="95"/>
  <c r="I417" i="95" s="1"/>
  <c r="H418" i="95"/>
  <c r="I418" i="95" s="1"/>
  <c r="H419" i="95"/>
  <c r="I419" i="95" s="1"/>
  <c r="H420" i="95"/>
  <c r="I420" i="95" s="1"/>
  <c r="H421" i="95"/>
  <c r="I421" i="95" s="1"/>
  <c r="H422" i="95"/>
  <c r="I422" i="95" s="1"/>
  <c r="H423" i="95"/>
  <c r="I423" i="95" s="1"/>
  <c r="H424" i="95"/>
  <c r="I424" i="95" s="1"/>
  <c r="H425" i="95"/>
  <c r="I425" i="95" s="1"/>
  <c r="H426" i="95"/>
  <c r="I426" i="95" s="1"/>
  <c r="H427" i="95"/>
  <c r="I427" i="95" s="1"/>
  <c r="H428" i="95"/>
  <c r="I428" i="95" s="1"/>
  <c r="H429" i="95"/>
  <c r="I429" i="95" s="1"/>
  <c r="H430" i="95"/>
  <c r="I430" i="95" s="1"/>
  <c r="H431" i="95"/>
  <c r="I431" i="95" s="1"/>
  <c r="H432" i="95"/>
  <c r="I432" i="95" s="1"/>
  <c r="H433" i="95"/>
  <c r="I433" i="95" s="1"/>
  <c r="H434" i="95"/>
  <c r="I434" i="95" s="1"/>
  <c r="H435" i="95"/>
  <c r="I435" i="95" s="1"/>
  <c r="H436" i="95"/>
  <c r="I436" i="95" s="1"/>
  <c r="H437" i="95"/>
  <c r="I437" i="95" s="1"/>
  <c r="H438" i="95"/>
  <c r="I438" i="95" s="1"/>
  <c r="H439" i="95"/>
  <c r="I439" i="95" s="1"/>
  <c r="H440" i="95"/>
  <c r="I440" i="95" s="1"/>
  <c r="H441" i="95"/>
  <c r="I441" i="95" s="1"/>
  <c r="H442" i="95"/>
  <c r="I442" i="95" s="1"/>
  <c r="H443" i="95"/>
  <c r="I443" i="95" s="1"/>
  <c r="H444" i="95"/>
  <c r="I444" i="95" s="1"/>
  <c r="H445" i="95"/>
  <c r="I445" i="95" s="1"/>
  <c r="H446" i="95"/>
  <c r="I446" i="95" s="1"/>
  <c r="H447" i="95"/>
  <c r="I447" i="95" s="1"/>
  <c r="H448" i="95"/>
  <c r="I448" i="95" s="1"/>
  <c r="H449" i="95"/>
  <c r="I449" i="95" s="1"/>
  <c r="H450" i="95"/>
  <c r="I450" i="95" s="1"/>
  <c r="H451" i="95"/>
  <c r="I451" i="95" s="1"/>
  <c r="H452" i="95"/>
  <c r="I452" i="95" s="1"/>
  <c r="H453" i="95"/>
  <c r="I453" i="95" s="1"/>
  <c r="H454" i="95"/>
  <c r="I454" i="95" s="1"/>
  <c r="H455" i="95"/>
  <c r="I455" i="95" s="1"/>
  <c r="H456" i="95"/>
  <c r="I456" i="95" s="1"/>
  <c r="H457" i="95"/>
  <c r="I457" i="95" s="1"/>
  <c r="H458" i="95"/>
  <c r="I458" i="95" s="1"/>
  <c r="H459" i="95"/>
  <c r="I459" i="95" s="1"/>
  <c r="H460" i="95"/>
  <c r="I460" i="95" s="1"/>
  <c r="H461" i="95"/>
  <c r="I461" i="95" s="1"/>
  <c r="H462" i="95"/>
  <c r="I462" i="95" s="1"/>
  <c r="H463" i="95"/>
  <c r="I463" i="95" s="1"/>
  <c r="H464" i="95"/>
  <c r="I464" i="95" s="1"/>
  <c r="H465" i="95"/>
  <c r="I465" i="95" s="1"/>
  <c r="H466" i="95"/>
  <c r="I466" i="95" s="1"/>
  <c r="H467" i="95"/>
  <c r="I467" i="95" s="1"/>
  <c r="H468" i="95"/>
  <c r="I468" i="95" s="1"/>
  <c r="H469" i="95"/>
  <c r="I469" i="95" s="1"/>
  <c r="H470" i="95"/>
  <c r="I470" i="95" s="1"/>
  <c r="H471" i="95"/>
  <c r="I471" i="95" s="1"/>
  <c r="H472" i="95"/>
  <c r="I472" i="95" s="1"/>
  <c r="H473" i="95"/>
  <c r="I473" i="95" s="1"/>
  <c r="H474" i="95"/>
  <c r="I474" i="95" s="1"/>
  <c r="H475" i="95"/>
  <c r="I475" i="95" s="1"/>
  <c r="H476" i="95"/>
  <c r="I476" i="95" s="1"/>
  <c r="H477" i="95"/>
  <c r="I477" i="95" s="1"/>
  <c r="H478" i="95"/>
  <c r="I478" i="95" s="1"/>
  <c r="H479" i="95"/>
  <c r="I479" i="95" s="1"/>
  <c r="H480" i="95"/>
  <c r="I480" i="95" s="1"/>
  <c r="H481" i="95"/>
  <c r="I481" i="95" s="1"/>
  <c r="H482" i="95"/>
  <c r="I482" i="95" s="1"/>
  <c r="H483" i="95"/>
  <c r="I483" i="95" s="1"/>
  <c r="H484" i="95"/>
  <c r="I484" i="95" s="1"/>
  <c r="H485" i="95"/>
  <c r="I485" i="95" s="1"/>
  <c r="H486" i="95"/>
  <c r="I486" i="95" s="1"/>
  <c r="H487" i="95"/>
  <c r="I487" i="95" s="1"/>
  <c r="H488" i="95"/>
  <c r="I488" i="95" s="1"/>
  <c r="H489" i="95"/>
  <c r="I489" i="95" s="1"/>
  <c r="H490" i="95"/>
  <c r="I490" i="95" s="1"/>
  <c r="H491" i="95"/>
  <c r="I491" i="95" s="1"/>
  <c r="H492" i="95"/>
  <c r="I492" i="95" s="1"/>
  <c r="H493" i="95"/>
  <c r="I493" i="95" s="1"/>
  <c r="H494" i="95"/>
  <c r="I494" i="95" s="1"/>
  <c r="H495" i="95"/>
  <c r="I495" i="95" s="1"/>
  <c r="H496" i="95"/>
  <c r="I496" i="95" s="1"/>
  <c r="H497" i="95"/>
  <c r="I497" i="95" s="1"/>
  <c r="H498" i="95"/>
  <c r="I498" i="95" s="1"/>
  <c r="H499" i="95"/>
  <c r="I499" i="95" s="1"/>
  <c r="H500" i="95"/>
  <c r="I500" i="95" s="1"/>
  <c r="H501" i="95"/>
  <c r="I501" i="95" s="1"/>
  <c r="H502" i="95"/>
  <c r="I502" i="95" s="1"/>
  <c r="H503" i="95"/>
  <c r="I503" i="95" s="1"/>
  <c r="H504" i="95"/>
  <c r="I504" i="95" s="1"/>
  <c r="H505" i="95"/>
  <c r="I505" i="95" s="1"/>
  <c r="H506" i="95"/>
  <c r="I506" i="95" s="1"/>
  <c r="H507" i="95"/>
  <c r="I507" i="95" s="1"/>
  <c r="H508" i="95"/>
  <c r="I508" i="95" s="1"/>
  <c r="H509" i="95"/>
  <c r="I509" i="95" s="1"/>
  <c r="H510" i="95"/>
  <c r="I510" i="95" s="1"/>
  <c r="H511" i="95"/>
  <c r="I511" i="95" s="1"/>
  <c r="H512" i="95"/>
  <c r="I512" i="95" s="1"/>
  <c r="H513" i="95"/>
  <c r="I513" i="95" s="1"/>
  <c r="H514" i="95"/>
  <c r="I514" i="95" s="1"/>
  <c r="H515" i="95"/>
  <c r="I515" i="95" s="1"/>
  <c r="H516" i="95"/>
  <c r="I516" i="95" s="1"/>
  <c r="H517" i="95"/>
  <c r="I517" i="95" s="1"/>
  <c r="H518" i="95"/>
  <c r="I518" i="95" s="1"/>
  <c r="H519" i="95"/>
  <c r="I519" i="95" s="1"/>
  <c r="H520" i="95"/>
  <c r="I520" i="95" s="1"/>
  <c r="H521" i="95"/>
  <c r="I521" i="95" s="1"/>
  <c r="H522" i="95"/>
  <c r="I522" i="95" s="1"/>
  <c r="H523" i="95"/>
  <c r="I523" i="95" s="1"/>
  <c r="H524" i="95"/>
  <c r="I524" i="95" s="1"/>
  <c r="H525" i="95"/>
  <c r="I525" i="95" s="1"/>
  <c r="H526" i="95"/>
  <c r="I526" i="95" s="1"/>
  <c r="H527" i="95"/>
  <c r="I527" i="95" s="1"/>
  <c r="H528" i="95"/>
  <c r="I528" i="95" s="1"/>
  <c r="H529" i="95"/>
  <c r="I529" i="95" s="1"/>
  <c r="H530" i="95"/>
  <c r="I530" i="95" s="1"/>
  <c r="H531" i="95"/>
  <c r="I531" i="95" s="1"/>
  <c r="H532" i="95"/>
  <c r="I532" i="95" s="1"/>
  <c r="H533" i="95"/>
  <c r="I533" i="95" s="1"/>
  <c r="H534" i="95"/>
  <c r="I534" i="95" s="1"/>
  <c r="H535" i="95"/>
  <c r="I535" i="95" s="1"/>
  <c r="H536" i="95"/>
  <c r="I536" i="95" s="1"/>
  <c r="H537" i="95"/>
  <c r="I537" i="95" s="1"/>
  <c r="H538" i="95"/>
  <c r="I538" i="95" s="1"/>
  <c r="H539" i="95"/>
  <c r="I539" i="95" s="1"/>
  <c r="H540" i="95"/>
  <c r="I540" i="95" s="1"/>
  <c r="H541" i="95"/>
  <c r="I541" i="95" s="1"/>
  <c r="H542" i="95"/>
  <c r="I542" i="95" s="1"/>
  <c r="H543" i="95"/>
  <c r="I543" i="95" s="1"/>
  <c r="H544" i="95"/>
  <c r="I544" i="95" s="1"/>
  <c r="H545" i="95"/>
  <c r="I545" i="95" s="1"/>
  <c r="H546" i="95"/>
  <c r="I546" i="95" s="1"/>
  <c r="H547" i="95"/>
  <c r="I547" i="95" s="1"/>
  <c r="H548" i="95"/>
  <c r="I548" i="95" s="1"/>
  <c r="H549" i="95"/>
  <c r="I549" i="95" s="1"/>
  <c r="H550" i="95"/>
  <c r="I550" i="95" s="1"/>
  <c r="H551" i="95"/>
  <c r="I551" i="95" s="1"/>
  <c r="H552" i="95"/>
  <c r="I552" i="95" s="1"/>
  <c r="H553" i="95"/>
  <c r="I553" i="95" s="1"/>
  <c r="H554" i="95"/>
  <c r="I554" i="95" s="1"/>
  <c r="H555" i="95"/>
  <c r="I555" i="95" s="1"/>
  <c r="H556" i="95"/>
  <c r="I556" i="95" s="1"/>
  <c r="H557" i="95"/>
  <c r="I557" i="95" s="1"/>
  <c r="H558" i="95"/>
  <c r="I558" i="95" s="1"/>
  <c r="H559" i="95"/>
  <c r="I559" i="95" s="1"/>
  <c r="H560" i="95"/>
  <c r="I560" i="95" s="1"/>
  <c r="H561" i="95"/>
  <c r="I561" i="95" s="1"/>
  <c r="H562" i="95"/>
  <c r="I562" i="95" s="1"/>
  <c r="H563" i="95"/>
  <c r="I563" i="95" s="1"/>
  <c r="H564" i="95"/>
  <c r="I564" i="95" s="1"/>
  <c r="H565" i="95"/>
  <c r="I565" i="95" s="1"/>
  <c r="H566" i="95"/>
  <c r="I566" i="95" s="1"/>
  <c r="H567" i="95"/>
  <c r="I567" i="95" s="1"/>
  <c r="H568" i="95"/>
  <c r="I568" i="95" s="1"/>
  <c r="H569" i="95"/>
  <c r="I569" i="95" s="1"/>
  <c r="H570" i="95"/>
  <c r="I570" i="95" s="1"/>
  <c r="H571" i="95"/>
  <c r="I571" i="95" s="1"/>
  <c r="H572" i="95"/>
  <c r="I572" i="95" s="1"/>
  <c r="H573" i="95"/>
  <c r="I573" i="95" s="1"/>
  <c r="H574" i="95"/>
  <c r="I574" i="95" s="1"/>
  <c r="H575" i="95"/>
  <c r="I575" i="95" s="1"/>
  <c r="H576" i="95"/>
  <c r="I576" i="95" s="1"/>
  <c r="H577" i="95"/>
  <c r="I577" i="95" s="1"/>
  <c r="H578" i="95"/>
  <c r="I578" i="95" s="1"/>
  <c r="H579" i="95"/>
  <c r="I579" i="95" s="1"/>
  <c r="H580" i="95"/>
  <c r="I580" i="95" s="1"/>
  <c r="H581" i="95"/>
  <c r="I581" i="95" s="1"/>
  <c r="H582" i="95"/>
  <c r="I582" i="95" s="1"/>
  <c r="H583" i="95"/>
  <c r="I583" i="95" s="1"/>
  <c r="H584" i="95"/>
  <c r="I584" i="95" s="1"/>
  <c r="H585" i="95"/>
  <c r="I585" i="95" s="1"/>
  <c r="H586" i="95"/>
  <c r="I586" i="95" s="1"/>
  <c r="H587" i="95"/>
  <c r="I587" i="95" s="1"/>
  <c r="H588" i="95"/>
  <c r="I588" i="95" s="1"/>
  <c r="H589" i="95"/>
  <c r="I589" i="95" s="1"/>
  <c r="H590" i="95"/>
  <c r="I590" i="95" s="1"/>
  <c r="H591" i="95"/>
  <c r="I591" i="95" s="1"/>
  <c r="H592" i="95"/>
  <c r="I592" i="95" s="1"/>
  <c r="H593" i="95"/>
  <c r="I593" i="95" s="1"/>
  <c r="H594" i="95"/>
  <c r="I594" i="95" s="1"/>
  <c r="H595" i="95"/>
  <c r="I595" i="95" s="1"/>
  <c r="H596" i="95"/>
  <c r="I596" i="95" s="1"/>
  <c r="H597" i="95"/>
  <c r="I597" i="95" s="1"/>
  <c r="H598" i="95"/>
  <c r="I598" i="95" s="1"/>
  <c r="H599" i="95"/>
  <c r="I599" i="95" s="1"/>
  <c r="H600" i="95"/>
  <c r="I600" i="95" s="1"/>
  <c r="H601" i="95"/>
  <c r="I601" i="95" s="1"/>
  <c r="H602" i="95"/>
  <c r="I602" i="95" s="1"/>
  <c r="H603" i="95"/>
  <c r="I603" i="95" s="1"/>
  <c r="H604" i="95"/>
  <c r="I604" i="95" s="1"/>
  <c r="H605" i="95"/>
  <c r="I605" i="95" s="1"/>
  <c r="H606" i="95"/>
  <c r="I606" i="95" s="1"/>
  <c r="H607" i="95"/>
  <c r="I607" i="95" s="1"/>
  <c r="H608" i="95"/>
  <c r="I608" i="95" s="1"/>
  <c r="H609" i="95"/>
  <c r="I609" i="95" s="1"/>
  <c r="H610" i="95"/>
  <c r="I610" i="95" s="1"/>
  <c r="H611" i="95"/>
  <c r="I611" i="95" s="1"/>
  <c r="H612" i="95"/>
  <c r="I612" i="95" s="1"/>
  <c r="H613" i="95"/>
  <c r="I613" i="95" s="1"/>
  <c r="H614" i="95"/>
  <c r="I614" i="95" s="1"/>
  <c r="H615" i="95"/>
  <c r="I615" i="95" s="1"/>
  <c r="H616" i="95"/>
  <c r="I616" i="95" s="1"/>
  <c r="H617" i="95"/>
  <c r="I617" i="95" s="1"/>
  <c r="H618" i="95"/>
  <c r="I618" i="95" s="1"/>
  <c r="H619" i="95"/>
  <c r="I619" i="95" s="1"/>
  <c r="H620" i="95"/>
  <c r="I620" i="95" s="1"/>
  <c r="H621" i="95"/>
  <c r="I621" i="95" s="1"/>
  <c r="H622" i="95"/>
  <c r="I622" i="95" s="1"/>
  <c r="H623" i="95"/>
  <c r="I623" i="95" s="1"/>
  <c r="H624" i="95"/>
  <c r="I624" i="95" s="1"/>
  <c r="H625" i="95"/>
  <c r="I625" i="95" s="1"/>
  <c r="H626" i="95"/>
  <c r="I626" i="95" s="1"/>
  <c r="H627" i="95"/>
  <c r="I627" i="95" s="1"/>
  <c r="H628" i="95"/>
  <c r="I628" i="95" s="1"/>
  <c r="H629" i="95"/>
  <c r="I629" i="95" s="1"/>
  <c r="H630" i="95"/>
  <c r="I630" i="95" s="1"/>
  <c r="H631" i="95"/>
  <c r="I631" i="95" s="1"/>
  <c r="H632" i="95"/>
  <c r="I632" i="95" s="1"/>
  <c r="H633" i="95"/>
  <c r="I633" i="95" s="1"/>
  <c r="H634" i="95"/>
  <c r="I634" i="95" s="1"/>
  <c r="H635" i="95"/>
  <c r="I635" i="95" s="1"/>
  <c r="H636" i="95"/>
  <c r="I636" i="95" s="1"/>
  <c r="H637" i="95"/>
  <c r="I637" i="95" s="1"/>
  <c r="H638" i="95"/>
  <c r="I638" i="95" s="1"/>
  <c r="H639" i="95"/>
  <c r="I639" i="95" s="1"/>
  <c r="H640" i="95"/>
  <c r="I640" i="95" s="1"/>
  <c r="H641" i="95"/>
  <c r="I641" i="95" s="1"/>
  <c r="H642" i="95"/>
  <c r="I642" i="95" s="1"/>
  <c r="H643" i="95"/>
  <c r="I643" i="95" s="1"/>
  <c r="H644" i="95"/>
  <c r="I644" i="95" s="1"/>
  <c r="H645" i="95"/>
  <c r="I645" i="95" s="1"/>
  <c r="H646" i="95"/>
  <c r="I646" i="95" s="1"/>
  <c r="H647" i="95"/>
  <c r="I647" i="95" s="1"/>
  <c r="H648" i="95"/>
  <c r="I648" i="95" s="1"/>
  <c r="H649" i="95"/>
  <c r="I649" i="95" s="1"/>
  <c r="H650" i="95"/>
  <c r="I650" i="95" s="1"/>
  <c r="H651" i="95"/>
  <c r="I651" i="95" s="1"/>
  <c r="H652" i="95"/>
  <c r="I652" i="95" s="1"/>
  <c r="H653" i="95"/>
  <c r="I653" i="95" s="1"/>
  <c r="H654" i="95"/>
  <c r="I654" i="95" s="1"/>
  <c r="H655" i="95"/>
  <c r="I655" i="95" s="1"/>
  <c r="H656" i="95"/>
  <c r="I656" i="95" s="1"/>
  <c r="H657" i="95"/>
  <c r="I657" i="95" s="1"/>
  <c r="H658" i="95"/>
  <c r="I658" i="95" s="1"/>
  <c r="H659" i="95"/>
  <c r="I659" i="95" s="1"/>
  <c r="H660" i="95"/>
  <c r="I660" i="95" s="1"/>
  <c r="H661" i="95"/>
  <c r="I661" i="95" s="1"/>
  <c r="H662" i="95"/>
  <c r="I662" i="95" s="1"/>
  <c r="H663" i="95"/>
  <c r="I663" i="95" s="1"/>
  <c r="H664" i="95"/>
  <c r="I664" i="95" s="1"/>
  <c r="H665" i="95"/>
  <c r="I665" i="95" s="1"/>
  <c r="H666" i="95"/>
  <c r="I666" i="95" s="1"/>
  <c r="H667" i="95"/>
  <c r="I667" i="95" s="1"/>
  <c r="H668" i="95"/>
  <c r="I668" i="95" s="1"/>
  <c r="H669" i="95"/>
  <c r="I669" i="95" s="1"/>
  <c r="H670" i="95"/>
  <c r="I670" i="95" s="1"/>
  <c r="H671" i="95"/>
  <c r="I671" i="95" s="1"/>
  <c r="H672" i="95"/>
  <c r="I672" i="95" s="1"/>
  <c r="H673" i="95"/>
  <c r="I673" i="95" s="1"/>
  <c r="H674" i="95"/>
  <c r="I674" i="95" s="1"/>
  <c r="H675" i="95"/>
  <c r="I675" i="95" s="1"/>
  <c r="H676" i="95"/>
  <c r="I676" i="95" s="1"/>
  <c r="H677" i="95"/>
  <c r="I677" i="95" s="1"/>
  <c r="H678" i="95"/>
  <c r="I678" i="95" s="1"/>
  <c r="H679" i="95"/>
  <c r="I679" i="95" s="1"/>
  <c r="H680" i="95"/>
  <c r="I680" i="95" s="1"/>
  <c r="H681" i="95"/>
  <c r="I681" i="95" s="1"/>
  <c r="H682" i="95"/>
  <c r="I682" i="95" s="1"/>
  <c r="H683" i="95"/>
  <c r="I683" i="95" s="1"/>
  <c r="H684" i="95"/>
  <c r="I684" i="95" s="1"/>
  <c r="H685" i="95"/>
  <c r="I685" i="95" s="1"/>
  <c r="H686" i="95"/>
  <c r="I686" i="95" s="1"/>
  <c r="H687" i="95"/>
  <c r="I687" i="95" s="1"/>
  <c r="H688" i="95"/>
  <c r="I688" i="95" s="1"/>
  <c r="H689" i="95"/>
  <c r="I689" i="95" s="1"/>
  <c r="H690" i="95"/>
  <c r="I690" i="95" s="1"/>
  <c r="H691" i="95"/>
  <c r="I691" i="95" s="1"/>
  <c r="H692" i="95"/>
  <c r="I692" i="95" s="1"/>
  <c r="H693" i="95"/>
  <c r="I693" i="95" s="1"/>
  <c r="H694" i="95"/>
  <c r="I694" i="95" s="1"/>
  <c r="H695" i="95"/>
  <c r="I695" i="95" s="1"/>
  <c r="H696" i="95"/>
  <c r="I696" i="95" s="1"/>
  <c r="H697" i="95"/>
  <c r="I697" i="95" s="1"/>
  <c r="H698" i="95"/>
  <c r="I698" i="95" s="1"/>
  <c r="H699" i="95"/>
  <c r="I699" i="95" s="1"/>
  <c r="H700" i="95"/>
  <c r="I700" i="95" s="1"/>
  <c r="H701" i="95"/>
  <c r="I701" i="95" s="1"/>
  <c r="H702" i="95"/>
  <c r="I702" i="95" s="1"/>
  <c r="H703" i="95"/>
  <c r="I703" i="95" s="1"/>
  <c r="H704" i="95"/>
  <c r="I704" i="95" s="1"/>
  <c r="H705" i="95"/>
  <c r="I705" i="95" s="1"/>
  <c r="H706" i="95"/>
  <c r="I706" i="95" s="1"/>
  <c r="H707" i="95"/>
  <c r="I707" i="95" s="1"/>
  <c r="H708" i="95"/>
  <c r="I708" i="95" s="1"/>
  <c r="H709" i="95"/>
  <c r="I709" i="95" s="1"/>
  <c r="H710" i="95"/>
  <c r="I710" i="95" s="1"/>
  <c r="H711" i="95"/>
  <c r="I711" i="95" s="1"/>
  <c r="H712" i="95"/>
  <c r="I712" i="95" s="1"/>
  <c r="H713" i="95"/>
  <c r="I713" i="95" s="1"/>
  <c r="H714" i="95"/>
  <c r="I714" i="95" s="1"/>
  <c r="H715" i="95"/>
  <c r="I715" i="95" s="1"/>
  <c r="H716" i="95"/>
  <c r="I716" i="95" s="1"/>
  <c r="H717" i="95"/>
  <c r="I717" i="95" s="1"/>
  <c r="H718" i="95"/>
  <c r="I718" i="95" s="1"/>
  <c r="H719" i="95"/>
  <c r="I719" i="95" s="1"/>
  <c r="H720" i="95"/>
  <c r="I720" i="95" s="1"/>
  <c r="H721" i="95"/>
  <c r="H722" i="95"/>
  <c r="I722" i="95" s="1"/>
  <c r="H723" i="95"/>
  <c r="I723" i="95" s="1"/>
  <c r="H724" i="95"/>
  <c r="I724" i="95" s="1"/>
  <c r="H725" i="95"/>
  <c r="I725" i="95" s="1"/>
  <c r="H726" i="95"/>
  <c r="I726" i="95" s="1"/>
  <c r="H727" i="95"/>
  <c r="I727" i="95" s="1"/>
  <c r="H728" i="95"/>
  <c r="I728" i="95" s="1"/>
  <c r="H729" i="95"/>
  <c r="I729" i="95" s="1"/>
  <c r="H730" i="95"/>
  <c r="I730" i="95" s="1"/>
  <c r="H731" i="95"/>
  <c r="I731" i="95" s="1"/>
  <c r="H732" i="95"/>
  <c r="I732" i="95" s="1"/>
  <c r="H733" i="95"/>
  <c r="I733" i="95" s="1"/>
  <c r="H734" i="95"/>
  <c r="I734" i="95" s="1"/>
  <c r="H735" i="95"/>
  <c r="I735" i="95" s="1"/>
  <c r="H736" i="95"/>
  <c r="I736" i="95" s="1"/>
  <c r="H737" i="95"/>
  <c r="I737" i="95" s="1"/>
  <c r="H738" i="95"/>
  <c r="I738" i="95" s="1"/>
  <c r="H739" i="95"/>
  <c r="I739" i="95" s="1"/>
  <c r="H740" i="95"/>
  <c r="I740" i="95" s="1"/>
  <c r="H741" i="95"/>
  <c r="I741" i="95" s="1"/>
  <c r="H742" i="95"/>
  <c r="I742" i="95" s="1"/>
  <c r="H743" i="95"/>
  <c r="I743" i="95" s="1"/>
  <c r="H744" i="95"/>
  <c r="I744" i="95" s="1"/>
  <c r="H745" i="95"/>
  <c r="I745" i="95" s="1"/>
  <c r="H746" i="95"/>
  <c r="I746" i="95" s="1"/>
  <c r="H747" i="95"/>
  <c r="I747" i="95" s="1"/>
  <c r="H748" i="95"/>
  <c r="I748" i="95" s="1"/>
  <c r="H749" i="95"/>
  <c r="I749" i="95" s="1"/>
  <c r="H750" i="95"/>
  <c r="I750" i="95" s="1"/>
  <c r="H751" i="95"/>
  <c r="I751" i="95" s="1"/>
  <c r="H752" i="95"/>
  <c r="I752" i="95" s="1"/>
  <c r="H753" i="95"/>
  <c r="I753" i="95" s="1"/>
  <c r="H754" i="95"/>
  <c r="I754" i="95" s="1"/>
  <c r="H755" i="95"/>
  <c r="I755" i="95" s="1"/>
  <c r="H756" i="95"/>
  <c r="I756" i="95" s="1"/>
  <c r="H757" i="95"/>
  <c r="I757" i="95" s="1"/>
  <c r="H758" i="95"/>
  <c r="I758" i="95" s="1"/>
  <c r="H759" i="95"/>
  <c r="I759" i="95" s="1"/>
  <c r="H760" i="95"/>
  <c r="I760" i="95" s="1"/>
  <c r="H761" i="95"/>
  <c r="I761" i="95" s="1"/>
  <c r="H762" i="95"/>
  <c r="I762" i="95" s="1"/>
  <c r="H763" i="95"/>
  <c r="I763" i="95" s="1"/>
  <c r="H764" i="95"/>
  <c r="I764" i="95" s="1"/>
  <c r="H765" i="95"/>
  <c r="I765" i="95" s="1"/>
  <c r="H766" i="95"/>
  <c r="I766" i="95" s="1"/>
  <c r="H767" i="95"/>
  <c r="I767" i="95" s="1"/>
  <c r="H768" i="95"/>
  <c r="I768" i="95" s="1"/>
  <c r="H769" i="95"/>
  <c r="I769" i="95" s="1"/>
  <c r="H770" i="95"/>
  <c r="I770" i="95" s="1"/>
  <c r="H771" i="95"/>
  <c r="I771" i="95" s="1"/>
  <c r="H772" i="95"/>
  <c r="I772" i="95" s="1"/>
  <c r="H773" i="95"/>
  <c r="I773" i="95" s="1"/>
  <c r="H774" i="95"/>
  <c r="I774" i="95" s="1"/>
  <c r="H775" i="95"/>
  <c r="I775" i="95" s="1"/>
  <c r="H776" i="95"/>
  <c r="I776" i="95" s="1"/>
  <c r="H777" i="95"/>
  <c r="I777" i="95" s="1"/>
  <c r="H778" i="95"/>
  <c r="I778" i="95" s="1"/>
  <c r="H779" i="95"/>
  <c r="I779" i="95" s="1"/>
  <c r="H780" i="95"/>
  <c r="I780" i="95" s="1"/>
  <c r="H781" i="95"/>
  <c r="I781" i="95" s="1"/>
  <c r="H782" i="95"/>
  <c r="I782" i="95" s="1"/>
  <c r="H783" i="95"/>
  <c r="I783" i="95" s="1"/>
  <c r="H784" i="95"/>
  <c r="I784" i="95" s="1"/>
  <c r="H785" i="95"/>
  <c r="I785" i="95" s="1"/>
  <c r="H786" i="95"/>
  <c r="I786" i="95" s="1"/>
  <c r="H787" i="95"/>
  <c r="I787" i="95" s="1"/>
  <c r="H788" i="95"/>
  <c r="I788" i="95" s="1"/>
  <c r="H789" i="95"/>
  <c r="I789" i="95" s="1"/>
  <c r="H790" i="95"/>
  <c r="I790" i="95" s="1"/>
  <c r="H791" i="95"/>
  <c r="I791" i="95" s="1"/>
  <c r="H792" i="95"/>
  <c r="I792" i="95" s="1"/>
  <c r="H793" i="95"/>
  <c r="I793" i="95" s="1"/>
  <c r="H794" i="95"/>
  <c r="I794" i="95" s="1"/>
  <c r="H795" i="95"/>
  <c r="I795" i="95" s="1"/>
  <c r="H796" i="95"/>
  <c r="I796" i="95" s="1"/>
  <c r="H797" i="95"/>
  <c r="I797" i="95" s="1"/>
  <c r="H798" i="95"/>
  <c r="I798" i="95" s="1"/>
  <c r="H799" i="95"/>
  <c r="I799" i="95" s="1"/>
  <c r="H800" i="95"/>
  <c r="I800" i="95" s="1"/>
  <c r="H801" i="95"/>
  <c r="I801" i="95" s="1"/>
  <c r="H802" i="95"/>
  <c r="I802" i="95" s="1"/>
  <c r="H803" i="95"/>
  <c r="I803" i="95" s="1"/>
  <c r="H804" i="95"/>
  <c r="I804" i="95" s="1"/>
  <c r="H805" i="95"/>
  <c r="I805" i="95" s="1"/>
  <c r="H806" i="95"/>
  <c r="I806" i="95" s="1"/>
  <c r="H807" i="95"/>
  <c r="I807" i="95" s="1"/>
  <c r="H808" i="95"/>
  <c r="I808" i="95" s="1"/>
  <c r="H809" i="95"/>
  <c r="I809" i="95" s="1"/>
  <c r="H810" i="95"/>
  <c r="I810" i="95" s="1"/>
  <c r="H811" i="95"/>
  <c r="I811" i="95" s="1"/>
  <c r="H812" i="95"/>
  <c r="I812" i="95" s="1"/>
  <c r="H813" i="95"/>
  <c r="I813" i="95" s="1"/>
  <c r="H814" i="95"/>
  <c r="I814" i="95" s="1"/>
  <c r="H815" i="95"/>
  <c r="I815" i="95" s="1"/>
  <c r="H816" i="95"/>
  <c r="I816" i="95" s="1"/>
  <c r="H817" i="95"/>
  <c r="I817" i="95" s="1"/>
  <c r="H818" i="95"/>
  <c r="I818" i="95" s="1"/>
  <c r="H819" i="95"/>
  <c r="I819" i="95" s="1"/>
  <c r="H820" i="95"/>
  <c r="I820" i="95" s="1"/>
  <c r="H821" i="95"/>
  <c r="I821" i="95" s="1"/>
  <c r="H822" i="95"/>
  <c r="I822" i="95" s="1"/>
  <c r="H823" i="95"/>
  <c r="I823" i="95" s="1"/>
  <c r="H824" i="95"/>
  <c r="I824" i="95" s="1"/>
  <c r="H825" i="95"/>
  <c r="I825" i="95" s="1"/>
  <c r="H826" i="95"/>
  <c r="I826" i="95" s="1"/>
  <c r="H827" i="95"/>
  <c r="I827" i="95" s="1"/>
  <c r="H828" i="95"/>
  <c r="I828" i="95" s="1"/>
  <c r="H829" i="95"/>
  <c r="I829" i="95" s="1"/>
  <c r="H830" i="95"/>
  <c r="I830" i="95" s="1"/>
  <c r="H831" i="95"/>
  <c r="I831" i="95" s="1"/>
  <c r="H832" i="95"/>
  <c r="I832" i="95" s="1"/>
  <c r="H833" i="95"/>
  <c r="I833" i="95" s="1"/>
  <c r="H834" i="95"/>
  <c r="I834" i="95" s="1"/>
  <c r="H835" i="95"/>
  <c r="I835" i="95" s="1"/>
  <c r="H836" i="95"/>
  <c r="I836" i="95" s="1"/>
  <c r="H837" i="95"/>
  <c r="I837" i="95" s="1"/>
  <c r="H838" i="95"/>
  <c r="I838" i="95" s="1"/>
  <c r="H839" i="95"/>
  <c r="I839" i="95" s="1"/>
  <c r="H840" i="95"/>
  <c r="I840" i="95" s="1"/>
  <c r="H841" i="95"/>
  <c r="I841" i="95" s="1"/>
  <c r="H842" i="95"/>
  <c r="I842" i="95" s="1"/>
  <c r="H843" i="95"/>
  <c r="I843" i="95" s="1"/>
  <c r="H844" i="95"/>
  <c r="I844" i="95" s="1"/>
  <c r="H845" i="95"/>
  <c r="I845" i="95" s="1"/>
  <c r="H846" i="95"/>
  <c r="I846" i="95" s="1"/>
  <c r="H847" i="95"/>
  <c r="I847" i="95" s="1"/>
  <c r="H848" i="95"/>
  <c r="I848" i="95" s="1"/>
  <c r="H849" i="95"/>
  <c r="I849" i="95" s="1"/>
  <c r="H850" i="95"/>
  <c r="I850" i="95" s="1"/>
  <c r="H851" i="95"/>
  <c r="I851" i="95" s="1"/>
  <c r="H852" i="95"/>
  <c r="I852" i="95" s="1"/>
  <c r="H853" i="95"/>
  <c r="I853" i="95" s="1"/>
  <c r="H854" i="95"/>
  <c r="I854" i="95" s="1"/>
  <c r="H855" i="95"/>
  <c r="I855" i="95" s="1"/>
  <c r="H856" i="95"/>
  <c r="I856" i="95" s="1"/>
  <c r="H857" i="95"/>
  <c r="I857" i="95" s="1"/>
  <c r="H858" i="95"/>
  <c r="I858" i="95" s="1"/>
  <c r="H859" i="95"/>
  <c r="I859" i="95" s="1"/>
  <c r="H860" i="95"/>
  <c r="I860" i="95" s="1"/>
  <c r="H861" i="95"/>
  <c r="I861" i="95" s="1"/>
  <c r="H862" i="95"/>
  <c r="I862" i="95" s="1"/>
  <c r="H863" i="95"/>
  <c r="I863" i="95" s="1"/>
  <c r="H864" i="95"/>
  <c r="I864" i="95" s="1"/>
  <c r="H865" i="95"/>
  <c r="I865" i="95" s="1"/>
  <c r="H866" i="95"/>
  <c r="I866" i="95" s="1"/>
  <c r="H867" i="95"/>
  <c r="I867" i="95" s="1"/>
  <c r="H868" i="95"/>
  <c r="I868" i="95" s="1"/>
  <c r="H869" i="95"/>
  <c r="I869" i="95" s="1"/>
  <c r="H870" i="95"/>
  <c r="I870" i="95" s="1"/>
  <c r="H871" i="95"/>
  <c r="I871" i="95" s="1"/>
  <c r="H872" i="95"/>
  <c r="I872" i="95" s="1"/>
  <c r="H873" i="95"/>
  <c r="I873" i="95" s="1"/>
  <c r="H874" i="95"/>
  <c r="I874" i="95" s="1"/>
  <c r="H875" i="95"/>
  <c r="I875" i="95" s="1"/>
  <c r="H876" i="95"/>
  <c r="I876" i="95" s="1"/>
  <c r="H877" i="95"/>
  <c r="I877" i="95" s="1"/>
  <c r="H878" i="95"/>
  <c r="I878" i="95" s="1"/>
  <c r="H879" i="95"/>
  <c r="I879" i="95" s="1"/>
  <c r="H880" i="95"/>
  <c r="I880" i="95" s="1"/>
  <c r="H881" i="95"/>
  <c r="I881" i="95" s="1"/>
  <c r="H882" i="95"/>
  <c r="I882" i="95" s="1"/>
  <c r="H883" i="95"/>
  <c r="I883" i="95" s="1"/>
  <c r="H884" i="95"/>
  <c r="I884" i="95" s="1"/>
  <c r="H885" i="95"/>
  <c r="I885" i="95" s="1"/>
  <c r="H886" i="95"/>
  <c r="I886" i="95" s="1"/>
  <c r="H887" i="95"/>
  <c r="I887" i="95" s="1"/>
  <c r="H888" i="95"/>
  <c r="I888" i="95" s="1"/>
  <c r="H889" i="95"/>
  <c r="I889" i="95" s="1"/>
  <c r="H890" i="95"/>
  <c r="I890" i="95" s="1"/>
  <c r="H891" i="95"/>
  <c r="I891" i="95" s="1"/>
  <c r="H892" i="95"/>
  <c r="I892" i="95" s="1"/>
  <c r="H893" i="95"/>
  <c r="I893" i="95" s="1"/>
  <c r="H894" i="95"/>
  <c r="I894" i="95" s="1"/>
  <c r="H895" i="95"/>
  <c r="I895" i="95" s="1"/>
  <c r="H896" i="95"/>
  <c r="I896" i="95" s="1"/>
  <c r="H897" i="95"/>
  <c r="I897" i="95" s="1"/>
  <c r="H898" i="95"/>
  <c r="I898" i="95" s="1"/>
  <c r="H899" i="95"/>
  <c r="I899" i="95" s="1"/>
  <c r="H900" i="95"/>
  <c r="I900" i="95" s="1"/>
  <c r="H901" i="95"/>
  <c r="I901" i="95" s="1"/>
  <c r="H902" i="95"/>
  <c r="I902" i="95" s="1"/>
  <c r="H903" i="95"/>
  <c r="I903" i="95" s="1"/>
  <c r="H904" i="95"/>
  <c r="I904" i="95" s="1"/>
  <c r="H905" i="95"/>
  <c r="I905" i="95" s="1"/>
  <c r="H906" i="95"/>
  <c r="I906" i="95" s="1"/>
  <c r="H907" i="95"/>
  <c r="I907" i="95" s="1"/>
  <c r="H908" i="95"/>
  <c r="I908" i="95" s="1"/>
  <c r="H909" i="95"/>
  <c r="I909" i="95" s="1"/>
  <c r="H910" i="95"/>
  <c r="I910" i="95" s="1"/>
  <c r="H911" i="95"/>
  <c r="I911" i="95" s="1"/>
  <c r="H912" i="95"/>
  <c r="I912" i="95" s="1"/>
  <c r="H913" i="95"/>
  <c r="I913" i="95" s="1"/>
  <c r="H914" i="95"/>
  <c r="I914" i="95" s="1"/>
  <c r="H915" i="95"/>
  <c r="I915" i="95" s="1"/>
  <c r="H916" i="95"/>
  <c r="I916" i="95" s="1"/>
  <c r="H917" i="95"/>
  <c r="I917" i="95" s="1"/>
  <c r="H918" i="95"/>
  <c r="I918" i="95" s="1"/>
  <c r="H919" i="95"/>
  <c r="I919" i="95" s="1"/>
  <c r="H920" i="95"/>
  <c r="I920" i="95" s="1"/>
  <c r="H921" i="95"/>
  <c r="I921" i="95" s="1"/>
  <c r="H922" i="95"/>
  <c r="I922" i="95" s="1"/>
  <c r="H923" i="95"/>
  <c r="I923" i="95" s="1"/>
  <c r="H924" i="95"/>
  <c r="I924" i="95" s="1"/>
  <c r="H925" i="95"/>
  <c r="I925" i="95" s="1"/>
  <c r="H926" i="95"/>
  <c r="I926" i="95" s="1"/>
  <c r="H927" i="95"/>
  <c r="I927" i="95" s="1"/>
  <c r="H928" i="95"/>
  <c r="I928" i="95" s="1"/>
  <c r="H929" i="95"/>
  <c r="I929" i="95" s="1"/>
  <c r="H930" i="95"/>
  <c r="I930" i="95" s="1"/>
  <c r="H931" i="95"/>
  <c r="I931" i="95" s="1"/>
  <c r="H932" i="95"/>
  <c r="I932" i="95" s="1"/>
  <c r="H933" i="95"/>
  <c r="I933" i="95" s="1"/>
  <c r="H934" i="95"/>
  <c r="I934" i="95" s="1"/>
  <c r="H935" i="95"/>
  <c r="I935" i="95" s="1"/>
  <c r="H936" i="95"/>
  <c r="I936" i="95" s="1"/>
  <c r="H937" i="95"/>
  <c r="I937" i="95" s="1"/>
  <c r="H938" i="95"/>
  <c r="I938" i="95" s="1"/>
  <c r="H939" i="95"/>
  <c r="I939" i="95" s="1"/>
  <c r="H940" i="95"/>
  <c r="I940" i="95" s="1"/>
  <c r="H941" i="95"/>
  <c r="I941" i="95" s="1"/>
  <c r="H942" i="95"/>
  <c r="I942" i="95" s="1"/>
  <c r="H943" i="95"/>
  <c r="I943" i="95" s="1"/>
  <c r="H944" i="95"/>
  <c r="I944" i="95" s="1"/>
  <c r="H945" i="95"/>
  <c r="I945" i="95" s="1"/>
  <c r="H946" i="95"/>
  <c r="I946" i="95" s="1"/>
  <c r="H947" i="95"/>
  <c r="I947" i="95" s="1"/>
  <c r="H948" i="95"/>
  <c r="I948" i="95" s="1"/>
  <c r="H949" i="95"/>
  <c r="I949" i="95" s="1"/>
  <c r="H950" i="95"/>
  <c r="I950" i="95" s="1"/>
  <c r="H951" i="95"/>
  <c r="I951" i="95" s="1"/>
  <c r="H952" i="95"/>
  <c r="I952" i="95" s="1"/>
  <c r="H953" i="95"/>
  <c r="I953" i="95" s="1"/>
  <c r="H954" i="95"/>
  <c r="I954" i="95" s="1"/>
  <c r="H955" i="95"/>
  <c r="I955" i="95" s="1"/>
  <c r="H956" i="95"/>
  <c r="I956" i="95" s="1"/>
  <c r="H957" i="95"/>
  <c r="I957" i="95" s="1"/>
  <c r="H958" i="95"/>
  <c r="I958" i="95" s="1"/>
  <c r="H959" i="95"/>
  <c r="I959" i="95" s="1"/>
  <c r="H960" i="95"/>
  <c r="I960" i="95" s="1"/>
  <c r="H961" i="95"/>
  <c r="I961" i="95" s="1"/>
  <c r="H962" i="95"/>
  <c r="I962" i="95" s="1"/>
  <c r="H963" i="95"/>
  <c r="I963" i="95" s="1"/>
  <c r="H964" i="95"/>
  <c r="I964" i="95" s="1"/>
  <c r="H965" i="95"/>
  <c r="I965" i="95" s="1"/>
  <c r="H966" i="95"/>
  <c r="I966" i="95" s="1"/>
  <c r="H967" i="95"/>
  <c r="I967" i="95" s="1"/>
  <c r="H968" i="95"/>
  <c r="I968" i="95" s="1"/>
  <c r="H969" i="95"/>
  <c r="I969" i="95" s="1"/>
  <c r="H970" i="95"/>
  <c r="I970" i="95" s="1"/>
  <c r="H971" i="95"/>
  <c r="I971" i="95" s="1"/>
  <c r="H972" i="95"/>
  <c r="I972" i="95" s="1"/>
  <c r="H973" i="95"/>
  <c r="I973" i="95" s="1"/>
  <c r="H974" i="95"/>
  <c r="I974" i="95" s="1"/>
  <c r="H975" i="95"/>
  <c r="I975" i="95" s="1"/>
  <c r="H976" i="95"/>
  <c r="I976" i="95" s="1"/>
  <c r="H977" i="95"/>
  <c r="I977" i="95" s="1"/>
  <c r="H978" i="95"/>
  <c r="I978" i="95" s="1"/>
  <c r="H979" i="95"/>
  <c r="I979" i="95" s="1"/>
  <c r="H980" i="95"/>
  <c r="I980" i="95" s="1"/>
  <c r="H981" i="95"/>
  <c r="I981" i="95" s="1"/>
  <c r="H982" i="95"/>
  <c r="I982" i="95" s="1"/>
  <c r="H983" i="95"/>
  <c r="I983" i="95" s="1"/>
  <c r="H984" i="95"/>
  <c r="I984" i="95" s="1"/>
  <c r="H985" i="95"/>
  <c r="I985" i="95" s="1"/>
  <c r="H986" i="95"/>
  <c r="I986" i="95" s="1"/>
  <c r="H987" i="95"/>
  <c r="I987" i="95" s="1"/>
  <c r="H988" i="95"/>
  <c r="I988" i="95" s="1"/>
  <c r="H989" i="95"/>
  <c r="I989" i="95" s="1"/>
  <c r="H990" i="95"/>
  <c r="I990" i="95" s="1"/>
  <c r="H991" i="95"/>
  <c r="I991" i="95" s="1"/>
  <c r="H992" i="95"/>
  <c r="I992" i="95" s="1"/>
  <c r="H993" i="95"/>
  <c r="I993" i="95" s="1"/>
  <c r="H994" i="95"/>
  <c r="I994" i="95" s="1"/>
  <c r="H995" i="95"/>
  <c r="I995" i="95" s="1"/>
  <c r="H996" i="95"/>
  <c r="I996" i="95" s="1"/>
  <c r="H997" i="95"/>
  <c r="I997" i="95" s="1"/>
  <c r="H998" i="95"/>
  <c r="I998" i="95" s="1"/>
  <c r="H999" i="95"/>
  <c r="I999" i="95" s="1"/>
  <c r="H1000" i="95"/>
  <c r="I1000" i="95" s="1"/>
  <c r="H1001" i="95"/>
  <c r="I1001" i="95" s="1"/>
  <c r="H1002" i="95"/>
  <c r="I1002" i="95" s="1"/>
  <c r="H3" i="95"/>
  <c r="I3" i="95" s="1"/>
  <c r="L4" i="93" a="1"/>
  <c r="L4" i="93" s="1"/>
  <c r="M4" i="93" a="1"/>
  <c r="M4" i="93" s="1"/>
  <c r="L5" i="93" a="1"/>
  <c r="L5" i="93" s="1"/>
  <c r="M5" i="93" a="1"/>
  <c r="M5" i="93" s="1"/>
  <c r="L6" i="93" a="1"/>
  <c r="L6" i="93" s="1"/>
  <c r="M6" i="93" a="1"/>
  <c r="M6" i="93" s="1"/>
  <c r="L7" i="93" a="1"/>
  <c r="L7" i="93" s="1"/>
  <c r="M7" i="93" a="1"/>
  <c r="M7" i="93" s="1"/>
  <c r="L8" i="93" a="1"/>
  <c r="L8" i="93" s="1"/>
  <c r="M8" i="93" a="1"/>
  <c r="M8" i="93" s="1"/>
  <c r="L9" i="93" a="1"/>
  <c r="L9" i="93" s="1"/>
  <c r="M9" i="93" a="1"/>
  <c r="M9" i="93" s="1"/>
  <c r="L10" i="93" a="1"/>
  <c r="L10" i="93" s="1"/>
  <c r="M10" i="93" a="1"/>
  <c r="M10" i="93" s="1"/>
  <c r="L11" i="93" a="1"/>
  <c r="L11" i="93" s="1"/>
  <c r="M11" i="93" a="1"/>
  <c r="M11" i="93" s="1"/>
  <c r="L12" i="93" a="1"/>
  <c r="L12" i="93" s="1"/>
  <c r="M12" i="93" a="1"/>
  <c r="M12" i="93" s="1"/>
  <c r="L13" i="93" a="1"/>
  <c r="L13" i="93" s="1"/>
  <c r="M13" i="93" a="1"/>
  <c r="M13" i="93" s="1"/>
  <c r="L14" i="93" a="1"/>
  <c r="L14" i="93" s="1"/>
  <c r="M14" i="93" a="1"/>
  <c r="M14" i="93" s="1"/>
  <c r="L15" i="93" a="1"/>
  <c r="L15" i="93" s="1"/>
  <c r="M15" i="93" a="1"/>
  <c r="M15" i="93" s="1"/>
  <c r="L16" i="93" a="1"/>
  <c r="L16" i="93" s="1"/>
  <c r="M16" i="93" a="1"/>
  <c r="M16" i="93" s="1"/>
  <c r="L17" i="93" a="1"/>
  <c r="L17" i="93" s="1"/>
  <c r="M17" i="93" a="1"/>
  <c r="M17" i="93" s="1"/>
  <c r="L18" i="93" a="1"/>
  <c r="L18" i="93" s="1"/>
  <c r="M18" i="93" a="1"/>
  <c r="M18" i="93" s="1"/>
  <c r="L19" i="93" a="1"/>
  <c r="L19" i="93" s="1"/>
  <c r="M19" i="93" a="1"/>
  <c r="M19" i="93" s="1"/>
  <c r="L20" i="93" a="1"/>
  <c r="L20" i="93" s="1"/>
  <c r="M20" i="93" a="1"/>
  <c r="M20" i="93" s="1"/>
  <c r="L21" i="93" a="1"/>
  <c r="L21" i="93" s="1"/>
  <c r="M21" i="93" a="1"/>
  <c r="M21" i="93" s="1"/>
  <c r="L22" i="93" a="1"/>
  <c r="L22" i="93" s="1"/>
  <c r="N22" i="93" s="1"/>
  <c r="M22" i="93" a="1"/>
  <c r="M22" i="93" s="1"/>
  <c r="L23" i="93" a="1"/>
  <c r="L23" i="93" s="1"/>
  <c r="M23" i="93" a="1"/>
  <c r="M23" i="93" s="1"/>
  <c r="L24" i="93" a="1"/>
  <c r="L24" i="93" s="1"/>
  <c r="M24" i="93" a="1"/>
  <c r="M24" i="93" s="1"/>
  <c r="L25" i="93" a="1"/>
  <c r="L25" i="93" s="1"/>
  <c r="M25" i="93" a="1"/>
  <c r="M25" i="93" s="1"/>
  <c r="L26" i="93" a="1"/>
  <c r="L26" i="93" s="1"/>
  <c r="M26" i="93" a="1"/>
  <c r="M26" i="93" s="1"/>
  <c r="L27" i="93" a="1"/>
  <c r="L27" i="93" s="1"/>
  <c r="M27" i="93" a="1"/>
  <c r="M27" i="93" s="1"/>
  <c r="L28" i="93" a="1"/>
  <c r="L28" i="93" s="1"/>
  <c r="M28" i="93" a="1"/>
  <c r="M28" i="93" s="1"/>
  <c r="L29" i="93" a="1"/>
  <c r="L29" i="93" s="1"/>
  <c r="N29" i="93" s="1"/>
  <c r="M29" i="93" a="1"/>
  <c r="M29" i="93" s="1"/>
  <c r="L30" i="93" a="1"/>
  <c r="L30" i="93" s="1"/>
  <c r="M30" i="93" a="1"/>
  <c r="M30" i="93" s="1"/>
  <c r="L31" i="93" a="1"/>
  <c r="L31" i="93" s="1"/>
  <c r="M31" i="93" a="1"/>
  <c r="M31" i="93" s="1"/>
  <c r="L32" i="93" a="1"/>
  <c r="L32" i="93" s="1"/>
  <c r="M32" i="93" a="1"/>
  <c r="M32" i="93" s="1"/>
  <c r="L33" i="93" a="1"/>
  <c r="L33" i="93" s="1"/>
  <c r="M33" i="93" a="1"/>
  <c r="M33" i="93" s="1"/>
  <c r="L34" i="93" a="1"/>
  <c r="L34" i="93" s="1"/>
  <c r="M34" i="93" a="1"/>
  <c r="M34" i="93" s="1"/>
  <c r="L35" i="93" a="1"/>
  <c r="L35" i="93" s="1"/>
  <c r="M35" i="93" a="1"/>
  <c r="M35" i="93" s="1"/>
  <c r="L36" i="93" a="1"/>
  <c r="L36" i="93" s="1"/>
  <c r="M36" i="93" a="1"/>
  <c r="M36" i="93" s="1"/>
  <c r="L37" i="93" a="1"/>
  <c r="L37" i="93" s="1"/>
  <c r="M37" i="93" a="1"/>
  <c r="M37" i="93" s="1"/>
  <c r="L38" i="93" a="1"/>
  <c r="L38" i="93" s="1"/>
  <c r="M38" i="93" a="1"/>
  <c r="M38" i="93" s="1"/>
  <c r="L39" i="93" a="1"/>
  <c r="L39" i="93"/>
  <c r="M39" i="93" a="1"/>
  <c r="M39" i="93"/>
  <c r="L40" i="93" a="1"/>
  <c r="L40" i="93" s="1"/>
  <c r="M40" i="93" a="1"/>
  <c r="M40" i="93" s="1"/>
  <c r="L41" i="93" a="1"/>
  <c r="L41" i="93" s="1"/>
  <c r="M41" i="93" a="1"/>
  <c r="M41" i="93" s="1"/>
  <c r="L42" i="93" a="1"/>
  <c r="L42" i="93" s="1"/>
  <c r="M42" i="93" a="1"/>
  <c r="M42" i="93" s="1"/>
  <c r="L43" i="93" a="1"/>
  <c r="L43" i="93" s="1"/>
  <c r="M43" i="93" a="1"/>
  <c r="M43" i="93" s="1"/>
  <c r="L44" i="93" a="1"/>
  <c r="L44" i="93" s="1"/>
  <c r="N44" i="93" s="1"/>
  <c r="M44" i="93" a="1"/>
  <c r="M44" i="93" s="1"/>
  <c r="L45" i="93" a="1"/>
  <c r="L45" i="93" s="1"/>
  <c r="M45" i="93" a="1"/>
  <c r="M45" i="93" s="1"/>
  <c r="L46" i="93" a="1"/>
  <c r="L46" i="93" s="1"/>
  <c r="M46" i="93" a="1"/>
  <c r="M46" i="93" s="1"/>
  <c r="L47" i="93" a="1"/>
  <c r="L47" i="93" s="1"/>
  <c r="N47" i="93" s="1"/>
  <c r="M47" i="93" a="1"/>
  <c r="M47" i="93" s="1"/>
  <c r="L48" i="93" a="1"/>
  <c r="L48" i="93" s="1"/>
  <c r="M48" i="93" a="1"/>
  <c r="M48" i="93" s="1"/>
  <c r="L49" i="93" a="1"/>
  <c r="L49" i="93" s="1"/>
  <c r="M49" i="93" a="1"/>
  <c r="M49" i="93" s="1"/>
  <c r="L50" i="93" a="1"/>
  <c r="L50" i="93" s="1"/>
  <c r="M50" i="93" a="1"/>
  <c r="M50" i="93" s="1"/>
  <c r="L51" i="93" a="1"/>
  <c r="L51" i="93" s="1"/>
  <c r="M51" i="93" a="1"/>
  <c r="M51" i="93" s="1"/>
  <c r="L52" i="93" a="1"/>
  <c r="L52" i="93" s="1"/>
  <c r="M52" i="93" a="1"/>
  <c r="M52" i="93" s="1"/>
  <c r="L53" i="93" a="1"/>
  <c r="L53" i="93" s="1"/>
  <c r="M53" i="93" a="1"/>
  <c r="M53" i="93" s="1"/>
  <c r="L54" i="93" a="1"/>
  <c r="L54" i="93" s="1"/>
  <c r="N54" i="93" s="1"/>
  <c r="M54" i="93" a="1"/>
  <c r="M54" i="93" s="1"/>
  <c r="L55" i="93" a="1"/>
  <c r="L55" i="93" s="1"/>
  <c r="M55" i="93" a="1"/>
  <c r="M55" i="93" s="1"/>
  <c r="L56" i="93" a="1"/>
  <c r="L56" i="93" s="1"/>
  <c r="M56" i="93" a="1"/>
  <c r="M56" i="93" s="1"/>
  <c r="L57" i="93" a="1"/>
  <c r="L57" i="93" s="1"/>
  <c r="M57" i="93" a="1"/>
  <c r="M57" i="93" s="1"/>
  <c r="L58" i="93" a="1"/>
  <c r="L58" i="93" s="1"/>
  <c r="M58" i="93" a="1"/>
  <c r="M58" i="93" s="1"/>
  <c r="L59" i="93" a="1"/>
  <c r="L59" i="93" s="1"/>
  <c r="M59" i="93" a="1"/>
  <c r="M59" i="93" s="1"/>
  <c r="L60" i="93" a="1"/>
  <c r="L60" i="93" s="1"/>
  <c r="M60" i="93" a="1"/>
  <c r="M60" i="93" s="1"/>
  <c r="L61" i="93" a="1"/>
  <c r="L61" i="93" s="1"/>
  <c r="M61" i="93" a="1"/>
  <c r="M61" i="93" s="1"/>
  <c r="L62" i="93" a="1"/>
  <c r="L62" i="93" s="1"/>
  <c r="N62" i="93" s="1"/>
  <c r="M62" i="93" a="1"/>
  <c r="M62" i="93" s="1"/>
  <c r="L63" i="93" a="1"/>
  <c r="L63" i="93" s="1"/>
  <c r="M63" i="93" a="1"/>
  <c r="M63" i="93" s="1"/>
  <c r="L64" i="93" a="1"/>
  <c r="L64" i="93" s="1"/>
  <c r="N64" i="93" s="1"/>
  <c r="M64" i="93" a="1"/>
  <c r="M64" i="93" s="1"/>
  <c r="L65" i="93" a="1"/>
  <c r="L65" i="93" s="1"/>
  <c r="M65" i="93" a="1"/>
  <c r="M65" i="93" s="1"/>
  <c r="L66" i="93" a="1"/>
  <c r="L66" i="93" s="1"/>
  <c r="M66" i="93" a="1"/>
  <c r="M66" i="93" s="1"/>
  <c r="L67" i="93" a="1"/>
  <c r="L67" i="93" s="1"/>
  <c r="M67" i="93" a="1"/>
  <c r="M67" i="93" s="1"/>
  <c r="L68" i="93" a="1"/>
  <c r="L68" i="93" s="1"/>
  <c r="M68" i="93" a="1"/>
  <c r="M68" i="93" s="1"/>
  <c r="L69" i="93" a="1"/>
  <c r="L69" i="93" s="1"/>
  <c r="M69" i="93" a="1"/>
  <c r="M69" i="93" s="1"/>
  <c r="L70" i="93" a="1"/>
  <c r="L70" i="93" s="1"/>
  <c r="N70" i="93" s="1"/>
  <c r="M70" i="93" a="1"/>
  <c r="M70" i="93" s="1"/>
  <c r="L71" i="93" a="1"/>
  <c r="L71" i="93" s="1"/>
  <c r="M71" i="93" a="1"/>
  <c r="M71" i="93" s="1"/>
  <c r="L72" i="93" a="1"/>
  <c r="L72" i="93" s="1"/>
  <c r="M72" i="93" a="1"/>
  <c r="M72" i="93" s="1"/>
  <c r="L73" i="93" a="1"/>
  <c r="L73" i="93" s="1"/>
  <c r="M73" i="93" a="1"/>
  <c r="M73" i="93" s="1"/>
  <c r="L74" i="93" a="1"/>
  <c r="L74" i="93" s="1"/>
  <c r="M74" i="93" a="1"/>
  <c r="M74" i="93" s="1"/>
  <c r="L75" i="93" a="1"/>
  <c r="L75" i="93" s="1"/>
  <c r="M75" i="93" a="1"/>
  <c r="M75" i="93" s="1"/>
  <c r="L76" i="93" a="1"/>
  <c r="L76" i="93" s="1"/>
  <c r="M76" i="93" a="1"/>
  <c r="M76" i="93" s="1"/>
  <c r="L77" i="93" a="1"/>
  <c r="L77" i="93" s="1"/>
  <c r="M77" i="93" a="1"/>
  <c r="M77" i="93" s="1"/>
  <c r="L78" i="93" a="1"/>
  <c r="L78" i="93" s="1"/>
  <c r="M78" i="93" a="1"/>
  <c r="M78" i="93" s="1"/>
  <c r="L79" i="93" a="1"/>
  <c r="L79" i="93" s="1"/>
  <c r="M79" i="93" a="1"/>
  <c r="M79" i="93" s="1"/>
  <c r="L80" i="93" a="1"/>
  <c r="L80" i="93" s="1"/>
  <c r="M80" i="93" a="1"/>
  <c r="M80" i="93" s="1"/>
  <c r="L81" i="93" a="1"/>
  <c r="L81" i="93" s="1"/>
  <c r="M81" i="93" a="1"/>
  <c r="M81" i="93" s="1"/>
  <c r="L82" i="93" a="1"/>
  <c r="L82" i="93" s="1"/>
  <c r="M82" i="93" a="1"/>
  <c r="M82" i="93" s="1"/>
  <c r="L83" i="93" a="1"/>
  <c r="L83" i="93" s="1"/>
  <c r="M83" i="93" a="1"/>
  <c r="M83" i="93" s="1"/>
  <c r="L84" i="93" a="1"/>
  <c r="L84" i="93" s="1"/>
  <c r="M84" i="93" a="1"/>
  <c r="M84" i="93" s="1"/>
  <c r="L85" i="93" a="1"/>
  <c r="L85" i="93" s="1"/>
  <c r="N85" i="93" s="1"/>
  <c r="M85" i="93" a="1"/>
  <c r="M85" i="93" s="1"/>
  <c r="L86" i="93" a="1"/>
  <c r="L86" i="93" s="1"/>
  <c r="M86" i="93" a="1"/>
  <c r="M86" i="93" s="1"/>
  <c r="L87" i="93" a="1"/>
  <c r="L87" i="93" s="1"/>
  <c r="M87" i="93" a="1"/>
  <c r="M87" i="93" s="1"/>
  <c r="L88" i="93" a="1"/>
  <c r="L88" i="93" s="1"/>
  <c r="M88" i="93" a="1"/>
  <c r="M88" i="93" s="1"/>
  <c r="L89" i="93" a="1"/>
  <c r="L89" i="93" s="1"/>
  <c r="M89" i="93" a="1"/>
  <c r="M89" i="93" s="1"/>
  <c r="L90" i="93" a="1"/>
  <c r="L90" i="93" s="1"/>
  <c r="M90" i="93" a="1"/>
  <c r="M90" i="93" s="1"/>
  <c r="L91" i="93" a="1"/>
  <c r="L91" i="93" s="1"/>
  <c r="M91" i="93" a="1"/>
  <c r="M91" i="93" s="1"/>
  <c r="L92" i="93" a="1"/>
  <c r="L92" i="93" s="1"/>
  <c r="M92" i="93" a="1"/>
  <c r="M92" i="93" s="1"/>
  <c r="L93" i="93" a="1"/>
  <c r="L93" i="93" s="1"/>
  <c r="M93" i="93" a="1"/>
  <c r="M93" i="93" s="1"/>
  <c r="L94" i="93" a="1"/>
  <c r="L94" i="93" s="1"/>
  <c r="M94" i="93" a="1"/>
  <c r="M94" i="93" s="1"/>
  <c r="L95" i="93" a="1"/>
  <c r="L95" i="93" s="1"/>
  <c r="M95" i="93" a="1"/>
  <c r="M95" i="93" s="1"/>
  <c r="L96" i="93" a="1"/>
  <c r="L96" i="93" s="1"/>
  <c r="M96" i="93" a="1"/>
  <c r="M96" i="93" s="1"/>
  <c r="L97" i="93" a="1"/>
  <c r="L97" i="93" s="1"/>
  <c r="M97" i="93" a="1"/>
  <c r="M97" i="93" s="1"/>
  <c r="L98" i="93" a="1"/>
  <c r="L98" i="93" s="1"/>
  <c r="M98" i="93" a="1"/>
  <c r="M98" i="93" s="1"/>
  <c r="L99" i="93" a="1"/>
  <c r="L99" i="93" s="1"/>
  <c r="M99" i="93" a="1"/>
  <c r="M99" i="93" s="1"/>
  <c r="L100" i="93" a="1"/>
  <c r="L100" i="93" s="1"/>
  <c r="M100" i="93" a="1"/>
  <c r="M100" i="93" s="1"/>
  <c r="L101" i="93" a="1"/>
  <c r="L101" i="93" s="1"/>
  <c r="M101" i="93" a="1"/>
  <c r="M101" i="93" s="1"/>
  <c r="L102" i="93" a="1"/>
  <c r="L102" i="93" s="1"/>
  <c r="M102" i="93" a="1"/>
  <c r="M102" i="93" s="1"/>
  <c r="L103" i="93" a="1"/>
  <c r="L103" i="93" s="1"/>
  <c r="M103" i="93" a="1"/>
  <c r="M103" i="93" s="1"/>
  <c r="L104" i="93" a="1"/>
  <c r="L104" i="93" s="1"/>
  <c r="M104" i="93" a="1"/>
  <c r="M104" i="93" s="1"/>
  <c r="L105" i="93" a="1"/>
  <c r="L105" i="93" s="1"/>
  <c r="M105" i="93" a="1"/>
  <c r="M105" i="93" s="1"/>
  <c r="L106" i="93" a="1"/>
  <c r="L106" i="93" s="1"/>
  <c r="M106" i="93" a="1"/>
  <c r="M106" i="93" s="1"/>
  <c r="L107" i="93" a="1"/>
  <c r="L107" i="93" s="1"/>
  <c r="M107" i="93" a="1"/>
  <c r="M107" i="93" s="1"/>
  <c r="L108" i="93" a="1"/>
  <c r="L108" i="93" s="1"/>
  <c r="M108" i="93" a="1"/>
  <c r="M108" i="93" s="1"/>
  <c r="L109" i="93" a="1"/>
  <c r="L109" i="93" s="1"/>
  <c r="M109" i="93" a="1"/>
  <c r="M109" i="93" s="1"/>
  <c r="L110" i="93" a="1"/>
  <c r="L110" i="93" s="1"/>
  <c r="M110" i="93" a="1"/>
  <c r="M110" i="93" s="1"/>
  <c r="L111" i="93" a="1"/>
  <c r="L111" i="93" s="1"/>
  <c r="M111" i="93" a="1"/>
  <c r="M111" i="93" s="1"/>
  <c r="L112" i="93" a="1"/>
  <c r="L112" i="93" s="1"/>
  <c r="M112" i="93" a="1"/>
  <c r="M112" i="93" s="1"/>
  <c r="L113" i="93" a="1"/>
  <c r="L113" i="93" s="1"/>
  <c r="M113" i="93" a="1"/>
  <c r="M113" i="93" s="1"/>
  <c r="L114" i="93" a="1"/>
  <c r="L114" i="93" s="1"/>
  <c r="M114" i="93" a="1"/>
  <c r="M114" i="93" s="1"/>
  <c r="L115" i="93" a="1"/>
  <c r="L115" i="93" s="1"/>
  <c r="M115" i="93" a="1"/>
  <c r="M115" i="93" s="1"/>
  <c r="L116" i="93" a="1"/>
  <c r="L116" i="93" s="1"/>
  <c r="M116" i="93" a="1"/>
  <c r="M116" i="93" s="1"/>
  <c r="L117" i="93" a="1"/>
  <c r="L117" i="93" s="1"/>
  <c r="M117" i="93" a="1"/>
  <c r="M117" i="93" s="1"/>
  <c r="L118" i="93" a="1"/>
  <c r="L118" i="93" s="1"/>
  <c r="M118" i="93" a="1"/>
  <c r="M118" i="93" s="1"/>
  <c r="L119" i="93" a="1"/>
  <c r="L119" i="93" s="1"/>
  <c r="M119" i="93" a="1"/>
  <c r="M119" i="93" s="1"/>
  <c r="L120" i="93" a="1"/>
  <c r="L120" i="93" s="1"/>
  <c r="M120" i="93" a="1"/>
  <c r="M120" i="93" s="1"/>
  <c r="L121" i="93" a="1"/>
  <c r="L121" i="93" s="1"/>
  <c r="M121" i="93" a="1"/>
  <c r="M121" i="93" s="1"/>
  <c r="L122" i="93" a="1"/>
  <c r="L122" i="93" s="1"/>
  <c r="M122" i="93" a="1"/>
  <c r="M122" i="93" s="1"/>
  <c r="L123" i="93" a="1"/>
  <c r="L123" i="93" s="1"/>
  <c r="M123" i="93" a="1"/>
  <c r="M123" i="93" s="1"/>
  <c r="L124" i="93" a="1"/>
  <c r="L124" i="93" s="1"/>
  <c r="M124" i="93" a="1"/>
  <c r="M124" i="93" s="1"/>
  <c r="L125" i="93" a="1"/>
  <c r="L125" i="93" s="1"/>
  <c r="M125" i="93" a="1"/>
  <c r="M125" i="93" s="1"/>
  <c r="L126" i="93" a="1"/>
  <c r="L126" i="93" s="1"/>
  <c r="M126" i="93" a="1"/>
  <c r="M126" i="93" s="1"/>
  <c r="L127" i="93" a="1"/>
  <c r="L127" i="93" s="1"/>
  <c r="M127" i="93" a="1"/>
  <c r="M127" i="93" s="1"/>
  <c r="L128" i="93" a="1"/>
  <c r="L128" i="93" s="1"/>
  <c r="M128" i="93" a="1"/>
  <c r="M128" i="93" s="1"/>
  <c r="L129" i="93" a="1"/>
  <c r="L129" i="93" s="1"/>
  <c r="M129" i="93" a="1"/>
  <c r="M129" i="93" s="1"/>
  <c r="L130" i="93" a="1"/>
  <c r="L130" i="93" s="1"/>
  <c r="M130" i="93" a="1"/>
  <c r="M130" i="93" s="1"/>
  <c r="L131" i="93" a="1"/>
  <c r="L131" i="93" s="1"/>
  <c r="M131" i="93" a="1"/>
  <c r="M131" i="93" s="1"/>
  <c r="L132" i="93" a="1"/>
  <c r="L132" i="93" s="1"/>
  <c r="N132" i="93" s="1"/>
  <c r="M132" i="93" a="1"/>
  <c r="M132" i="93" s="1"/>
  <c r="L133" i="93" a="1"/>
  <c r="L133" i="93" s="1"/>
  <c r="M133" i="93" a="1"/>
  <c r="M133" i="93" s="1"/>
  <c r="L134" i="93" a="1"/>
  <c r="L134" i="93" s="1"/>
  <c r="M134" i="93" a="1"/>
  <c r="M134" i="93" s="1"/>
  <c r="L135" i="93" a="1"/>
  <c r="L135" i="93" s="1"/>
  <c r="M135" i="93" a="1"/>
  <c r="M135" i="93" s="1"/>
  <c r="L136" i="93" a="1"/>
  <c r="L136" i="93" s="1"/>
  <c r="N136" i="93" s="1"/>
  <c r="M136" i="93" a="1"/>
  <c r="M136" i="93" s="1"/>
  <c r="L137" i="93" a="1"/>
  <c r="L137" i="93" s="1"/>
  <c r="M137" i="93" a="1"/>
  <c r="M137" i="93" s="1"/>
  <c r="L138" i="93" a="1"/>
  <c r="L138" i="93" s="1"/>
  <c r="M138" i="93" a="1"/>
  <c r="M138" i="93" s="1"/>
  <c r="L139" i="93" a="1"/>
  <c r="L139" i="93" s="1"/>
  <c r="M139" i="93" a="1"/>
  <c r="M139" i="93" s="1"/>
  <c r="L140" i="93" a="1"/>
  <c r="L140" i="93" s="1"/>
  <c r="M140" i="93" a="1"/>
  <c r="M140" i="93" s="1"/>
  <c r="L141" i="93" a="1"/>
  <c r="L141" i="93" s="1"/>
  <c r="M141" i="93" a="1"/>
  <c r="M141" i="93" s="1"/>
  <c r="L142" i="93" a="1"/>
  <c r="L142" i="93" s="1"/>
  <c r="M142" i="93" a="1"/>
  <c r="M142" i="93" s="1"/>
  <c r="L143" i="93" a="1"/>
  <c r="L143" i="93" s="1"/>
  <c r="M143" i="93" a="1"/>
  <c r="M143" i="93" s="1"/>
  <c r="L144" i="93" a="1"/>
  <c r="L144" i="93" s="1"/>
  <c r="M144" i="93" a="1"/>
  <c r="M144" i="93" s="1"/>
  <c r="L145" i="93" a="1"/>
  <c r="L145" i="93" s="1"/>
  <c r="M145" i="93" a="1"/>
  <c r="M145" i="93" s="1"/>
  <c r="L146" i="93" a="1"/>
  <c r="L146" i="93" s="1"/>
  <c r="M146" i="93" a="1"/>
  <c r="M146" i="93" s="1"/>
  <c r="L147" i="93" a="1"/>
  <c r="L147" i="93" s="1"/>
  <c r="M147" i="93" a="1"/>
  <c r="M147" i="93" s="1"/>
  <c r="L148" i="93" a="1"/>
  <c r="L148" i="93" s="1"/>
  <c r="M148" i="93" a="1"/>
  <c r="M148" i="93" s="1"/>
  <c r="L149" i="93" a="1"/>
  <c r="L149" i="93" s="1"/>
  <c r="M149" i="93" a="1"/>
  <c r="M149" i="93" s="1"/>
  <c r="L150" i="93" a="1"/>
  <c r="L150" i="93" s="1"/>
  <c r="M150" i="93" a="1"/>
  <c r="M150" i="93" s="1"/>
  <c r="L151" i="93" a="1"/>
  <c r="L151" i="93" s="1"/>
  <c r="N151" i="93" s="1"/>
  <c r="M151" i="93" a="1"/>
  <c r="M151" i="93" s="1"/>
  <c r="L152" i="93" a="1"/>
  <c r="L152" i="93" s="1"/>
  <c r="M152" i="93" a="1"/>
  <c r="M152" i="93" s="1"/>
  <c r="L153" i="93" a="1"/>
  <c r="L153" i="93" s="1"/>
  <c r="N153" i="93" s="1"/>
  <c r="M153" i="93" a="1"/>
  <c r="M153" i="93" s="1"/>
  <c r="L154" i="93" a="1"/>
  <c r="L154" i="93" s="1"/>
  <c r="N154" i="93" s="1"/>
  <c r="M154" i="93" a="1"/>
  <c r="M154" i="93" s="1"/>
  <c r="L155" i="93" a="1"/>
  <c r="L155" i="93" s="1"/>
  <c r="M155" i="93" a="1"/>
  <c r="M155" i="93" s="1"/>
  <c r="L156" i="93" a="1"/>
  <c r="L156" i="93" s="1"/>
  <c r="M156" i="93" a="1"/>
  <c r="M156" i="93" s="1"/>
  <c r="L157" i="93" a="1"/>
  <c r="L157" i="93" s="1"/>
  <c r="M157" i="93" a="1"/>
  <c r="M157" i="93" s="1"/>
  <c r="L158" i="93" a="1"/>
  <c r="L158" i="93" s="1"/>
  <c r="M158" i="93" a="1"/>
  <c r="M158" i="93" s="1"/>
  <c r="L159" i="93" a="1"/>
  <c r="L159" i="93" s="1"/>
  <c r="M159" i="93" a="1"/>
  <c r="M159" i="93" s="1"/>
  <c r="L160" i="93" a="1"/>
  <c r="L160" i="93" s="1"/>
  <c r="M160" i="93" a="1"/>
  <c r="M160" i="93" s="1"/>
  <c r="L161" i="93" a="1"/>
  <c r="L161" i="93" s="1"/>
  <c r="M161" i="93" a="1"/>
  <c r="M161" i="93" s="1"/>
  <c r="L162" i="93" a="1"/>
  <c r="L162" i="93" s="1"/>
  <c r="M162" i="93" a="1"/>
  <c r="M162" i="93" s="1"/>
  <c r="L163" i="93" a="1"/>
  <c r="L163" i="93" s="1"/>
  <c r="M163" i="93" a="1"/>
  <c r="M163" i="93" s="1"/>
  <c r="L164" i="93" a="1"/>
  <c r="L164" i="93" s="1"/>
  <c r="M164" i="93" a="1"/>
  <c r="M164" i="93" s="1"/>
  <c r="L165" i="93" a="1"/>
  <c r="L165" i="93" s="1"/>
  <c r="M165" i="93" a="1"/>
  <c r="M165" i="93" s="1"/>
  <c r="L166" i="93" a="1"/>
  <c r="L166" i="93" s="1"/>
  <c r="M166" i="93" a="1"/>
  <c r="M166" i="93" s="1"/>
  <c r="L167" i="93" a="1"/>
  <c r="L167" i="93" s="1"/>
  <c r="M167" i="93" a="1"/>
  <c r="M167" i="93" s="1"/>
  <c r="L168" i="93" a="1"/>
  <c r="L168" i="93" s="1"/>
  <c r="M168" i="93" a="1"/>
  <c r="M168" i="93" s="1"/>
  <c r="L169" i="93" a="1"/>
  <c r="L169" i="93" s="1"/>
  <c r="M169" i="93" a="1"/>
  <c r="M169" i="93" s="1"/>
  <c r="L170" i="93" a="1"/>
  <c r="L170" i="93" s="1"/>
  <c r="M170" i="93" a="1"/>
  <c r="M170" i="93" s="1"/>
  <c r="L171" i="93" a="1"/>
  <c r="L171" i="93" s="1"/>
  <c r="N171" i="93" s="1"/>
  <c r="M171" i="93" a="1"/>
  <c r="M171" i="93" s="1"/>
  <c r="L172" i="93" a="1"/>
  <c r="L172" i="93" s="1"/>
  <c r="M172" i="93" a="1"/>
  <c r="M172" i="93" s="1"/>
  <c r="L173" i="93" a="1"/>
  <c r="L173" i="93" s="1"/>
  <c r="M173" i="93" a="1"/>
  <c r="M173" i="93" s="1"/>
  <c r="L174" i="93" a="1"/>
  <c r="L174" i="93" s="1"/>
  <c r="M174" i="93" a="1"/>
  <c r="M174" i="93" s="1"/>
  <c r="L175" i="93" a="1"/>
  <c r="L175" i="93" s="1"/>
  <c r="M175" i="93" a="1"/>
  <c r="M175" i="93" s="1"/>
  <c r="L176" i="93" a="1"/>
  <c r="L176" i="93" s="1"/>
  <c r="M176" i="93" a="1"/>
  <c r="M176" i="93" s="1"/>
  <c r="L177" i="93" a="1"/>
  <c r="L177" i="93" s="1"/>
  <c r="M177" i="93" a="1"/>
  <c r="M177" i="93" s="1"/>
  <c r="L178" i="93" a="1"/>
  <c r="L178" i="93" s="1"/>
  <c r="M178" i="93" a="1"/>
  <c r="M178" i="93" s="1"/>
  <c r="L179" i="93" a="1"/>
  <c r="L179" i="93" s="1"/>
  <c r="M179" i="93" a="1"/>
  <c r="M179" i="93" s="1"/>
  <c r="L180" i="93" a="1"/>
  <c r="L180" i="93" s="1"/>
  <c r="M180" i="93" a="1"/>
  <c r="M180" i="93" s="1"/>
  <c r="L181" i="93" a="1"/>
  <c r="L181" i="93" s="1"/>
  <c r="M181" i="93" a="1"/>
  <c r="M181" i="93" s="1"/>
  <c r="L182" i="93" a="1"/>
  <c r="L182" i="93" s="1"/>
  <c r="M182" i="93" a="1"/>
  <c r="M182" i="93" s="1"/>
  <c r="L183" i="93" a="1"/>
  <c r="L183" i="93" s="1"/>
  <c r="M183" i="93" a="1"/>
  <c r="M183" i="93" s="1"/>
  <c r="L184" i="93" a="1"/>
  <c r="L184" i="93" s="1"/>
  <c r="M184" i="93" a="1"/>
  <c r="M184" i="93" s="1"/>
  <c r="L185" i="93" a="1"/>
  <c r="L185" i="93" s="1"/>
  <c r="M185" i="93" a="1"/>
  <c r="M185" i="93" s="1"/>
  <c r="L186" i="93" a="1"/>
  <c r="L186" i="93" s="1"/>
  <c r="M186" i="93" a="1"/>
  <c r="M186" i="93" s="1"/>
  <c r="L187" i="93" a="1"/>
  <c r="L187" i="93" s="1"/>
  <c r="M187" i="93" a="1"/>
  <c r="M187" i="93" s="1"/>
  <c r="L188" i="93" a="1"/>
  <c r="L188" i="93" s="1"/>
  <c r="M188" i="93" a="1"/>
  <c r="M188" i="93" s="1"/>
  <c r="L189" i="93" a="1"/>
  <c r="L189" i="93" s="1"/>
  <c r="M189" i="93" a="1"/>
  <c r="M189" i="93" s="1"/>
  <c r="L190" i="93" a="1"/>
  <c r="L190" i="93" s="1"/>
  <c r="M190" i="93" a="1"/>
  <c r="M190" i="93" s="1"/>
  <c r="L191" i="93" a="1"/>
  <c r="L191" i="93" s="1"/>
  <c r="M191" i="93" a="1"/>
  <c r="M191" i="93" s="1"/>
  <c r="L192" i="93" a="1"/>
  <c r="L192" i="93" s="1"/>
  <c r="M192" i="93" a="1"/>
  <c r="M192" i="93" s="1"/>
  <c r="L193" i="93" a="1"/>
  <c r="L193" i="93" s="1"/>
  <c r="M193" i="93" a="1"/>
  <c r="M193" i="93" s="1"/>
  <c r="L194" i="93" a="1"/>
  <c r="L194" i="93" s="1"/>
  <c r="M194" i="93" a="1"/>
  <c r="M194" i="93" s="1"/>
  <c r="L195" i="93" a="1"/>
  <c r="L195" i="93" s="1"/>
  <c r="M195" i="93" a="1"/>
  <c r="M195" i="93" s="1"/>
  <c r="L196" i="93" a="1"/>
  <c r="L196" i="93" s="1"/>
  <c r="M196" i="93" a="1"/>
  <c r="M196" i="93" s="1"/>
  <c r="L197" i="93" a="1"/>
  <c r="L197" i="93" s="1"/>
  <c r="M197" i="93" a="1"/>
  <c r="M197" i="93" s="1"/>
  <c r="L198" i="93" a="1"/>
  <c r="L198" i="93" s="1"/>
  <c r="M198" i="93" a="1"/>
  <c r="M198" i="93" s="1"/>
  <c r="L199" i="93" a="1"/>
  <c r="L199" i="93" s="1"/>
  <c r="M199" i="93" a="1"/>
  <c r="M199" i="93" s="1"/>
  <c r="L200" i="93" a="1"/>
  <c r="L200" i="93" s="1"/>
  <c r="M200" i="93" a="1"/>
  <c r="M200" i="93" s="1"/>
  <c r="L201" i="93" a="1"/>
  <c r="L201" i="93" s="1"/>
  <c r="M201" i="93" a="1"/>
  <c r="M201" i="93" s="1"/>
  <c r="L202" i="93" a="1"/>
  <c r="L202" i="93" s="1"/>
  <c r="M202" i="93" a="1"/>
  <c r="M202" i="93" s="1"/>
  <c r="L203" i="93" a="1"/>
  <c r="L203" i="93" s="1"/>
  <c r="N203" i="93" s="1"/>
  <c r="M203" i="93" a="1"/>
  <c r="M203" i="93" s="1"/>
  <c r="L204" i="93" a="1"/>
  <c r="L204" i="93" s="1"/>
  <c r="M204" i="93" a="1"/>
  <c r="M204" i="93" s="1"/>
  <c r="L205" i="93" a="1"/>
  <c r="L205" i="93" s="1"/>
  <c r="N205" i="93" s="1"/>
  <c r="M205" i="93" a="1"/>
  <c r="M205" i="93" s="1"/>
  <c r="L206" i="93" a="1"/>
  <c r="L206" i="93" s="1"/>
  <c r="M206" i="93" a="1"/>
  <c r="M206" i="93" s="1"/>
  <c r="L207" i="93" a="1"/>
  <c r="L207" i="93" s="1"/>
  <c r="M207" i="93" a="1"/>
  <c r="M207" i="93" s="1"/>
  <c r="L208" i="93" a="1"/>
  <c r="L208" i="93" s="1"/>
  <c r="M208" i="93" a="1"/>
  <c r="M208" i="93" s="1"/>
  <c r="L209" i="93" a="1"/>
  <c r="L209" i="93" s="1"/>
  <c r="M209" i="93" a="1"/>
  <c r="M209" i="93" s="1"/>
  <c r="L210" i="93" a="1"/>
  <c r="L210" i="93" s="1"/>
  <c r="M210" i="93" a="1"/>
  <c r="M210" i="93" s="1"/>
  <c r="L211" i="93" a="1"/>
  <c r="L211" i="93" s="1"/>
  <c r="M211" i="93" a="1"/>
  <c r="M211" i="93" s="1"/>
  <c r="L212" i="93" a="1"/>
  <c r="L212" i="93" s="1"/>
  <c r="M212" i="93" a="1"/>
  <c r="M212" i="93" s="1"/>
  <c r="L213" i="93" a="1"/>
  <c r="L213" i="93" s="1"/>
  <c r="M213" i="93" a="1"/>
  <c r="M213" i="93" s="1"/>
  <c r="L214" i="93" a="1"/>
  <c r="L214" i="93" s="1"/>
  <c r="M214" i="93" a="1"/>
  <c r="M214" i="93" s="1"/>
  <c r="L215" i="93" a="1"/>
  <c r="L215" i="93" s="1"/>
  <c r="M215" i="93" a="1"/>
  <c r="M215" i="93" s="1"/>
  <c r="L216" i="93" a="1"/>
  <c r="L216" i="93" s="1"/>
  <c r="M216" i="93" a="1"/>
  <c r="M216" i="93" s="1"/>
  <c r="L217" i="93" a="1"/>
  <c r="L217" i="93" s="1"/>
  <c r="M217" i="93" a="1"/>
  <c r="M217" i="93" s="1"/>
  <c r="L218" i="93" a="1"/>
  <c r="L218" i="93" s="1"/>
  <c r="M218" i="93" a="1"/>
  <c r="M218" i="93" s="1"/>
  <c r="L219" i="93" a="1"/>
  <c r="L219" i="93" s="1"/>
  <c r="M219" i="93" a="1"/>
  <c r="M219" i="93" s="1"/>
  <c r="L220" i="93" a="1"/>
  <c r="L220" i="93" s="1"/>
  <c r="M220" i="93" a="1"/>
  <c r="M220" i="93" s="1"/>
  <c r="L221" i="93" a="1"/>
  <c r="L221" i="93" s="1"/>
  <c r="M221" i="93" a="1"/>
  <c r="M221" i="93" s="1"/>
  <c r="L222" i="93" a="1"/>
  <c r="L222" i="93" s="1"/>
  <c r="M222" i="93" a="1"/>
  <c r="M222" i="93" s="1"/>
  <c r="L223" i="93" a="1"/>
  <c r="L223" i="93" s="1"/>
  <c r="M223" i="93" a="1"/>
  <c r="M223" i="93" s="1"/>
  <c r="L224" i="93" a="1"/>
  <c r="L224" i="93" s="1"/>
  <c r="M224" i="93" a="1"/>
  <c r="M224" i="93" s="1"/>
  <c r="L225" i="93" a="1"/>
  <c r="L225" i="93" s="1"/>
  <c r="M225" i="93" a="1"/>
  <c r="M225" i="93" s="1"/>
  <c r="L226" i="93" a="1"/>
  <c r="L226" i="93" s="1"/>
  <c r="M226" i="93" a="1"/>
  <c r="M226" i="93" s="1"/>
  <c r="L227" i="93" a="1"/>
  <c r="L227" i="93" s="1"/>
  <c r="M227" i="93" a="1"/>
  <c r="M227" i="93" s="1"/>
  <c r="L228" i="93" a="1"/>
  <c r="L228" i="93" s="1"/>
  <c r="M228" i="93" a="1"/>
  <c r="M228" i="93" s="1"/>
  <c r="L229" i="93" a="1"/>
  <c r="L229" i="93" s="1"/>
  <c r="M229" i="93" a="1"/>
  <c r="M229" i="93" s="1"/>
  <c r="L230" i="93" a="1"/>
  <c r="L230" i="93" s="1"/>
  <c r="M230" i="93" a="1"/>
  <c r="M230" i="93" s="1"/>
  <c r="L231" i="93" a="1"/>
  <c r="L231" i="93" s="1"/>
  <c r="M231" i="93" a="1"/>
  <c r="M231" i="93" s="1"/>
  <c r="L232" i="93" a="1"/>
  <c r="L232" i="93" s="1"/>
  <c r="M232" i="93" a="1"/>
  <c r="M232" i="93" s="1"/>
  <c r="L233" i="93" a="1"/>
  <c r="L233" i="93" s="1"/>
  <c r="M233" i="93" a="1"/>
  <c r="M233" i="93" s="1"/>
  <c r="L234" i="93" a="1"/>
  <c r="L234" i="93" s="1"/>
  <c r="M234" i="93" a="1"/>
  <c r="M234" i="93" s="1"/>
  <c r="L235" i="93" a="1"/>
  <c r="L235" i="93" s="1"/>
  <c r="M235" i="93" a="1"/>
  <c r="M235" i="93" s="1"/>
  <c r="L236" i="93" a="1"/>
  <c r="L236" i="93" s="1"/>
  <c r="M236" i="93" a="1"/>
  <c r="M236" i="93" s="1"/>
  <c r="L237" i="93" a="1"/>
  <c r="L237" i="93" s="1"/>
  <c r="M237" i="93" a="1"/>
  <c r="M237" i="93" s="1"/>
  <c r="L238" i="93" a="1"/>
  <c r="L238" i="93" s="1"/>
  <c r="M238" i="93" a="1"/>
  <c r="M238" i="93" s="1"/>
  <c r="L239" i="93" a="1"/>
  <c r="L239" i="93" s="1"/>
  <c r="M239" i="93" a="1"/>
  <c r="M239" i="93" s="1"/>
  <c r="L240" i="93" a="1"/>
  <c r="L240" i="93" s="1"/>
  <c r="M240" i="93" a="1"/>
  <c r="M240" i="93" s="1"/>
  <c r="L241" i="93" a="1"/>
  <c r="L241" i="93" s="1"/>
  <c r="M241" i="93" a="1"/>
  <c r="M241" i="93" s="1"/>
  <c r="L242" i="93" a="1"/>
  <c r="L242" i="93" s="1"/>
  <c r="M242" i="93" a="1"/>
  <c r="M242" i="93" s="1"/>
  <c r="L243" i="93" a="1"/>
  <c r="L243" i="93" s="1"/>
  <c r="M243" i="93" a="1"/>
  <c r="M243" i="93" s="1"/>
  <c r="L244" i="93" a="1"/>
  <c r="L244" i="93" s="1"/>
  <c r="M244" i="93" a="1"/>
  <c r="M244" i="93" s="1"/>
  <c r="L245" i="93" a="1"/>
  <c r="L245" i="93" s="1"/>
  <c r="M245" i="93" a="1"/>
  <c r="M245" i="93" s="1"/>
  <c r="L246" i="93" a="1"/>
  <c r="L246" i="93" s="1"/>
  <c r="M246" i="93" a="1"/>
  <c r="M246" i="93" s="1"/>
  <c r="L247" i="93" a="1"/>
  <c r="L247" i="93" s="1"/>
  <c r="M247" i="93" a="1"/>
  <c r="M247" i="93" s="1"/>
  <c r="L248" i="93" a="1"/>
  <c r="L248" i="93" s="1"/>
  <c r="M248" i="93" a="1"/>
  <c r="M248" i="93" s="1"/>
  <c r="L249" i="93" a="1"/>
  <c r="L249" i="93" s="1"/>
  <c r="M249" i="93" a="1"/>
  <c r="M249" i="93" s="1"/>
  <c r="L250" i="93" a="1"/>
  <c r="L250" i="93" s="1"/>
  <c r="M250" i="93" a="1"/>
  <c r="M250" i="93" s="1"/>
  <c r="L251" i="93" a="1"/>
  <c r="L251" i="93" s="1"/>
  <c r="M251" i="93" a="1"/>
  <c r="M251" i="93" s="1"/>
  <c r="L252" i="93" a="1"/>
  <c r="L252" i="93" s="1"/>
  <c r="M252" i="93" a="1"/>
  <c r="M252" i="93" s="1"/>
  <c r="L253" i="93" a="1"/>
  <c r="L253" i="93" s="1"/>
  <c r="M253" i="93" a="1"/>
  <c r="M253" i="93" s="1"/>
  <c r="L254" i="93" a="1"/>
  <c r="L254" i="93" s="1"/>
  <c r="M254" i="93" a="1"/>
  <c r="M254" i="93" s="1"/>
  <c r="L255" i="93" a="1"/>
  <c r="L255" i="93" s="1"/>
  <c r="M255" i="93" a="1"/>
  <c r="M255" i="93" s="1"/>
  <c r="L256" i="93" a="1"/>
  <c r="L256" i="93" s="1"/>
  <c r="M256" i="93" a="1"/>
  <c r="M256" i="93" s="1"/>
  <c r="L257" i="93" a="1"/>
  <c r="L257" i="93" s="1"/>
  <c r="M257" i="93" a="1"/>
  <c r="M257" i="93" s="1"/>
  <c r="L258" i="93" a="1"/>
  <c r="L258" i="93" s="1"/>
  <c r="M258" i="93" a="1"/>
  <c r="M258" i="93" s="1"/>
  <c r="L259" i="93" a="1"/>
  <c r="L259" i="93" s="1"/>
  <c r="N259" i="93" s="1"/>
  <c r="M259" i="93" a="1"/>
  <c r="M259" i="93" s="1"/>
  <c r="L260" i="93" a="1"/>
  <c r="L260" i="93" s="1"/>
  <c r="M260" i="93" a="1"/>
  <c r="M260" i="93" s="1"/>
  <c r="L261" i="93" a="1"/>
  <c r="L261" i="93" s="1"/>
  <c r="M261" i="93" a="1"/>
  <c r="M261" i="93" s="1"/>
  <c r="L262" i="93" a="1"/>
  <c r="L262" i="93" s="1"/>
  <c r="M262" i="93" a="1"/>
  <c r="M262" i="93" s="1"/>
  <c r="L263" i="93" a="1"/>
  <c r="L263" i="93" s="1"/>
  <c r="M263" i="93" a="1"/>
  <c r="M263" i="93" s="1"/>
  <c r="L264" i="93" a="1"/>
  <c r="L264" i="93" s="1"/>
  <c r="N264" i="93" s="1"/>
  <c r="M264" i="93" a="1"/>
  <c r="M264" i="93" s="1"/>
  <c r="L265" i="93" a="1"/>
  <c r="L265" i="93" s="1"/>
  <c r="M265" i="93" a="1"/>
  <c r="M265" i="93" s="1"/>
  <c r="L266" i="93" a="1"/>
  <c r="L266" i="93" s="1"/>
  <c r="M266" i="93" a="1"/>
  <c r="M266" i="93" s="1"/>
  <c r="L267" i="93" a="1"/>
  <c r="L267" i="93" s="1"/>
  <c r="M267" i="93" a="1"/>
  <c r="M267" i="93" s="1"/>
  <c r="L268" i="93" a="1"/>
  <c r="L268" i="93" s="1"/>
  <c r="M268" i="93" a="1"/>
  <c r="M268" i="93" s="1"/>
  <c r="L269" i="93" a="1"/>
  <c r="L269" i="93" s="1"/>
  <c r="M269" i="93" a="1"/>
  <c r="M269" i="93" s="1"/>
  <c r="L270" i="93" a="1"/>
  <c r="L270" i="93" s="1"/>
  <c r="M270" i="93" a="1"/>
  <c r="M270" i="93" s="1"/>
  <c r="L271" i="93" a="1"/>
  <c r="L271" i="93" s="1"/>
  <c r="M271" i="93" a="1"/>
  <c r="M271" i="93" s="1"/>
  <c r="L272" i="93" a="1"/>
  <c r="L272" i="93" s="1"/>
  <c r="M272" i="93" a="1"/>
  <c r="M272" i="93" s="1"/>
  <c r="L273" i="93" a="1"/>
  <c r="L273" i="93" s="1"/>
  <c r="M273" i="93" a="1"/>
  <c r="M273" i="93" s="1"/>
  <c r="L274" i="93" a="1"/>
  <c r="L274" i="93" s="1"/>
  <c r="M274" i="93" a="1"/>
  <c r="M274" i="93" s="1"/>
  <c r="L275" i="93" a="1"/>
  <c r="L275" i="93" s="1"/>
  <c r="N275" i="93" s="1"/>
  <c r="M275" i="93" a="1"/>
  <c r="M275" i="93" s="1"/>
  <c r="L276" i="93" a="1"/>
  <c r="L276" i="93" s="1"/>
  <c r="M276" i="93" a="1"/>
  <c r="M276" i="93" s="1"/>
  <c r="L277" i="93" a="1"/>
  <c r="L277" i="93" s="1"/>
  <c r="M277" i="93" a="1"/>
  <c r="M277" i="93" s="1"/>
  <c r="L278" i="93" a="1"/>
  <c r="L278" i="93" s="1"/>
  <c r="M278" i="93" a="1"/>
  <c r="M278" i="93" s="1"/>
  <c r="L279" i="93" a="1"/>
  <c r="L279" i="93" s="1"/>
  <c r="M279" i="93" a="1"/>
  <c r="M279" i="93" s="1"/>
  <c r="L280" i="93" a="1"/>
  <c r="L280" i="93" s="1"/>
  <c r="N280" i="93" s="1"/>
  <c r="M280" i="93" a="1"/>
  <c r="M280" i="93" s="1"/>
  <c r="L281" i="93" a="1"/>
  <c r="L281" i="93" s="1"/>
  <c r="M281" i="93" a="1"/>
  <c r="M281" i="93" s="1"/>
  <c r="L282" i="93" a="1"/>
  <c r="L282" i="93" s="1"/>
  <c r="M282" i="93" a="1"/>
  <c r="M282" i="93" s="1"/>
  <c r="L283" i="93" a="1"/>
  <c r="L283" i="93" s="1"/>
  <c r="M283" i="93" a="1"/>
  <c r="M283" i="93" s="1"/>
  <c r="L284" i="93" a="1"/>
  <c r="L284" i="93" s="1"/>
  <c r="M284" i="93" a="1"/>
  <c r="M284" i="93" s="1"/>
  <c r="L285" i="93" a="1"/>
  <c r="L285" i="93" s="1"/>
  <c r="N285" i="93" s="1"/>
  <c r="M285" i="93" a="1"/>
  <c r="M285" i="93" s="1"/>
  <c r="L286" i="93" a="1"/>
  <c r="L286" i="93" s="1"/>
  <c r="M286" i="93" a="1"/>
  <c r="M286" i="93" s="1"/>
  <c r="L287" i="93" a="1"/>
  <c r="L287" i="93" s="1"/>
  <c r="N287" i="93" s="1"/>
  <c r="M287" i="93" a="1"/>
  <c r="M287" i="93" s="1"/>
  <c r="L288" i="93" a="1"/>
  <c r="L288" i="93" s="1"/>
  <c r="M288" i="93" a="1"/>
  <c r="M288" i="93" s="1"/>
  <c r="L289" i="93" a="1"/>
  <c r="L289" i="93" s="1"/>
  <c r="M289" i="93" a="1"/>
  <c r="M289" i="93" s="1"/>
  <c r="L290" i="93" a="1"/>
  <c r="L290" i="93" s="1"/>
  <c r="M290" i="93" a="1"/>
  <c r="M290" i="93" s="1"/>
  <c r="L291" i="93" a="1"/>
  <c r="L291" i="93" s="1"/>
  <c r="M291" i="93" a="1"/>
  <c r="M291" i="93" s="1"/>
  <c r="L292" i="93" a="1"/>
  <c r="L292" i="93" s="1"/>
  <c r="M292" i="93" a="1"/>
  <c r="M292" i="93" s="1"/>
  <c r="L293" i="93" a="1"/>
  <c r="L293" i="93" s="1"/>
  <c r="N293" i="93" s="1"/>
  <c r="M293" i="93" a="1"/>
  <c r="M293" i="93" s="1"/>
  <c r="L294" i="93" a="1"/>
  <c r="L294" i="93" s="1"/>
  <c r="M294" i="93" a="1"/>
  <c r="M294" i="93" s="1"/>
  <c r="L295" i="93" a="1"/>
  <c r="L295" i="93" s="1"/>
  <c r="M295" i="93" a="1"/>
  <c r="M295" i="93" s="1"/>
  <c r="L296" i="93" a="1"/>
  <c r="L296" i="93" s="1"/>
  <c r="M296" i="93" a="1"/>
  <c r="M296" i="93" s="1"/>
  <c r="L297" i="93" a="1"/>
  <c r="L297" i="93" s="1"/>
  <c r="M297" i="93" a="1"/>
  <c r="M297" i="93" s="1"/>
  <c r="L298" i="93" a="1"/>
  <c r="L298" i="93" s="1"/>
  <c r="M298" i="93" a="1"/>
  <c r="M298" i="93" s="1"/>
  <c r="L299" i="93" a="1"/>
  <c r="L299" i="93" s="1"/>
  <c r="M299" i="93" a="1"/>
  <c r="M299" i="93" s="1"/>
  <c r="L300" i="93" a="1"/>
  <c r="L300" i="93" s="1"/>
  <c r="M300" i="93" a="1"/>
  <c r="M300" i="93" s="1"/>
  <c r="L301" i="93" a="1"/>
  <c r="L301" i="93" s="1"/>
  <c r="M301" i="93" a="1"/>
  <c r="M301" i="93" s="1"/>
  <c r="L302" i="93" a="1"/>
  <c r="L302" i="93" s="1"/>
  <c r="M302" i="93" a="1"/>
  <c r="M302" i="93" s="1"/>
  <c r="L303" i="93" a="1"/>
  <c r="L303" i="93" s="1"/>
  <c r="M303" i="93" a="1"/>
  <c r="M303" i="93" s="1"/>
  <c r="L304" i="93" a="1"/>
  <c r="L304" i="93" s="1"/>
  <c r="M304" i="93" a="1"/>
  <c r="M304" i="93" s="1"/>
  <c r="L305" i="93" a="1"/>
  <c r="L305" i="93" s="1"/>
  <c r="M305" i="93" a="1"/>
  <c r="M305" i="93" s="1"/>
  <c r="L306" i="93" a="1"/>
  <c r="L306" i="93" s="1"/>
  <c r="M306" i="93" a="1"/>
  <c r="M306" i="93" s="1"/>
  <c r="L307" i="93" a="1"/>
  <c r="L307" i="93" s="1"/>
  <c r="M307" i="93" a="1"/>
  <c r="M307" i="93" s="1"/>
  <c r="L308" i="93" a="1"/>
  <c r="L308" i="93" s="1"/>
  <c r="N308" i="93" s="1"/>
  <c r="M308" i="93" a="1"/>
  <c r="M308" i="93" s="1"/>
  <c r="L309" i="93" a="1"/>
  <c r="L309" i="93" s="1"/>
  <c r="M309" i="93" a="1"/>
  <c r="M309" i="93" s="1"/>
  <c r="L310" i="93" a="1"/>
  <c r="L310" i="93" s="1"/>
  <c r="M310" i="93" a="1"/>
  <c r="M310" i="93" s="1"/>
  <c r="L311" i="93" a="1"/>
  <c r="L311" i="93" s="1"/>
  <c r="N311" i="93" s="1"/>
  <c r="M311" i="93" a="1"/>
  <c r="M311" i="93" s="1"/>
  <c r="L312" i="93" a="1"/>
  <c r="L312" i="93" s="1"/>
  <c r="M312" i="93" a="1"/>
  <c r="M312" i="93" s="1"/>
  <c r="L313" i="93" a="1"/>
  <c r="L313" i="93" s="1"/>
  <c r="M313" i="93" a="1"/>
  <c r="M313" i="93" s="1"/>
  <c r="L314" i="93" a="1"/>
  <c r="L314" i="93" s="1"/>
  <c r="M314" i="93" a="1"/>
  <c r="M314" i="93" s="1"/>
  <c r="L315" i="93" a="1"/>
  <c r="L315" i="93" s="1"/>
  <c r="M315" i="93" a="1"/>
  <c r="M315" i="93" s="1"/>
  <c r="L316" i="93" a="1"/>
  <c r="L316" i="93" s="1"/>
  <c r="M316" i="93" a="1"/>
  <c r="M316" i="93" s="1"/>
  <c r="L317" i="93" a="1"/>
  <c r="L317" i="93" s="1"/>
  <c r="M317" i="93" a="1"/>
  <c r="M317" i="93" s="1"/>
  <c r="L318" i="93" a="1"/>
  <c r="L318" i="93" s="1"/>
  <c r="M318" i="93" a="1"/>
  <c r="M318" i="93" s="1"/>
  <c r="L319" i="93" a="1"/>
  <c r="L319" i="93" s="1"/>
  <c r="M319" i="93" a="1"/>
  <c r="M319" i="93" s="1"/>
  <c r="L320" i="93" a="1"/>
  <c r="L320" i="93" s="1"/>
  <c r="M320" i="93" a="1"/>
  <c r="M320" i="93" s="1"/>
  <c r="L321" i="93" a="1"/>
  <c r="L321" i="93" s="1"/>
  <c r="M321" i="93" a="1"/>
  <c r="M321" i="93" s="1"/>
  <c r="L322" i="93" a="1"/>
  <c r="L322" i="93" s="1"/>
  <c r="M322" i="93" a="1"/>
  <c r="M322" i="93" s="1"/>
  <c r="L323" i="93" a="1"/>
  <c r="L323" i="93" s="1"/>
  <c r="M323" i="93" a="1"/>
  <c r="M323" i="93" s="1"/>
  <c r="L324" i="93" a="1"/>
  <c r="L324" i="93" s="1"/>
  <c r="M324" i="93" a="1"/>
  <c r="M324" i="93" s="1"/>
  <c r="L325" i="93" a="1"/>
  <c r="L325" i="93" s="1"/>
  <c r="M325" i="93" a="1"/>
  <c r="M325" i="93" s="1"/>
  <c r="L326" i="93" a="1"/>
  <c r="L326" i="93" s="1"/>
  <c r="M326" i="93" a="1"/>
  <c r="M326" i="93" s="1"/>
  <c r="L327" i="93" a="1"/>
  <c r="L327" i="93" s="1"/>
  <c r="M327" i="93" a="1"/>
  <c r="M327" i="93" s="1"/>
  <c r="L328" i="93" a="1"/>
  <c r="L328" i="93" s="1"/>
  <c r="M328" i="93" a="1"/>
  <c r="M328" i="93" s="1"/>
  <c r="L329" i="93" a="1"/>
  <c r="L329" i="93" s="1"/>
  <c r="M329" i="93" a="1"/>
  <c r="M329" i="93" s="1"/>
  <c r="L330" i="93" a="1"/>
  <c r="L330" i="93" s="1"/>
  <c r="M330" i="93" a="1"/>
  <c r="M330" i="93" s="1"/>
  <c r="L331" i="93" a="1"/>
  <c r="L331" i="93" s="1"/>
  <c r="M331" i="93" a="1"/>
  <c r="M331" i="93" s="1"/>
  <c r="L332" i="93" a="1"/>
  <c r="L332" i="93" s="1"/>
  <c r="M332" i="93" a="1"/>
  <c r="M332" i="93" s="1"/>
  <c r="L333" i="93" a="1"/>
  <c r="L333" i="93" s="1"/>
  <c r="M333" i="93" a="1"/>
  <c r="M333" i="93" s="1"/>
  <c r="L334" i="93" a="1"/>
  <c r="L334" i="93" s="1"/>
  <c r="M334" i="93" a="1"/>
  <c r="M334" i="93" s="1"/>
  <c r="L335" i="93" a="1"/>
  <c r="L335" i="93" s="1"/>
  <c r="M335" i="93" a="1"/>
  <c r="M335" i="93" s="1"/>
  <c r="L336" i="93" a="1"/>
  <c r="L336" i="93" s="1"/>
  <c r="M336" i="93" a="1"/>
  <c r="M336" i="93" s="1"/>
  <c r="L337" i="93" a="1"/>
  <c r="L337" i="93" s="1"/>
  <c r="M337" i="93" a="1"/>
  <c r="M337" i="93" s="1"/>
  <c r="L338" i="93" a="1"/>
  <c r="L338" i="93" s="1"/>
  <c r="M338" i="93" a="1"/>
  <c r="M338" i="93" s="1"/>
  <c r="L339" i="93" a="1"/>
  <c r="L339" i="93" s="1"/>
  <c r="M339" i="93" a="1"/>
  <c r="M339" i="93" s="1"/>
  <c r="L340" i="93" a="1"/>
  <c r="L340" i="93" s="1"/>
  <c r="M340" i="93" a="1"/>
  <c r="M340" i="93" s="1"/>
  <c r="L341" i="93" a="1"/>
  <c r="L341" i="93" s="1"/>
  <c r="M341" i="93" a="1"/>
  <c r="M341" i="93" s="1"/>
  <c r="L342" i="93" a="1"/>
  <c r="L342" i="93" s="1"/>
  <c r="M342" i="93" a="1"/>
  <c r="M342" i="93" s="1"/>
  <c r="L343" i="93" a="1"/>
  <c r="L343" i="93" s="1"/>
  <c r="M343" i="93" a="1"/>
  <c r="M343" i="93" s="1"/>
  <c r="L344" i="93" a="1"/>
  <c r="L344" i="93" s="1"/>
  <c r="M344" i="93" a="1"/>
  <c r="M344" i="93" s="1"/>
  <c r="L345" i="93" a="1"/>
  <c r="L345" i="93" s="1"/>
  <c r="M345" i="93" a="1"/>
  <c r="M345" i="93" s="1"/>
  <c r="L346" i="93" a="1"/>
  <c r="L346" i="93" s="1"/>
  <c r="M346" i="93" a="1"/>
  <c r="M346" i="93" s="1"/>
  <c r="L347" i="93" a="1"/>
  <c r="L347" i="93" s="1"/>
  <c r="M347" i="93" a="1"/>
  <c r="M347" i="93" s="1"/>
  <c r="L348" i="93" a="1"/>
  <c r="L348" i="93" s="1"/>
  <c r="M348" i="93" a="1"/>
  <c r="M348" i="93" s="1"/>
  <c r="L349" i="93" a="1"/>
  <c r="L349" i="93" s="1"/>
  <c r="M349" i="93" a="1"/>
  <c r="M349" i="93" s="1"/>
  <c r="L350" i="93" a="1"/>
  <c r="L350" i="93" s="1"/>
  <c r="M350" i="93" a="1"/>
  <c r="M350" i="93" s="1"/>
  <c r="L351" i="93" a="1"/>
  <c r="L351" i="93" s="1"/>
  <c r="M351" i="93" a="1"/>
  <c r="M351" i="93" s="1"/>
  <c r="L352" i="93" a="1"/>
  <c r="L352" i="93" s="1"/>
  <c r="M352" i="93" a="1"/>
  <c r="M352" i="93" s="1"/>
  <c r="L353" i="93" a="1"/>
  <c r="L353" i="93" s="1"/>
  <c r="M353" i="93" a="1"/>
  <c r="M353" i="93" s="1"/>
  <c r="L354" i="93" a="1"/>
  <c r="L354" i="93" s="1"/>
  <c r="M354" i="93" a="1"/>
  <c r="M354" i="93" s="1"/>
  <c r="L355" i="93" a="1"/>
  <c r="L355" i="93" s="1"/>
  <c r="M355" i="93" a="1"/>
  <c r="M355" i="93" s="1"/>
  <c r="L356" i="93" a="1"/>
  <c r="L356" i="93" s="1"/>
  <c r="M356" i="93" a="1"/>
  <c r="M356" i="93" s="1"/>
  <c r="L357" i="93" a="1"/>
  <c r="L357" i="93" s="1"/>
  <c r="M357" i="93" a="1"/>
  <c r="M357" i="93" s="1"/>
  <c r="L358" i="93" a="1"/>
  <c r="L358" i="93" s="1"/>
  <c r="M358" i="93" a="1"/>
  <c r="M358" i="93" s="1"/>
  <c r="L359" i="93" a="1"/>
  <c r="L359" i="93" s="1"/>
  <c r="M359" i="93" a="1"/>
  <c r="M359" i="93" s="1"/>
  <c r="L360" i="93" a="1"/>
  <c r="L360" i="93" s="1"/>
  <c r="M360" i="93" a="1"/>
  <c r="M360" i="93" s="1"/>
  <c r="L361" i="93" a="1"/>
  <c r="L361" i="93" s="1"/>
  <c r="M361" i="93" a="1"/>
  <c r="M361" i="93" s="1"/>
  <c r="L362" i="93" a="1"/>
  <c r="L362" i="93" s="1"/>
  <c r="M362" i="93" a="1"/>
  <c r="M362" i="93" s="1"/>
  <c r="L363" i="93" a="1"/>
  <c r="L363" i="93" s="1"/>
  <c r="M363" i="93" a="1"/>
  <c r="M363" i="93" s="1"/>
  <c r="L364" i="93" a="1"/>
  <c r="L364" i="93" s="1"/>
  <c r="M364" i="93" a="1"/>
  <c r="M364" i="93" s="1"/>
  <c r="L365" i="93" a="1"/>
  <c r="L365" i="93" s="1"/>
  <c r="M365" i="93" a="1"/>
  <c r="M365" i="93" s="1"/>
  <c r="L366" i="93" a="1"/>
  <c r="L366" i="93" s="1"/>
  <c r="M366" i="93" a="1"/>
  <c r="M366" i="93" s="1"/>
  <c r="L367" i="93" a="1"/>
  <c r="L367" i="93" s="1"/>
  <c r="N367" i="93" s="1"/>
  <c r="M367" i="93" a="1"/>
  <c r="M367" i="93" s="1"/>
  <c r="L368" i="93" a="1"/>
  <c r="L368" i="93" s="1"/>
  <c r="M368" i="93" a="1"/>
  <c r="M368" i="93" s="1"/>
  <c r="L369" i="93" a="1"/>
  <c r="L369" i="93" s="1"/>
  <c r="M369" i="93" a="1"/>
  <c r="M369" i="93" s="1"/>
  <c r="L370" i="93" a="1"/>
  <c r="L370" i="93" s="1"/>
  <c r="M370" i="93" a="1"/>
  <c r="M370" i="93" s="1"/>
  <c r="L371" i="93" a="1"/>
  <c r="L371" i="93" s="1"/>
  <c r="M371" i="93" a="1"/>
  <c r="M371" i="93" s="1"/>
  <c r="L372" i="93" a="1"/>
  <c r="L372" i="93" s="1"/>
  <c r="M372" i="93" a="1"/>
  <c r="M372" i="93" s="1"/>
  <c r="L373" i="93" a="1"/>
  <c r="L373" i="93" s="1"/>
  <c r="M373" i="93" a="1"/>
  <c r="M373" i="93" s="1"/>
  <c r="L374" i="93" a="1"/>
  <c r="L374" i="93" s="1"/>
  <c r="M374" i="93" a="1"/>
  <c r="M374" i="93" s="1"/>
  <c r="L375" i="93" a="1"/>
  <c r="L375" i="93" s="1"/>
  <c r="M375" i="93" a="1"/>
  <c r="M375" i="93" s="1"/>
  <c r="L376" i="93" a="1"/>
  <c r="L376" i="93" s="1"/>
  <c r="M376" i="93" a="1"/>
  <c r="M376" i="93" s="1"/>
  <c r="L377" i="93" a="1"/>
  <c r="L377" i="93" s="1"/>
  <c r="M377" i="93" a="1"/>
  <c r="M377" i="93" s="1"/>
  <c r="L378" i="93" a="1"/>
  <c r="L378" i="93" s="1"/>
  <c r="M378" i="93" a="1"/>
  <c r="M378" i="93" s="1"/>
  <c r="L379" i="93" a="1"/>
  <c r="L379" i="93" s="1"/>
  <c r="M379" i="93" a="1"/>
  <c r="M379" i="93" s="1"/>
  <c r="L380" i="93" a="1"/>
  <c r="L380" i="93" s="1"/>
  <c r="M380" i="93" a="1"/>
  <c r="M380" i="93" s="1"/>
  <c r="L381" i="93" a="1"/>
  <c r="L381" i="93" s="1"/>
  <c r="M381" i="93" a="1"/>
  <c r="M381" i="93" s="1"/>
  <c r="L382" i="93" a="1"/>
  <c r="L382" i="93" s="1"/>
  <c r="M382" i="93" a="1"/>
  <c r="M382" i="93" s="1"/>
  <c r="L383" i="93" a="1"/>
  <c r="L383" i="93" s="1"/>
  <c r="M383" i="93" a="1"/>
  <c r="M383" i="93" s="1"/>
  <c r="L384" i="93" a="1"/>
  <c r="L384" i="93" s="1"/>
  <c r="M384" i="93" a="1"/>
  <c r="M384" i="93" s="1"/>
  <c r="L385" i="93" a="1"/>
  <c r="L385" i="93" s="1"/>
  <c r="M385" i="93" a="1"/>
  <c r="M385" i="93" s="1"/>
  <c r="L386" i="93" a="1"/>
  <c r="L386" i="93" s="1"/>
  <c r="M386" i="93" a="1"/>
  <c r="M386" i="93" s="1"/>
  <c r="L387" i="93" a="1"/>
  <c r="L387" i="93" s="1"/>
  <c r="M387" i="93" a="1"/>
  <c r="M387" i="93" s="1"/>
  <c r="L388" i="93" a="1"/>
  <c r="L388" i="93" s="1"/>
  <c r="M388" i="93" a="1"/>
  <c r="M388" i="93" s="1"/>
  <c r="L389" i="93" a="1"/>
  <c r="L389" i="93" s="1"/>
  <c r="M389" i="93" a="1"/>
  <c r="M389" i="93" s="1"/>
  <c r="L390" i="93" a="1"/>
  <c r="L390" i="93" s="1"/>
  <c r="N390" i="93" s="1"/>
  <c r="M390" i="93" a="1"/>
  <c r="M390" i="93" s="1"/>
  <c r="L391" i="93" a="1"/>
  <c r="L391" i="93" s="1"/>
  <c r="M391" i="93" a="1"/>
  <c r="M391" i="93" s="1"/>
  <c r="L392" i="93" a="1"/>
  <c r="L392" i="93" s="1"/>
  <c r="M392" i="93" a="1"/>
  <c r="M392" i="93" s="1"/>
  <c r="L393" i="93" a="1"/>
  <c r="L393" i="93" s="1"/>
  <c r="M393" i="93" a="1"/>
  <c r="M393" i="93" s="1"/>
  <c r="L394" i="93" a="1"/>
  <c r="L394" i="93" s="1"/>
  <c r="M394" i="93" a="1"/>
  <c r="M394" i="93" s="1"/>
  <c r="L395" i="93" a="1"/>
  <c r="L395" i="93" s="1"/>
  <c r="N395" i="93" s="1"/>
  <c r="M395" i="93" a="1"/>
  <c r="M395" i="93" s="1"/>
  <c r="L396" i="93" a="1"/>
  <c r="L396" i="93" s="1"/>
  <c r="M396" i="93" a="1"/>
  <c r="M396" i="93" s="1"/>
  <c r="L397" i="93" a="1"/>
  <c r="L397" i="93" s="1"/>
  <c r="M397" i="93" a="1"/>
  <c r="M397" i="93" s="1"/>
  <c r="L398" i="93" a="1"/>
  <c r="L398" i="93" s="1"/>
  <c r="M398" i="93" a="1"/>
  <c r="M398" i="93" s="1"/>
  <c r="L399" i="93" a="1"/>
  <c r="L399" i="93" s="1"/>
  <c r="M399" i="93" a="1"/>
  <c r="M399" i="93" s="1"/>
  <c r="L400" i="93" a="1"/>
  <c r="L400" i="93" s="1"/>
  <c r="N400" i="93" s="1"/>
  <c r="M400" i="93" a="1"/>
  <c r="M400" i="93" s="1"/>
  <c r="L401" i="93" a="1"/>
  <c r="L401" i="93" s="1"/>
  <c r="M401" i="93" a="1"/>
  <c r="M401" i="93" s="1"/>
  <c r="L402" i="93" a="1"/>
  <c r="L402" i="93" s="1"/>
  <c r="M402" i="93" a="1"/>
  <c r="M402" i="93" s="1"/>
  <c r="L403" i="93" a="1"/>
  <c r="L403" i="93" s="1"/>
  <c r="M403" i="93" a="1"/>
  <c r="M403" i="93" s="1"/>
  <c r="L404" i="93" a="1"/>
  <c r="L404" i="93" s="1"/>
  <c r="N404" i="93" s="1"/>
  <c r="M404" i="93" a="1"/>
  <c r="M404" i="93" s="1"/>
  <c r="L405" i="93" a="1"/>
  <c r="L405" i="93" s="1"/>
  <c r="M405" i="93" a="1"/>
  <c r="M405" i="93" s="1"/>
  <c r="L406" i="93" a="1"/>
  <c r="L406" i="93" s="1"/>
  <c r="M406" i="93" a="1"/>
  <c r="M406" i="93" s="1"/>
  <c r="L407" i="93" a="1"/>
  <c r="L407" i="93" s="1"/>
  <c r="M407" i="93" a="1"/>
  <c r="M407" i="93" s="1"/>
  <c r="L408" i="93" a="1"/>
  <c r="L408" i="93" s="1"/>
  <c r="M408" i="93" a="1"/>
  <c r="M408" i="93" s="1"/>
  <c r="L409" i="93" a="1"/>
  <c r="L409" i="93" s="1"/>
  <c r="M409" i="93" a="1"/>
  <c r="M409" i="93" s="1"/>
  <c r="L410" i="93" a="1"/>
  <c r="L410" i="93" s="1"/>
  <c r="M410" i="93" a="1"/>
  <c r="M410" i="93" s="1"/>
  <c r="L411" i="93" a="1"/>
  <c r="L411" i="93" s="1"/>
  <c r="M411" i="93" a="1"/>
  <c r="M411" i="93" s="1"/>
  <c r="L412" i="93" a="1"/>
  <c r="L412" i="93" s="1"/>
  <c r="M412" i="93" a="1"/>
  <c r="M412" i="93" s="1"/>
  <c r="L413" i="93" a="1"/>
  <c r="L413" i="93" s="1"/>
  <c r="M413" i="93" a="1"/>
  <c r="M413" i="93" s="1"/>
  <c r="L414" i="93" a="1"/>
  <c r="L414" i="93" s="1"/>
  <c r="M414" i="93" a="1"/>
  <c r="M414" i="93" s="1"/>
  <c r="L415" i="93" a="1"/>
  <c r="L415" i="93" s="1"/>
  <c r="M415" i="93" a="1"/>
  <c r="M415" i="93" s="1"/>
  <c r="L416" i="93" a="1"/>
  <c r="L416" i="93" s="1"/>
  <c r="M416" i="93" a="1"/>
  <c r="M416" i="93" s="1"/>
  <c r="L417" i="93" a="1"/>
  <c r="L417" i="93" s="1"/>
  <c r="M417" i="93" a="1"/>
  <c r="M417" i="93" s="1"/>
  <c r="L418" i="93" a="1"/>
  <c r="L418" i="93" s="1"/>
  <c r="M418" i="93" a="1"/>
  <c r="M418" i="93" s="1"/>
  <c r="L419" i="93" a="1"/>
  <c r="L419" i="93" s="1"/>
  <c r="M419" i="93" a="1"/>
  <c r="M419" i="93" s="1"/>
  <c r="L420" i="93" a="1"/>
  <c r="L420" i="93" s="1"/>
  <c r="M420" i="93" a="1"/>
  <c r="M420" i="93" s="1"/>
  <c r="L421" i="93" a="1"/>
  <c r="L421" i="93" s="1"/>
  <c r="M421" i="93" a="1"/>
  <c r="M421" i="93" s="1"/>
  <c r="L422" i="93" a="1"/>
  <c r="L422" i="93" s="1"/>
  <c r="M422" i="93" a="1"/>
  <c r="M422" i="93" s="1"/>
  <c r="L423" i="93" a="1"/>
  <c r="L423" i="93" s="1"/>
  <c r="M423" i="93" a="1"/>
  <c r="M423" i="93" s="1"/>
  <c r="L424" i="93" a="1"/>
  <c r="L424" i="93" s="1"/>
  <c r="M424" i="93" a="1"/>
  <c r="M424" i="93" s="1"/>
  <c r="L425" i="93" a="1"/>
  <c r="L425" i="93" s="1"/>
  <c r="M425" i="93" a="1"/>
  <c r="M425" i="93" s="1"/>
  <c r="L426" i="93" a="1"/>
  <c r="L426" i="93" s="1"/>
  <c r="M426" i="93" a="1"/>
  <c r="M426" i="93" s="1"/>
  <c r="L427" i="93" a="1"/>
  <c r="L427" i="93" s="1"/>
  <c r="M427" i="93" a="1"/>
  <c r="M427" i="93" s="1"/>
  <c r="L428" i="93" a="1"/>
  <c r="L428" i="93" s="1"/>
  <c r="M428" i="93" a="1"/>
  <c r="M428" i="93" s="1"/>
  <c r="L429" i="93" a="1"/>
  <c r="L429" i="93" s="1"/>
  <c r="M429" i="93" a="1"/>
  <c r="M429" i="93" s="1"/>
  <c r="L430" i="93" a="1"/>
  <c r="L430" i="93" s="1"/>
  <c r="M430" i="93" a="1"/>
  <c r="M430" i="93" s="1"/>
  <c r="L431" i="93" a="1"/>
  <c r="L431" i="93" s="1"/>
  <c r="M431" i="93" a="1"/>
  <c r="M431" i="93" s="1"/>
  <c r="L432" i="93" a="1"/>
  <c r="L432" i="93" s="1"/>
  <c r="M432" i="93" a="1"/>
  <c r="M432" i="93" s="1"/>
  <c r="L433" i="93" a="1"/>
  <c r="L433" i="93" s="1"/>
  <c r="M433" i="93" a="1"/>
  <c r="M433" i="93" s="1"/>
  <c r="L434" i="93" a="1"/>
  <c r="L434" i="93" s="1"/>
  <c r="M434" i="93" a="1"/>
  <c r="M434" i="93" s="1"/>
  <c r="L435" i="93" a="1"/>
  <c r="L435" i="93" s="1"/>
  <c r="M435" i="93" a="1"/>
  <c r="M435" i="93" s="1"/>
  <c r="L436" i="93" a="1"/>
  <c r="L436" i="93" s="1"/>
  <c r="M436" i="93" a="1"/>
  <c r="M436" i="93" s="1"/>
  <c r="L437" i="93" a="1"/>
  <c r="L437" i="93" s="1"/>
  <c r="M437" i="93" a="1"/>
  <c r="M437" i="93" s="1"/>
  <c r="L438" i="93" a="1"/>
  <c r="L438" i="93" s="1"/>
  <c r="M438" i="93" a="1"/>
  <c r="M438" i="93"/>
  <c r="L439" i="93" a="1"/>
  <c r="L439" i="93" s="1"/>
  <c r="M439" i="93" a="1"/>
  <c r="M439" i="93" s="1"/>
  <c r="L440" i="93" a="1"/>
  <c r="L440" i="93" s="1"/>
  <c r="M440" i="93" a="1"/>
  <c r="M440" i="93" s="1"/>
  <c r="L441" i="93" a="1"/>
  <c r="L441" i="93" s="1"/>
  <c r="M441" i="93" a="1"/>
  <c r="M441" i="93" s="1"/>
  <c r="L442" i="93" a="1"/>
  <c r="L442" i="93" s="1"/>
  <c r="M442" i="93" a="1"/>
  <c r="M442" i="93" s="1"/>
  <c r="L443" i="93" a="1"/>
  <c r="L443" i="93" s="1"/>
  <c r="M443" i="93" a="1"/>
  <c r="M443" i="93" s="1"/>
  <c r="L444" i="93" a="1"/>
  <c r="L444" i="93" s="1"/>
  <c r="M444" i="93" a="1"/>
  <c r="M444" i="93" s="1"/>
  <c r="L445" i="93" a="1"/>
  <c r="L445" i="93" s="1"/>
  <c r="M445" i="93" a="1"/>
  <c r="M445" i="93" s="1"/>
  <c r="L446" i="93" a="1"/>
  <c r="L446" i="93" s="1"/>
  <c r="M446" i="93" a="1"/>
  <c r="M446" i="93" s="1"/>
  <c r="L447" i="93" a="1"/>
  <c r="L447" i="93" s="1"/>
  <c r="M447" i="93" a="1"/>
  <c r="M447" i="93" s="1"/>
  <c r="L448" i="93" a="1"/>
  <c r="L448" i="93" s="1"/>
  <c r="M448" i="93" a="1"/>
  <c r="M448" i="93" s="1"/>
  <c r="L449" i="93" a="1"/>
  <c r="L449" i="93" s="1"/>
  <c r="M449" i="93" a="1"/>
  <c r="M449" i="93" s="1"/>
  <c r="L450" i="93" a="1"/>
  <c r="L450" i="93" s="1"/>
  <c r="M450" i="93" a="1"/>
  <c r="M450" i="93" s="1"/>
  <c r="L451" i="93" a="1"/>
  <c r="L451" i="93" s="1"/>
  <c r="M451" i="93" a="1"/>
  <c r="M451" i="93" s="1"/>
  <c r="L452" i="93" a="1"/>
  <c r="L452" i="93" s="1"/>
  <c r="M452" i="93" a="1"/>
  <c r="M452" i="93" s="1"/>
  <c r="L453" i="93" a="1"/>
  <c r="L453" i="93" s="1"/>
  <c r="M453" i="93" a="1"/>
  <c r="M453" i="93" s="1"/>
  <c r="L454" i="93" a="1"/>
  <c r="L454" i="93" s="1"/>
  <c r="M454" i="93" a="1"/>
  <c r="M454" i="93" s="1"/>
  <c r="L455" i="93" a="1"/>
  <c r="L455" i="93" s="1"/>
  <c r="M455" i="93" a="1"/>
  <c r="M455" i="93" s="1"/>
  <c r="L456" i="93" a="1"/>
  <c r="L456" i="93" s="1"/>
  <c r="M456" i="93" a="1"/>
  <c r="M456" i="93" s="1"/>
  <c r="L457" i="93" a="1"/>
  <c r="L457" i="93" s="1"/>
  <c r="M457" i="93" a="1"/>
  <c r="M457" i="93" s="1"/>
  <c r="L458" i="93" a="1"/>
  <c r="L458" i="93" s="1"/>
  <c r="M458" i="93" a="1"/>
  <c r="M458" i="93" s="1"/>
  <c r="L459" i="93" a="1"/>
  <c r="L459" i="93" s="1"/>
  <c r="M459" i="93" a="1"/>
  <c r="M459" i="93" s="1"/>
  <c r="L460" i="93" a="1"/>
  <c r="L460" i="93" s="1"/>
  <c r="M460" i="93" a="1"/>
  <c r="M460" i="93" s="1"/>
  <c r="L461" i="93" a="1"/>
  <c r="L461" i="93" s="1"/>
  <c r="M461" i="93" a="1"/>
  <c r="M461" i="93" s="1"/>
  <c r="L462" i="93" a="1"/>
  <c r="L462" i="93" s="1"/>
  <c r="N462" i="93" s="1"/>
  <c r="M462" i="93" a="1"/>
  <c r="M462" i="93" s="1"/>
  <c r="L463" i="93" a="1"/>
  <c r="L463" i="93" s="1"/>
  <c r="M463" i="93" a="1"/>
  <c r="M463" i="93" s="1"/>
  <c r="L464" i="93" a="1"/>
  <c r="L464" i="93" s="1"/>
  <c r="M464" i="93" a="1"/>
  <c r="M464" i="93" s="1"/>
  <c r="L465" i="93" a="1"/>
  <c r="L465" i="93" s="1"/>
  <c r="M465" i="93" a="1"/>
  <c r="M465" i="93" s="1"/>
  <c r="L466" i="93" a="1"/>
  <c r="L466" i="93" s="1"/>
  <c r="M466" i="93" a="1"/>
  <c r="M466" i="93" s="1"/>
  <c r="L467" i="93" a="1"/>
  <c r="L467" i="93" s="1"/>
  <c r="M467" i="93" a="1"/>
  <c r="M467" i="93" s="1"/>
  <c r="L468" i="93" a="1"/>
  <c r="L468" i="93" s="1"/>
  <c r="M468" i="93" a="1"/>
  <c r="M468" i="93" s="1"/>
  <c r="L469" i="93" a="1"/>
  <c r="L469" i="93" s="1"/>
  <c r="M469" i="93" a="1"/>
  <c r="M469" i="93" s="1"/>
  <c r="L470" i="93" a="1"/>
  <c r="L470" i="93" s="1"/>
  <c r="M470" i="93" a="1"/>
  <c r="M470" i="93" s="1"/>
  <c r="L471" i="93" a="1"/>
  <c r="L471" i="93" s="1"/>
  <c r="M471" i="93" a="1"/>
  <c r="M471" i="93" s="1"/>
  <c r="L472" i="93" a="1"/>
  <c r="L472" i="93" s="1"/>
  <c r="M472" i="93" a="1"/>
  <c r="M472" i="93" s="1"/>
  <c r="L473" i="93" a="1"/>
  <c r="L473" i="93" s="1"/>
  <c r="M473" i="93" a="1"/>
  <c r="M473" i="93" s="1"/>
  <c r="L474" i="93" a="1"/>
  <c r="L474" i="93" s="1"/>
  <c r="M474" i="93" a="1"/>
  <c r="M474" i="93" s="1"/>
  <c r="L475" i="93" a="1"/>
  <c r="L475" i="93" s="1"/>
  <c r="M475" i="93" a="1"/>
  <c r="M475" i="93" s="1"/>
  <c r="L476" i="93" a="1"/>
  <c r="L476" i="93" s="1"/>
  <c r="M476" i="93" a="1"/>
  <c r="M476" i="93" s="1"/>
  <c r="L477" i="93" a="1"/>
  <c r="L477" i="93" s="1"/>
  <c r="M477" i="93" a="1"/>
  <c r="M477" i="93" s="1"/>
  <c r="N477" i="93" s="1"/>
  <c r="L478" i="93" a="1"/>
  <c r="L478" i="93" s="1"/>
  <c r="M478" i="93" a="1"/>
  <c r="M478" i="93" s="1"/>
  <c r="L479" i="93" a="1"/>
  <c r="L479" i="93" s="1"/>
  <c r="M479" i="93" a="1"/>
  <c r="M479" i="93" s="1"/>
  <c r="L480" i="93" a="1"/>
  <c r="L480" i="93" s="1"/>
  <c r="M480" i="93" a="1"/>
  <c r="M480" i="93" s="1"/>
  <c r="L481" i="93" a="1"/>
  <c r="L481" i="93" s="1"/>
  <c r="M481" i="93" a="1"/>
  <c r="M481" i="93" s="1"/>
  <c r="L482" i="93" a="1"/>
  <c r="L482" i="93" s="1"/>
  <c r="M482" i="93" a="1"/>
  <c r="M482" i="93" s="1"/>
  <c r="L483" i="93" a="1"/>
  <c r="L483" i="93" s="1"/>
  <c r="M483" i="93" a="1"/>
  <c r="M483" i="93" s="1"/>
  <c r="L484" i="93" a="1"/>
  <c r="L484" i="93" s="1"/>
  <c r="N484" i="93" s="1"/>
  <c r="M484" i="93" a="1"/>
  <c r="M484" i="93" s="1"/>
  <c r="L485" i="93" a="1"/>
  <c r="L485" i="93" s="1"/>
  <c r="M485" i="93" a="1"/>
  <c r="M485" i="93" s="1"/>
  <c r="L486" i="93" a="1"/>
  <c r="L486" i="93" s="1"/>
  <c r="M486" i="93" a="1"/>
  <c r="M486" i="93" s="1"/>
  <c r="L487" i="93" a="1"/>
  <c r="L487" i="93" s="1"/>
  <c r="N487" i="93" s="1"/>
  <c r="M487" i="93" a="1"/>
  <c r="M487" i="93" s="1"/>
  <c r="L488" i="93" a="1"/>
  <c r="L488" i="93" s="1"/>
  <c r="M488" i="93" a="1"/>
  <c r="M488" i="93" s="1"/>
  <c r="L489" i="93" a="1"/>
  <c r="L489" i="93" s="1"/>
  <c r="M489" i="93" a="1"/>
  <c r="M489" i="93" s="1"/>
  <c r="L490" i="93" a="1"/>
  <c r="L490" i="93" s="1"/>
  <c r="M490" i="93" a="1"/>
  <c r="M490" i="93" s="1"/>
  <c r="L491" i="93" a="1"/>
  <c r="L491" i="93" s="1"/>
  <c r="M491" i="93" a="1"/>
  <c r="M491" i="93" s="1"/>
  <c r="L492" i="93" a="1"/>
  <c r="L492" i="93" s="1"/>
  <c r="M492" i="93" a="1"/>
  <c r="M492" i="93" s="1"/>
  <c r="L493" i="93" a="1"/>
  <c r="L493" i="93" s="1"/>
  <c r="M493" i="93" a="1"/>
  <c r="M493" i="93" s="1"/>
  <c r="L494" i="93" a="1"/>
  <c r="L494" i="93" s="1"/>
  <c r="M494" i="93" a="1"/>
  <c r="M494" i="93" s="1"/>
  <c r="L495" i="93" a="1"/>
  <c r="L495" i="93" s="1"/>
  <c r="M495" i="93" a="1"/>
  <c r="M495" i="93" s="1"/>
  <c r="L496" i="93" a="1"/>
  <c r="L496" i="93" s="1"/>
  <c r="M496" i="93" a="1"/>
  <c r="M496" i="93" s="1"/>
  <c r="L497" i="93" a="1"/>
  <c r="L497" i="93" s="1"/>
  <c r="N497" i="93" s="1"/>
  <c r="M497" i="93" a="1"/>
  <c r="M497" i="93" s="1"/>
  <c r="L498" i="93" a="1"/>
  <c r="L498" i="93" s="1"/>
  <c r="M498" i="93" a="1"/>
  <c r="M498" i="93" s="1"/>
  <c r="L499" i="93" a="1"/>
  <c r="L499" i="93" s="1"/>
  <c r="M499" i="93" a="1"/>
  <c r="M499" i="93" s="1"/>
  <c r="L500" i="93" a="1"/>
  <c r="L500" i="93" s="1"/>
  <c r="M500" i="93" a="1"/>
  <c r="M500" i="93" s="1"/>
  <c r="L501" i="93" a="1"/>
  <c r="L501" i="93" s="1"/>
  <c r="M501" i="93" a="1"/>
  <c r="M501" i="93" s="1"/>
  <c r="L502" i="93" a="1"/>
  <c r="L502" i="93" s="1"/>
  <c r="M502" i="93" a="1"/>
  <c r="M502" i="93" s="1"/>
  <c r="L503" i="93" a="1"/>
  <c r="L503" i="93" s="1"/>
  <c r="M503" i="93" a="1"/>
  <c r="M503" i="93" s="1"/>
  <c r="L504" i="93" a="1"/>
  <c r="L504" i="93" s="1"/>
  <c r="M504" i="93" a="1"/>
  <c r="M504" i="93" s="1"/>
  <c r="L505" i="93" a="1"/>
  <c r="L505" i="93" s="1"/>
  <c r="M505" i="93" a="1"/>
  <c r="M505" i="93" s="1"/>
  <c r="L506" i="93" a="1"/>
  <c r="L506" i="93" s="1"/>
  <c r="M506" i="93" a="1"/>
  <c r="M506" i="93" s="1"/>
  <c r="L507" i="93" a="1"/>
  <c r="L507" i="93" s="1"/>
  <c r="M507" i="93" a="1"/>
  <c r="M507" i="93" s="1"/>
  <c r="L508" i="93" a="1"/>
  <c r="L508" i="93" s="1"/>
  <c r="M508" i="93" a="1"/>
  <c r="M508" i="93" s="1"/>
  <c r="L509" i="93" a="1"/>
  <c r="L509" i="93" s="1"/>
  <c r="M509" i="93" a="1"/>
  <c r="M509" i="93" s="1"/>
  <c r="L510" i="93" a="1"/>
  <c r="L510" i="93" s="1"/>
  <c r="M510" i="93" a="1"/>
  <c r="M510" i="93" s="1"/>
  <c r="L511" i="93" a="1"/>
  <c r="L511" i="93" s="1"/>
  <c r="M511" i="93" a="1"/>
  <c r="M511" i="93" s="1"/>
  <c r="L512" i="93" a="1"/>
  <c r="L512" i="93" s="1"/>
  <c r="M512" i="93" a="1"/>
  <c r="M512" i="93" s="1"/>
  <c r="L513" i="93" a="1"/>
  <c r="L513" i="93" s="1"/>
  <c r="M513" i="93" a="1"/>
  <c r="M513" i="93" s="1"/>
  <c r="L514" i="93" a="1"/>
  <c r="L514" i="93" s="1"/>
  <c r="M514" i="93" a="1"/>
  <c r="M514" i="93" s="1"/>
  <c r="L515" i="93" a="1"/>
  <c r="L515" i="93" s="1"/>
  <c r="N515" i="93" s="1"/>
  <c r="M515" i="93" a="1"/>
  <c r="M515" i="93" s="1"/>
  <c r="L516" i="93" a="1"/>
  <c r="L516" i="93" s="1"/>
  <c r="M516" i="93" a="1"/>
  <c r="M516" i="93" s="1"/>
  <c r="L517" i="93" a="1"/>
  <c r="L517" i="93" s="1"/>
  <c r="M517" i="93" a="1"/>
  <c r="M517" i="93" s="1"/>
  <c r="L518" i="93" a="1"/>
  <c r="L518" i="93" s="1"/>
  <c r="M518" i="93" a="1"/>
  <c r="M518" i="93" s="1"/>
  <c r="L519" i="93" a="1"/>
  <c r="L519" i="93" s="1"/>
  <c r="N519" i="93" s="1"/>
  <c r="M519" i="93" a="1"/>
  <c r="M519" i="93" s="1"/>
  <c r="L520" i="93" a="1"/>
  <c r="L520" i="93" s="1"/>
  <c r="M520" i="93" a="1"/>
  <c r="M520" i="93" s="1"/>
  <c r="L521" i="93" a="1"/>
  <c r="L521" i="93" s="1"/>
  <c r="M521" i="93" a="1"/>
  <c r="M521" i="93" s="1"/>
  <c r="L522" i="93" a="1"/>
  <c r="L522" i="93" s="1"/>
  <c r="M522" i="93" a="1"/>
  <c r="M522" i="93" s="1"/>
  <c r="L523" i="93" a="1"/>
  <c r="L523" i="93" s="1"/>
  <c r="M523" i="93" a="1"/>
  <c r="M523" i="93" s="1"/>
  <c r="L524" i="93" a="1"/>
  <c r="L524" i="93" s="1"/>
  <c r="M524" i="93" a="1"/>
  <c r="M524" i="93" s="1"/>
  <c r="L525" i="93" a="1"/>
  <c r="L525" i="93" s="1"/>
  <c r="M525" i="93" a="1"/>
  <c r="M525" i="93" s="1"/>
  <c r="L526" i="93" a="1"/>
  <c r="L526" i="93" s="1"/>
  <c r="M526" i="93" a="1"/>
  <c r="M526" i="93" s="1"/>
  <c r="L527" i="93" a="1"/>
  <c r="L527" i="93" s="1"/>
  <c r="M527" i="93" a="1"/>
  <c r="M527" i="93" s="1"/>
  <c r="L528" i="93" a="1"/>
  <c r="L528" i="93" s="1"/>
  <c r="M528" i="93" a="1"/>
  <c r="M528" i="93" s="1"/>
  <c r="L529" i="93" a="1"/>
  <c r="L529" i="93" s="1"/>
  <c r="M529" i="93" a="1"/>
  <c r="M529" i="93" s="1"/>
  <c r="L530" i="93" a="1"/>
  <c r="L530" i="93" s="1"/>
  <c r="M530" i="93" a="1"/>
  <c r="M530" i="93" s="1"/>
  <c r="L531" i="93" a="1"/>
  <c r="L531" i="93" s="1"/>
  <c r="M531" i="93" a="1"/>
  <c r="M531" i="93" s="1"/>
  <c r="L532" i="93" a="1"/>
  <c r="L532" i="93" s="1"/>
  <c r="M532" i="93" a="1"/>
  <c r="M532" i="93" s="1"/>
  <c r="L533" i="93" a="1"/>
  <c r="L533" i="93" s="1"/>
  <c r="N533" i="93" s="1"/>
  <c r="M533" i="93" a="1"/>
  <c r="M533" i="93" s="1"/>
  <c r="L534" i="93" a="1"/>
  <c r="L534" i="93" s="1"/>
  <c r="M534" i="93" a="1"/>
  <c r="M534" i="93" s="1"/>
  <c r="L535" i="93" a="1"/>
  <c r="L535" i="93" s="1"/>
  <c r="M535" i="93" a="1"/>
  <c r="M535" i="93" s="1"/>
  <c r="L536" i="93" a="1"/>
  <c r="L536" i="93" s="1"/>
  <c r="M536" i="93" a="1"/>
  <c r="M536" i="93" s="1"/>
  <c r="L537" i="93" a="1"/>
  <c r="L537" i="93" s="1"/>
  <c r="M537" i="93" a="1"/>
  <c r="M537" i="93" s="1"/>
  <c r="L538" i="93" a="1"/>
  <c r="L538" i="93" s="1"/>
  <c r="M538" i="93" a="1"/>
  <c r="M538" i="93" s="1"/>
  <c r="L539" i="93" a="1"/>
  <c r="L539" i="93" s="1"/>
  <c r="M539" i="93" a="1"/>
  <c r="M539" i="93" s="1"/>
  <c r="L540" i="93" a="1"/>
  <c r="L540" i="93" s="1"/>
  <c r="M540" i="93" a="1"/>
  <c r="M540" i="93" s="1"/>
  <c r="L541" i="93" a="1"/>
  <c r="L541" i="93" s="1"/>
  <c r="M541" i="93" a="1"/>
  <c r="M541" i="93" s="1"/>
  <c r="L542" i="93" a="1"/>
  <c r="L542" i="93" s="1"/>
  <c r="M542" i="93" a="1"/>
  <c r="M542" i="93" s="1"/>
  <c r="L543" i="93" a="1"/>
  <c r="L543" i="93" s="1"/>
  <c r="M543" i="93" a="1"/>
  <c r="M543" i="93" s="1"/>
  <c r="L544" i="93" a="1"/>
  <c r="L544" i="93" s="1"/>
  <c r="N544" i="93" s="1"/>
  <c r="M544" i="93" a="1"/>
  <c r="M544" i="93" s="1"/>
  <c r="L545" i="93" a="1"/>
  <c r="L545" i="93" s="1"/>
  <c r="M545" i="93" a="1"/>
  <c r="M545" i="93" s="1"/>
  <c r="L546" i="93" a="1"/>
  <c r="L546" i="93" s="1"/>
  <c r="M546" i="93" a="1"/>
  <c r="M546" i="93" s="1"/>
  <c r="L547" i="93" a="1"/>
  <c r="L547" i="93" s="1"/>
  <c r="N547" i="93" s="1"/>
  <c r="M547" i="93" a="1"/>
  <c r="M547" i="93" s="1"/>
  <c r="L548" i="93" a="1"/>
  <c r="L548" i="93" s="1"/>
  <c r="M548" i="93" a="1"/>
  <c r="M548" i="93" s="1"/>
  <c r="L549" i="93" a="1"/>
  <c r="L549" i="93" s="1"/>
  <c r="N549" i="93" s="1"/>
  <c r="M549" i="93" a="1"/>
  <c r="M549" i="93" s="1"/>
  <c r="L550" i="93" a="1"/>
  <c r="L550" i="93" s="1"/>
  <c r="N550" i="93" s="1"/>
  <c r="M550" i="93" a="1"/>
  <c r="M550" i="93" s="1"/>
  <c r="L551" i="93" a="1"/>
  <c r="L551" i="93" s="1"/>
  <c r="N551" i="93" s="1"/>
  <c r="M551" i="93" a="1"/>
  <c r="M551" i="93" s="1"/>
  <c r="L552" i="93" a="1"/>
  <c r="L552" i="93" s="1"/>
  <c r="M552" i="93" a="1"/>
  <c r="M552" i="93" s="1"/>
  <c r="L553" i="93" a="1"/>
  <c r="L553" i="93" s="1"/>
  <c r="M553" i="93" a="1"/>
  <c r="M553" i="93" s="1"/>
  <c r="L554" i="93" a="1"/>
  <c r="L554" i="93" s="1"/>
  <c r="N554" i="93" s="1"/>
  <c r="M554" i="93" a="1"/>
  <c r="M554" i="93" s="1"/>
  <c r="L555" i="93" a="1"/>
  <c r="L555" i="93" s="1"/>
  <c r="M555" i="93" a="1"/>
  <c r="M555" i="93" s="1"/>
  <c r="L556" i="93" a="1"/>
  <c r="L556" i="93" s="1"/>
  <c r="M556" i="93" a="1"/>
  <c r="M556" i="93" s="1"/>
  <c r="L557" i="93" a="1"/>
  <c r="L557" i="93" s="1"/>
  <c r="M557" i="93" a="1"/>
  <c r="M557" i="93" s="1"/>
  <c r="L558" i="93" a="1"/>
  <c r="L558" i="93" s="1"/>
  <c r="M558" i="93" a="1"/>
  <c r="M558" i="93" s="1"/>
  <c r="L559" i="93" a="1"/>
  <c r="L559" i="93" s="1"/>
  <c r="M559" i="93" a="1"/>
  <c r="M559" i="93" s="1"/>
  <c r="L560" i="93" a="1"/>
  <c r="L560" i="93" s="1"/>
  <c r="M560" i="93" a="1"/>
  <c r="M560" i="93" s="1"/>
  <c r="L561" i="93" a="1"/>
  <c r="L561" i="93" s="1"/>
  <c r="M561" i="93" a="1"/>
  <c r="M561" i="93" s="1"/>
  <c r="L562" i="93" a="1"/>
  <c r="L562" i="93" s="1"/>
  <c r="M562" i="93" a="1"/>
  <c r="M562" i="93" s="1"/>
  <c r="L563" i="93" a="1"/>
  <c r="L563" i="93" s="1"/>
  <c r="M563" i="93" a="1"/>
  <c r="M563" i="93" s="1"/>
  <c r="L564" i="93" a="1"/>
  <c r="L564" i="93" s="1"/>
  <c r="M564" i="93" a="1"/>
  <c r="M564" i="93" s="1"/>
  <c r="L565" i="93" a="1"/>
  <c r="L565" i="93" s="1"/>
  <c r="M565" i="93" a="1"/>
  <c r="M565" i="93" s="1"/>
  <c r="L566" i="93" a="1"/>
  <c r="L566" i="93" s="1"/>
  <c r="M566" i="93" a="1"/>
  <c r="M566" i="93" s="1"/>
  <c r="L567" i="93" a="1"/>
  <c r="L567" i="93" s="1"/>
  <c r="M567" i="93" a="1"/>
  <c r="M567" i="93" s="1"/>
  <c r="L568" i="93" a="1"/>
  <c r="L568" i="93" s="1"/>
  <c r="M568" i="93" a="1"/>
  <c r="M568" i="93" s="1"/>
  <c r="L569" i="93" a="1"/>
  <c r="L569" i="93" s="1"/>
  <c r="M569" i="93" a="1"/>
  <c r="M569" i="93" s="1"/>
  <c r="L570" i="93" a="1"/>
  <c r="L570" i="93" s="1"/>
  <c r="M570" i="93" a="1"/>
  <c r="M570" i="93" s="1"/>
  <c r="L571" i="93" a="1"/>
  <c r="L571" i="93" s="1"/>
  <c r="M571" i="93" a="1"/>
  <c r="M571" i="93" s="1"/>
  <c r="L572" i="93" a="1"/>
  <c r="L572" i="93" s="1"/>
  <c r="M572" i="93" a="1"/>
  <c r="M572" i="93" s="1"/>
  <c r="L573" i="93" a="1"/>
  <c r="L573" i="93"/>
  <c r="M573" i="93" a="1"/>
  <c r="M573" i="93"/>
  <c r="L574" i="93" a="1"/>
  <c r="L574" i="93" s="1"/>
  <c r="M574" i="93" a="1"/>
  <c r="M574" i="93" s="1"/>
  <c r="L575" i="93" a="1"/>
  <c r="L575" i="93" s="1"/>
  <c r="M575" i="93" a="1"/>
  <c r="M575" i="93" s="1"/>
  <c r="L576" i="93" a="1"/>
  <c r="L576" i="93" s="1"/>
  <c r="M576" i="93" a="1"/>
  <c r="M576" i="93" s="1"/>
  <c r="L577" i="93" a="1"/>
  <c r="L577" i="93" s="1"/>
  <c r="M577" i="93" a="1"/>
  <c r="M577" i="93" s="1"/>
  <c r="L578" i="93" a="1"/>
  <c r="L578" i="93" s="1"/>
  <c r="M578" i="93" a="1"/>
  <c r="M578" i="93" s="1"/>
  <c r="L579" i="93" a="1"/>
  <c r="L579" i="93" s="1"/>
  <c r="M579" i="93" a="1"/>
  <c r="M579" i="93" s="1"/>
  <c r="L580" i="93" a="1"/>
  <c r="L580" i="93" s="1"/>
  <c r="M580" i="93" a="1"/>
  <c r="M580" i="93" s="1"/>
  <c r="L581" i="93" a="1"/>
  <c r="L581" i="93" s="1"/>
  <c r="M581" i="93" a="1"/>
  <c r="M581" i="93" s="1"/>
  <c r="L582" i="93" a="1"/>
  <c r="L582" i="93" s="1"/>
  <c r="M582" i="93" a="1"/>
  <c r="M582" i="93" s="1"/>
  <c r="L583" i="93" a="1"/>
  <c r="L583" i="93" s="1"/>
  <c r="M583" i="93" a="1"/>
  <c r="M583" i="93" s="1"/>
  <c r="L584" i="93" a="1"/>
  <c r="L584" i="93" s="1"/>
  <c r="M584" i="93" a="1"/>
  <c r="M584" i="93" s="1"/>
  <c r="L585" i="93" a="1"/>
  <c r="L585" i="93" s="1"/>
  <c r="M585" i="93" a="1"/>
  <c r="M585" i="93" s="1"/>
  <c r="L586" i="93" a="1"/>
  <c r="L586" i="93" s="1"/>
  <c r="M586" i="93" a="1"/>
  <c r="M586" i="93" s="1"/>
  <c r="L587" i="93" a="1"/>
  <c r="L587" i="93" s="1"/>
  <c r="M587" i="93" a="1"/>
  <c r="M587" i="93" s="1"/>
  <c r="L588" i="93" a="1"/>
  <c r="L588" i="93"/>
  <c r="M588" i="93" a="1"/>
  <c r="M588" i="93"/>
  <c r="L589" i="93" a="1"/>
  <c r="L589" i="93"/>
  <c r="M589" i="93" a="1"/>
  <c r="M589" i="93"/>
  <c r="L590" i="93" a="1"/>
  <c r="L590" i="93"/>
  <c r="M590" i="93" a="1"/>
  <c r="M590" i="93"/>
  <c r="L591" i="93" a="1"/>
  <c r="L591" i="93"/>
  <c r="M591" i="93" a="1"/>
  <c r="M591" i="93"/>
  <c r="L592" i="93" a="1"/>
  <c r="L592" i="93"/>
  <c r="M592" i="93" a="1"/>
  <c r="M592" i="93"/>
  <c r="L593" i="93" a="1"/>
  <c r="L593" i="93"/>
  <c r="M593" i="93" a="1"/>
  <c r="M593" i="93"/>
  <c r="L594" i="93" a="1"/>
  <c r="L594" i="93"/>
  <c r="M594" i="93" a="1"/>
  <c r="M594" i="93"/>
  <c r="L595" i="93" a="1"/>
  <c r="L595" i="93"/>
  <c r="M595" i="93" a="1"/>
  <c r="M595" i="93"/>
  <c r="L596" i="93" a="1"/>
  <c r="L596" i="93" s="1"/>
  <c r="M596" i="93" a="1"/>
  <c r="M596" i="93" s="1"/>
  <c r="L597" i="93" a="1"/>
  <c r="L597" i="93" s="1"/>
  <c r="M597" i="93" a="1"/>
  <c r="M597" i="93" s="1"/>
  <c r="L598" i="93" a="1"/>
  <c r="L598" i="93" s="1"/>
  <c r="M598" i="93" a="1"/>
  <c r="M598" i="93" s="1"/>
  <c r="L599" i="93" a="1"/>
  <c r="L599" i="93" s="1"/>
  <c r="M599" i="93" a="1"/>
  <c r="M599" i="93" s="1"/>
  <c r="L600" i="93" a="1"/>
  <c r="L600" i="93" s="1"/>
  <c r="M600" i="93" a="1"/>
  <c r="M600" i="93" s="1"/>
  <c r="L601" i="93" a="1"/>
  <c r="L601" i="93" s="1"/>
  <c r="M601" i="93" a="1"/>
  <c r="M601" i="93" s="1"/>
  <c r="L602" i="93" a="1"/>
  <c r="L602" i="93"/>
  <c r="M602" i="93" a="1"/>
  <c r="M602" i="93"/>
  <c r="L603" i="93" a="1"/>
  <c r="L603" i="93" s="1"/>
  <c r="M603" i="93" a="1"/>
  <c r="M603" i="93" s="1"/>
  <c r="L604" i="93" a="1"/>
  <c r="L604" i="93" s="1"/>
  <c r="M604" i="93" a="1"/>
  <c r="M604" i="93" s="1"/>
  <c r="L605" i="93" a="1"/>
  <c r="L605" i="93" s="1"/>
  <c r="M605" i="93" a="1"/>
  <c r="M605" i="93" s="1"/>
  <c r="L606" i="93" a="1"/>
  <c r="L606" i="93" s="1"/>
  <c r="M606" i="93" a="1"/>
  <c r="M606" i="93" s="1"/>
  <c r="L607" i="93" a="1"/>
  <c r="L607" i="93" s="1"/>
  <c r="M607" i="93" a="1"/>
  <c r="M607" i="93" s="1"/>
  <c r="L608" i="93" a="1"/>
  <c r="L608" i="93" s="1"/>
  <c r="M608" i="93" a="1"/>
  <c r="M608" i="93" s="1"/>
  <c r="L609" i="93" a="1"/>
  <c r="L609" i="93" s="1"/>
  <c r="M609" i="93" a="1"/>
  <c r="M609" i="93" s="1"/>
  <c r="L610" i="93" a="1"/>
  <c r="L610" i="93" s="1"/>
  <c r="M610" i="93" a="1"/>
  <c r="M610" i="93" s="1"/>
  <c r="L611" i="93" a="1"/>
  <c r="L611" i="93" s="1"/>
  <c r="M611" i="93" a="1"/>
  <c r="M611" i="93" s="1"/>
  <c r="L612" i="93" a="1"/>
  <c r="L612" i="93" s="1"/>
  <c r="N612" i="93" s="1"/>
  <c r="M612" i="93" a="1"/>
  <c r="M612" i="93" s="1"/>
  <c r="L613" i="93" a="1"/>
  <c r="L613" i="93" s="1"/>
  <c r="N613" i="93" s="1"/>
  <c r="M613" i="93" a="1"/>
  <c r="M613" i="93" s="1"/>
  <c r="L614" i="93" a="1"/>
  <c r="L614" i="93" s="1"/>
  <c r="N614" i="93" s="1"/>
  <c r="M614" i="93" a="1"/>
  <c r="M614" i="93" s="1"/>
  <c r="L615" i="93" a="1"/>
  <c r="L615" i="93" s="1"/>
  <c r="M615" i="93" a="1"/>
  <c r="M615" i="93" s="1"/>
  <c r="L616" i="93" a="1"/>
  <c r="L616" i="93" s="1"/>
  <c r="N616" i="93" s="1"/>
  <c r="M616" i="93" a="1"/>
  <c r="M616" i="93" s="1"/>
  <c r="L617" i="93" a="1"/>
  <c r="L617" i="93" s="1"/>
  <c r="M617" i="93" a="1"/>
  <c r="M617" i="93" s="1"/>
  <c r="L618" i="93" a="1"/>
  <c r="L618" i="93" s="1"/>
  <c r="M618" i="93" a="1"/>
  <c r="M618" i="93" s="1"/>
  <c r="L619" i="93" a="1"/>
  <c r="L619" i="93" s="1"/>
  <c r="M619" i="93" a="1"/>
  <c r="M619" i="93" s="1"/>
  <c r="L620" i="93" a="1"/>
  <c r="L620" i="93" s="1"/>
  <c r="M620" i="93" a="1"/>
  <c r="M620" i="93" s="1"/>
  <c r="L621" i="93" a="1"/>
  <c r="L621" i="93" s="1"/>
  <c r="M621" i="93" a="1"/>
  <c r="M621" i="93" s="1"/>
  <c r="L622" i="93" a="1"/>
  <c r="L622" i="93" s="1"/>
  <c r="M622" i="93" a="1"/>
  <c r="M622" i="93" s="1"/>
  <c r="L623" i="93" a="1"/>
  <c r="L623" i="93" s="1"/>
  <c r="M623" i="93" a="1"/>
  <c r="M623" i="93" s="1"/>
  <c r="L624" i="93" a="1"/>
  <c r="L624" i="93" s="1"/>
  <c r="M624" i="93" a="1"/>
  <c r="M624" i="93" s="1"/>
  <c r="L625" i="93" a="1"/>
  <c r="L625" i="93" s="1"/>
  <c r="M625" i="93" a="1"/>
  <c r="M625" i="93" s="1"/>
  <c r="L626" i="93" a="1"/>
  <c r="L626" i="93" s="1"/>
  <c r="M626" i="93" a="1"/>
  <c r="M626" i="93" s="1"/>
  <c r="L627" i="93" a="1"/>
  <c r="L627" i="93" s="1"/>
  <c r="M627" i="93" a="1"/>
  <c r="M627" i="93" s="1"/>
  <c r="L628" i="93" a="1"/>
  <c r="L628" i="93" s="1"/>
  <c r="M628" i="93" a="1"/>
  <c r="M628" i="93" s="1"/>
  <c r="L629" i="93" a="1"/>
  <c r="L629" i="93" s="1"/>
  <c r="M629" i="93" a="1"/>
  <c r="M629" i="93" s="1"/>
  <c r="L630" i="93" a="1"/>
  <c r="L630" i="93" s="1"/>
  <c r="M630" i="93" a="1"/>
  <c r="M630" i="93" s="1"/>
  <c r="L631" i="93" a="1"/>
  <c r="L631" i="93" s="1"/>
  <c r="M631" i="93" a="1"/>
  <c r="M631" i="93" s="1"/>
  <c r="L632" i="93" a="1"/>
  <c r="L632" i="93" s="1"/>
  <c r="M632" i="93" a="1"/>
  <c r="M632" i="93" s="1"/>
  <c r="L633" i="93" a="1"/>
  <c r="L633" i="93" s="1"/>
  <c r="M633" i="93" a="1"/>
  <c r="M633" i="93" s="1"/>
  <c r="L634" i="93" a="1"/>
  <c r="L634" i="93" s="1"/>
  <c r="M634" i="93" a="1"/>
  <c r="M634" i="93" s="1"/>
  <c r="L635" i="93" a="1"/>
  <c r="L635" i="93" s="1"/>
  <c r="M635" i="93" a="1"/>
  <c r="M635" i="93" s="1"/>
  <c r="L636" i="93" a="1"/>
  <c r="L636" i="93" s="1"/>
  <c r="M636" i="93" a="1"/>
  <c r="M636" i="93" s="1"/>
  <c r="L637" i="93" a="1"/>
  <c r="L637" i="93" s="1"/>
  <c r="M637" i="93" a="1"/>
  <c r="M637" i="93" s="1"/>
  <c r="L638" i="93" a="1"/>
  <c r="L638" i="93" s="1"/>
  <c r="M638" i="93" a="1"/>
  <c r="M638" i="93" s="1"/>
  <c r="L639" i="93" a="1"/>
  <c r="L639" i="93" s="1"/>
  <c r="N639" i="93" s="1"/>
  <c r="M639" i="93" a="1"/>
  <c r="M639" i="93" s="1"/>
  <c r="L640" i="93" a="1"/>
  <c r="L640" i="93" s="1"/>
  <c r="M640" i="93" a="1"/>
  <c r="M640" i="93" s="1"/>
  <c r="L641" i="93" a="1"/>
  <c r="L641" i="93" s="1"/>
  <c r="M641" i="93" a="1"/>
  <c r="M641" i="93" s="1"/>
  <c r="L642" i="93" a="1"/>
  <c r="L642" i="93" s="1"/>
  <c r="M642" i="93" a="1"/>
  <c r="M642" i="93" s="1"/>
  <c r="L643" i="93" a="1"/>
  <c r="L643" i="93" s="1"/>
  <c r="M643" i="93" a="1"/>
  <c r="M643" i="93" s="1"/>
  <c r="L644" i="93" a="1"/>
  <c r="L644" i="93" s="1"/>
  <c r="M644" i="93" a="1"/>
  <c r="M644" i="93" s="1"/>
  <c r="L645" i="93" a="1"/>
  <c r="L645" i="93" s="1"/>
  <c r="M645" i="93" a="1"/>
  <c r="M645" i="93" s="1"/>
  <c r="L646" i="93" a="1"/>
  <c r="L646" i="93" s="1"/>
  <c r="M646" i="93" a="1"/>
  <c r="M646" i="93" s="1"/>
  <c r="L647" i="93" a="1"/>
  <c r="L647" i="93" s="1"/>
  <c r="M647" i="93" a="1"/>
  <c r="M647" i="93" s="1"/>
  <c r="L648" i="93" a="1"/>
  <c r="L648" i="93" s="1"/>
  <c r="M648" i="93" a="1"/>
  <c r="M648" i="93" s="1"/>
  <c r="L649" i="93" a="1"/>
  <c r="L649" i="93" s="1"/>
  <c r="M649" i="93" a="1"/>
  <c r="M649" i="93" s="1"/>
  <c r="L650" i="93" a="1"/>
  <c r="L650" i="93" s="1"/>
  <c r="M650" i="93" a="1"/>
  <c r="M650" i="93" s="1"/>
  <c r="L651" i="93" a="1"/>
  <c r="L651" i="93" s="1"/>
  <c r="M651" i="93" a="1"/>
  <c r="M651" i="93" s="1"/>
  <c r="L652" i="93" a="1"/>
  <c r="L652" i="93" s="1"/>
  <c r="M652" i="93" a="1"/>
  <c r="M652" i="93" s="1"/>
  <c r="L653" i="93" a="1"/>
  <c r="L653" i="93" s="1"/>
  <c r="M653" i="93" a="1"/>
  <c r="M653" i="93" s="1"/>
  <c r="L654" i="93" a="1"/>
  <c r="L654" i="93" s="1"/>
  <c r="M654" i="93" a="1"/>
  <c r="M654" i="93" s="1"/>
  <c r="L655" i="93" a="1"/>
  <c r="L655" i="93" s="1"/>
  <c r="M655" i="93" a="1"/>
  <c r="M655" i="93" s="1"/>
  <c r="L656" i="93" a="1"/>
  <c r="L656" i="93" s="1"/>
  <c r="M656" i="93" a="1"/>
  <c r="M656" i="93" s="1"/>
  <c r="L657" i="93" a="1"/>
  <c r="L657" i="93" s="1"/>
  <c r="M657" i="93" a="1"/>
  <c r="M657" i="93" s="1"/>
  <c r="L658" i="93" a="1"/>
  <c r="L658" i="93" s="1"/>
  <c r="M658" i="93" a="1"/>
  <c r="M658" i="93" s="1"/>
  <c r="L659" i="93" a="1"/>
  <c r="L659" i="93" s="1"/>
  <c r="M659" i="93" a="1"/>
  <c r="M659" i="93" s="1"/>
  <c r="L660" i="93" a="1"/>
  <c r="L660" i="93" s="1"/>
  <c r="M660" i="93" a="1"/>
  <c r="M660" i="93" s="1"/>
  <c r="L661" i="93" a="1"/>
  <c r="L661" i="93" s="1"/>
  <c r="M661" i="93" a="1"/>
  <c r="M661" i="93" s="1"/>
  <c r="L662" i="93" a="1"/>
  <c r="L662" i="93" s="1"/>
  <c r="M662" i="93" a="1"/>
  <c r="M662" i="93" s="1"/>
  <c r="L663" i="93" a="1"/>
  <c r="L663" i="93" s="1"/>
  <c r="M663" i="93" a="1"/>
  <c r="M663" i="93" s="1"/>
  <c r="L664" i="93" a="1"/>
  <c r="L664" i="93" s="1"/>
  <c r="M664" i="93" a="1"/>
  <c r="M664" i="93" s="1"/>
  <c r="L665" i="93" a="1"/>
  <c r="L665" i="93" s="1"/>
  <c r="M665" i="93" a="1"/>
  <c r="M665" i="93" s="1"/>
  <c r="L666" i="93" a="1"/>
  <c r="L666" i="93" s="1"/>
  <c r="M666" i="93" a="1"/>
  <c r="M666" i="93" s="1"/>
  <c r="L667" i="93" a="1"/>
  <c r="L667" i="93" s="1"/>
  <c r="M667" i="93" a="1"/>
  <c r="M667" i="93" s="1"/>
  <c r="L668" i="93" a="1"/>
  <c r="L668" i="93" s="1"/>
  <c r="M668" i="93" a="1"/>
  <c r="M668" i="93" s="1"/>
  <c r="L669" i="93" a="1"/>
  <c r="L669" i="93" s="1"/>
  <c r="M669" i="93" a="1"/>
  <c r="M669" i="93" s="1"/>
  <c r="L670" i="93" a="1"/>
  <c r="L670" i="93" s="1"/>
  <c r="M670" i="93" a="1"/>
  <c r="M670" i="93" s="1"/>
  <c r="L671" i="93" a="1"/>
  <c r="L671" i="93" s="1"/>
  <c r="M671" i="93" a="1"/>
  <c r="M671" i="93" s="1"/>
  <c r="L672" i="93" a="1"/>
  <c r="L672" i="93" s="1"/>
  <c r="M672" i="93" a="1"/>
  <c r="M672" i="93" s="1"/>
  <c r="L673" i="93" a="1"/>
  <c r="L673" i="93" s="1"/>
  <c r="M673" i="93" a="1"/>
  <c r="M673" i="93" s="1"/>
  <c r="L674" i="93" a="1"/>
  <c r="L674" i="93" s="1"/>
  <c r="M674" i="93" a="1"/>
  <c r="M674" i="93" s="1"/>
  <c r="L675" i="93" a="1"/>
  <c r="L675" i="93" s="1"/>
  <c r="M675" i="93" a="1"/>
  <c r="M675" i="93" s="1"/>
  <c r="L676" i="93" a="1"/>
  <c r="L676" i="93" s="1"/>
  <c r="M676" i="93" a="1"/>
  <c r="M676" i="93" s="1"/>
  <c r="L677" i="93" a="1"/>
  <c r="L677" i="93" s="1"/>
  <c r="M677" i="93" a="1"/>
  <c r="M677" i="93" s="1"/>
  <c r="L678" i="93" a="1"/>
  <c r="L678" i="93" s="1"/>
  <c r="M678" i="93" a="1"/>
  <c r="M678" i="93" s="1"/>
  <c r="L679" i="93" a="1"/>
  <c r="L679" i="93" s="1"/>
  <c r="M679" i="93" a="1"/>
  <c r="M679" i="93" s="1"/>
  <c r="L680" i="93" a="1"/>
  <c r="L680" i="93" s="1"/>
  <c r="M680" i="93" a="1"/>
  <c r="M680" i="93" s="1"/>
  <c r="L681" i="93" a="1"/>
  <c r="L681" i="93" s="1"/>
  <c r="M681" i="93" a="1"/>
  <c r="M681" i="93" s="1"/>
  <c r="L682" i="93" a="1"/>
  <c r="L682" i="93" s="1"/>
  <c r="M682" i="93" a="1"/>
  <c r="M682" i="93" s="1"/>
  <c r="L683" i="93" a="1"/>
  <c r="L683" i="93" s="1"/>
  <c r="M683" i="93" a="1"/>
  <c r="M683" i="93" s="1"/>
  <c r="L684" i="93" a="1"/>
  <c r="L684" i="93"/>
  <c r="M684" i="93" a="1"/>
  <c r="M684" i="93" s="1"/>
  <c r="L685" i="93" a="1"/>
  <c r="L685" i="93" s="1"/>
  <c r="M685" i="93" a="1"/>
  <c r="M685" i="93" s="1"/>
  <c r="L686" i="93" a="1"/>
  <c r="L686" i="93" s="1"/>
  <c r="M686" i="93" a="1"/>
  <c r="M686" i="93" s="1"/>
  <c r="L687" i="93" a="1"/>
  <c r="L687" i="93" s="1"/>
  <c r="M687" i="93" a="1"/>
  <c r="M687" i="93" s="1"/>
  <c r="L688" i="93" a="1"/>
  <c r="L688" i="93" s="1"/>
  <c r="N688" i="93" s="1"/>
  <c r="M688" i="93" a="1"/>
  <c r="M688" i="93" s="1"/>
  <c r="L689" i="93" a="1"/>
  <c r="L689" i="93" s="1"/>
  <c r="M689" i="93" a="1"/>
  <c r="M689" i="93" s="1"/>
  <c r="L690" i="93" a="1"/>
  <c r="L690" i="93" s="1"/>
  <c r="M690" i="93" a="1"/>
  <c r="M690" i="93" s="1"/>
  <c r="L691" i="93" a="1"/>
  <c r="L691" i="93" s="1"/>
  <c r="M691" i="93" a="1"/>
  <c r="M691" i="93" s="1"/>
  <c r="L692" i="93" a="1"/>
  <c r="L692" i="93" s="1"/>
  <c r="M692" i="93" a="1"/>
  <c r="M692" i="93" s="1"/>
  <c r="L693" i="93" a="1"/>
  <c r="L693" i="93" s="1"/>
  <c r="M693" i="93" a="1"/>
  <c r="M693" i="93" s="1"/>
  <c r="L694" i="93" a="1"/>
  <c r="L694" i="93" s="1"/>
  <c r="N694" i="93" s="1"/>
  <c r="M694" i="93" a="1"/>
  <c r="M694" i="93" s="1"/>
  <c r="L695" i="93" a="1"/>
  <c r="L695" i="93" s="1"/>
  <c r="M695" i="93" a="1"/>
  <c r="M695" i="93" s="1"/>
  <c r="L696" i="93" a="1"/>
  <c r="L696" i="93" s="1"/>
  <c r="M696" i="93" a="1"/>
  <c r="M696" i="93" s="1"/>
  <c r="L697" i="93" a="1"/>
  <c r="L697" i="93" s="1"/>
  <c r="M697" i="93" a="1"/>
  <c r="M697" i="93" s="1"/>
  <c r="L698" i="93" a="1"/>
  <c r="L698" i="93" s="1"/>
  <c r="M698" i="93" a="1"/>
  <c r="M698" i="93" s="1"/>
  <c r="L699" i="93" a="1"/>
  <c r="L699" i="93" s="1"/>
  <c r="M699" i="93" a="1"/>
  <c r="M699" i="93" s="1"/>
  <c r="L700" i="93" a="1"/>
  <c r="L700" i="93" s="1"/>
  <c r="M700" i="93" a="1"/>
  <c r="M700" i="93" s="1"/>
  <c r="L701" i="93" a="1"/>
  <c r="L701" i="93" s="1"/>
  <c r="N701" i="93" s="1"/>
  <c r="M701" i="93" a="1"/>
  <c r="M701" i="93" s="1"/>
  <c r="L702" i="93" a="1"/>
  <c r="L702" i="93" s="1"/>
  <c r="M702" i="93" a="1"/>
  <c r="M702" i="93" s="1"/>
  <c r="L703" i="93" a="1"/>
  <c r="L703" i="93" s="1"/>
  <c r="M703" i="93" a="1"/>
  <c r="M703" i="93" s="1"/>
  <c r="L704" i="93" a="1"/>
  <c r="L704" i="93" s="1"/>
  <c r="M704" i="93" a="1"/>
  <c r="M704" i="93" s="1"/>
  <c r="L705" i="93" a="1"/>
  <c r="L705" i="93" s="1"/>
  <c r="M705" i="93" a="1"/>
  <c r="M705" i="93" s="1"/>
  <c r="L706" i="93" a="1"/>
  <c r="L706" i="93" s="1"/>
  <c r="M706" i="93" a="1"/>
  <c r="M706" i="93" s="1"/>
  <c r="L707" i="93" a="1"/>
  <c r="L707" i="93" s="1"/>
  <c r="N707" i="93" s="1"/>
  <c r="M707" i="93" a="1"/>
  <c r="M707" i="93" s="1"/>
  <c r="L708" i="93" a="1"/>
  <c r="L708" i="93" s="1"/>
  <c r="M708" i="93" a="1"/>
  <c r="M708" i="93" s="1"/>
  <c r="L709" i="93" a="1"/>
  <c r="L709" i="93" s="1"/>
  <c r="N709" i="93" s="1"/>
  <c r="M709" i="93" a="1"/>
  <c r="M709" i="93" s="1"/>
  <c r="L710" i="93" a="1"/>
  <c r="L710" i="93" s="1"/>
  <c r="M710" i="93" a="1"/>
  <c r="M710" i="93" s="1"/>
  <c r="L711" i="93" a="1"/>
  <c r="L711" i="93" s="1"/>
  <c r="M711" i="93" a="1"/>
  <c r="M711" i="93" s="1"/>
  <c r="L712" i="93" a="1"/>
  <c r="L712" i="93" s="1"/>
  <c r="N712" i="93" s="1"/>
  <c r="M712" i="93" a="1"/>
  <c r="M712" i="93" s="1"/>
  <c r="L713" i="93" a="1"/>
  <c r="L713" i="93" s="1"/>
  <c r="M713" i="93" a="1"/>
  <c r="M713" i="93" s="1"/>
  <c r="L714" i="93" a="1"/>
  <c r="L714" i="93" s="1"/>
  <c r="M714" i="93" a="1"/>
  <c r="M714" i="93" s="1"/>
  <c r="L715" i="93" a="1"/>
  <c r="L715" i="93" s="1"/>
  <c r="M715" i="93" a="1"/>
  <c r="M715" i="93" s="1"/>
  <c r="L716" i="93" a="1"/>
  <c r="L716" i="93" s="1"/>
  <c r="N716" i="93" s="1"/>
  <c r="M716" i="93" a="1"/>
  <c r="M716" i="93" s="1"/>
  <c r="L717" i="93" a="1"/>
  <c r="L717" i="93" s="1"/>
  <c r="M717" i="93" a="1"/>
  <c r="M717" i="93" s="1"/>
  <c r="L718" i="93" a="1"/>
  <c r="L718" i="93" s="1"/>
  <c r="M718" i="93" a="1"/>
  <c r="M718" i="93" s="1"/>
  <c r="L719" i="93" a="1"/>
  <c r="L719" i="93" s="1"/>
  <c r="M719" i="93" a="1"/>
  <c r="M719" i="93" s="1"/>
  <c r="L720" i="93" a="1"/>
  <c r="L720" i="93" s="1"/>
  <c r="N720" i="93" s="1"/>
  <c r="M720" i="93" a="1"/>
  <c r="M720" i="93" s="1"/>
  <c r="L721" i="93" a="1"/>
  <c r="L721" i="93" s="1"/>
  <c r="N721" i="93" s="1"/>
  <c r="M721" i="93" a="1"/>
  <c r="M721" i="93" s="1"/>
  <c r="L722" i="93" a="1"/>
  <c r="L722" i="93" s="1"/>
  <c r="M722" i="93" a="1"/>
  <c r="M722" i="93" s="1"/>
  <c r="L723" i="93" a="1"/>
  <c r="L723" i="93" s="1"/>
  <c r="M723" i="93" a="1"/>
  <c r="M723" i="93" s="1"/>
  <c r="L724" i="93" a="1"/>
  <c r="L724" i="93" s="1"/>
  <c r="M724" i="93" a="1"/>
  <c r="M724" i="93" s="1"/>
  <c r="L725" i="93" a="1"/>
  <c r="L725" i="93" s="1"/>
  <c r="M725" i="93" a="1"/>
  <c r="M725" i="93" s="1"/>
  <c r="L726" i="93" a="1"/>
  <c r="L726" i="93" s="1"/>
  <c r="N726" i="93" s="1"/>
  <c r="M726" i="93" a="1"/>
  <c r="M726" i="93" s="1"/>
  <c r="L727" i="93" a="1"/>
  <c r="L727" i="93" s="1"/>
  <c r="N727" i="93" s="1"/>
  <c r="M727" i="93" a="1"/>
  <c r="M727" i="93" s="1"/>
  <c r="L728" i="93" a="1"/>
  <c r="L728" i="93" s="1"/>
  <c r="M728" i="93" a="1"/>
  <c r="M728" i="93" s="1"/>
  <c r="L729" i="93" a="1"/>
  <c r="L729" i="93" s="1"/>
  <c r="M729" i="93" a="1"/>
  <c r="M729" i="93" s="1"/>
  <c r="L730" i="93" a="1"/>
  <c r="L730" i="93" s="1"/>
  <c r="N730" i="93" s="1"/>
  <c r="M730" i="93" a="1"/>
  <c r="M730" i="93" s="1"/>
  <c r="L731" i="93" a="1"/>
  <c r="L731" i="93" s="1"/>
  <c r="M731" i="93" a="1"/>
  <c r="M731" i="93" s="1"/>
  <c r="L732" i="93" a="1"/>
  <c r="L732" i="93" s="1"/>
  <c r="M732" i="93" a="1"/>
  <c r="M732" i="93" s="1"/>
  <c r="L733" i="93" a="1"/>
  <c r="L733" i="93" s="1"/>
  <c r="M733" i="93" a="1"/>
  <c r="M733" i="93" s="1"/>
  <c r="L734" i="93" a="1"/>
  <c r="L734" i="93" s="1"/>
  <c r="M734" i="93" a="1"/>
  <c r="M734" i="93" s="1"/>
  <c r="L735" i="93" a="1"/>
  <c r="L735" i="93" s="1"/>
  <c r="M735" i="93" a="1"/>
  <c r="M735" i="93" s="1"/>
  <c r="L736" i="93" a="1"/>
  <c r="L736" i="93" s="1"/>
  <c r="M736" i="93" a="1"/>
  <c r="M736" i="93" s="1"/>
  <c r="L737" i="93" a="1"/>
  <c r="L737" i="93" s="1"/>
  <c r="M737" i="93" a="1"/>
  <c r="M737" i="93" s="1"/>
  <c r="L738" i="93" a="1"/>
  <c r="L738" i="93" s="1"/>
  <c r="M738" i="93" a="1"/>
  <c r="M738" i="93" s="1"/>
  <c r="L739" i="93" a="1"/>
  <c r="L739" i="93" s="1"/>
  <c r="M739" i="93" a="1"/>
  <c r="M739" i="93" s="1"/>
  <c r="N739" i="93" s="1"/>
  <c r="L740" i="93" a="1"/>
  <c r="L740" i="93" s="1"/>
  <c r="M740" i="93" a="1"/>
  <c r="M740" i="93" s="1"/>
  <c r="L741" i="93" a="1"/>
  <c r="L741" i="93" s="1"/>
  <c r="M741" i="93" a="1"/>
  <c r="M741" i="93" s="1"/>
  <c r="L742" i="93" a="1"/>
  <c r="L742" i="93" s="1"/>
  <c r="M742" i="93" a="1"/>
  <c r="M742" i="93" s="1"/>
  <c r="L743" i="93" a="1"/>
  <c r="L743" i="93" s="1"/>
  <c r="M743" i="93" a="1"/>
  <c r="M743" i="93" s="1"/>
  <c r="L744" i="93" a="1"/>
  <c r="L744" i="93" s="1"/>
  <c r="M744" i="93" a="1"/>
  <c r="M744" i="93" s="1"/>
  <c r="L745" i="93" a="1"/>
  <c r="L745" i="93" s="1"/>
  <c r="M745" i="93" a="1"/>
  <c r="M745" i="93" s="1"/>
  <c r="L746" i="93" a="1"/>
  <c r="L746" i="93" s="1"/>
  <c r="M746" i="93" a="1"/>
  <c r="M746" i="93" s="1"/>
  <c r="L747" i="93" a="1"/>
  <c r="L747" i="93" s="1"/>
  <c r="M747" i="93" a="1"/>
  <c r="M747" i="93" s="1"/>
  <c r="L748" i="93" a="1"/>
  <c r="L748" i="93" s="1"/>
  <c r="M748" i="93" a="1"/>
  <c r="M748" i="93" s="1"/>
  <c r="L749" i="93" a="1"/>
  <c r="L749" i="93" s="1"/>
  <c r="M749" i="93" a="1"/>
  <c r="M749" i="93" s="1"/>
  <c r="L750" i="93" a="1"/>
  <c r="L750" i="93" s="1"/>
  <c r="M750" i="93" a="1"/>
  <c r="M750" i="93" s="1"/>
  <c r="L751" i="93" a="1"/>
  <c r="L751" i="93" s="1"/>
  <c r="M751" i="93" a="1"/>
  <c r="M751" i="93" s="1"/>
  <c r="L752" i="93" a="1"/>
  <c r="L752" i="93" s="1"/>
  <c r="M752" i="93" a="1"/>
  <c r="M752" i="93" s="1"/>
  <c r="L753" i="93" a="1"/>
  <c r="L753" i="93" s="1"/>
  <c r="M753" i="93" a="1"/>
  <c r="M753" i="93" s="1"/>
  <c r="L754" i="93" a="1"/>
  <c r="L754" i="93" s="1"/>
  <c r="M754" i="93" a="1"/>
  <c r="M754" i="93" s="1"/>
  <c r="L755" i="93" a="1"/>
  <c r="L755" i="93" s="1"/>
  <c r="M755" i="93" a="1"/>
  <c r="M755" i="93" s="1"/>
  <c r="L756" i="93" a="1"/>
  <c r="L756" i="93" s="1"/>
  <c r="M756" i="93" a="1"/>
  <c r="M756" i="93" s="1"/>
  <c r="L757" i="93" a="1"/>
  <c r="L757" i="93" s="1"/>
  <c r="M757" i="93" a="1"/>
  <c r="M757" i="93" s="1"/>
  <c r="L758" i="93" a="1"/>
  <c r="L758" i="93" s="1"/>
  <c r="M758" i="93" a="1"/>
  <c r="M758" i="93" s="1"/>
  <c r="L759" i="93" a="1"/>
  <c r="L759" i="93" s="1"/>
  <c r="M759" i="93" a="1"/>
  <c r="M759" i="93" s="1"/>
  <c r="L760" i="93" a="1"/>
  <c r="L760" i="93" s="1"/>
  <c r="M760" i="93" a="1"/>
  <c r="M760" i="93" s="1"/>
  <c r="L761" i="93" a="1"/>
  <c r="L761" i="93" s="1"/>
  <c r="M761" i="93" a="1"/>
  <c r="M761" i="93" s="1"/>
  <c r="L762" i="93" a="1"/>
  <c r="L762" i="93" s="1"/>
  <c r="M762" i="93" a="1"/>
  <c r="M762" i="93" s="1"/>
  <c r="L763" i="93" a="1"/>
  <c r="L763" i="93" s="1"/>
  <c r="M763" i="93" a="1"/>
  <c r="M763" i="93" s="1"/>
  <c r="L764" i="93" a="1"/>
  <c r="L764" i="93" s="1"/>
  <c r="M764" i="93" a="1"/>
  <c r="M764" i="93" s="1"/>
  <c r="L765" i="93" a="1"/>
  <c r="L765" i="93" s="1"/>
  <c r="M765" i="93" a="1"/>
  <c r="M765" i="93" s="1"/>
  <c r="L766" i="93" a="1"/>
  <c r="L766" i="93" s="1"/>
  <c r="M766" i="93" a="1"/>
  <c r="M766" i="93" s="1"/>
  <c r="L767" i="93" a="1"/>
  <c r="L767" i="93" s="1"/>
  <c r="M767" i="93" a="1"/>
  <c r="M767" i="93" s="1"/>
  <c r="L768" i="93" a="1"/>
  <c r="L768" i="93" s="1"/>
  <c r="M768" i="93" a="1"/>
  <c r="M768" i="93" s="1"/>
  <c r="L769" i="93" a="1"/>
  <c r="L769" i="93" s="1"/>
  <c r="N769" i="93" s="1"/>
  <c r="M769" i="93" a="1"/>
  <c r="M769" i="93" s="1"/>
  <c r="L770" i="93" a="1"/>
  <c r="L770" i="93" s="1"/>
  <c r="M770" i="93" a="1"/>
  <c r="M770" i="93" s="1"/>
  <c r="L771" i="93" a="1"/>
  <c r="L771" i="93" s="1"/>
  <c r="M771" i="93" a="1"/>
  <c r="M771" i="93" s="1"/>
  <c r="L772" i="93" a="1"/>
  <c r="L772" i="93" s="1"/>
  <c r="M772" i="93" a="1"/>
  <c r="M772" i="93" s="1"/>
  <c r="L773" i="93" a="1"/>
  <c r="L773" i="93" s="1"/>
  <c r="N773" i="93" s="1"/>
  <c r="M773" i="93" a="1"/>
  <c r="M773" i="93" s="1"/>
  <c r="L774" i="93" a="1"/>
  <c r="L774" i="93" s="1"/>
  <c r="M774" i="93" a="1"/>
  <c r="M774" i="93" s="1"/>
  <c r="L775" i="93" a="1"/>
  <c r="L775" i="93" s="1"/>
  <c r="M775" i="93" a="1"/>
  <c r="M775" i="93" s="1"/>
  <c r="L776" i="93" a="1"/>
  <c r="L776" i="93" s="1"/>
  <c r="M776" i="93" a="1"/>
  <c r="M776" i="93" s="1"/>
  <c r="L777" i="93" a="1"/>
  <c r="L777" i="93" s="1"/>
  <c r="N777" i="93" s="1"/>
  <c r="M777" i="93" a="1"/>
  <c r="M777" i="93" s="1"/>
  <c r="L778" i="93" a="1"/>
  <c r="L778" i="93" s="1"/>
  <c r="M778" i="93" a="1"/>
  <c r="M778" i="93" s="1"/>
  <c r="L779" i="93" a="1"/>
  <c r="L779" i="93" s="1"/>
  <c r="M779" i="93" a="1"/>
  <c r="M779" i="93" s="1"/>
  <c r="L780" i="93" a="1"/>
  <c r="L780" i="93" s="1"/>
  <c r="M780" i="93" a="1"/>
  <c r="M780" i="93" s="1"/>
  <c r="L781" i="93" a="1"/>
  <c r="L781" i="93" s="1"/>
  <c r="M781" i="93" a="1"/>
  <c r="M781" i="93" s="1"/>
  <c r="L782" i="93" a="1"/>
  <c r="L782" i="93" s="1"/>
  <c r="M782" i="93" a="1"/>
  <c r="M782" i="93" s="1"/>
  <c r="L783" i="93" a="1"/>
  <c r="L783" i="93" s="1"/>
  <c r="M783" i="93" a="1"/>
  <c r="M783" i="93" s="1"/>
  <c r="L784" i="93" a="1"/>
  <c r="L784" i="93" s="1"/>
  <c r="M784" i="93" a="1"/>
  <c r="M784" i="93" s="1"/>
  <c r="L785" i="93" a="1"/>
  <c r="L785" i="93" s="1"/>
  <c r="M785" i="93" a="1"/>
  <c r="M785" i="93" s="1"/>
  <c r="L786" i="93" a="1"/>
  <c r="L786" i="93" s="1"/>
  <c r="M786" i="93" a="1"/>
  <c r="M786" i="93" s="1"/>
  <c r="L787" i="93" a="1"/>
  <c r="L787" i="93" s="1"/>
  <c r="M787" i="93" a="1"/>
  <c r="M787" i="93" s="1"/>
  <c r="L788" i="93" a="1"/>
  <c r="L788" i="93" s="1"/>
  <c r="M788" i="93" a="1"/>
  <c r="M788" i="93" s="1"/>
  <c r="L789" i="93" a="1"/>
  <c r="L789" i="93" s="1"/>
  <c r="M789" i="93" a="1"/>
  <c r="M789" i="93" s="1"/>
  <c r="L790" i="93" a="1"/>
  <c r="L790" i="93" s="1"/>
  <c r="M790" i="93" a="1"/>
  <c r="M790" i="93" s="1"/>
  <c r="L791" i="93" a="1"/>
  <c r="L791" i="93" s="1"/>
  <c r="M791" i="93" a="1"/>
  <c r="M791" i="93" s="1"/>
  <c r="L792" i="93" a="1"/>
  <c r="L792" i="93" s="1"/>
  <c r="N792" i="93" s="1"/>
  <c r="M792" i="93" a="1"/>
  <c r="M792" i="93" s="1"/>
  <c r="L793" i="93" a="1"/>
  <c r="L793" i="93" s="1"/>
  <c r="M793" i="93" a="1"/>
  <c r="M793" i="93" s="1"/>
  <c r="L794" i="93" a="1"/>
  <c r="L794" i="93" s="1"/>
  <c r="M794" i="93" a="1"/>
  <c r="M794" i="93" s="1"/>
  <c r="L795" i="93" a="1"/>
  <c r="L795" i="93" s="1"/>
  <c r="M795" i="93" a="1"/>
  <c r="M795" i="93" s="1"/>
  <c r="L796" i="93" a="1"/>
  <c r="L796" i="93" s="1"/>
  <c r="N796" i="93" s="1"/>
  <c r="M796" i="93" a="1"/>
  <c r="M796" i="93" s="1"/>
  <c r="L797" i="93" a="1"/>
  <c r="L797" i="93" s="1"/>
  <c r="N797" i="93" s="1"/>
  <c r="M797" i="93" a="1"/>
  <c r="M797" i="93" s="1"/>
  <c r="L798" i="93" a="1"/>
  <c r="L798" i="93" s="1"/>
  <c r="M798" i="93" a="1"/>
  <c r="M798" i="93" s="1"/>
  <c r="L799" i="93" a="1"/>
  <c r="L799" i="93" s="1"/>
  <c r="N799" i="93" s="1"/>
  <c r="M799" i="93" a="1"/>
  <c r="M799" i="93" s="1"/>
  <c r="L800" i="93" a="1"/>
  <c r="L800" i="93" s="1"/>
  <c r="M800" i="93" a="1"/>
  <c r="M800" i="93" s="1"/>
  <c r="L801" i="93" a="1"/>
  <c r="L801" i="93" s="1"/>
  <c r="M801" i="93" a="1"/>
  <c r="M801" i="93" s="1"/>
  <c r="L802" i="93" a="1"/>
  <c r="L802" i="93" s="1"/>
  <c r="N802" i="93" s="1"/>
  <c r="M802" i="93" a="1"/>
  <c r="M802" i="93" s="1"/>
  <c r="L803" i="93" a="1"/>
  <c r="L803" i="93" s="1"/>
  <c r="M803" i="93" a="1"/>
  <c r="M803" i="93" s="1"/>
  <c r="L804" i="93" a="1"/>
  <c r="L804" i="93" s="1"/>
  <c r="M804" i="93" a="1"/>
  <c r="M804" i="93" s="1"/>
  <c r="L805" i="93" a="1"/>
  <c r="L805" i="93" s="1"/>
  <c r="N805" i="93" s="1"/>
  <c r="M805" i="93" a="1"/>
  <c r="M805" i="93" s="1"/>
  <c r="L806" i="93" a="1"/>
  <c r="L806" i="93" s="1"/>
  <c r="N806" i="93" s="1"/>
  <c r="M806" i="93" a="1"/>
  <c r="M806" i="93" s="1"/>
  <c r="L807" i="93" a="1"/>
  <c r="L807" i="93" s="1"/>
  <c r="N807" i="93" s="1"/>
  <c r="M807" i="93" a="1"/>
  <c r="M807" i="93" s="1"/>
  <c r="L808" i="93" a="1"/>
  <c r="L808" i="93" s="1"/>
  <c r="M808" i="93" a="1"/>
  <c r="M808" i="93" s="1"/>
  <c r="L809" i="93" a="1"/>
  <c r="L809" i="93" s="1"/>
  <c r="M809" i="93" a="1"/>
  <c r="M809" i="93" s="1"/>
  <c r="L810" i="93" a="1"/>
  <c r="L810" i="93" s="1"/>
  <c r="M810" i="93" a="1"/>
  <c r="M810" i="93" s="1"/>
  <c r="L811" i="93" a="1"/>
  <c r="L811" i="93" s="1"/>
  <c r="M811" i="93" a="1"/>
  <c r="M811" i="93" s="1"/>
  <c r="L812" i="93" a="1"/>
  <c r="L812" i="93" s="1"/>
  <c r="M812" i="93" a="1"/>
  <c r="M812" i="93" s="1"/>
  <c r="L813" i="93" a="1"/>
  <c r="L813" i="93" s="1"/>
  <c r="M813" i="93" a="1"/>
  <c r="M813" i="93" s="1"/>
  <c r="L814" i="93" a="1"/>
  <c r="L814" i="93" s="1"/>
  <c r="M814" i="93" a="1"/>
  <c r="M814" i="93" s="1"/>
  <c r="L815" i="93" a="1"/>
  <c r="L815" i="93" s="1"/>
  <c r="M815" i="93" a="1"/>
  <c r="M815" i="93" s="1"/>
  <c r="L816" i="93" a="1"/>
  <c r="L816" i="93" s="1"/>
  <c r="M816" i="93" a="1"/>
  <c r="M816" i="93" s="1"/>
  <c r="L817" i="93" a="1"/>
  <c r="L817" i="93" s="1"/>
  <c r="M817" i="93" a="1"/>
  <c r="M817" i="93" s="1"/>
  <c r="L818" i="93" a="1"/>
  <c r="L818" i="93" s="1"/>
  <c r="M818" i="93" a="1"/>
  <c r="M818" i="93" s="1"/>
  <c r="L819" i="93" a="1"/>
  <c r="L819" i="93" s="1"/>
  <c r="M819" i="93" a="1"/>
  <c r="M819" i="93" s="1"/>
  <c r="L820" i="93" a="1"/>
  <c r="L820" i="93" s="1"/>
  <c r="M820" i="93" a="1"/>
  <c r="M820" i="93" s="1"/>
  <c r="L821" i="93" a="1"/>
  <c r="L821" i="93" s="1"/>
  <c r="M821" i="93" a="1"/>
  <c r="M821" i="93" s="1"/>
  <c r="L822" i="93" a="1"/>
  <c r="L822" i="93" s="1"/>
  <c r="M822" i="93" a="1"/>
  <c r="M822" i="93" s="1"/>
  <c r="L823" i="93" a="1"/>
  <c r="L823" i="93" s="1"/>
  <c r="M823" i="93" a="1"/>
  <c r="M823" i="93" s="1"/>
  <c r="L824" i="93" a="1"/>
  <c r="L824" i="93" s="1"/>
  <c r="M824" i="93" a="1"/>
  <c r="M824" i="93" s="1"/>
  <c r="L825" i="93" a="1"/>
  <c r="L825" i="93" s="1"/>
  <c r="M825" i="93" a="1"/>
  <c r="M825" i="93" s="1"/>
  <c r="L826" i="93" a="1"/>
  <c r="L826" i="93" s="1"/>
  <c r="M826" i="93" a="1"/>
  <c r="M826" i="93" s="1"/>
  <c r="L827" i="93" a="1"/>
  <c r="L827" i="93" s="1"/>
  <c r="M827" i="93" a="1"/>
  <c r="M827" i="93" s="1"/>
  <c r="L828" i="93" a="1"/>
  <c r="L828" i="93" s="1"/>
  <c r="M828" i="93" a="1"/>
  <c r="M828" i="93" s="1"/>
  <c r="L829" i="93" a="1"/>
  <c r="L829" i="93" s="1"/>
  <c r="M829" i="93" a="1"/>
  <c r="M829" i="93" s="1"/>
  <c r="L830" i="93" a="1"/>
  <c r="L830" i="93" s="1"/>
  <c r="M830" i="93" a="1"/>
  <c r="M830" i="93" s="1"/>
  <c r="L831" i="93" a="1"/>
  <c r="L831" i="93" s="1"/>
  <c r="M831" i="93" a="1"/>
  <c r="M831" i="93" s="1"/>
  <c r="L832" i="93" a="1"/>
  <c r="L832" i="93" s="1"/>
  <c r="M832" i="93" a="1"/>
  <c r="M832" i="93" s="1"/>
  <c r="L833" i="93" a="1"/>
  <c r="L833" i="93" s="1"/>
  <c r="M833" i="93" a="1"/>
  <c r="M833" i="93" s="1"/>
  <c r="L834" i="93" a="1"/>
  <c r="L834" i="93" s="1"/>
  <c r="M834" i="93" a="1"/>
  <c r="M834" i="93" s="1"/>
  <c r="L835" i="93" a="1"/>
  <c r="L835" i="93" s="1"/>
  <c r="M835" i="93" a="1"/>
  <c r="M835" i="93" s="1"/>
  <c r="L836" i="93" a="1"/>
  <c r="L836" i="93" s="1"/>
  <c r="M836" i="93" a="1"/>
  <c r="M836" i="93" s="1"/>
  <c r="L837" i="93" a="1"/>
  <c r="L837" i="93" s="1"/>
  <c r="M837" i="93" a="1"/>
  <c r="M837" i="93" s="1"/>
  <c r="L838" i="93" a="1"/>
  <c r="L838" i="93" s="1"/>
  <c r="M838" i="93" a="1"/>
  <c r="M838" i="93" s="1"/>
  <c r="L839" i="93" a="1"/>
  <c r="L839" i="93" s="1"/>
  <c r="M839" i="93" a="1"/>
  <c r="M839" i="93" s="1"/>
  <c r="L840" i="93" a="1"/>
  <c r="L840" i="93" s="1"/>
  <c r="M840" i="93" a="1"/>
  <c r="M840" i="93" s="1"/>
  <c r="L841" i="93" a="1"/>
  <c r="L841" i="93" s="1"/>
  <c r="M841" i="93" a="1"/>
  <c r="M841" i="93" s="1"/>
  <c r="L842" i="93" a="1"/>
  <c r="L842" i="93" s="1"/>
  <c r="M842" i="93" a="1"/>
  <c r="M842" i="93" s="1"/>
  <c r="L843" i="93" a="1"/>
  <c r="L843" i="93" s="1"/>
  <c r="M843" i="93" a="1"/>
  <c r="M843" i="93" s="1"/>
  <c r="L844" i="93" a="1"/>
  <c r="L844" i="93" s="1"/>
  <c r="M844" i="93" a="1"/>
  <c r="M844" i="93" s="1"/>
  <c r="L845" i="93" a="1"/>
  <c r="L845" i="93" s="1"/>
  <c r="M845" i="93" a="1"/>
  <c r="M845" i="93" s="1"/>
  <c r="L846" i="93" a="1"/>
  <c r="L846" i="93" s="1"/>
  <c r="M846" i="93" a="1"/>
  <c r="M846" i="93" s="1"/>
  <c r="L847" i="93" a="1"/>
  <c r="L847" i="93" s="1"/>
  <c r="M847" i="93" a="1"/>
  <c r="M847" i="93" s="1"/>
  <c r="L848" i="93" a="1"/>
  <c r="L848" i="93" s="1"/>
  <c r="M848" i="93" a="1"/>
  <c r="M848" i="93" s="1"/>
  <c r="L849" i="93" a="1"/>
  <c r="L849" i="93" s="1"/>
  <c r="M849" i="93" a="1"/>
  <c r="M849" i="93" s="1"/>
  <c r="L850" i="93" a="1"/>
  <c r="L850" i="93" s="1"/>
  <c r="M850" i="93" a="1"/>
  <c r="M850" i="93" s="1"/>
  <c r="L851" i="93" a="1"/>
  <c r="L851" i="93" s="1"/>
  <c r="M851" i="93" a="1"/>
  <c r="M851" i="93" s="1"/>
  <c r="L852" i="93" a="1"/>
  <c r="L852" i="93" s="1"/>
  <c r="M852" i="93" a="1"/>
  <c r="M852" i="93" s="1"/>
  <c r="M3" i="93" a="1"/>
  <c r="M3" i="93" s="1"/>
  <c r="L3" i="93" a="1"/>
  <c r="L3" i="93" s="1"/>
  <c r="N3" i="93" s="1"/>
  <c r="P25" i="78" a="1"/>
  <c r="P25" i="78" s="1"/>
  <c r="E25" i="78" a="1"/>
  <c r="E25" i="78" s="1"/>
  <c r="C3" i="101" s="1"/>
  <c r="C147" i="101"/>
  <c r="C146" i="101"/>
  <c r="C145" i="101"/>
  <c r="C144" i="101"/>
  <c r="C143" i="101"/>
  <c r="C142" i="101"/>
  <c r="C141" i="101"/>
  <c r="C140" i="101"/>
  <c r="C139" i="101"/>
  <c r="C138" i="101"/>
  <c r="C137" i="101"/>
  <c r="C136" i="101"/>
  <c r="C135" i="101"/>
  <c r="C134" i="101"/>
  <c r="C133" i="101"/>
  <c r="C132" i="101"/>
  <c r="C131" i="101"/>
  <c r="C130" i="101"/>
  <c r="C129" i="101"/>
  <c r="C128" i="101"/>
  <c r="C7" i="101"/>
  <c r="B9" i="101"/>
  <c r="B10" i="101" s="1"/>
  <c r="B11" i="101" s="1"/>
  <c r="B12" i="101" s="1"/>
  <c r="B13" i="101" s="1"/>
  <c r="B14" i="101" s="1"/>
  <c r="B15" i="101" s="1"/>
  <c r="B16" i="101" s="1"/>
  <c r="B17" i="101" s="1"/>
  <c r="B18" i="101" s="1"/>
  <c r="B19" i="101" s="1"/>
  <c r="B20" i="101" s="1"/>
  <c r="B21" i="101" s="1"/>
  <c r="B22" i="101" s="1"/>
  <c r="B23" i="101" s="1"/>
  <c r="B24" i="101" s="1"/>
  <c r="B25" i="101" s="1"/>
  <c r="B26" i="101" s="1"/>
  <c r="B27" i="101" s="1"/>
  <c r="B28" i="101" s="1"/>
  <c r="B29" i="101" s="1"/>
  <c r="B30" i="101" s="1"/>
  <c r="B31" i="101" s="1"/>
  <c r="B32" i="101" s="1"/>
  <c r="B33" i="101" s="1"/>
  <c r="B34" i="101" s="1"/>
  <c r="B35" i="101" s="1"/>
  <c r="B36" i="101" s="1"/>
  <c r="B37" i="101" s="1"/>
  <c r="B38" i="101" s="1"/>
  <c r="B39" i="101" s="1"/>
  <c r="B40" i="101" s="1"/>
  <c r="B41" i="101" s="1"/>
  <c r="B42" i="101" s="1"/>
  <c r="B43" i="101" s="1"/>
  <c r="B44" i="101" s="1"/>
  <c r="B45" i="101" s="1"/>
  <c r="B46" i="101" s="1"/>
  <c r="B47" i="101" s="1"/>
  <c r="B48" i="101" s="1"/>
  <c r="B49" i="101" s="1"/>
  <c r="B50" i="101" s="1"/>
  <c r="B51" i="101" s="1"/>
  <c r="B52" i="101" s="1"/>
  <c r="B53" i="101" s="1"/>
  <c r="B54" i="101" s="1"/>
  <c r="B55" i="101" s="1"/>
  <c r="B56" i="101" s="1"/>
  <c r="B57" i="101" s="1"/>
  <c r="B58" i="101" s="1"/>
  <c r="B59" i="101" s="1"/>
  <c r="B60" i="101" s="1"/>
  <c r="B61" i="101" s="1"/>
  <c r="B62" i="101" s="1"/>
  <c r="B63" i="101" s="1"/>
  <c r="B64" i="101" s="1"/>
  <c r="B65" i="101" s="1"/>
  <c r="B66" i="101" s="1"/>
  <c r="B67" i="101" s="1"/>
  <c r="B68" i="101" s="1"/>
  <c r="B69" i="101" s="1"/>
  <c r="B70" i="101" s="1"/>
  <c r="B71" i="101" s="1"/>
  <c r="B72" i="101" s="1"/>
  <c r="B73" i="101" s="1"/>
  <c r="B74" i="101" s="1"/>
  <c r="B75" i="101" s="1"/>
  <c r="B76" i="101" s="1"/>
  <c r="B77" i="101" s="1"/>
  <c r="B78" i="101" s="1"/>
  <c r="B79" i="101" s="1"/>
  <c r="B80" i="101" s="1"/>
  <c r="B81" i="101" s="1"/>
  <c r="B82" i="101" s="1"/>
  <c r="B83" i="101" s="1"/>
  <c r="B84" i="101" s="1"/>
  <c r="B85" i="101" s="1"/>
  <c r="B86" i="101" s="1"/>
  <c r="B87" i="101" s="1"/>
  <c r="B88" i="101" s="1"/>
  <c r="B89" i="101" s="1"/>
  <c r="B90" i="101" s="1"/>
  <c r="B91" i="101" s="1"/>
  <c r="B92" i="101" s="1"/>
  <c r="B93" i="101" s="1"/>
  <c r="B94" i="101" s="1"/>
  <c r="B95" i="101" s="1"/>
  <c r="B96" i="101" s="1"/>
  <c r="B97" i="101" s="1"/>
  <c r="B98" i="101" s="1"/>
  <c r="B99" i="101" s="1"/>
  <c r="B100" i="101" s="1"/>
  <c r="B101" i="101" s="1"/>
  <c r="B102" i="101" s="1"/>
  <c r="B103" i="101" s="1"/>
  <c r="B104" i="101" s="1"/>
  <c r="B105" i="101" s="1"/>
  <c r="B106" i="101" s="1"/>
  <c r="B107" i="101" s="1"/>
  <c r="B108" i="101" s="1"/>
  <c r="B109" i="101" s="1"/>
  <c r="B110" i="101" s="1"/>
  <c r="B111" i="101" s="1"/>
  <c r="B112" i="101" s="1"/>
  <c r="B113" i="101" s="1"/>
  <c r="B114" i="101" s="1"/>
  <c r="B115" i="101" s="1"/>
  <c r="B116" i="101" s="1"/>
  <c r="B117" i="101" s="1"/>
  <c r="B118" i="101" s="1"/>
  <c r="B119" i="101" s="1"/>
  <c r="B120" i="101" s="1"/>
  <c r="B121" i="101" s="1"/>
  <c r="B122" i="101" s="1"/>
  <c r="B123" i="101" s="1"/>
  <c r="B124" i="101" s="1"/>
  <c r="B125" i="101" s="1"/>
  <c r="B126" i="101" s="1"/>
  <c r="B127" i="101" s="1"/>
  <c r="B128" i="101" s="1"/>
  <c r="B129" i="101" s="1"/>
  <c r="B130" i="101" s="1"/>
  <c r="B131" i="101" s="1"/>
  <c r="B132" i="101" s="1"/>
  <c r="B133" i="101" s="1"/>
  <c r="B134" i="101" s="1"/>
  <c r="B135" i="101" s="1"/>
  <c r="B136" i="101" s="1"/>
  <c r="B137" i="101" s="1"/>
  <c r="B138" i="101" s="1"/>
  <c r="B139" i="101" s="1"/>
  <c r="B140" i="101" s="1"/>
  <c r="B141" i="101" s="1"/>
  <c r="B142" i="101" s="1"/>
  <c r="B143" i="101" s="1"/>
  <c r="B144" i="101" s="1"/>
  <c r="B145" i="101" s="1"/>
  <c r="B146" i="101" s="1"/>
  <c r="B147" i="101" s="1"/>
  <c r="AI230" i="78" l="1" a="1"/>
  <c r="J248" i="78"/>
  <c r="K248" i="78" s="1" a="1"/>
  <c r="K248" i="78" s="1"/>
  <c r="AE248" i="78" s="1" a="1"/>
  <c r="AE248" i="78" s="1"/>
  <c r="K249" i="78" a="1"/>
  <c r="K249" i="78" s="1"/>
  <c r="K250" i="78" a="1"/>
  <c r="K250" i="78" s="1"/>
  <c r="K251" i="78" a="1"/>
  <c r="K251" i="78" s="1"/>
  <c r="K252" i="78" a="1"/>
  <c r="K252" i="78" s="1"/>
  <c r="K253" i="78" a="1"/>
  <c r="K253" i="78" s="1"/>
  <c r="K254" i="78" a="1"/>
  <c r="K254" i="78" s="1"/>
  <c r="K255" i="78" a="1"/>
  <c r="K255" i="78" s="1"/>
  <c r="K256" i="78" a="1"/>
  <c r="K256" i="78" s="1"/>
  <c r="K257" i="78" a="1"/>
  <c r="K257" i="78" s="1"/>
  <c r="K258" i="78" a="1"/>
  <c r="K258" i="78" s="1"/>
  <c r="K259" i="78" a="1"/>
  <c r="K259" i="78" s="1"/>
  <c r="K260" i="78" a="1"/>
  <c r="K260" i="78" s="1"/>
  <c r="K261" i="78" a="1"/>
  <c r="K261" i="78" s="1"/>
  <c r="K262" i="78" a="1"/>
  <c r="K262" i="78" s="1"/>
  <c r="K263" i="78" a="1"/>
  <c r="K263" i="78" s="1"/>
  <c r="K264" i="78" a="1"/>
  <c r="K264" i="78" s="1"/>
  <c r="K265" i="78" a="1"/>
  <c r="K265" i="78" s="1"/>
  <c r="K266" i="78" a="1"/>
  <c r="K266" i="78" s="1"/>
  <c r="K267" i="78" a="1"/>
  <c r="K267" i="78" s="1"/>
  <c r="C89" i="101"/>
  <c r="C90" i="101"/>
  <c r="C91" i="101"/>
  <c r="C92" i="101"/>
  <c r="C93" i="101"/>
  <c r="C94" i="101"/>
  <c r="C95" i="101"/>
  <c r="C96" i="101"/>
  <c r="C97" i="101"/>
  <c r="C98" i="101"/>
  <c r="C99" i="101"/>
  <c r="C100" i="101"/>
  <c r="C101" i="101"/>
  <c r="C102" i="101"/>
  <c r="C103" i="101"/>
  <c r="C104" i="101"/>
  <c r="C105" i="101"/>
  <c r="C106" i="101"/>
  <c r="C107" i="101"/>
  <c r="E206" i="78"/>
  <c r="C88" i="101" s="1"/>
  <c r="H167" i="78"/>
  <c r="E167" i="78" s="1" a="1"/>
  <c r="E167" i="78" s="1"/>
  <c r="E168" i="78" a="1"/>
  <c r="E168" i="78" s="1"/>
  <c r="C69" i="101" s="1"/>
  <c r="E169" i="78" a="1"/>
  <c r="E169" i="78" s="1"/>
  <c r="C70" i="101" s="1"/>
  <c r="E170" i="78" a="1"/>
  <c r="E170" i="78" s="1"/>
  <c r="C71" i="101" s="1"/>
  <c r="E171" i="78" a="1"/>
  <c r="E171" i="78" s="1"/>
  <c r="C72" i="101" s="1"/>
  <c r="E172" i="78" a="1"/>
  <c r="E172" i="78" s="1"/>
  <c r="C73" i="101" s="1"/>
  <c r="E173" i="78" a="1"/>
  <c r="E173" i="78" s="1"/>
  <c r="C74" i="101" s="1"/>
  <c r="E174" i="78" a="1"/>
  <c r="E174" i="78" s="1"/>
  <c r="C75" i="101" s="1"/>
  <c r="E175" i="78" a="1"/>
  <c r="E175" i="78" s="1"/>
  <c r="C76" i="101" s="1"/>
  <c r="E176" i="78" a="1"/>
  <c r="E176" i="78" s="1"/>
  <c r="C77" i="101" s="1"/>
  <c r="E177" i="78" a="1"/>
  <c r="E177" i="78" s="1"/>
  <c r="C78" i="101" s="1"/>
  <c r="E178" i="78" a="1"/>
  <c r="E178" i="78" s="1"/>
  <c r="C79" i="101" s="1"/>
  <c r="E179" i="78" a="1"/>
  <c r="E179" i="78" s="1"/>
  <c r="C80" i="101" s="1"/>
  <c r="E180" i="78" a="1"/>
  <c r="E180" i="78" s="1"/>
  <c r="C81" i="101" s="1"/>
  <c r="E181" i="78" a="1"/>
  <c r="E181" i="78" s="1"/>
  <c r="C82" i="101" s="1"/>
  <c r="E182" i="78" a="1"/>
  <c r="E182" i="78" s="1"/>
  <c r="C83" i="101" s="1"/>
  <c r="E183" i="78" a="1"/>
  <c r="E183" i="78" s="1"/>
  <c r="C84" i="101" s="1"/>
  <c r="E184" i="78" a="1"/>
  <c r="E184" i="78" s="1"/>
  <c r="C85" i="101" s="1"/>
  <c r="E185" i="78" a="1"/>
  <c r="E185" i="78" s="1"/>
  <c r="C86" i="101" s="1"/>
  <c r="E186" i="78" a="1"/>
  <c r="E186" i="78" s="1"/>
  <c r="C87" i="101" s="1"/>
  <c r="H129" i="78" a="1"/>
  <c r="T107" i="78"/>
  <c r="E88" i="78"/>
  <c r="C28" i="101" s="1"/>
  <c r="C46" i="101"/>
  <c r="C45" i="101"/>
  <c r="C43" i="101"/>
  <c r="C41" i="101"/>
  <c r="C39" i="101"/>
  <c r="C37" i="101"/>
  <c r="C35" i="101"/>
  <c r="C33" i="101"/>
  <c r="C30" i="101"/>
  <c r="C47" i="101"/>
  <c r="C44" i="101"/>
  <c r="C42" i="101"/>
  <c r="C40" i="101"/>
  <c r="C38" i="101"/>
  <c r="C36" i="101"/>
  <c r="C34" i="101"/>
  <c r="C32" i="101"/>
  <c r="C31" i="101"/>
  <c r="C29" i="101"/>
  <c r="E27" i="78"/>
  <c r="C5" i="101" s="1"/>
  <c r="E49" i="78"/>
  <c r="C8" i="101" s="1"/>
  <c r="C26" i="101"/>
  <c r="C25" i="101"/>
  <c r="C24" i="101"/>
  <c r="C23" i="101"/>
  <c r="C21" i="101"/>
  <c r="C20" i="101"/>
  <c r="C18" i="101"/>
  <c r="C16" i="101"/>
  <c r="C14" i="101"/>
  <c r="C13" i="101"/>
  <c r="C11" i="101"/>
  <c r="C9" i="101"/>
  <c r="C27" i="101"/>
  <c r="C22" i="101"/>
  <c r="C19" i="101"/>
  <c r="C17" i="101"/>
  <c r="C15" i="101"/>
  <c r="C12" i="101"/>
  <c r="C10" i="101"/>
  <c r="N18" i="93"/>
  <c r="N35" i="93"/>
  <c r="N38" i="93"/>
  <c r="N761" i="93"/>
  <c r="N764" i="93"/>
  <c r="N787" i="93"/>
  <c r="N809" i="93"/>
  <c r="N30" i="93"/>
  <c r="N105" i="93"/>
  <c r="N258" i="93"/>
  <c r="N299" i="93"/>
  <c r="N319" i="93"/>
  <c r="N334" i="93"/>
  <c r="N536" i="93"/>
  <c r="N537" i="93"/>
  <c r="N618" i="93"/>
  <c r="N723" i="93"/>
  <c r="N729" i="93"/>
  <c r="N758" i="93"/>
  <c r="N793" i="93"/>
  <c r="N843" i="93"/>
  <c r="N10" i="93"/>
  <c r="N16" i="93"/>
  <c r="N24" i="93"/>
  <c r="N37" i="93"/>
  <c r="N41" i="93"/>
  <c r="N60" i="93"/>
  <c r="N84" i="93"/>
  <c r="N87" i="93"/>
  <c r="N100" i="93"/>
  <c r="N117" i="93"/>
  <c r="N196" i="93"/>
  <c r="N313" i="93"/>
  <c r="N391" i="93"/>
  <c r="N393" i="93"/>
  <c r="N453" i="93"/>
  <c r="N512" i="93"/>
  <c r="N529" i="93"/>
  <c r="N695" i="93"/>
  <c r="N710" i="93"/>
  <c r="N722" i="93"/>
  <c r="N755" i="93"/>
  <c r="N759" i="93"/>
  <c r="N40" i="93"/>
  <c r="N82" i="93"/>
  <c r="N95" i="93"/>
  <c r="N125" i="93"/>
  <c r="N174" i="93"/>
  <c r="N188" i="93"/>
  <c r="N332" i="93"/>
  <c r="N459" i="93"/>
  <c r="N553" i="93"/>
  <c r="N704" i="93"/>
  <c r="N724" i="93"/>
  <c r="N728" i="93"/>
  <c r="N765" i="93"/>
  <c r="N801" i="93"/>
  <c r="N115" i="93"/>
  <c r="N234" i="93"/>
  <c r="N284" i="93"/>
  <c r="N303" i="93"/>
  <c r="N331" i="93"/>
  <c r="N364" i="93"/>
  <c r="N482" i="93"/>
  <c r="N513" i="93"/>
  <c r="N531" i="93"/>
  <c r="N702" i="93"/>
  <c r="N4" i="93"/>
  <c r="N129" i="93"/>
  <c r="N131" i="93"/>
  <c r="N269" i="93"/>
  <c r="N523" i="93"/>
  <c r="N703" i="93"/>
  <c r="N715" i="93"/>
  <c r="N50" i="93"/>
  <c r="N93" i="93"/>
  <c r="N124" i="93"/>
  <c r="N170" i="93"/>
  <c r="N291" i="93"/>
  <c r="N472" i="93"/>
  <c r="N548" i="93"/>
  <c r="N563" i="93"/>
  <c r="N690" i="93"/>
  <c r="N324" i="93"/>
  <c r="N699" i="93"/>
  <c r="N790" i="93"/>
  <c r="N75" i="93"/>
  <c r="N83" i="93"/>
  <c r="N156" i="93"/>
  <c r="N157" i="93"/>
  <c r="N159" i="93"/>
  <c r="N160" i="93"/>
  <c r="N161" i="93"/>
  <c r="N165" i="93"/>
  <c r="N789" i="93"/>
  <c r="N242" i="93"/>
  <c r="N248" i="93"/>
  <c r="N254" i="93"/>
  <c r="N282" i="93"/>
  <c r="N378" i="93"/>
  <c r="N450" i="93"/>
  <c r="N526" i="93"/>
  <c r="N545" i="93"/>
  <c r="N615" i="93"/>
  <c r="N374" i="93"/>
  <c r="N555" i="93"/>
  <c r="N611" i="93"/>
  <c r="N635" i="93"/>
  <c r="N718" i="93"/>
  <c r="N756" i="93"/>
  <c r="N406" i="93"/>
  <c r="N411" i="93"/>
  <c r="N412" i="93"/>
  <c r="N520" i="93"/>
  <c r="N631" i="93"/>
  <c r="N692" i="93"/>
  <c r="N600" i="93"/>
  <c r="N603" i="93"/>
  <c r="N607" i="93"/>
  <c r="N608" i="93"/>
  <c r="N689" i="93"/>
  <c r="N705" i="93"/>
  <c r="N717" i="93"/>
  <c r="N778" i="93"/>
  <c r="N682" i="93"/>
  <c r="N685" i="93"/>
  <c r="N686" i="93"/>
  <c r="N708" i="93"/>
  <c r="N795" i="93"/>
  <c r="N803" i="93"/>
  <c r="N734" i="93"/>
  <c r="N737" i="93"/>
  <c r="N742" i="93"/>
  <c r="N747" i="93"/>
  <c r="N751" i="93"/>
  <c r="N810" i="93"/>
  <c r="N811" i="93"/>
  <c r="N813" i="93"/>
  <c r="N814" i="93"/>
  <c r="N815" i="93"/>
  <c r="N816" i="93"/>
  <c r="N817" i="93"/>
  <c r="N818" i="93"/>
  <c r="N819" i="93"/>
  <c r="N820" i="93"/>
  <c r="N821" i="93"/>
  <c r="N822" i="93"/>
  <c r="N823" i="93"/>
  <c r="N825" i="93"/>
  <c r="N826" i="93"/>
  <c r="N828" i="93"/>
  <c r="N829" i="93"/>
  <c r="N830" i="93"/>
  <c r="N832" i="93"/>
  <c r="N833" i="93"/>
  <c r="N27" i="93"/>
  <c r="N52" i="93"/>
  <c r="N130" i="93"/>
  <c r="N141" i="93"/>
  <c r="N178" i="93"/>
  <c r="N389" i="93"/>
  <c r="N507" i="93"/>
  <c r="N514" i="93"/>
  <c r="N559" i="93"/>
  <c r="N610" i="93"/>
  <c r="N693" i="93"/>
  <c r="N700" i="93"/>
  <c r="N713" i="93"/>
  <c r="N779" i="93"/>
  <c r="N48" i="93"/>
  <c r="N140" i="93"/>
  <c r="N145" i="93"/>
  <c r="N530" i="93"/>
  <c r="N556" i="93"/>
  <c r="N697" i="93"/>
  <c r="N706" i="93"/>
  <c r="N15" i="93"/>
  <c r="N21" i="93"/>
  <c r="N39" i="93"/>
  <c r="N42" i="93"/>
  <c r="N43" i="93"/>
  <c r="N68" i="93"/>
  <c r="N77" i="93"/>
  <c r="N92" i="93"/>
  <c r="N116" i="93"/>
  <c r="N121" i="93"/>
  <c r="N138" i="93"/>
  <c r="N152" i="93"/>
  <c r="N155" i="93"/>
  <c r="N168" i="93"/>
  <c r="N192" i="93"/>
  <c r="N204" i="93"/>
  <c r="N232" i="93"/>
  <c r="N274" i="93"/>
  <c r="N298" i="93"/>
  <c r="N323" i="93"/>
  <c r="N366" i="93"/>
  <c r="N381" i="93"/>
  <c r="N407" i="93"/>
  <c r="N783" i="93"/>
  <c r="N12" i="93"/>
  <c r="N14" i="93"/>
  <c r="N20" i="93"/>
  <c r="N23" i="93"/>
  <c r="N51" i="93"/>
  <c r="N69" i="93"/>
  <c r="N72" i="93"/>
  <c r="N80" i="93"/>
  <c r="N101" i="93"/>
  <c r="N102" i="93"/>
  <c r="N127" i="93"/>
  <c r="N144" i="93"/>
  <c r="N158" i="93"/>
  <c r="N183" i="93"/>
  <c r="N208" i="93"/>
  <c r="N209" i="93"/>
  <c r="N241" i="93"/>
  <c r="N247" i="93"/>
  <c r="N255" i="93"/>
  <c r="N256" i="93"/>
  <c r="N257" i="93"/>
  <c r="N270" i="93"/>
  <c r="N272" i="93"/>
  <c r="N300" i="93"/>
  <c r="N307" i="93"/>
  <c r="N315" i="93"/>
  <c r="N321" i="93"/>
  <c r="N326" i="93"/>
  <c r="N373" i="93"/>
  <c r="N376" i="93"/>
  <c r="N388" i="93"/>
  <c r="N394" i="93"/>
  <c r="N403" i="93"/>
  <c r="N461" i="93"/>
  <c r="N468" i="93"/>
  <c r="N476" i="93"/>
  <c r="N524" i="93"/>
  <c r="N538" i="93"/>
  <c r="N543" i="93"/>
  <c r="N558" i="93"/>
  <c r="N602" i="93"/>
  <c r="N624" i="93"/>
  <c r="N627" i="93"/>
  <c r="N640" i="93"/>
  <c r="N740" i="93"/>
  <c r="N766" i="93"/>
  <c r="N788" i="93"/>
  <c r="N25" i="93"/>
  <c r="N28" i="93"/>
  <c r="N53" i="93"/>
  <c r="N65" i="93"/>
  <c r="N73" i="93"/>
  <c r="N96" i="93"/>
  <c r="N98" i="93"/>
  <c r="N120" i="93"/>
  <c r="N133" i="93"/>
  <c r="N135" i="93"/>
  <c r="N194" i="93"/>
  <c r="N206" i="93"/>
  <c r="N236" i="93"/>
  <c r="N250" i="93"/>
  <c r="N268" i="93"/>
  <c r="N292" i="93"/>
  <c r="N329" i="93"/>
  <c r="N375" i="93"/>
  <c r="N401" i="93"/>
  <c r="N460" i="93"/>
  <c r="N467" i="93"/>
  <c r="N475" i="93"/>
  <c r="N483" i="93"/>
  <c r="N510" i="93"/>
  <c r="N521" i="93"/>
  <c r="N546" i="93"/>
  <c r="N552" i="93"/>
  <c r="N735" i="93"/>
  <c r="N66" i="93"/>
  <c r="N78" i="93"/>
  <c r="N104" i="93"/>
  <c r="N126" i="93"/>
  <c r="N128" i="93"/>
  <c r="N149" i="93"/>
  <c r="N163" i="93"/>
  <c r="N181" i="93"/>
  <c r="N199" i="93"/>
  <c r="N210" i="93"/>
  <c r="N213" i="93"/>
  <c r="N271" i="93"/>
  <c r="N296" i="93"/>
  <c r="N316" i="93"/>
  <c r="N369" i="93"/>
  <c r="N479" i="93"/>
  <c r="N508" i="93"/>
  <c r="N770" i="93"/>
  <c r="N8" i="93"/>
  <c r="N13" i="93"/>
  <c r="N19" i="93"/>
  <c r="N26" i="93"/>
  <c r="N55" i="93"/>
  <c r="N74" i="93"/>
  <c r="N86" i="93"/>
  <c r="N94" i="93"/>
  <c r="N175" i="93"/>
  <c r="N193" i="93"/>
  <c r="N200" i="93"/>
  <c r="N207" i="93"/>
  <c r="N212" i="93"/>
  <c r="N237" i="93"/>
  <c r="N249" i="93"/>
  <c r="N281" i="93"/>
  <c r="N288" i="93"/>
  <c r="N289" i="93"/>
  <c r="N297" i="93"/>
  <c r="N301" i="93"/>
  <c r="N318" i="93"/>
  <c r="N392" i="93"/>
  <c r="N398" i="93"/>
  <c r="N399" i="93"/>
  <c r="N409" i="93"/>
  <c r="N463" i="93"/>
  <c r="N466" i="93"/>
  <c r="N470" i="93"/>
  <c r="N522" i="93"/>
  <c r="N527" i="93"/>
  <c r="N562" i="93"/>
  <c r="N638" i="93"/>
  <c r="N782" i="93"/>
  <c r="N6" i="93"/>
  <c r="N9" i="93"/>
  <c r="N11" i="93"/>
  <c r="N17" i="93"/>
  <c r="N31" i="93"/>
  <c r="N49" i="93"/>
  <c r="N61" i="93"/>
  <c r="N71" i="93"/>
  <c r="N76" i="93"/>
  <c r="N89" i="93"/>
  <c r="N97" i="93"/>
  <c r="N123" i="93"/>
  <c r="N150" i="93"/>
  <c r="N201" i="93"/>
  <c r="N243" i="93"/>
  <c r="N251" i="93"/>
  <c r="N252" i="93"/>
  <c r="N283" i="93"/>
  <c r="N290" i="93"/>
  <c r="N295" i="93"/>
  <c r="N306" i="93"/>
  <c r="N328" i="93"/>
  <c r="N386" i="93"/>
  <c r="N408" i="93"/>
  <c r="N452" i="93"/>
  <c r="N481" i="93"/>
  <c r="N486" i="93"/>
  <c r="N516" i="93"/>
  <c r="N557" i="93"/>
  <c r="N560" i="93"/>
  <c r="N636" i="93"/>
  <c r="N775" i="93"/>
  <c r="N780" i="93"/>
  <c r="N785" i="93"/>
  <c r="N749" i="93"/>
  <c r="N36" i="93"/>
  <c r="N63" i="93"/>
  <c r="N67" i="93"/>
  <c r="N91" i="93"/>
  <c r="N99" i="93"/>
  <c r="N106" i="93"/>
  <c r="N122" i="93"/>
  <c r="N142" i="93"/>
  <c r="N143" i="93"/>
  <c r="N176" i="93"/>
  <c r="N191" i="93"/>
  <c r="N233" i="93"/>
  <c r="N240" i="93"/>
  <c r="N253" i="93"/>
  <c r="N278" i="93"/>
  <c r="N305" i="93"/>
  <c r="N310" i="93"/>
  <c r="N380" i="93"/>
  <c r="N405" i="93"/>
  <c r="N410" i="93"/>
  <c r="N539" i="93"/>
  <c r="N741" i="93"/>
  <c r="N768" i="93"/>
  <c r="N771" i="93"/>
  <c r="N774" i="93"/>
  <c r="N32" i="93"/>
  <c r="N33" i="93"/>
  <c r="N34" i="93"/>
  <c r="N79" i="93"/>
  <c r="N81" i="93"/>
  <c r="N134" i="93"/>
  <c r="N137" i="93"/>
  <c r="N147" i="93"/>
  <c r="N148" i="93"/>
  <c r="N162" i="93"/>
  <c r="N195" i="93"/>
  <c r="N198" i="93"/>
  <c r="N202" i="93"/>
  <c r="N244" i="93"/>
  <c r="N246" i="93"/>
  <c r="N294" i="93"/>
  <c r="N309" i="93"/>
  <c r="N314" i="93"/>
  <c r="N317" i="93"/>
  <c r="N333" i="93"/>
  <c r="N363" i="93"/>
  <c r="N455" i="93"/>
  <c r="N525" i="93"/>
  <c r="N107" i="93"/>
  <c r="N108" i="93"/>
  <c r="N110" i="93"/>
  <c r="N113" i="93"/>
  <c r="N114" i="93"/>
  <c r="N118" i="93"/>
  <c r="N167" i="93"/>
  <c r="N235" i="93"/>
  <c r="N276" i="93"/>
  <c r="N368" i="93"/>
  <c r="N384" i="93"/>
  <c r="N464" i="93"/>
  <c r="N465" i="93"/>
  <c r="N473" i="93"/>
  <c r="N535" i="93"/>
  <c r="N540" i="93"/>
  <c r="N681" i="93"/>
  <c r="N750" i="93"/>
  <c r="N762" i="93"/>
  <c r="N786" i="93"/>
  <c r="N184" i="93"/>
  <c r="N185" i="93"/>
  <c r="N187" i="93"/>
  <c r="N784" i="93"/>
  <c r="N260" i="93"/>
  <c r="N261" i="93"/>
  <c r="N262" i="93"/>
  <c r="N263" i="93"/>
  <c r="N772" i="93"/>
  <c r="N336" i="93"/>
  <c r="N337" i="93"/>
  <c r="N338" i="93"/>
  <c r="N339" i="93"/>
  <c r="N340" i="93"/>
  <c r="N341" i="93"/>
  <c r="N342" i="93"/>
  <c r="N343" i="93"/>
  <c r="N344" i="93"/>
  <c r="N345" i="93"/>
  <c r="N346" i="93"/>
  <c r="N348" i="93"/>
  <c r="N349" i="93"/>
  <c r="N350" i="93"/>
  <c r="N351" i="93"/>
  <c r="N352" i="93"/>
  <c r="N353" i="93"/>
  <c r="N354" i="93"/>
  <c r="N355" i="93"/>
  <c r="N356" i="93"/>
  <c r="N358" i="93"/>
  <c r="N359" i="93"/>
  <c r="N360" i="93"/>
  <c r="N362" i="93"/>
  <c r="N454" i="93"/>
  <c r="N457" i="93"/>
  <c r="N518" i="93"/>
  <c r="N684" i="93"/>
  <c r="N746" i="93"/>
  <c r="N763" i="93"/>
  <c r="N414" i="93"/>
  <c r="N415" i="93"/>
  <c r="N416" i="93"/>
  <c r="N417" i="93"/>
  <c r="N420" i="93"/>
  <c r="N421" i="93"/>
  <c r="N422" i="93"/>
  <c r="N423" i="93"/>
  <c r="N424" i="93"/>
  <c r="N425" i="93"/>
  <c r="N426" i="93"/>
  <c r="N427" i="93"/>
  <c r="N428" i="93"/>
  <c r="N429" i="93"/>
  <c r="N430" i="93"/>
  <c r="N431" i="93"/>
  <c r="N432" i="93"/>
  <c r="N433" i="93"/>
  <c r="N434" i="93"/>
  <c r="N435" i="93"/>
  <c r="N436" i="93"/>
  <c r="N437" i="93"/>
  <c r="N438" i="93"/>
  <c r="N439" i="93"/>
  <c r="N440" i="93"/>
  <c r="N441" i="93"/>
  <c r="N442" i="93"/>
  <c r="N443" i="93"/>
  <c r="N444" i="93"/>
  <c r="N445" i="93"/>
  <c r="N446" i="93"/>
  <c r="N447" i="93"/>
  <c r="N448" i="93"/>
  <c r="N449" i="93"/>
  <c r="N456" i="93"/>
  <c r="N469" i="93"/>
  <c r="N478" i="93"/>
  <c r="N517" i="93"/>
  <c r="N534" i="93"/>
  <c r="N542" i="93"/>
  <c r="N632" i="93"/>
  <c r="N683" i="93"/>
  <c r="N760" i="93"/>
  <c r="N488" i="93"/>
  <c r="N491" i="93"/>
  <c r="N492" i="93"/>
  <c r="N493" i="93"/>
  <c r="N494" i="93"/>
  <c r="N495" i="93"/>
  <c r="N496" i="93"/>
  <c r="N776" i="93"/>
  <c r="N564" i="93"/>
  <c r="N565" i="93"/>
  <c r="N566" i="93"/>
  <c r="N567" i="93"/>
  <c r="N568" i="93"/>
  <c r="N569" i="93"/>
  <c r="N570" i="93"/>
  <c r="N571" i="93"/>
  <c r="N572" i="93"/>
  <c r="N573" i="93"/>
  <c r="N574" i="93"/>
  <c r="N575" i="93"/>
  <c r="N576" i="93"/>
  <c r="N577" i="93"/>
  <c r="N578" i="93"/>
  <c r="N580" i="93"/>
  <c r="N581" i="93"/>
  <c r="N583" i="93"/>
  <c r="N584" i="93"/>
  <c r="N585" i="93"/>
  <c r="N586" i="93"/>
  <c r="N587" i="93"/>
  <c r="N588" i="93"/>
  <c r="N589" i="93"/>
  <c r="N590" i="93"/>
  <c r="N591" i="93"/>
  <c r="N592" i="93"/>
  <c r="N593" i="93"/>
  <c r="N594" i="93"/>
  <c r="N595" i="93"/>
  <c r="N628" i="93"/>
  <c r="N752" i="93"/>
  <c r="N641" i="93"/>
  <c r="N642" i="93"/>
  <c r="N643" i="93"/>
  <c r="N644" i="93"/>
  <c r="N645" i="93"/>
  <c r="N646" i="93"/>
  <c r="N647" i="93"/>
  <c r="N648" i="93"/>
  <c r="N649" i="93"/>
  <c r="N650" i="93"/>
  <c r="N651" i="93"/>
  <c r="N652" i="93"/>
  <c r="N653" i="93"/>
  <c r="N654" i="93"/>
  <c r="N655" i="93"/>
  <c r="N656" i="93"/>
  <c r="N657" i="93"/>
  <c r="N658" i="93"/>
  <c r="N659" i="93"/>
  <c r="N660" i="93"/>
  <c r="N661" i="93"/>
  <c r="N662" i="93"/>
  <c r="N663" i="93"/>
  <c r="N664" i="93"/>
  <c r="N665" i="93"/>
  <c r="N666" i="93"/>
  <c r="N667" i="93"/>
  <c r="N668" i="93"/>
  <c r="N669" i="93"/>
  <c r="N670" i="93"/>
  <c r="N671" i="93"/>
  <c r="N672" i="93"/>
  <c r="N673" i="93"/>
  <c r="N674" i="93"/>
  <c r="N675" i="93"/>
  <c r="N676" i="93"/>
  <c r="N677" i="93"/>
  <c r="N678" i="93"/>
  <c r="N679" i="93"/>
  <c r="N680" i="93"/>
  <c r="N744" i="93"/>
  <c r="N45" i="93"/>
  <c r="N90" i="93"/>
  <c r="N103" i="93"/>
  <c r="N139" i="93"/>
  <c r="N146" i="93"/>
  <c r="N164" i="93"/>
  <c r="N189" i="93"/>
  <c r="N211" i="93"/>
  <c r="N238" i="93"/>
  <c r="N239" i="93"/>
  <c r="N245" i="93"/>
  <c r="N302" i="93"/>
  <c r="N304" i="93"/>
  <c r="N325" i="93"/>
  <c r="N327" i="93"/>
  <c r="N370" i="93"/>
  <c r="N371" i="93"/>
  <c r="N382" i="93"/>
  <c r="N396" i="93"/>
  <c r="N451" i="93"/>
  <c r="N458" i="93"/>
  <c r="N474" i="93"/>
  <c r="N485" i="93"/>
  <c r="N509" i="93"/>
  <c r="N561" i="93"/>
  <c r="N622" i="93"/>
  <c r="N748" i="93"/>
  <c r="N753" i="93"/>
  <c r="N46" i="93"/>
  <c r="N59" i="93"/>
  <c r="N88" i="93"/>
  <c r="N119" i="93"/>
  <c r="N231" i="93"/>
  <c r="N286" i="93"/>
  <c r="N330" i="93"/>
  <c r="N372" i="93"/>
  <c r="N402" i="93"/>
  <c r="N471" i="93"/>
  <c r="N511" i="93"/>
  <c r="N767" i="93"/>
  <c r="N781" i="93"/>
  <c r="N214" i="93"/>
  <c r="N215" i="93"/>
  <c r="N216" i="93"/>
  <c r="N217" i="93"/>
  <c r="N218" i="93"/>
  <c r="N219" i="93"/>
  <c r="N220" i="93"/>
  <c r="N221" i="93"/>
  <c r="N222" i="93"/>
  <c r="N223" i="93"/>
  <c r="N224" i="93"/>
  <c r="N225" i="93"/>
  <c r="N226" i="93"/>
  <c r="N227" i="93"/>
  <c r="N228" i="93"/>
  <c r="N229" i="93"/>
  <c r="N230" i="93"/>
  <c r="N312" i="93"/>
  <c r="N617" i="93"/>
  <c r="N619" i="93"/>
  <c r="N687" i="93"/>
  <c r="N691" i="93"/>
  <c r="N696" i="93"/>
  <c r="N714" i="93"/>
  <c r="N731" i="93"/>
  <c r="N794" i="93"/>
  <c r="N798" i="93"/>
  <c r="N808" i="93"/>
  <c r="N812" i="93"/>
  <c r="N827" i="93"/>
  <c r="N601" i="93"/>
  <c r="N604" i="93"/>
  <c r="N606" i="93"/>
  <c r="N698" i="93"/>
  <c r="N498" i="93"/>
  <c r="N499" i="93"/>
  <c r="N500" i="93"/>
  <c r="N501" i="93"/>
  <c r="N502" i="93"/>
  <c r="N503" i="93"/>
  <c r="N504" i="93"/>
  <c r="N505" i="93"/>
  <c r="N506" i="93"/>
  <c r="N596" i="93"/>
  <c r="N597" i="93"/>
  <c r="N598" i="93"/>
  <c r="N599" i="93"/>
  <c r="N605" i="93"/>
  <c r="N609" i="93"/>
  <c r="N711" i="93"/>
  <c r="N719" i="93"/>
  <c r="N725" i="93"/>
  <c r="N791" i="93"/>
  <c r="N800" i="93"/>
  <c r="N804" i="93"/>
  <c r="N824" i="93"/>
  <c r="N831" i="93"/>
  <c r="N5" i="93"/>
  <c r="N7" i="93"/>
  <c r="N57" i="93"/>
  <c r="N112" i="93"/>
  <c r="N361" i="93"/>
  <c r="N489" i="93"/>
  <c r="N541" i="93"/>
  <c r="N754" i="93"/>
  <c r="N56" i="93"/>
  <c r="N58" i="93"/>
  <c r="N109" i="93"/>
  <c r="N111" i="93"/>
  <c r="N166" i="93"/>
  <c r="N172" i="93"/>
  <c r="N173" i="93"/>
  <c r="N186" i="93"/>
  <c r="N197" i="93"/>
  <c r="N266" i="93"/>
  <c r="N273" i="93"/>
  <c r="N279" i="93"/>
  <c r="N621" i="93"/>
  <c r="N377" i="93"/>
  <c r="N387" i="93"/>
  <c r="N732" i="93"/>
  <c r="N743" i="93"/>
  <c r="N320" i="93"/>
  <c r="N347" i="93"/>
  <c r="N418" i="93"/>
  <c r="N490" i="93"/>
  <c r="N623" i="93"/>
  <c r="N629" i="93"/>
  <c r="N738" i="93"/>
  <c r="N177" i="93"/>
  <c r="N182" i="93"/>
  <c r="N335" i="93"/>
  <c r="N379" i="93"/>
  <c r="N385" i="93"/>
  <c r="N413" i="93"/>
  <c r="N480" i="93"/>
  <c r="N620" i="93"/>
  <c r="N733" i="93"/>
  <c r="N528" i="93"/>
  <c r="N633" i="93"/>
  <c r="N834" i="93"/>
  <c r="N835" i="93"/>
  <c r="N836" i="93"/>
  <c r="N837" i="93"/>
  <c r="N838" i="93"/>
  <c r="N839" i="93"/>
  <c r="N840" i="93"/>
  <c r="N841" i="93"/>
  <c r="N842" i="93"/>
  <c r="N844" i="93"/>
  <c r="N845" i="93"/>
  <c r="N846" i="93"/>
  <c r="N847" i="93"/>
  <c r="N848" i="93"/>
  <c r="N849" i="93"/>
  <c r="N850" i="93"/>
  <c r="N851" i="93"/>
  <c r="N852" i="93"/>
  <c r="N265" i="93"/>
  <c r="N267" i="93"/>
  <c r="N322" i="93"/>
  <c r="N419" i="93"/>
  <c r="N579" i="93"/>
  <c r="N630" i="93"/>
  <c r="N634" i="93"/>
  <c r="N736" i="93"/>
  <c r="N745" i="93"/>
  <c r="N383" i="93"/>
  <c r="N626" i="93"/>
  <c r="N169" i="93"/>
  <c r="N179" i="93"/>
  <c r="N180" i="93"/>
  <c r="N190" i="93"/>
  <c r="N277" i="93"/>
  <c r="N357" i="93"/>
  <c r="N365" i="93"/>
  <c r="N532" i="93"/>
  <c r="N582" i="93"/>
  <c r="N625" i="93"/>
  <c r="N637" i="93"/>
  <c r="N757" i="93"/>
  <c r="N397" i="93"/>
  <c r="D1" i="97"/>
  <c r="E1" i="97" s="1"/>
  <c r="F1" i="97" s="1"/>
  <c r="G1" i="97" s="1"/>
  <c r="H1" i="97" s="1"/>
  <c r="I1" i="97" s="1"/>
  <c r="J1" i="97" s="1"/>
  <c r="K1" i="97" s="1"/>
  <c r="L1" i="97" s="1"/>
  <c r="M1" i="97" s="1"/>
  <c r="N1" i="97" s="1"/>
  <c r="O1" i="97" s="1"/>
  <c r="P1" i="97" s="1"/>
  <c r="Q1" i="97" s="1"/>
  <c r="R1" i="97" s="1"/>
  <c r="S1" i="97" s="1"/>
  <c r="T1" i="97" s="1"/>
  <c r="U1" i="97" s="1"/>
  <c r="V1" i="97" s="1"/>
  <c r="W1" i="97" s="1"/>
  <c r="X1" i="97" s="1"/>
  <c r="Y1" i="97" s="1"/>
  <c r="Z1" i="97" s="1"/>
  <c r="AA1" i="97" s="1"/>
  <c r="AB1" i="97" s="1"/>
  <c r="AC1" i="97" s="1"/>
  <c r="AD1" i="97" s="1"/>
  <c r="AE1" i="97" s="1"/>
  <c r="AF1" i="97" s="1"/>
  <c r="AG1" i="97" s="1"/>
  <c r="AH1" i="97" s="1"/>
  <c r="AI1" i="97" s="1"/>
  <c r="AJ1" i="97" s="1"/>
  <c r="AK1" i="97" s="1"/>
  <c r="AL1" i="97" s="1"/>
  <c r="AM1" i="97" s="1"/>
  <c r="AN1" i="97" s="1"/>
  <c r="AO1" i="97" s="1"/>
  <c r="AP1" i="97" s="1"/>
  <c r="AQ1" i="97" s="1"/>
  <c r="AR1" i="97" s="1"/>
  <c r="AS1" i="97" s="1"/>
  <c r="AT1" i="97" s="1"/>
  <c r="AU1" i="97" s="1"/>
  <c r="AV1" i="97" s="1"/>
  <c r="AW1" i="97" s="1"/>
  <c r="AX1" i="97" s="1"/>
  <c r="AY1" i="97" s="1"/>
  <c r="AZ1" i="97" s="1"/>
  <c r="AI248" i="78" l="1" a="1"/>
  <c r="AI248" i="78" s="1"/>
  <c r="AL248" i="78" a="1"/>
  <c r="AL248" i="78" s="1"/>
  <c r="AL251" i="78" a="1"/>
  <c r="AL251" i="78" s="1"/>
  <c r="AL258" i="78" a="1"/>
  <c r="AL258" i="78" s="1"/>
  <c r="AL260" i="78" a="1"/>
  <c r="AL260" i="78" s="1"/>
  <c r="AL262" i="78" a="1"/>
  <c r="AL262" i="78" s="1"/>
  <c r="AL265" i="78" a="1"/>
  <c r="AL265" i="78" s="1"/>
  <c r="AI252" i="78" a="1"/>
  <c r="AI252" i="78" s="1"/>
  <c r="AM252" i="78" s="1" a="1"/>
  <c r="AM252" i="78" s="1"/>
  <c r="AI253" i="78" a="1"/>
  <c r="AI253" i="78" s="1"/>
  <c r="AM253" i="78" s="1" a="1"/>
  <c r="AM253" i="78" s="1"/>
  <c r="AI254" i="78" a="1"/>
  <c r="AI254" i="78" s="1"/>
  <c r="AM254" i="78" s="1" a="1"/>
  <c r="AM254" i="78" s="1"/>
  <c r="AI255" i="78" a="1"/>
  <c r="AI255" i="78" s="1"/>
  <c r="AI256" i="78" a="1"/>
  <c r="AI256" i="78" s="1"/>
  <c r="AM256" i="78" s="1" a="1"/>
  <c r="AM256" i="78" s="1"/>
  <c r="AI257" i="78" a="1"/>
  <c r="AI257" i="78" s="1"/>
  <c r="AI258" i="78" a="1"/>
  <c r="AI258" i="78" s="1"/>
  <c r="AI259" i="78" a="1"/>
  <c r="AI259" i="78" s="1"/>
  <c r="AI260" i="78" a="1"/>
  <c r="AI260" i="78" s="1"/>
  <c r="AI261" i="78" a="1"/>
  <c r="AI261" i="78" s="1"/>
  <c r="AM261" i="78" s="1" a="1"/>
  <c r="AM261" i="78" s="1"/>
  <c r="AI262" i="78" a="1"/>
  <c r="AI262" i="78" s="1"/>
  <c r="AI263" i="78" a="1"/>
  <c r="AI263" i="78" s="1"/>
  <c r="AI264" i="78" a="1"/>
  <c r="AI264" i="78" s="1"/>
  <c r="AM264" i="78" s="1" a="1"/>
  <c r="AM264" i="78" s="1"/>
  <c r="AI265" i="78" a="1"/>
  <c r="AI265" i="78" s="1"/>
  <c r="AI266" i="78" a="1"/>
  <c r="AI266" i="78" s="1"/>
  <c r="AM266" i="78" s="1" a="1"/>
  <c r="AM266" i="78" s="1"/>
  <c r="AI267" i="78" a="1"/>
  <c r="AI267" i="78" s="1"/>
  <c r="AL252" i="78" a="1"/>
  <c r="AL252" i="78" s="1"/>
  <c r="AL255" i="78" a="1"/>
  <c r="AL255" i="78" s="1"/>
  <c r="AL257" i="78" a="1"/>
  <c r="AL257" i="78" s="1"/>
  <c r="AL267" i="78" a="1"/>
  <c r="AL267" i="78" s="1"/>
  <c r="AL249" i="78" a="1"/>
  <c r="AL249" i="78" s="1"/>
  <c r="AL250" i="78" a="1"/>
  <c r="AL250" i="78" s="1"/>
  <c r="AL253" i="78" a="1"/>
  <c r="AL253" i="78" s="1"/>
  <c r="AL256" i="78" a="1"/>
  <c r="AL256" i="78" s="1"/>
  <c r="AL259" i="78" a="1"/>
  <c r="AL259" i="78" s="1"/>
  <c r="AL261" i="78" a="1"/>
  <c r="AL261" i="78" s="1"/>
  <c r="AL263" i="78" a="1"/>
  <c r="AL263" i="78" s="1"/>
  <c r="AL266" i="78" a="1"/>
  <c r="AL266" i="78" s="1"/>
  <c r="AL254" i="78" a="1"/>
  <c r="AL254" i="78" s="1"/>
  <c r="AL264" i="78" a="1"/>
  <c r="AL264" i="78" s="1"/>
  <c r="AI230" i="78"/>
  <c r="AK249" i="78" s="1" a="1"/>
  <c r="AK249" i="78" s="1"/>
  <c r="AE249" i="78" a="1"/>
  <c r="AE249" i="78" s="1"/>
  <c r="AI249" i="78" s="1" a="1"/>
  <c r="AI249" i="78" s="1"/>
  <c r="AM249" i="78" s="1" a="1"/>
  <c r="AM249" i="78" s="1"/>
  <c r="AE250" i="78" a="1"/>
  <c r="AE250" i="78" s="1"/>
  <c r="AI250" i="78" s="1" a="1"/>
  <c r="AI250" i="78" s="1"/>
  <c r="AM250" i="78" s="1" a="1"/>
  <c r="AM250" i="78" s="1"/>
  <c r="AE251" i="78" a="1"/>
  <c r="AE251" i="78" s="1"/>
  <c r="AI251" i="78" s="1" a="1"/>
  <c r="AI251" i="78" s="1"/>
  <c r="AE252" i="78" a="1"/>
  <c r="AE252" i="78" s="1"/>
  <c r="AE253" i="78" a="1"/>
  <c r="AE253" i="78" s="1"/>
  <c r="AE254" i="78" a="1"/>
  <c r="AE254" i="78" s="1"/>
  <c r="AE255" i="78" a="1"/>
  <c r="AE255" i="78" s="1"/>
  <c r="AE256" i="78" a="1"/>
  <c r="AE256" i="78" s="1"/>
  <c r="AE257" i="78" a="1"/>
  <c r="AE257" i="78" s="1"/>
  <c r="AE258" i="78" a="1"/>
  <c r="AE258" i="78" s="1"/>
  <c r="AE259" i="78" a="1"/>
  <c r="AE259" i="78" s="1"/>
  <c r="AE260" i="78" a="1"/>
  <c r="AE260" i="78" s="1"/>
  <c r="AE261" i="78" a="1"/>
  <c r="AE261" i="78" s="1"/>
  <c r="AE262" i="78" a="1"/>
  <c r="AE262" i="78" s="1"/>
  <c r="AE263" i="78" a="1"/>
  <c r="AE263" i="78" s="1"/>
  <c r="AE264" i="78" a="1"/>
  <c r="AE264" i="78" s="1"/>
  <c r="AE265" i="78" a="1"/>
  <c r="AE265" i="78" s="1"/>
  <c r="AE266" i="78" a="1"/>
  <c r="AE266" i="78" s="1"/>
  <c r="AE267" i="78" a="1"/>
  <c r="AE267" i="78" s="1"/>
  <c r="E147" i="78"/>
  <c r="C66" i="101" s="1"/>
  <c r="E146" i="78"/>
  <c r="C65" i="101" s="1"/>
  <c r="E145" i="78"/>
  <c r="C64" i="101" s="1"/>
  <c r="E144" i="78"/>
  <c r="C63" i="101" s="1"/>
  <c r="E143" i="78"/>
  <c r="C62" i="101" s="1"/>
  <c r="E142" i="78"/>
  <c r="C61" i="101" s="1"/>
  <c r="E141" i="78"/>
  <c r="C60" i="101" s="1"/>
  <c r="E139" i="78"/>
  <c r="C58" i="101" s="1"/>
  <c r="E138" i="78"/>
  <c r="C57" i="101" s="1"/>
  <c r="E137" i="78"/>
  <c r="C56" i="101" s="1"/>
  <c r="E136" i="78"/>
  <c r="C55" i="101" s="1"/>
  <c r="E135" i="78"/>
  <c r="C54" i="101" s="1"/>
  <c r="E134" i="78"/>
  <c r="C53" i="101" s="1"/>
  <c r="E133" i="78"/>
  <c r="C52" i="101" s="1"/>
  <c r="E132" i="78"/>
  <c r="C51" i="101" s="1"/>
  <c r="E131" i="78"/>
  <c r="C50" i="101" s="1"/>
  <c r="E130" i="78"/>
  <c r="C49" i="101" s="1"/>
  <c r="E148" i="78"/>
  <c r="C67" i="101" s="1"/>
  <c r="E140" i="78"/>
  <c r="C59" i="101" s="1"/>
  <c r="H129" i="78"/>
  <c r="E129" i="78" s="1"/>
  <c r="C48" i="101" s="1"/>
  <c r="W107" i="78" a="1"/>
  <c r="W107" i="78" s="1"/>
  <c r="X107" i="78" a="1"/>
  <c r="X107" i="78" s="1"/>
  <c r="U107" i="78" a="1"/>
  <c r="P2" i="93"/>
  <c r="E26" i="78" s="1"/>
  <c r="C4" i="101" s="1"/>
  <c r="AH248" i="78" l="1" a="1"/>
  <c r="AH248" i="78" s="1"/>
  <c r="AG248" i="78" a="1"/>
  <c r="AG248" i="78" s="1"/>
  <c r="AJ264" i="78" a="1"/>
  <c r="AJ264" i="78" s="1"/>
  <c r="AK248" i="78" a="1"/>
  <c r="AK248" i="78" s="1"/>
  <c r="AJ248" i="78" a="1"/>
  <c r="AJ248" i="78" s="1"/>
  <c r="AM248" i="78" s="1" a="1"/>
  <c r="AM248" i="78" s="1"/>
  <c r="AK251" i="78" a="1"/>
  <c r="AK251" i="78" s="1"/>
  <c r="AM251" i="78" s="1" a="1"/>
  <c r="AM251" i="78" s="1"/>
  <c r="AK258" i="78" a="1"/>
  <c r="AK258" i="78" s="1"/>
  <c r="AM258" i="78" s="1" a="1"/>
  <c r="AM258" i="78" s="1"/>
  <c r="AK260" i="78" a="1"/>
  <c r="AK260" i="78" s="1"/>
  <c r="AM260" i="78" s="1" a="1"/>
  <c r="AM260" i="78" s="1"/>
  <c r="AK262" i="78" a="1"/>
  <c r="AK262" i="78" s="1"/>
  <c r="AM262" i="78" s="1" a="1"/>
  <c r="AM262" i="78" s="1"/>
  <c r="AJ255" i="78" a="1"/>
  <c r="AJ255" i="78" s="1"/>
  <c r="AM255" i="78" s="1" a="1"/>
  <c r="AM255" i="78" s="1"/>
  <c r="AJ263" i="78" a="1"/>
  <c r="AJ263" i="78" s="1"/>
  <c r="AM263" i="78" s="1" a="1"/>
  <c r="AM263" i="78" s="1"/>
  <c r="AK259" i="78" a="1"/>
  <c r="AK259" i="78" s="1"/>
  <c r="AK263" i="78" a="1"/>
  <c r="AK263" i="78" s="1"/>
  <c r="AK267" i="78" a="1"/>
  <c r="AK267" i="78" s="1"/>
  <c r="AJ267" i="78" a="1"/>
  <c r="AJ267" i="78" s="1"/>
  <c r="AM267" i="78" s="1" a="1"/>
  <c r="AM267" i="78" s="1"/>
  <c r="AK255" i="78" a="1"/>
  <c r="AK255" i="78" s="1"/>
  <c r="AK257" i="78" a="1"/>
  <c r="AK257" i="78" s="1"/>
  <c r="AK265" i="78" a="1"/>
  <c r="AK265" i="78" s="1"/>
  <c r="AM265" i="78" s="1" a="1"/>
  <c r="AM265" i="78" s="1"/>
  <c r="AJ257" i="78" a="1"/>
  <c r="AJ257" i="78" s="1"/>
  <c r="AM257" i="78" s="1" a="1"/>
  <c r="AM257" i="78" s="1"/>
  <c r="AJ259" i="78" a="1"/>
  <c r="AJ259" i="78" s="1"/>
  <c r="AM259" i="78" s="1" a="1"/>
  <c r="AM259" i="78" s="1"/>
  <c r="AJ252" i="78" a="1"/>
  <c r="AJ252" i="78" s="1"/>
  <c r="AK252" i="78" a="1"/>
  <c r="AK252" i="78" s="1"/>
  <c r="AK254" i="78" a="1"/>
  <c r="AK254" i="78" s="1"/>
  <c r="AK264" i="78" a="1"/>
  <c r="AK264" i="78" s="1"/>
  <c r="AJ249" i="78" a="1"/>
  <c r="AJ249" i="78" s="1"/>
  <c r="AJ253" i="78" a="1"/>
  <c r="AJ253" i="78" s="1"/>
  <c r="AJ256" i="78" a="1"/>
  <c r="AJ256" i="78" s="1"/>
  <c r="AJ258" i="78" a="1"/>
  <c r="AJ258" i="78" s="1"/>
  <c r="AJ260" i="78" a="1"/>
  <c r="AJ260" i="78" s="1"/>
  <c r="AJ266" i="78" a="1"/>
  <c r="AJ266" i="78" s="1"/>
  <c r="AK253" i="78" a="1"/>
  <c r="AK253" i="78" s="1"/>
  <c r="AK256" i="78" a="1"/>
  <c r="AK256" i="78" s="1"/>
  <c r="AK261" i="78" a="1"/>
  <c r="AK261" i="78" s="1"/>
  <c r="AJ251" i="78" a="1"/>
  <c r="AJ251" i="78" s="1"/>
  <c r="AJ262" i="78" a="1"/>
  <c r="AJ262" i="78" s="1"/>
  <c r="AJ265" i="78" a="1"/>
  <c r="AJ265" i="78" s="1"/>
  <c r="AK250" i="78" a="1"/>
  <c r="AK250" i="78" s="1"/>
  <c r="AK266" i="78" a="1"/>
  <c r="AK266" i="78" s="1"/>
  <c r="AJ250" i="78" a="1"/>
  <c r="AJ250" i="78" s="1"/>
  <c r="AJ254" i="78" a="1"/>
  <c r="AJ254" i="78" s="1"/>
  <c r="AJ261" i="78" a="1"/>
  <c r="AJ261" i="78" s="1"/>
  <c r="R195" i="78"/>
  <c r="R192" i="78"/>
  <c r="R190" i="78"/>
  <c r="R188" i="78"/>
  <c r="R185" i="78"/>
  <c r="R182" i="78"/>
  <c r="R179" i="78"/>
  <c r="R176" i="78"/>
  <c r="R172" i="78"/>
  <c r="R169" i="78"/>
  <c r="R168" i="78"/>
  <c r="R165" i="78"/>
  <c r="R163" i="78"/>
  <c r="R160" i="78"/>
  <c r="R157" i="78"/>
  <c r="R151" i="78"/>
  <c r="R148" i="78"/>
  <c r="R146" i="78"/>
  <c r="R143" i="78"/>
  <c r="R140" i="78"/>
  <c r="R139" i="78"/>
  <c r="R136" i="78"/>
  <c r="R134" i="78"/>
  <c r="R132" i="78"/>
  <c r="R130" i="78"/>
  <c r="R127" i="78"/>
  <c r="R125" i="78"/>
  <c r="R122" i="78"/>
  <c r="R108" i="78"/>
  <c r="R193" i="78"/>
  <c r="R187" i="78"/>
  <c r="R184" i="78"/>
  <c r="R181" i="78"/>
  <c r="R177" i="78"/>
  <c r="R173" i="78"/>
  <c r="R170" i="78"/>
  <c r="R166" i="78"/>
  <c r="R162" i="78"/>
  <c r="R158" i="78"/>
  <c r="R155" i="78"/>
  <c r="R153" i="78"/>
  <c r="R150" i="78"/>
  <c r="R147" i="78"/>
  <c r="R145" i="78"/>
  <c r="R142" i="78"/>
  <c r="R141" i="78"/>
  <c r="R138" i="78"/>
  <c r="R137" i="78"/>
  <c r="R135" i="78"/>
  <c r="R133" i="78"/>
  <c r="R131" i="78"/>
  <c r="R129" i="78"/>
  <c r="R128" i="78"/>
  <c r="R126" i="78"/>
  <c r="R124" i="78"/>
  <c r="R123" i="78"/>
  <c r="R121" i="78"/>
  <c r="R120" i="78"/>
  <c r="R119" i="78"/>
  <c r="R118" i="78"/>
  <c r="R117" i="78"/>
  <c r="R116" i="78"/>
  <c r="R115" i="78"/>
  <c r="R114" i="78"/>
  <c r="R113" i="78"/>
  <c r="R112" i="78"/>
  <c r="R111" i="78"/>
  <c r="R110" i="78"/>
  <c r="R109" i="78"/>
  <c r="R196" i="78"/>
  <c r="R194" i="78"/>
  <c r="R191" i="78"/>
  <c r="R189" i="78"/>
  <c r="R186" i="78"/>
  <c r="R183" i="78"/>
  <c r="R180" i="78"/>
  <c r="R178" i="78"/>
  <c r="R175" i="78"/>
  <c r="R174" i="78"/>
  <c r="R171" i="78"/>
  <c r="R167" i="78"/>
  <c r="R164" i="78"/>
  <c r="R161" i="78"/>
  <c r="R159" i="78"/>
  <c r="R156" i="78"/>
  <c r="R154" i="78"/>
  <c r="R152" i="78"/>
  <c r="R149" i="78"/>
  <c r="R144" i="78"/>
  <c r="U107" i="78"/>
  <c r="R107" i="78" s="1"/>
  <c r="E248" i="78" l="1" a="1"/>
  <c r="E28" i="78"/>
  <c r="C6" i="101" s="1"/>
  <c r="C68" i="101"/>
  <c r="E248" i="78" l="1"/>
  <c r="C108" i="101" s="1"/>
  <c r="C109" i="101"/>
  <c r="C119" i="101"/>
  <c r="C124" i="101"/>
  <c r="C110" i="101"/>
  <c r="C112" i="101"/>
  <c r="C114" i="101"/>
  <c r="C116" i="101"/>
  <c r="C118" i="101"/>
  <c r="C121" i="101"/>
  <c r="C125" i="101"/>
  <c r="C127" i="101"/>
  <c r="C111" i="101"/>
  <c r="C113" i="101"/>
  <c r="C115" i="101"/>
  <c r="C117" i="101"/>
  <c r="C120" i="101"/>
  <c r="C122" i="101"/>
  <c r="C123" i="101"/>
  <c r="C126" i="10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tc={B91E9FDA-1938-407B-AEA9-4ED8B845DCE3}</author>
  </authors>
  <commentList>
    <comment ref="E25" authorId="0" shapeId="0" xr:uid="{B91E9FDA-1938-407B-AEA9-4ED8B845DCE3}">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31 if we include duplicates, 28 if we just want to calculate how many horse names appear in the user data names.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<sst xmlns="http://schemas.openxmlformats.org/spreadsheetml/2006/main" count="7237" uniqueCount="3143">
  <si>
    <t>Case Author</t>
  </si>
  <si>
    <t>Instructions</t>
  </si>
  <si>
    <t>Bonus Questions</t>
  </si>
  <si>
    <t>Game #</t>
  </si>
  <si>
    <t>Level</t>
  </si>
  <si>
    <t>Points</t>
  </si>
  <si>
    <t>Answer</t>
  </si>
  <si>
    <t>Question</t>
  </si>
  <si>
    <t>Bonus 1</t>
  </si>
  <si>
    <t>Bonus 3</t>
  </si>
  <si>
    <t>Level 1</t>
  </si>
  <si>
    <t>Example1</t>
  </si>
  <si>
    <t>Level 2</t>
  </si>
  <si>
    <t>Example2</t>
  </si>
  <si>
    <t>Level 3</t>
  </si>
  <si>
    <t>Medium</t>
  </si>
  <si>
    <t>Example3</t>
  </si>
  <si>
    <t>Level 4</t>
  </si>
  <si>
    <t>Example4</t>
  </si>
  <si>
    <t>Level 5</t>
  </si>
  <si>
    <t>Example5</t>
  </si>
  <si>
    <t>N/A</t>
  </si>
  <si>
    <t>Level 6</t>
  </si>
  <si>
    <t>Example6</t>
  </si>
  <si>
    <t>Level 7</t>
  </si>
  <si>
    <t>Example7</t>
  </si>
  <si>
    <t>Bonus 2</t>
  </si>
  <si>
    <t>Bonus 4</t>
  </si>
  <si>
    <t>Bonus 5</t>
  </si>
  <si>
    <t>Relates to Level #</t>
  </si>
  <si>
    <t>Tsiory Razafitseheno</t>
  </si>
  <si>
    <t xml:space="preserve"> </t>
  </si>
  <si>
    <t>Microsoft Excel Collegiate Challenge 2025</t>
  </si>
  <si>
    <t>Levels</t>
  </si>
  <si>
    <t>Answer Hints:</t>
  </si>
  <si>
    <t>Hard</t>
  </si>
  <si>
    <t>Game 3's answer is even.</t>
  </si>
  <si>
    <t>MECC Regional Finals - Number 1 Fan</t>
  </si>
  <si>
    <t>ID</t>
  </si>
  <si>
    <t>Name</t>
  </si>
  <si>
    <t>Date of birth</t>
  </si>
  <si>
    <t>Followings</t>
  </si>
  <si>
    <t>Main interest</t>
  </si>
  <si>
    <t>F-0500</t>
  </si>
  <si>
    <t>Anita Cardenas</t>
  </si>
  <si>
    <t>F-1198/F-0672/F-1169/F-1316/F-1204/F-0786/F-0592/M-0738/F-1045/M-0837/F-1126/F-1226/M-0678/M-1243/F-0545/M-0505/M-1025/M-0977/M-1036/M-0988/M-0961/F-1123/F-0950/M-1167/F-1016/F-1026/M-0833/M-0536/M-1223/M-0821/F-0957/M-1035/F-1143/F-0531/M-0540/M-1347/M-0960/M-0723/F-1151/F-1178/F-0748/M-1068/M-1292/M-0694/F-0839/M-1325/M-0548/M-0774/F-0763/F-0687/M-0567/M-1021/M-1262/M-0951/F-1081/M-0834/F-1196/M-0507/F-0953/F-1079/F-0757/F-0596/M-1170/M-1287/F-1202/F-0935/M-1078/F-0504/F-0954/F-1046/F-1333/M-0636/M-0610/F-1032/M-0949/M-0524/M-0895/M-0510/F-0512/M-1033/M-1031/M-0557/M-0868/F-1057/F-1086/F-0829/F-1263/M-0620/F-1210/F-0753/F-0688/F-0956/F-0638/F-0628/M-1345/F-1215/M-0993/M-0792/F-1278/M-1304/F-1213/M-1291/F-1324/F-1282/F-0714/M-1303/M-0995/F-0580/F-1138/M-1248/F-0537/F-1059/M-0878/M-0550/M-0970/F-0564/M-0802/F-1318/F-1061/F-0712/M-1194/M-1117/M-0920/F-1216/F-0657/M-1286/M-1111/F-1155/F-0544/F-1253/M-1005/M-1030/F-0663/F-1193/M-1201/F-0980/F-1028/F-0775/F-0651/M-0791/F-0739/M-0817/F-0764/F-0617/F-0517/F-0629/F-0934/F-0601/F-0842/F-0991/M-0919/F-1001/M-0740/F-1144/M-0649/M-0599/M-0758/M-0677/M-0528/F-0682/M-0646/M-0664/M-1158/F-1168/M-1276/M-0703/M-0607/M-1241/M-0560/M-1024/F-0668/M-1187/M-0680/M-0696/F-0538/M-0871/F-0719/F-1273/M-0997/M-0843/M-0755/M-0746/M-1139/F-0886/F-1315/M-1156/F-0846/M-1281/M-0967/F-0975/M-0928/F-1130/F-0561/M-1147/F-1066/F-0669/F-0830/M-1300/M-0860/M-0715/F-0889/F-0924/F-0578/M-0527/F-1336/F-0574/F-0705/F-1271/F-0804/M-0831/M-0816/F-1285/F-0955/M-1022/M-0777/M-0859/F-0720/M-0781/M-0926/F-0652/M-0611/M-0805/M-0716/F-1120/F-1274/F-0698/F-0726/F-0543/F-0864/M-0586/M-0818/M-0840/M-1184/M-0673/F-1106/F-0735/M-0778/M-0699/F-0952/M-0656/M-0602/F-0855/F-0799/F-0819/F-0884/M-0897/M-1339/F-1089/F-1063/M-0945/F-1227/F-1179/M-0582/F-1332/F-1023/F-1183/M-0826/F-1228/F-1250/M-1000/M-1056/F-0751/F-1313/F-1013/M-0862/F-0684/M-1182/M-0644/F-1119/F-1317/F-1010/M-0820/M-0744/F-0931/M-0947</t>
  </si>
  <si>
    <t>Gaming</t>
  </si>
  <si>
    <t>M-0501</t>
  </si>
  <si>
    <t>Deanna Lucas</t>
  </si>
  <si>
    <t>F-0543/F-1123/M-1068/M-1293/F-0804/F-1198/M-1276/M-0843/F-0913/M-0567/M-0973/M-0536/F-1106/M-0837/F-1216/M-0961/M-1030</t>
  </si>
  <si>
    <t>Writing</t>
  </si>
  <si>
    <t>F-0502</t>
  </si>
  <si>
    <t>Donny Forbes</t>
  </si>
  <si>
    <t>M-0505/F-0861/F-1119/F-0954/F-1123/F-1190/F-1212/M-0940/F-1071/M-0624/F-1002/M-0694/F-1046/F-0959/M-1347/F-1136/M-0824/M-0755/F-1215/M-0636/F-1120/F-0563/F-1324/F-1132/F-0672/M-1054/F-0953/F-0578/F-0804/F-0568/F-1336/F-1059/M-0877/M-0988/F-0596/F-1012/F-1257/F-1041/M-1287/F-0799/F-0775/M-1292/F-1079/F-1168/F-0592/F-0935/F-0545/M-0915/M-0910/F-0786/F-0812/F-0950/M-1243/F-1312/M-1319/F-0525/F-0687/M-0977/F-1297/M-0876/F-0838/F-0911/M-0986/F-0844/F-0574/F-1226/M-0806/F-1129/F-0531/M-0510/M-0925/M-0519/M-0996/F-0544/F-1169/F-1001/F-1188/M-1135/F-1273/M-1036/F-0882/M-0821/M-1005/M-0920/M-0566/F-0772/M-0899/F-0991/F-0583/M-0919/F-0504/M-0609/M-1184/F-1318/F-0538/M-0678/F-0846/F-1204/M-1102/F-0671/M-1223/F-0712/F-0685/M-0620/M-1302/M-0896/F-0726/F-1106/M-0646/M-0539/M-1091/F-1213/M-1030/M-0960/M-0841/M-1035/M-0859/F-0735/F-0957/F-0942/F-0836/F-0625/M-1111/F-0663/F-0629/M-0834/F-1143/F-0632/F-0543/M-1286/F-1305/M-0895/M-0716/M-1334/F-1026/M-0513/M-0792/F-1275/F-0580/F-0627/M-0992/F-0934/M-0851/M-1231/M-1084/M-0700/M-1139/M-1051/F-1032/F-1186/F-0651/F-1282/M-0779/F-1216/F-1013/M-0540/M-0979/M-1087/M-1307/F-1081/F-0797/M-1068/M-1187/F-1245/M-0560/M-1078/M-0771/M-0527/F-0698/F-1121/M-0630/F-0612/F-0714/M-1301/M-0818/M-0703/M-1241/F-1189/M-1109/F-1057/F-1146/F-1278/F-0939/M-0758/F-0512/M-0600/M-0550/F-0517/F-0864/F-1152/M-0843/F-1240/M-1025/M-1056/M-1031/M-0590/M-0809/F-1328/F-1155/F-1153/F-1075/F-0762/F-1317/M-1195/F-1049/F-1233/F-0551/F-0952/M-0586/M-1345/F-0884/F-0520/F-1263/F-0684/F-1285/F-0829/M-1082/F-0753/M-0868/M-0548/M-0768/M-1247/M-1291/M-1147/F-0828/F-0956/F-1234/M-0765/M-0964/M-1172/M-0691/F-0622/M-1268/M-0862/M-0606/F-1253/M-0745/M-0536/M-1329/F-1258/M-1262/F-0515/M-0507/M-0593/F-0984/M-0759/F-0748/M-1069/M-1181/F-1249/M-1339/M-1201/F-1126/F-0549/M-0831/M-0837/M-0871/M-0654/M-0594/F-0914/M-1311/M-0649/M-0523/M-1125/M-0944/M-1101/F-1028/M-0908/F-1061/F-0900/F-0717/F-1066/F-1225/M-0901/M-1021/F-1349/F-0832/M-0639/M-1033/M-0733/M-0802/M-0577/M-0926/F-0616/M-0961/F-0795/F-0845/F-1086/M-1276/M-1289/F-1045/F-1103/M-1182/M-1008/F-1178/M-0658/F-1272/F-1089/F-0810/F-0842/F-1138/M-0869/F-0676/F-1228/M-0599/M-1344/M-0607/F-0659/M-0650/M-1161/M-0892/M-0699/M-1325/F-1023/M-0509/M-0680/F-0974/F-0787/F-1210/M-0835/F-1171/F-0720/F-1259/F-0980/M-0752/F-1140/M-0582/M-1327/F-1333/M-0677</t>
  </si>
  <si>
    <t>Hiking</t>
  </si>
  <si>
    <t>F-0503</t>
  </si>
  <si>
    <t>Sang Browning</t>
  </si>
  <si>
    <t>F-1168/F-1190/F-1045</t>
  </si>
  <si>
    <t>Cooking</t>
  </si>
  <si>
    <t>F-0504</t>
  </si>
  <si>
    <t>Cortez Vang</t>
  </si>
  <si>
    <t>F-0672/M-1347/M-0837/F-1002/F-1198/F-1168/F-0688/F-1136/F-1151/F-0735/F-0627/F-1079/F-1098/M-0859/F-0531/M-1276/F-1190/M-0646/M-1014/M-0860/F-0512/M-0973/F-0563/F-0538/F-1171/F-0959/M-0678/F-0545/M-1201/F-1169/F-0583/M-0562/M-0982/M-1084/F-0957/M-1135/M-0694/M-0961/F-0763/M-0599/M-0593/F-1316/F-0846/F-0617/M-0831/F-1155/M-0833/M-0774/F-1041/M-0862/M-1248/M-0519/M-0609/F-0525/M-0877/M-1319/M-1031/F-1059/M-0733/M-0507/F-0954/M-0826/M-1187/F-0578/M-0986/M-0794/M-1303/M-0818/M-1087/F-0697/F-0911/M-1243/M-0949/F-1012/M-0824/M-0664/M-0594/F-0520/F-1060/F-1249/F-0668/F-1228/M-0906/F-1337/M-0899/M-0501/M-0600/M-1292/M-1287/F-1144/F-0898/F-1212/F-0953/F-0799/F-0685/F-1226/M-0758/F-0842/M-0576/M-0809/F-0622/F-1106/F-1324/F-0864/M-0658/M-1344/F-1280/M-0696/F-1055/M-1068/F-0861/M-0709/M-1241/M-1320/F-1257/F-1204/F-1119/F-0991/F-1196/M-1078/F-0588/F-1152/M-0892/F-0579/M-0703/M-0791/F-0714/F-1272/F-1215/F-1333/M-0995/F-1186/F-0931/F-0857/F-0632/F-0690/F-1028/M-0636/M-1095/F-0686/F-0950/M-0919/F-0808/F-0952/M-1307/F-0900/M-1051/F-0648/F-0893/M-0841/M-1077/F-1131/M-0550/M-1345/F-0975/M-0782/M-0527/F-1279/F-0937/M-0925/F-0748/F-0812/F-1165/M-0716/F-0934/M-0926/M-0553/M-0933/M-1182/M-0778/F-0537/M-0620/F-1222/M-0910/M-1269/F-1176/F-0819/M-0920/F-1112/F-1282/M-1072/M-0981/M-1205/F-0882/F-0619/M-0802/M-1102/F-0629/F-0980/M-0547/F-0828/F-0574/M-0724/F-0935/F-0955/F-1210/M-1235/F-1023/F-0984/F-1189/F-0561/F-1258/F-0751/F-1013/M-1255/F-0726/M-1304/F-0652/F-1178/F-1086/F-0530/F-0754/F-0625/M-0854/F-0836/F-0747/F-0760/F-1103/M-0792/M-0597/M-0590/F-1317/M-1231/M-0993/M-0988/M-0534/F-0904/M-0901/F-0558/F-0635/M-0557/F-1183/F-0787/M-1101/M-0556/M-0915/F-0974/M-0851/M-0699/F-0613/F-0990/M-0738/M-1054/M-0649/M-0834/M-0871/F-0638/F-0884/M-0560/F-1045/M-0677/M-0650/F-0628/M-1310/M-0843/M-1293/M-1037/F-1062/F-1146/F-0671/M-0602/M-0876/M-1164/F-1295/M-1194/M-0943/F-0948/M-1339/M-0821/F-0502/M-1030/F-1126/M-0805/F-1017/F-0942</t>
  </si>
  <si>
    <t>M-0505</t>
  </si>
  <si>
    <t>Bertha Swanson</t>
  </si>
  <si>
    <t>M-1276/F-0687/F-1151/F-0954/M-0694/M-0910/M-0636/M-0560/M-0961/M-1223/M-1167/F-0672/M-0507/M-1139/F-1079/M-0949/F-1132/F-0748/M-0821/F-0799/F-1152/F-0568/M-0919/F-0543/F-1324/M-0843/F-0836/F-1098/F-1171/F-0786/F-1138/F-0957/M-1084/M-1054/F-0622/M-0703/M-1111/M-1201/F-0861/M-0834/F-1210/F-0563/F-0772/M-0920/F-0934/F-1169/F-0937/F-0935/F-1129/M-0540/M-1248/F-1106/M-0806/F-1257/M-0896/F-1317/M-0658/F-1204/M-1181/F-1026/M-1195/M-0774/M-1068/M-0519/F-1273/F-0592/F-1155/M-1292/M-0967/F-0596/F-1318/F-1168/F-1012/M-0696/M-1072/F-1240/M-0940/F-0839/F-0659/M-1182/M-0513/M-0881/F-0632/M-0570/F-0714/M-0831/F-1066/M-1293/M-1339/F-0929/M-0778/M-1301/M-0837/F-1057/F-1042/M-1262/M-0993/M-0599/F-0764/F-1328/F-0627/F-0574/M-0851/F-1282/M-0630/F-0580/F-1045/M-0841/M-1107/M-0982/M-1038/F-0846/M-0536/M-0960/M-1344/F-0516/F-0638/M-0925/M-0995/F-1027/M-0802/F-1274/F-1143/F-0690/M-1031/M-1078/F-0517/F-0735/M-0758/M-0665/F-0520/F-1198/F-0829/M-0646/F-0807/F-1189/M-0878/M-0867/F-0545/M-0876/M-1077/M-0664/F-0974/F-0531/M-1243/F-1272/F-0648/M-1304/F-1136/F-1126/F-1179/M-0859/M-1184/F-0775/M-0888/F-0754/M-1036/F-0564/M-0973/M-0777/M-0871/F-0762/M-0809/F-0905/F-0956/M-1021/F-0760/M-0926/F-1316/M-1281/F-1183/M-0906/M-1024/F-0849/F-0913/M-0523/M-1303/M-1267/M-0593/F-1216/F-0598/F-0578/F-1297/M-0826/F-1196/M-0768/F-0697/M-0610/F-0882/M-0678/M-1235/M-0783/M-0877/F-1178/M-0715/F-1061/F-0797/M-0577/M-0608/M-0981/M-0723/F-1060/M-0600/M-0602/M-0755/M-0548/F-0975/F-1245/M-0986/F-1041/F-0712/M-0597/F-1086/M-1187/M-0559/F-0619/F-1226/M-0988/F-0660/F-0842/M-0779/F-0950/F-0684/F-0763/F-0898/M-1319/F-0952/M-0724/F-0537/F-1333/M-1231/M-1009/M-0781/M-0868/F-0825/M-1347/M-1208/M-0869/M-0556/F-0508/F-0990/M-0562/M-0649/F-0855/M-0928/M-0709/F-0685/M-0679/F-1123/F-0857/M-0970/F-0808/M-1135/F-1285/M-0850/F-0747/F-1121/F-1115/F-1016/F-1013/F-1212/F-0924/F-1070/M-1164/M-1218/M-1172/M-1005/M-0680/F-0726/M-0945/M-0524/M-0771/M-0699/M-0644/M-0656/F-0893/M-0587/F-0651/F-0773/M-0510/F-0515/F-1271/M-0738/F-1059/F-1071/F-0757/F-0544/F-1146/F-0689/F-1039/M-0824/M-0887/M-1291/M-1035/M-0527/M-0835/M-1069/F-0532/M-1287/M-0744/M-1264/F-0900/F-0939/M-0817/M-0815/F-1202/F-1313/M-0518/M-1014/M-1067/M-1323/M-0895/M-0941/M-0642/M-0557/F-1222/F-1002/M-1073/M-0992/F-1186/M-0776/F-0766/F-0569/F-1055/M-0814/F-1015/F-1144/M-1051/M-0933/F-1119/F-0617/F-0575/M-1022/M-1211/F-0686/F-0682/M-0624/F-1228/M-1185/M-0792/M-0865/F-0832/F-1165/M-1170/F-1018/M-0566/M-0603/M-0847/M-1064/M-0996/F-1065/M-0899/F-1215/M-1080/M-1148/F-1278/F-0530/F-0984/F-1232/F-1028/F-0980/M-1255/M-1205/F-0750/M-1166/F-0717/F-0955/F-0702/F-0629/M-0731/F-0579/F-1160/F-0875/F-0671/M-0594/F-1234/M-0994/M-0609/F-0633/F-0828/F-1120/F-0512/M-0640/M-0840/F-1214/F-0953/M-1307/M-0765/F-1046/M-0654/M-0944/F-0692/F-1337/F-0710/F-0737/M-0848/F-1336/M-0533/F-0883/M-1101/M-1099/M-0550/M-0677/F-0628/F-1092/M-0782/F-1340/M-1000/M-1269/F-1023/M-0909/F-0538/F-0914/M-0943/F-0844/M-0567/M-0901/M-0977/F-0635/F-1076/M-1268/F-1254/F-1263/F-0922/F-0525/F-0804/F-0819/M-1029/F-0753/F-1081/F-0812/M-0854/F-1108/F-1244/M-1207/F-1075/F-0698/M-1094/F-1294/F-1275/F-0948/M-0528/M-0866/F-0904/M-1163/F-1238/F-0787/M-1302/M-0860/M-1241/M-0833/M-1289/M-1286/F-1097/F-0625/F-1190/M-0526/F-0637/M-0607/F-0959/F-1346/F-1175/M-0573/F-0713/M-1219/M-0621/M-1320/F-1032/F-0535/M-1192/F-0647/F-1250/M-0620/F-0991/F-0810/F-0502/M-0675/M-0606/M-1147/M-0951/M-1096/F-1305/M-1109/M-1033/F-1048/M-0631/F-0688/M-0979/M-0915/F-0942/F-1312/F-0583/M-1025/F-0785/M-0582/F-0911/M-0706/F-1225/F-0549/F-1010/F-0666/F-1256/F-0801/M-1173/M-1161/F-0728/F-1052/F-0830/F-0751/M-0534/F-1188/F-0725/F-0614/F-1348/M-1224/F-0927/F-0917/F-1089/M-1044/M-1247/M-0590/M-0892/F-0864/M-0780/M-1095/F-0838/M-0862/F-1140/F-1253/F-0798</t>
  </si>
  <si>
    <t>Reading</t>
  </si>
  <si>
    <t>M-0506</t>
  </si>
  <si>
    <t>Werner Fernandez</t>
  </si>
  <si>
    <t>F-0828/F-0954/M-0837/M-0505/F-0638/F-1120/F-0953/M-1111/F-0531/M-1078/M-0818/F-0747/M-1107/F-1226/F-1046/F-0632/M-0824/F-1032/M-1031/F-0735/F-1216/M-0841/M-0680/M-1135/F-0578/M-0519/M-1187/M-0977/F-0799/M-0925/F-1002/M-1231/F-1178/M-0967/M-0877/F-1106/M-1167/F-1004</t>
  </si>
  <si>
    <t>Swimming</t>
  </si>
  <si>
    <t>M-0507</t>
  </si>
  <si>
    <t>Sherri Frost</t>
  </si>
  <si>
    <t>M-0821/M-0636/F-0622/F-0935/F-1212/M-1223/F-1169/F-0632/M-1293/F-0512/F-1285/F-0954/F-0775/F-0934/F-1324/M-0877/F-0735/F-1336/F-0828/M-1231/M-0609/M-1111/F-0957/M-1068/F-1213/M-0624/M-0524/M-0892/F-0537/F-0772/M-1201/M-0851/M-0940/F-0596/M-1051/M-0986/F-0900/M-0792/F-0739/F-1318/M-0694/F-0913/F-0846/M-0988/M-1084/F-1123/F-0515/M-1014/F-1190/F-0991/F-0937/M-0949/F-0799/F-0763/F-0579/F-0578/M-0979/M-1184/F-1119/F-0531/M-0553/F-1316/F-1120/M-1031/F-1138/M-1005/F-0502/F-1061/F-0672/M-1344/M-0646/M-0505/F-1010/M-1301/F-0685/F-1152/M-1218/F-0588/F-0712/M-1139/F-1312/M-1255/F-0629/M-1102/M-0831/F-0819/M-1107/M-1077/M-1304/F-1263/M-0834/F-0753/M-0961/F-0613/M-0901/M-0606/M-0557/F-1272/F-1004/M-0977/F-0688/M-0928/F-1129/F-0829/M-1307/M-1345/F-0838/F-0810/F-0561/M-0802/F-1106/M-0920/F-1155/M-0513/F-0893/F-0563/F-0682/M-0501/F-0530/M-0915/F-1274/M-0824/M-0862/M-0919/F-0580/F-0545/M-0888/F-0747/F-0671/F-1059/F-1215/M-1156/F-1297/M-0608/M-0859/F-1186/M-1035/F-1023/M-0996/M-1110/M-0951/F-0686/M-1247/F-1086/F-0804/M-0649/M-0567/F-1112/F-1143/F-0574/M-1326/M-1320/M-1281/M-0620/F-1279/M-1347/M-1145/M-1292/F-0635/M-0895/F-1348/F-1178/M-0897/M-0510/F-0514/M-1286/M-0582/M-0992/F-0520/M-0540/F-0728/M-1024/M-1195/M-0815/F-1103/M-0723/F-0952/M-0597/M-0536/F-1015/F-1136/M-0562/M-0590/F-1337/M-0771/F-0614/F-0727/M-0813/F-0956/M-1235/F-1222/M-0941/F-1313/M-1167/M-0740/F-1226/M-1095/M-0527/M-0903/M-0700/F-0583/M-0837/F-0592/M-0841/M-1038/F-0628/F-1132/M-0709/F-0764/M-0973/F-0601/F-0568/M-0926/F-0969/F-1026/F-0598/M-0560/F-1071/F-1046/F-1305/M-1069/M-0843/F-0767/M-1208/F-1126/F-0625/F-0955/M-0734/M-1268/M-1087/F-1342/M-1211/M-0995/M-0691/F-0974/M-0783/F-1282/F-1204/M-1303/M-0758/F-0849/F-1171/F-1041/M-1243/M-0943/M-0833/F-1188/F-0950/F-1001/F-0549/F-1066/M-0789/M-0556/M-0519/F-0839/M-0963/F-1002/F-1196/F-1168/F-1203/F-0975/M-0768/M-1276/F-0619/M-0933/F-0638/F-0917/M-0566/M-0678/M-1248/F-0687/F-0959/F-1240/F-1151/M-0765/M-1331/F-1315/M-1117/M-1164/F-0543/M-0528/M-0923/M-0899/F-1332/M-1262/M-1080/F-0953/F-1045/M-0602/M-1044/M-0534/M-0800/F-0508/F-1175/F-0773/F-1258/M-0518/M-0806/M-0675/M-1339/F-0942/M-0548/F-1202/F-0972/M-1170/M-0533/F-1013/F-0589/M-1266/M-0703/F-0898/F-1198/M-1181/F-1238/M-0699/F-0911/F-1314/M-0550/F-1261/F-0627/M-0642/M-1030/F-1154/F-0751/M-1000/F-1183/F-0786/F-0962/F-0544/M-0860/F-1216/M-0731/M-0778/F-0648/M-0809/F-0693/F-0617/F-1333/M-0878/F-1092/F-1349/M-1311/M-0850/M-0506/M-0581/F-0538/M-1043/F-0517/F-1322/M-1096/M-0572/F-1049/M-0529/M-1187/F-0503/M-0733/F-1055/F-0669/M-0818/M-0854/F-0864/F-0929/M-0704/M-0738/F-1256/M-0887/F-0858/F-0842/M-0868/F-0748/F-1098/F-0750/F-1016</t>
  </si>
  <si>
    <t>Photography</t>
  </si>
  <si>
    <t>F-0508</t>
  </si>
  <si>
    <t>Marcy Hooper</t>
  </si>
  <si>
    <t>M-1223/F-0543/F-1171/M-0510/M-1025/M-1030/M-0926/M-0961/F-1257/M-0624/M-1307/F-0864/M-0925/F-0748/F-0687/F-1183/M-0851/F-1215/M-0806/F-0828/F-0682/F-0632/F-0953/F-1016/F-1196/M-0723/M-1276/M-0599/F-1004/M-1014/M-1339/F-1324/F-0580/M-1139/M-1184/F-0627/F-1143/F-1317/M-1036/M-0915/M-0694/F-0660/M-1248/F-0598/M-0910/M-1201/M-1145/M-1287/M-0744/M-1194/F-1212/M-0949/F-1026/F-0775/F-0538/F-0672/M-0606/F-0561/M-0519/M-1195/M-0779/F-0819/M-0869/M-0967/F-1138/M-0901/M-0843/F-0808/M-0524/F-0799/F-0739/F-0935/M-0831/M-0590/F-0512/M-0821/M-0996/F-0980/F-1059/F-1204/F-1285/F-0502/F-1165/F-0545/F-1178/M-1078/M-1033/F-0726/F-1063/F-0991/F-0663/F-1169/F-1168/M-1218/M-1301/F-0804/M-0860/F-0625/M-0636/M-0951/M-0526/M-0977/F-0517/F-0797/F-0514/M-0709/F-0959/M-0867/F-1013/F-0812/M-0670/F-1155/F-1146/M-0944/M-0593/M-0981/F-1226/M-0986/M-0979/F-1042/M-0513/M-0780/M-0620/M-1167/M-0841/F-1012/F-0531/F-1278/F-1316/M-1325/M-1326/F-0846/M-1084/M-0871/M-1281/M-1111/F-1032/M-0600/F-1136/M-0982/F-0697/F-1273/M-0646/M-0587/F-1179/F-0917/F-0905/M-1187/M-0553/M-0556/M-0560/F-0690/F-0855/F-0617/F-0588/F-0583/F-0719/F-0898/M-0607/M-0877/F-1210/F-0579/F-0574/M-0995/M-0608/M-1064/F-0712/M-1304/F-1023/M-0928/M-1005/M-0834/M-1135/F-1018/F-0757/F-0830/F-0798/M-0794/F-1328/F-1106/F-0717/M-0920/M-1054/F-0751/M-0970/M-1347/F-1188/M-0505/F-0668/F-0558/M-1293/F-1318/F-1305/M-0570/F-0532/M-0581/M-0539/F-0966/F-1041/F-0948/M-0507/M-1172/F-1057/F-0842/M-0988/M-0540/M-0941/M-0527/F-1070/M-0817/M-1091/M-1302/F-0516/M-1323/M-0833/F-0900/F-0720/F-0503/F-0563/M-0567/F-0913/F-0657/M-0501/M-0680/M-0826/M-0960/F-1133/F-0688/F-0692/F-1015/M-0626/M-0947/M-0805/F-1045/M-0815/M-1268/F-0893/F-0927/M-1038/M-0940/F-0651/M-1024/F-0728/F-0652/F-0616/M-1192/M-1069/M-1243/M-0562</t>
  </si>
  <si>
    <t>Solving puzzles</t>
  </si>
  <si>
    <t>M-0509</t>
  </si>
  <si>
    <t>F-0953/F-0538/F-1151/M-0860/F-1126/F-1123/M-1031/F-0512/M-0534/F-1119/F-1210/M-0851/F-1045/F-0574/M-0744/F-0617/M-1135/F-1285/F-0638/M-1303/F-1012/F-0772/M-0967/M-1077/M-0996/F-1086/F-1136/M-0982/F-1060/F-1317/M-0818/F-0629/M-0919/M-0510/F-0525/M-0949/F-0751/M-0992/M-1339/M-1187/M-0960/F-1190/M-0755/F-1046/M-1068/M-1054/M-0570/M-1145/M-0783/M-0892/F-1169/M-1201/M-0694/F-0812/F-0531/F-0836/F-0959/F-0515/F-0712/M-0979/F-0520/M-1194/M-0606/F-0663/F-0757/M-0909/M-0576/M-0501/F-1106/M-1223/M-0779/F-1228/M-0794/M-1255/M-0536/M-0973/M-0906/M-0961/F-1280/M-0680/F-0625/F-1081/F-0913/F-0578/F-0623/M-0995/F-1198/F-0950/F-0894/M-0896/F-0984/M-1231/M-1291/M-1307/F-0545/F-1027/M-1302/M-0926/F-1316/F-0544/F-0563/M-0733/M-0802/M-0826/F-0991/M-0777/M-0529/F-1297/F-0842/F-1212/M-1044/F-1193/F-0735/M-0524/F-0508/M-0780/M-1267/M-0816/F-0829/F-1249/F-1071/F-0632/F-1070/M-0859/F-1263/F-1196/F-0798/F-1183/M-0567/F-0942/F-0668/M-0594/M-0519/F-1040/F-1337/F-1120/F-0787/F-0819/F-0957/M-1078/M-0560/F-0648/F-1010/F-1103/F-1226/M-0505/F-1130/F-0844/F-0564/F-1176/M-1117/F-0728/F-1098/M-0600/M-0597/M-0557/F-0532/M-0577/F-0690/F-0672/M-1266/M-0877/F-0886/F-1257/M-0528/F-1004/F-0647/F-0773/F-0786/F-1168/F-1336/F-0614/M-0824/F-1049/M-0587/F-1240/M-0630/M-0771/F-0753/M-1293/F-0980/F-0884/M-0513/F-1062/F-0810/M-1287/M-1167/M-0608/M-1033/F-1129/F-0804/F-0975/F-0687/M-0998/F-0872/M-0624/F-0827/M-1241/M-0507/M-1248/F-0657/F-1075/F-1216/F-1018/M-0782/F-1013/F-0855/F-0898/M-0920/F-1090/F-0939/F-1131/F-1032/M-1139/M-0539/M-0940/M-1007/F-0685/F-0767/F-0504/F-0530/M-1329/M-0556/F-0517/F-1321/M-1051/M-0599/F-1225/F-0924/M-0820/M-0831/M-0815/M-0665/M-1053/F-0701/F-1213/F-0955/M-1218/M-1269/F-0516/M-1286/M-0813/M-0540/F-1108/F-1001/M-0869/F-1079/F-1273/F-1222/M-0814/M-1195/F-1253/F-0568/M-0833/F-0828/M-0988/M-0636/M-1067/F-0613/F-1305/F-1112/F-0846/M-1247/F-0748/M-0738/F-1023/F-0669/M-1334/F-1251/F-0883/F-0929/F-0714/M-1147/F-1115/M-1243/M-1163/F-0619/M-0656/M-0774/F-0514/M-0806/M-1064/M-0910/F-1175/M-1347/M-0646/F-1152/M-1319/M-0759/M-0925/F-0551/F-0503/F-0987/M-1164/F-0661/M-1207/M-0888/F-0935/F-1171/M-1300/F-0839/M-0876/M-1118/M-1301/F-0968/M-0977/F-0705/F-0763/M-1072/F-1127/M-0550/M-1325/M-1344/F-0830/F-0948/M-0778/M-0752/F-0956/F-0861/M-0670/F-0954/M-1087</t>
  </si>
  <si>
    <t>Playing board games</t>
  </si>
  <si>
    <t>M-0510</t>
  </si>
  <si>
    <t>Brady Brock</t>
  </si>
  <si>
    <t>F-1123/F-1013/F-1046/M-0837/M-1243/F-0935/F-1316/F-1317/F-0839/M-0778/M-0899/F-1129/M-1248/F-0819/F-1228/F-0625/F-0812/F-0804/F-1151/M-0986/M-1167/M-0609/M-0988/F-1012/F-0786/F-0900/F-0828/F-1002/M-1231/M-1035/M-0859/M-1301/F-1098/M-0664/F-1071/M-1036/F-1204/M-1051/F-0617/M-0599/M-1195/M-0694/M-0606/M-1201/M-0818/F-1126/M-1287/F-1132/F-0927/M-0768/M-1030/M-0566/M-0834/F-0545/M-0833/F-0512/M-1182/M-1145/M-0560/F-0578/F-1193/F-0668/M-0973/M-0777/F-0861/F-0882/F-0622/M-0967/M-0821/M-1054/M-0501/F-0829/M-0841/M-1255/M-1021/M-1135/M-0925/M-0843/F-0754/F-0638/M-0860/F-0747/M-0779/F-1210/F-0775/F-0697/M-0548/M-0940/F-1285/M-0979/M-0513/M-1319/F-1171/F-0686/F-0913/M-1102/F-0954/F-0531/M-1325/F-0959/M-1107/M-1024/M-0678/M-1218/F-1282/M-1087/F-0898/M-0536/M-0594/F-0714/M-0781/M-0555/F-0751/M-0755/M-0897/F-1169/M-1068/M-0733/F-1055/F-0763/F-1136/M-1156/F-0574/M-0895/M-0782/M-0744/F-0619/F-0563/M-0524/F-0727/M-0977/M-0862/M-1276/F-0975/M-1031/M-0981/M-1095/F-1179/F-0980/M-0878/F-1079/M-0901/F-1297/F-0717/F-0688/F-1215/M-1139/F-0525/M-0587/F-1202/M-0567/F-0623/M-0602/F-0628/F-1061/M-0944/M-1300/M-0876/F-0520/F-0748/M-0993/M-0700/F-1026/F-0596/M-1292/F-1346/M-0597/F-0852/F-0514/F-0810/M-0915/F-0953/F-0687/M-0960/M-1291/M-1307/M-0570/M-0961/F-1259/M-0634/M-1293/M-0577/F-1155/F-1272/M-1064/F-1165/F-0797/F-0503/M-1267/F-1040/F-1196/F-1183/F-0799/M-0742/M-0610/F-0579/F-1059/M-1038/M-0646/F-0669/F-1232/F-0787/M-1268/M-0963/M-0793/M-0919/M-0910/F-1016/M-0505/M-0868/M-0624/F-1032/M-0892/F-0598/F-0798/M-0826/F-0957/F-0671/M-1077/M-1347/F-0864/F-1144/M-1163/F-0629/F-1063/F-1178/F-1004/M-1084/M-1192/F-1130/F-1075/M-0964/F-1333/F-1312/F-0934/M-1184/F-0894/M-0774/M-1262/F-1198/M-0771/M-1009/M-0540/F-1089/F-0544/F-0772/M-1247/F-1314/M-1037/F-0592/M-0586/F-0685/M-0994/F-1233/M-0562/M-0644/M-0738/F-1318/F-1042/M-0696/M-0636/F-0739/M-0526/F-1138/F-1189/F-1060/M-0573/M-1286/F-0838/F-1256/F-1190/F-0583/M-0885/M-0877/M-0933/M-0752/M-1241/F-0795/F-0613/F-1106/F-0735/M-0923/F-0660/F-1226/M-1223/F-0551/F-0830/F-0972/F-1018/M-1339/F-0682/F-0757/F-1274/M-0654/F-1108/M-1005/M-0806/M-1110/M-1044/M-0770/F-1342/F-0937/M-1074/M-0998/F-1336/F-1119/F-0942/F-0924/F-0612/M-1208/F-1152/F-0591/M-0655/F-0911/M-0996/F-1305/F-1313/F-0726/F-0962/M-0550/F-0855/M-0920/M-1111/F-1086/M-1083/M-0670/F-0956/F-1134/F-0965/F-0532/M-0680/F-1160/F-1212/M-0928/F-0857/M-1033/M-0906/F-1045/M-0732/M-1206/F-0672/F-1168/M-0529/F-0580</t>
  </si>
  <si>
    <t>Basketball</t>
  </si>
  <si>
    <t>F-0511</t>
  </si>
  <si>
    <t>F-0592/F-0804/M-0505/M-1201/F-1317/F-1285/M-1243/F-1046/F-1212/M-0860/F-1123/M-0967/F-0959/M-0636/M-1107/F-0672/F-1169/M-0680/M-0567/F-1204/M-0833/F-1171/M-0593/F-0537/M-0926/F-1086/M-1139/M-0899/F-0861/F-0735/F-0775/F-1136/M-0986/F-0799/M-0507/F-1213/M-1031/F-1216/M-0678/F-1196/F-1129/F-1138/M-0791/F-1032/F-0596/F-1151/M-0960/M-1033/F-0625/M-0510/F-0632/F-0911/F-1198/F-1132/M-1286/F-1324/M-1276/M-0996/M-0758/F-0563/F-0953/F-0954/M-0910/F-0688/F-0580/F-1193/F-1023/F-0929/M-1182/M-0817/F-1263/F-0660/M-0859/F-1183/M-0778/M-0783/M-1181/M-0768/M-0664/F-0686/F-0614/M-0809/F-1168/F-1106/M-1218/M-1303/F-0839/F-1305/F-1155/F-1188/M-1301/M-0658/F-0682/F-0671/F-1202/F-0812/F-1253/F-0638/F-1012/F-1002/F-0538/M-1247/M-1241/F-0545/F-1278/F-0525/F-0748/M-0590/F-0957/F-0517/M-0709/F-1079/M-0951/M-1038/M-0670/M-0869/F-0588/M-0782/F-1066/F-0772/F-1119/F-1228/F-0956/M-1068/M-0897/M-0995/F-0568/M-1014/M-0915/F-1062/M-1205/F-0753/F-0583/M-0909/M-1147/M-0792/F-0808/M-0519/M-0610/F-0687/F-0629/M-0597/M-1007/M-1005/F-1108/F-0579/M-0607/M-1110/M-1043/F-1059/M-1291/F-1318/M-1030/M-0665/M-1035/F-1190/M-0977/F-0872/F-0913/M-1281/M-0877/F-0705/F-1222/M-0557/M-0536/F-1040/F-1016/F-0659/M-0609/F-1297/M-1326/M-0781/F-1045/M-0556/F-1130/F-0807/M-1289/M-0925/M-0818/M-0738/M-0779/F-0980/M-0501/F-0669/M-0703/F-0763/F-0720/F-0924/F-1271</t>
  </si>
  <si>
    <t>Pottery</t>
  </si>
  <si>
    <t>F-0512</t>
  </si>
  <si>
    <t>Mauro Goodwin</t>
  </si>
  <si>
    <t>M-0505/M-1223/M-0988/M-0843/M-0607/F-1136/F-1151/F-1013/F-1119/F-1285/M-1276/M-0636/M-1025/F-0592/F-1204/M-0778/F-0954/M-0949/F-1045/M-0609/F-0596/F-1171/M-0562/M-1139/F-1226/M-0703/M-0996/M-1248/M-0909/F-0980/M-1347/F-0754/M-0723/M-1031/F-1106/F-0927/M-1030/M-0960/F-1071/M-0806/M-0961/M-1187/F-0619/F-0772/M-0837/F-0583/M-0570/M-0851/F-0688/M-0536/M-1068/M-1107/F-1002/F-0726/M-0892/F-1060/M-0606/M-0646/M-0566/F-1169/F-0934/M-0738/F-0913/M-0694/F-0959/M-0899/F-0574/F-0751/M-1054/M-0896/M-1069/F-0812/F-1168/F-1202/F-0671/F-0504/M-0926/M-0782/F-1337/F-0929/F-0775/M-1182/F-0531/F-1010/M-0826/F-0544/M-1307/M-0620/F-1046/M-0593/M-1084/F-0714/M-0513/M-0820/F-1016/F-1061/F-0844/F-0935/F-0638/M-1339/F-0588/M-0540/M-0600/F-0957/M-1291/F-0617/F-0563/M-1319/F-0753/F-0549/F-1120/M-0925/M-1301/F-0515/M-1038/M-0920/F-1280/F-0747/M-0597/F-0942/F-1023/F-0911/F-1057/F-0632/F-1129/M-0758/F-1121/M-0901/F-0612/F-0622/M-0973/F-1213/F-1152/F-1305/M-0906/M-1303/F-0719/M-1147/F-0797/F-1282/M-0840/M-1005/M-0527/F-0502/F-0580/M-0862/M-1325/F-0628/M-0860/F-0525/M-1243/F-0849/M-0658/M-0742/F-1153/F-1313/F-1004/F-0956/F-1183/F-0687/M-1208/M-1091/F-0578/F-1126/M-1345/F-0685/M-1083/M-0501/F-1250/F-0517/F-1026/F-1349/F-1216/M-1035/M-0821/F-1190/F-1295/F-1075/M-1184/M-0724/M-0915/F-0787/F-1055/F-0974/M-0528/M-0834/F-0893/M-1142/M-1262/F-1138</t>
  </si>
  <si>
    <t>M-0513</t>
  </si>
  <si>
    <t>Marcella Herrera</t>
  </si>
  <si>
    <t>F-1136/M-1223/F-0861/M-0607/M-0877/M-0567/M-0778/M-1054/M-1307/F-1032/M-0774/F-1228/M-0536/F-0934/F-1151/M-0919/M-1139/F-0839/M-0992/F-1098/M-0892/F-0688/F-0531/F-1132/F-1316/F-1210/M-1201/F-0953/F-1041/M-0833/F-0838/M-1276/M-1339/M-0646/M-1167/F-1183/F-0697/M-0915/F-0629/M-1078/F-1196/M-0901/M-1347/F-0561/F-1106/M-1087/M-0593/F-1143/F-1060/F-0844/F-0617/M-1267/M-1005/F-1297/F-1171/F-0671/F-1213/M-1038/M-0609/M-0794/M-0896/M-0783/F-0514/F-1284/M-0678/F-1202/F-1045/F-0705/M-1292/F-1257/M-1030/M-0539/F-0592/F-0596/M-0961/M-1025/F-0829/F-0898/F-0504/F-0957/F-1190/M-0696/M-0986/F-0549/F-0574/M-0881/F-1169/F-1129/M-1243/F-1305/F-1178/M-1051/F-1152/F-0622/M-0715/F-0672/M-1182/M-0970/F-1285/M-0843/M-0505/M-0664/M-0779/F-1144/M-1304/F-0894/F-1002/F-0864/M-1170/F-0598/F-0763/F-1004/M-0733/F-0804/M-1101/F-0682/F-1026/M-0895/M-0960/F-0927/F-0775/F-1013/M-0557/M-0527/F-1317/F-1108/M-0997/M-1195/F-0955/M-1291/M-1231/M-0550/F-0956/M-0526/M-0967/F-1263/M-0528/M-1024/F-1215/M-0815/M-0871/F-0786/M-1117/F-0950/M-0534/F-1059/F-0690/M-1044/F-1324/M-1184/F-0508/M-1156/F-0579/F-1240/F-0846/M-0529/M-1329/M-0680/M-0944/F-1245/M-0964/F-0900/F-1086/F-1016/F-0714/F-0687/M-0926/M-0599/F-1189/M-1110/M-1286/F-0543/M-0624/M-1072/F-1138/F-0660/M-0649/F-0830/M-1241/M-1145/M-0897/M-1147/F-1260/F-0652/F-0980/M-0723/M-1118/M-1319/F-1063/F-0726/M-0993/F-0538/M-0820/M-0594/M-0949/M-1107/F-0767/M-1268/F-0929/F-1055/M-1325/F-0564/M-1298/F-1179/F-0525/M-1109/M-1031/F-1153/F-0954/F-0808/M-0780/M-0906/M-0677/M-1208/F-0619/M-1036/F-0638/F-1253/F-1280/M-0941/F-1018/F-0884/F-1123/F-0798/M-0821/F-1238/M-0665/F-0750/F-1116/M-0620/F-0614/M-0868/F-1242/F-1176/F-0578/M-1035/F-0882/M-0817/M-0559/F-0545/M-0793/M-0818/M-0560/F-0659/F-0913/M-0977/F-1212/M-0951/F-1312/M-1303/M-0824/F-1165/M-0996/M-0731/M-1187/F-1278/F-1149/F-0515/M-0746/F-0974/M-0973/M-0694/F-0772/M-0740/F-1229/F-1071/M-0673/F-1042/F-0959/M-1308/M-0658/F-0825/F-1226/F-1122/F-0984/F-0748/M-0732/M-0576/F-0807/F-1335/F-0747/M-0834/M-0947/F-1134/M-1334/F-0737/F-0855/F-0917/M-1247/M-0608/M-0555/F-0937/F-0612/F-0591</t>
  </si>
  <si>
    <t>F-0514</t>
  </si>
  <si>
    <t>Serena Malone</t>
  </si>
  <si>
    <t>F-1204/F-1190/F-1026/M-0694/M-0961/M-1167/F-1123/F-0953/M-0837/M-0843/F-1071/M-1223/M-0624/M-0510/M-1139/F-0578/F-0861/M-0821/M-0505/M-0834/M-0567/F-1336/M-0507/F-1317/F-1046/F-1023/M-0926/F-0751/F-1324/M-0774/M-0778/F-1012/F-0913/F-0804/M-1301/F-1196/F-0502/F-0735/F-0954/F-1285/F-1120/M-1033/F-0763/M-1031/F-0753/M-0973/M-1262/F-0798/M-1194/M-1195/F-1146/M-1344/M-1307/M-0678/F-0819/M-0540/M-0833/F-1126/F-1198/F-0671/F-0975/M-1005/F-1132/F-1013/M-0851/F-1282/F-0515/F-0927/F-1318/M-0892/F-0617/M-0859/F-0561/F-0980/F-0687/M-1036/M-0599/F-0929/M-0820/F-0682/M-0791/M-0988/M-1145/F-0543/M-0780/F-0583/F-0622/M-1255/M-1182/F-1129/F-0864/M-0881/F-1119/F-1213/F-0717/M-0826/F-0934/M-1347/M-0992/F-0579/M-1025/M-0982/M-1170/M-0782/M-1243/M-0576/F-0808/M-0755/M-1014/F-0568/M-1054/F-1210/F-1079/F-0714/F-0974/F-0663/F-0911/M-1292/M-0876/F-1193/F-1098/M-1339/M-1187/F-0592/M-1276/M-0860/F-0544/F-0659/F-0950/F-0898/F-0937/F-0508/M-1231/M-1268/F-0807/F-1212/F-0574/M-0915/F-0531/F-1059/F-1002/F-1257/M-0658/F-1273/F-0839/M-0919/F-1168/F-1233/M-0607/M-0818/M-0896/M-0553/F-0638/M-1135/F-1222/F-0588/F-0648/F-1275/F-1062/M-0606/F-1049/M-0559/F-1165/F-0520/F-0728/M-0646/F-1249/M-0997/F-0959/F-0882/M-1038/M-0809/F-1215/F-1348/M-1095/M-0620/M-1248/F-0563/M-1147/F-1216/F-0842/M-0597/M-0587/M-1078/M-0586/F-1121/M-0593/F-0939/F-1169/M-0841/M-0557/M-1184/M-1201/F-1041/M-0716/F-0660/M-1084/F-0727/F-0549/M-0949/M-0986/F-0797/M-1101/F-0623/F-0849/F-1149/M-1303/F-0669/F-1280/F-1018/M-0570/M-0941/F-1316/F-0537/M-0977/M-0560/M-1320/M-0945/M-0793/F-0632/F-1151/F-1259/F-1238/F-0517/M-0897/M-1109/F-0772/F-1057/M-0995/M-0802/F-0799/M-0746/M-0534/F-0754/F-0512/M-0824/M-0703/F-0672/M-1319/M-1067/F-1346/F-1055/M-0940/F-1134/M-0933/F-0614/F-0558/F-0829/F-0686/F-1342/M-1077/F-0886/F-1176/M-0519/F-1183/M-1072/M-1164/F-0966/F-0504/M-0608/F-0786/M-1302/M-0831/F-1028/M-0909/F-0629/M-1291/F-1284/F-0598/M-0566/F-0552/M-1024/M-1087/M-0759/M-0501/M-1030/F-1015/F-0812/F-0857/F-0948/F-1240/F-0971/M-0677/F-1045/M-0910/F-1313/F-1232/F-1225/M-0602/M-1293/M-0562/M-0656/F-1066/F-0825/M-0993/M-0878/F-1136/M-1247/M-0550/F-1152/M-0908/F-1202/F-0627/F-0712/F-0522/F-0957/M-1304/F-0764/M-0524/F-0612/F-0726/M-1325/F-0532/M-1083/F-0545/M-0670/M-0853/M-0854/M-0895/F-1312/M-0572/M-0951/M-0642/F-0884/F-0688/F-0689/F-0701/F-0889/M-0994/F-0739/F-0637/F-1010/M-1000/F-1108/M-0528/F-1155/M-1035/M-0789/M-1082/F-1039/M-0548/F-1322/F-1178/F-1332/M-0655/M-0877/F-0991/M-0738/F-1032/F-1335/M-1323/F-1200/F-1305/M-0981/M-0610/F-0538/M-1148/M-0745/M-0536/M-1218/M-0907/F-1203/F-0628/F-1228/F-0773/M-0920/M-1265/F-1154/M-0806/F-1097/M-0868/M-0696/M-0581/M-0758/F-0645/M-0630/M-1021/M-1288/F-1337/M-0998/M-0989/F-1086/M-0523/F-0591/F-0684/M-0885/M-0611/F-1245/F-1092/F-0962/F-0935/F-0651/M-0700/M-0621/F-1020/M-1329/M-1043/F-0828/M-0664/M-1239/F-1004/F-1271/M-0649/F-0900/F-1153/M-0930/F-0747/F-0904/F-0748/F-1295/M-0768/M-0964/M-0626/F-1011</t>
  </si>
  <si>
    <t>F-0515</t>
  </si>
  <si>
    <t>Jackie Mckee</t>
  </si>
  <si>
    <t>F-1119/M-0694/F-0935/F-1169/F-1212/F-0545/F-0538/F-0543/F-1198/F-0954/F-0579/M-0507/M-0599/M-0678/M-0961/M-1014/F-1098/M-1243/F-0638/F-1071/M-0859/F-0531/M-1078/F-0819/F-0828/F-0786/M-1030/M-0606/F-0751/M-0973/F-1045/F-0959/M-0778/M-0566/F-0864/M-0899/M-0831/M-0877/M-0562/F-0748/F-0672/M-1077/M-1241/M-1344/F-0622/F-1226/M-1005/F-1213/F-0563/M-1051/F-1317/M-0738/M-0925/F-0739/F-0842/M-0892/F-0682/F-0757/M-1139/F-0687/F-0799/M-0915/F-0561/M-1031/F-1026/M-0926/F-1196/M-0670/M-0594/M-0624/M-0636/M-0524/M-0910/M-0782/F-1151/M-0833/F-1284/M-1135/F-1178/F-0763/F-0629/F-0775/M-0837/M-0928/F-0804/M-1194/F-0937/F-1316/M-0869/M-1320/M-1345/F-1132/F-0927/F-0671/M-1307/F-1016/F-0950/M-0510/F-0953/M-0774/M-0677/M-1293/M-1267/F-0839/M-1054/F-1120/M-1248/F-1046/M-0534/F-0787/F-0861/M-0901/M-0949/F-0808/M-1110/F-0753/F-1079/M-0919/M-1291/M-0696/F-0772/M-1107/F-0660/F-1057/M-0876/F-0807/M-0862/F-0975/F-1129/M-1302/F-1060/F-0686/F-1249/M-1181/M-0818/F-1130/M-0843/M-0539/M-1044/F-0855/F-1027/M-0944/M-0519/F-1146/M-1068/F-1001/F-0632/F-1336/M-0646/M-1255/M-0815/M-0881/F-0980/F-1061/M-1147/F-1214/M-0860/F-1189/M-1072/F-0588/F-0898/M-0981/F-1228/F-0939/F-0764/M-0553/M-1091/M-1276/F-0838/M-0505/F-1165/F-0580/F-0913/M-0996/M-0821/M-0658/M-0665/F-0564/F-1138/F-1152/F-1070/F-1028/M-0771/F-0905/F-1103/M-0715/F-0762/F-0592/M-0997/M-1009/F-1041/M-1323/F-0812/M-1170/F-1312/F-0872/F-0574/M-0528/F-1004/F-0717/M-0896/M-0582/F-0551/F-1013/F-0701/F-0924/F-0688/M-1292/M-1025</t>
  </si>
  <si>
    <t>F-0516</t>
  </si>
  <si>
    <t>Madeline Gonzales</t>
  </si>
  <si>
    <t>F-0786/M-0567/F-0592/M-1276/F-0935/F-0578/F-1336/F-1123/M-0841/M-0636/M-0678/F-1106/M-0899/F-0543/M-1111/F-0804/F-0953/M-0833/F-1120/M-1347/F-1178/F-1045/F-1004/M-0560/F-1215/F-0688/F-0913/F-0799/F-1165/F-1213/F-0763/M-0599/M-0755/M-0996/M-0680/F-0617/M-0988/M-1201/F-1002/M-0501/F-1324/M-0607/F-1086/M-1286/F-0622/F-1226/F-0726/F-1204/F-1155/F-0836/M-0738/F-1190/F-0682/F-1132/M-1181/M-0548/M-0540/F-1098/M-0792/F-0512/M-0977/F-0632/M-0536/M-1223/F-0838/F-1060/F-1312/F-1317/F-1212/M-0979/M-0507/M-0982/M-1319/M-1293/F-1119/F-1282/M-0550/M-1194/F-1066/F-1041/F-0747/F-0952/F-0775/M-0940/M-1036/F-1071/M-0928/M-1069/F-0757/M-0768/M-0715/M-1334/F-0545/F-0668/F-1126/M-0896/M-0709/M-0774/M-1068/M-0967/F-0959/F-0957/M-0570/F-0839/M-0691/F-1183/M-0818/F-0717/M-0590/F-0787/F-0672/F-0810/M-0877/M-0665/M-1267/M-1307/F-0764/F-1151/F-1168/M-0562/M-0981/M-1247/M-0658/F-1193/F-0819/M-1030/F-0525/F-1144/F-1059/F-1143/M-1231/F-0748/M-0694/M-1156/M-1298/M-0534/F-0588/M-0700/M-0523/M-1167/M-1033/F-0735/F-0754/M-1005/M-0758/F-0739/M-0881/M-1139/M-1302/M-0557/M-0673/F-0929/F-0864/F-0663/F-0950/F-1186/F-0623/M-1301/F-1316/F-1026/F-1245/F-0886/F-0531/M-1117/F-1305/F-0893/F-1342/M-0609/M-0885/F-1092/F-0911/M-0843/F-0798/M-0925/F-1046/F-1346/M-1142/F-0551/M-0646/M-1187/F-1318/F-0852/F-1238/F-1169/F-0698/M-1035/M-0634/M-0724/M-1170/M-0547/F-1171/F-1012/M-1325/M-0577/F-1032/F-0942/F-1057/F-0625/F-1328/F-0538/M-1083/F-1018/F-1249/M-0505/F-0574/M-0782/F-0808/F-0619/M-0926/M-0834</t>
  </si>
  <si>
    <t>Drawing</t>
  </si>
  <si>
    <t>F-0517</t>
  </si>
  <si>
    <t>Mayra Townsend</t>
  </si>
  <si>
    <t>F-0622/F-0828/F-1204/M-0973/F-0775/M-0988/M-0755/M-0960/M-0859/M-0694/M-0536/F-0543/M-1223/F-1198/F-0935/M-1347/M-1031/M-1068/F-1152/M-0607/F-0959/M-0860/F-1213/F-0991/F-1126/M-0646/F-0799/M-0744/M-1014/M-0534/M-0834/F-0627/F-1079/M-1276/F-0629/M-0961/F-1013/M-1255/F-1001/M-0791/F-0671/M-0821/M-0926/F-0839/M-1287/F-0544/M-1187/M-0553/M-0774/M-1078/M-0606/M-1054/F-1032/M-1195/M-0550/F-1119/M-1087/M-0992/M-0636/F-0786/F-0846/F-1045/F-1273/F-1060/F-0957/F-1041/F-1106/M-0979/F-0660/F-1061/M-1051/M-0940/M-0843/M-0919/M-1243/F-0836/M-0680/F-0913/F-1010/M-1181/M-0593/M-1170/M-0895/M-0876/M-1111/F-0952/M-0896/M-0513/M-0783/F-1282/F-0844/M-0529/F-0592/F-1165/F-1129/M-1102/F-1086/M-1307/F-1136/F-0842/M-0818/F-1132/F-0735/M-0576/F-0719/F-0549/F-1263/F-0705/F-0545/M-0670/F-1002/M-0567/M-0526/F-1245/M-1262/M-0587/F-0583/F-0579/F-0804/F-1040/F-1210/M-0510/M-0777/F-0937/F-0504/M-0691/F-1016/F-1071/M-0768/M-0831/F-1046/M-1035/M-1043/F-1169/M-0501/F-1023/M-0602/M-0820/F-0613/M-1077/F-1278/F-0682/F-1168/M-0851/M-0970/F-1143/F-0578/M-1218/F-0807/M-0557/M-0548/F-1112/F-0659/F-0574/F-0754/F-0760/F-1316/F-0687/M-1286/M-1025/F-1130/M-0824/F-1337/F-1171/M-0837/F-1202/F-1123/F-1052/F-0984/F-0628/M-0862/M-0963/M-0885/F-1190/F-1233/M-1268/M-1005/M-0678/F-1215/F-0747/F-0893/F-1127/M-0899/M-0923/M-0779/F-0651/F-0720/F-1336/M-0881/F-0598/M-0814/M-0951/M-0986/M-0731/M-0505/F-0614/M-0539/F-1062/F-0502/F-1188/M-1109/F-1238/F-1346/F-0520/M-0878/M-0732</t>
  </si>
  <si>
    <t>Yoga</t>
  </si>
  <si>
    <t>M-0518</t>
  </si>
  <si>
    <t>Hai Ferguson</t>
  </si>
  <si>
    <t>F-0672/M-1014/M-1347/F-0537/M-1167/F-1123/F-0638/F-0688/M-0841/F-0804/F-1171/F-0913/F-1190/F-0775/F-0574/F-0934/F-1046/F-0748/F-1151/F-1119/F-0819/F-0592/F-1324/F-0627/F-0512/F-0957/F-1026/F-1120/M-0519/F-0980/F-1317/F-0900/F-1004/F-0538/F-1183/M-0678/F-0836/M-0540/M-0973/M-0562/F-0954/F-1216/M-1139/M-1303/F-1143/M-0534/M-1276/F-0671/F-1169/M-0505/M-1084/F-1016/F-0786/M-0824/F-1136/M-0609/M-1307/M-0755/M-1033/M-0986/M-0777/F-0502/M-1038/M-1101/M-0877/F-1212/M-1031/F-1146/M-0548/M-0896/F-1193/M-0961/M-0599/M-1145/F-0911/F-0950/M-1241/F-0668/M-0590/F-0622/F-0991/F-1155/M-0925/M-0610/F-0549/F-1079/F-0763/F-0687/F-0942/M-0919/M-1184/M-0940/M-0670/F-1312/M-1302/F-0564/M-0567/M-1111/F-0614/F-1063/M-0843/M-0779/M-1025/F-1013/F-1257/F-0935/M-0909/F-0660/F-1222/F-1297/F-1130/F-1202/M-0821/F-1032/M-0996/F-0544/M-1095/M-0620/F-0984/M-0995/M-0920/F-1144/F-0720/F-1001/F-0525/M-0869/F-0937/F-1271/M-1319/M-0834/M-1334/F-1041/F-0663/F-1131/F-1273/F-1002/M-0860/F-0531/M-0895/F-1318/F-0612/M-0694/F-0563/M-0818/F-0864/F-1126/M-1158/F-1210/F-0773/F-1108/M-0892/M-0507/F-0625/F-0905/M-0607/F-1305/M-0926/M-0553/F-1272/F-0515/F-1204/F-1178/F-1245/F-0855/F-0927/M-0992/F-1042/F-0799/F-1228/M-0559/F-1260/F-0616/F-1188/M-0550/F-1284/M-0501/M-0740/F-0844/F-0767/F-0686/M-0774/M-1054/M-0881/M-1172/F-1129/F-1280/M-0862/F-1315/F-0889/M-1022/M-0528/F-1226/M-1201/M-0732/F-0924/M-0982/F-0747/F-1132/M-0555/M-0679/M-1248/M-1135/F-0561/M-1195/M-0802/F-1168/M-1036/F-0893/M-0630/M-0746/M-1325/M-0977/M-1287/M-1300/M-1247/F-1274/M-0833/M-1289/F-0975/F-1152/M-0901/F-0737/M-0851/M-1083/F-1186/M-0837/M-0709/F-1333/M-0781/M-0641/M-0744/F-0861/M-1344/M-1164/F-0727/M-0560/M-0793/M-0947/M-0906/M-0556/F-0543/M-1021/F-1012/F-1138/F-1149/F-0712/M-0658/M-0680/F-0931/F-1121/M-1243/M-0967/F-0623/F-0504/F-1233/F-0797/M-1301/F-1134/F-0568/F-1023/M-0910/M-0650/F-1275/M-1298/M-1223/M-0608/F-1055/M-1262/M-0778/M-1304/M-0988/F-1059/F-1098/F-0772/F-1175/F-0956/F-0619/M-1110/F-1060/M-0998/F-0810/F-0698</t>
  </si>
  <si>
    <t>Watching movies</t>
  </si>
  <si>
    <t>M-0519</t>
  </si>
  <si>
    <t>Arnulfo Lara</t>
  </si>
  <si>
    <t>F-0828/F-0622/M-0567/F-1119/F-1285/M-0678/M-1201/M-1243/F-0812/F-0531/M-0960/M-1319/M-0851/M-0536/M-0636/M-0899/F-0671/M-1078/M-0723/F-1026/F-0786/F-1004/F-1120/M-1248/M-0949/M-1035/F-0579/M-1014/M-0919/F-0512/F-0882/M-0973/F-0935/M-1187/F-0775/F-0544/F-1155/F-0772/F-0799/F-0537/M-0892/M-0607/F-1171/M-1084/F-0525/F-0975/F-0934/M-0901/M-1231/M-0505/F-1169/F-1108/F-1138/F-0638/M-1025/F-1136/M-0988/F-0900/F-1204/F-0829/M-0782/M-0824/F-1066/M-0694/F-0937/F-1190/M-0744/M-1344/M-1247/F-1216/F-0953/M-1033/F-0838/F-0839/F-1212/F-0596/F-0754/M-0779/F-0959/F-1263/M-1301/F-0954/F-1196/M-0609/F-0578/F-0808/F-0864/M-1195/M-0570/F-1312/F-0913/F-1210/M-0982/F-0911/F-0760/F-0751/F-1168/M-1117/F-1001/M-0970/F-0516/M-0664/M-0526/M-0606/F-1271/M-0792/F-0632/M-1107/F-1106/F-0659/F-0580/F-0563/F-1027/F-1228/F-0712/F-0515/M-0778/M-0715/F-0927/F-0688/M-1223/F-1130/F-0517/F-0974/F-1071/F-0686/M-0670/F-1324/F-0719/F-0598/F-0955/M-0590/F-1143/F-0842/F-0617/F-1222/F-0980/M-1269/M-1241/M-1077/M-1347/M-1293/M-0877/F-0798/F-1336/M-0755/M-0620/M-1194/M-0573/M-0758/F-1284/M-0646/M-1147/M-1276/M-0738/M-1087/F-1070/M-0818/M-1283/F-0807/M-0771/M-0833/F-0568/M-0813/M-0594/M-0816/F-0543/F-1258/F-1215/F-0991/F-0735/F-1092/M-0837/F-1273/M-0940/F-0804/F-1198/M-1287/M-0649/F-0739/M-0553/M-0658/F-1346/F-1226/F-1126/F-1013/F-0687/F-1098/F-1175/M-0680/F-0619/M-0586/M-0854/F-0773/F-1127/M-1255/M-0941/F-1178/F-0651/F-1337/F-1260/M-1044/F-1149/M-1111/F-0747/F-0956/M-0909/M-1218/F-0698/M-1102/M-1325/F-1151/F-1079/M-0856/F-0648/M-0560/M-0656/F-1116/M-0802/F-0810/M-0979/M-0895/M-1208/M-1323/M-0998/F-0660/M-0860/M-0745/M-1101/F-0748/F-0763/M-1095/M-0626/M-1021/M-1167/F-1238/M-0945/M-0906/F-1057/M-0997/M-0765/F-0917/M-0599/F-1063/F-1041/F-1348/F-0931/F-1012/M-0582/M-0696/F-1259/F-0627/M-1291/F-0801/F-0685/M-0789/M-1329/F-1214/M-0507/F-0990/M-0995/F-0714/M-0566/M-0876/M-0630/F-0726/M-1331/M-1029/M-1031/F-0939/F-0522/M-0600/F-0948/F-1045/F-0929/M-0624/F-1075/M-0961/M-0887/M-0673/F-0502/F-0890/M-0977/F-0883/M-1003/F-0689/F-0530/M-0920/M-1304/M-0992/F-1280/F-1183/F-0592/M-0820/F-1152/M-1036/M-1211/F-1179/M-1161/M-0866/F-1015/M-0542/M-0528/M-0524/F-0857/M-0776/M-1286/M-0559/M-0540/M-1264/F-0861/F-0503/M-0964/F-1086/F-1233/M-0910/M-0859/F-1042/M-1300/M-1072/F-1229/M-0791/M-0604/M-1069/F-1202/F-0753/M-0821/M-1181/M-1009/F-0898/M-1145/F-1081/F-1165/M-1268/F-1318/F-0968/F-1089/M-0834/M-1334/M-0631/F-1176/F-1244/M-1054/F-0532/M-0761/F-0849/F-1297/F-0803/F-0672/F-0574/F-1040/M-1235/F-1123/F-0653/F-0538/F-1316/F-0625/M-0746/M-0862/F-1105/F-0520/F-0504/M-1056/M-1022/M-0926/M-0679/M-0903/F-1253/F-0628/M-0843/F-0551/F-1274/F-1032/F-0875/M-0996/F-1317/F-0564/F-0545/F-1061/F-0844/F-0684/M-0752/M-1139/M-0555</t>
  </si>
  <si>
    <t>F-0520</t>
  </si>
  <si>
    <t>Bob Garza</t>
  </si>
  <si>
    <t>F-1198/F-1026/M-0960/M-1068/F-1285/F-1171/F-1324/F-1012/M-1243/M-0507/F-0763/M-0977/F-0538/F-0531/M-0599/M-0919/M-1347/M-0779/F-0563/F-1120/M-0778/F-0617/F-0688/F-1132/M-0949/M-1031/M-1248/M-0996/F-0537/M-0624/F-0747/F-1129/F-0935/F-0934/F-0839/M-1005/F-1071/M-0988/M-0791/F-0828/M-0680/F-1123/M-0536/F-1126/F-1318/M-1182/M-0610</t>
  </si>
  <si>
    <t>F-0521</t>
  </si>
  <si>
    <t>Wilda Whitehead</t>
  </si>
  <si>
    <t>M-0821/F-1168/F-1336/F-1046/F-1013/F-0538/M-0973/F-0839/M-0678/F-1226/M-1111/M-0723/F-1152/F-0596/M-0505/F-0980/M-1033/F-1196/M-1107/F-0512/F-0927/F-1071/F-0900/F-0935/M-0834/F-0579/M-1035/F-0629/F-0864/M-0915/F-1190/M-0646/F-0739/M-0566/M-0548/F-0991/M-0824/M-1054/F-0574/F-0502/M-1347/M-0833/M-0680/M-0859/F-1079/M-0553/F-0568/F-1151/M-1077/F-0775/M-1036/M-0920/F-0846/F-1284/F-0592/F-0959/M-1339/M-0970/M-1319/F-1282/F-0861/F-0625/F-1004/M-1298/F-1012/F-0836/F-1210/F-0627/F-0622/F-0632/F-0786/M-0892/F-0929/F-0735/F-0668/F-0563/F-0717/F-1337/M-1087/M-0562/M-1167/M-0755/M-1117/F-0659/M-0620/F-0671/M-1101/F-1119/M-0636/F-1328/M-0694/F-1317/F-0754/F-0619/F-0598/F-0810/M-0715/M-0528/F-1324/M-1262/F-1086/M-0593/M-0982/M-0996/F-1213/M-0567/F-0893/F-1155/F-1215/F-0516/F-1285/M-1281/F-1032/M-1293/M-0944/M-0995/F-0828/F-0763/M-1334/F-1066/M-0576/F-0727/F-0894/M-1247/M-0877/M-0843/M-1084/M-1051/M-1301/F-1143/M-0696/M-0868/F-1023/M-1147/F-1057/M-0781/M-0709/F-1178/M-0926/F-0799/F-1271/F-0698/M-0557/F-0872/F-1183/F-1059/F-1278/M-1118/M-0932/M-1201/F-0720/F-1130/F-1272/M-0949/M-0740/M-0817/F-0617/M-0910/F-0807/F-0705/F-0545/M-0814/F-1018/F-0689/M-1109/M-1269/F-1186/M-1021/M-0909/M-0854/F-1045/F-0952/M-1241/M-0611/M-1218/F-0663/M-1068/F-1346/M-0513/M-1307/M-0501/M-0963/M-1043/F-0532/M-0771/M-1156/F-0772/M-1231/F-0686/F-0950/M-1030/F-1316/F-0842/M-0524/M-1292/M-0977/M-0988/F-0531/F-1010/F-0747/F-0564/M-1029/M-1325/M-0865/F-1132/F-0726/F-0719/F-0924/F-0838/F-0787/M-0582/M-0851/M-1286/M-1069/F-0748/F-1055/M-0778/F-1171/M-0871/M-1255/M-0947/F-1108/F-0613/M-0526/F-0762/M-1283/M-0993/M-0594/F-0583/F-1081/F-0797/F-1089/M-0791/M-0876/F-0601/F-1309/M-1205/F-0728/M-0691/M-0738/F-1169/F-1040/M-0928/M-0556/M-0650/M-0986/F-0882/M-0649/F-1312/M-0662/M-0606/F-0578/M-1194/F-1026/F-1204/M-0967/F-0812/M-0933/F-0543/M-1208/F-1333/F-0886/F-1229/F-1259/M-1145/F-1060/F-0875/M-0597/M-1078/F-1049/M-1044/F-0552/M-0536/F-1273/F-0955/F-1016/M-1038/M-0724/F-0588/F-1129/F-0954/M-0607/F-0669/M-0586/M-0899/F-1198/M-1320/M-0813/F-0751/M-1344/F-1189/M-0507/M-1195/M-1224/F-1209/F-1042/F-1098/F-0517/F-0549/M-1329/M-1182/F-1115/M-1304/M-0831/F-1103/M-0792/M-0895/F-1342/M-0853/F-0714/M-0862/M-1025/M-0994/F-0660/F-0974/M-1191/M-0540/F-0773/M-1163/M-0758/F-0707/M-0779/F-1274/F-0956/F-1313/M-0665/M-0699/F-1216/F-0914/M-0736/F-0795/F-0953/F-0653/F-0819/M-1223/M-1289/F-1318/M-1099/F-0804/M-0519/F-0537/M-1187/M-0584/F-1097/M-0655/M-0639/M-0878/F-0725/M-1302/F-1212/M-1276/F-0580/M-0744/F-0829/F-0672/F-1227/M-1311/F-1002/F-0966/M-1243/F-1165</t>
  </si>
  <si>
    <t>Woodworking</t>
  </si>
  <si>
    <t>F-0522</t>
  </si>
  <si>
    <t>Mervin Gaines</t>
  </si>
  <si>
    <t>F-0672/F-1119/F-0592/M-1243/F-0578/F-1098/F-1045/F-1190/M-0837/M-0967/F-0543/M-1276/M-0678/F-1071/M-1347/M-0833/F-1204/F-1013/F-0772/F-0786/M-1078/M-1107/M-1111/M-1033/F-0502/M-0926/F-0953/M-0624/F-1196/F-0927/F-0531/M-1303/F-0804/F-0900/M-0609/M-0610/F-0579/M-1339/F-0712/M-0524/M-0646/F-0864/M-1054/F-1212/M-1014/F-0739/F-0911/F-0660/F-0957/M-1241/F-1318/M-0859/M-1184/M-0567/M-0995/F-0846/M-0553/F-1226/F-1188/M-1025/M-0961/M-1195/F-1120/M-1031/F-0757/F-0929/M-1307/M-1247/F-0844/F-1285/F-1086/F-1213/M-0881/M-1248/F-1305/M-0534/F-1215/F-1152/M-0526/M-1135/F-1063/F-0714/M-0973/M-0755/F-0574/F-0775/F-1106/F-0525/M-0778/F-0614/F-1012/F-0627/F-0583/M-1147/M-0505/F-0538/F-1210/M-0774/F-0760/F-0717/M-0996/F-0686/F-0748/F-1253/M-1110/M-0599/M-0566/M-0636/F-0950/M-1181/M-0843/M-1044/F-0747/F-0917/F-1079/F-0515/F-0735/M-0960/F-1144/F-1169/F-0727/M-0536/F-0651/M-0818/F-0952/F-0913/M-0981/F-1233/M-1077/M-1036/M-1319/F-0697/F-0935/F-1198/F-1002/F-0830/F-0530/F-0764/F-1057/M-0868/M-1223/M-0963/F-0819/M-1022/M-0758/F-0596/M-0528/F-1062/M-0700/F-1168/F-0799/F-1129/F-0763/M-0915/M-0709/F-0619/F-1171/M-1208/F-1130/F-1228/M-0740/F-1297/F-0544/F-0828/M-0877/F-0580/F-1131/M-0892/M-0779/F-1183/M-0992/F-1193/M-0910/M-0897/M-1344/M-0608/F-1042/F-1123/M-1287/F-1108/M-1218/F-1328/M-1266/M-0951/F-0648/F-0719/M-0649/M-0834/F-1263/F-0632/M-1262/M-1167/M-0611/F-1046/F-0685/F-1336/F-0622/M-0949/F-0561/F-1316/F-0517/F-1066/M-0680/F-1337/F-1322/M-0738/F-1225/F-1324/M-1326/M-1095/M-1304/M-1269/M-1231/M-0979/M-1139/F-0692/M-1164/M-0867/M-0587/M-1293/F-1348/M-0815/F-0937/F-0931/M-0792/F-0882/M-0732/F-0563/M-1310/F-1333/F-0516/F-1146/F-0991/M-0919/M-0696/F-1138/M-0560/F-0956/F-1149/M-0901/M-0664/F-1141/F-0807/M-1021/M-0607/M-1302/M-1109/F-0625/F-0688/M-1038/F-1049/F-1315/M-0899/M-0555/F-1155/M-0724/M-0920/M-0940/M-0806/M-1030/F-1090/F-1151/M-1187/F-1115/M-0513/M-0970/F-1075/F-1017/F-1023/F-1176/M-1009/M-0860/F-0845/M-0691</t>
  </si>
  <si>
    <t>M-0523</t>
  </si>
  <si>
    <t>Edna Gomez</t>
  </si>
  <si>
    <t>F-0953/M-0960/F-1190/F-1212/F-1169/M-0505/M-0860/M-0910/F-0735/M-0824/M-1111/F-0579/F-1123/M-0694/M-0524/M-0567/M-0636/F-1129/F-0726/F-1002/F-1098/F-0543/M-0899/M-1347/F-1151/M-0566/F-0563/M-1033/M-0892/M-1051/F-0638/F-0627/F-1045/M-0909/M-1194/M-0609/M-0755/F-0975/F-1071/M-1107/M-0744/F-0622/F-1143/M-0967/M-0536/F-0804/F-1188/F-1004/F-0617/F-0954/M-0678/M-0831/F-0864/M-1195/F-0520/F-0598/F-1136/M-0906/M-1247/F-0828/F-1013/M-1054/F-1168/F-0959/F-0882/F-1108/F-0545/M-1068/M-1307/M-1345/F-1041/F-0549/F-1228/F-0836/F-1010/F-1086/M-0977/F-1079/M-0696/F-0508/M-1320/M-0562/M-0961/M-0510/F-1204/F-0685/M-1262/F-1240/M-0895/M-0587/M-1078/F-0911/F-0717/M-1117/M-0670/F-0583/F-1016/M-1218/M-1087/F-0900/M-0993/F-0846/F-0544/F-0596/F-0957/M-0553/M-0826/M-1298/F-0531/M-0837/F-1026/M-1339/F-1189/M-1293/F-0857/F-0934/M-0526/M-0821/M-0715/F-0697/F-0839/F-0682/M-0794/F-1171/M-1077/F-0512/M-0779/F-1092/F-1081/F-0689/M-0802/M-0709/M-0540/F-0517/M-1072/M-0738/F-1263/M-1241/F-1144/F-0991/F-0935/F-1337/F-0772/M-0851/F-0861/F-0737/M-0816/M-1286/F-1316/M-0925/M-0871/M-0593/F-0592/M-1084/F-0580/M-0843/M-0820/F-1028/F-0727/F-0651/F-0578/F-0698/F-0775/F-0629/F-0568/F-1066/M-1266/M-0878/F-1202/M-1223/M-0507/M-1158/F-1015/M-1283/F-0538/M-0602/M-0867/M-0646/F-0669/F-0625/M-1025/F-0893/F-0787/F-1233/F-0886/M-0679/M-0590/M-1167/M-0519/M-0809/F-1259/F-1046/F-1279/F-1249/M-0781/M-0732/M-0841/M-0665/M-0586/M-0997/M-0606/M-0865/M-1118/F-0574/F-0686/F-0515/F-1222/M-1248/M-0778/F-1165/M-0806/F-0739/F-0819/M-1276/M-0649/M-0876/F-0660/F-1312/M-0949/F-1273/M-0610/F-1317/M-1208/M-1163/F-1305/M-0656/F-0807/F-0663/M-0624/F-1257/F-0747/F-0838/F-0632/F-1070/M-0765/F-1146/F-1106/M-1344/F-0687/F-1112</t>
  </si>
  <si>
    <t>M-0524</t>
  </si>
  <si>
    <t>Queen Silva</t>
  </si>
  <si>
    <t>F-0954/M-1347/M-0973/F-1151/F-1212/F-1317/F-0622/F-0786/F-0953/F-0537/M-0678/F-1285/F-0735/M-0821/M-1014/M-1167/M-1005/M-1293/M-0534/F-1228/F-0578/F-1213/F-0819/F-1168/M-0837/F-0804/M-1184/M-0988/M-0768/F-1002/M-0703/F-0959/F-1045/M-1292/M-0960/M-0899/M-1035/F-0935/F-1152/F-1026/M-0982/M-1182/M-0859/M-0841/F-0583/M-0778/M-1025/M-0507/F-1120/M-1248/F-1132/F-0580/F-0638/M-0738/F-1079/F-0798/M-1068/M-1344/F-1123/F-1042/M-0536/F-1215/F-0927/F-0682/M-1084/F-1001/F-0697/F-0882/F-1060/F-0619/F-0672/F-1226/F-0900/M-1051/M-0877/F-0538/F-0991/M-0664/F-1136/M-0783/M-0820/F-1146/F-0980/M-0560/F-1193/F-0844/M-0901/F-0629/M-0658/M-1231/M-0723/F-0857/M-0940/M-1111/M-1276/F-0512/F-1071/M-0646/F-1063/M-1107/M-1031/F-1119/F-1328/F-0563/F-1263/F-0549/M-0831/F-1165/M-1241/M-1345/F-1183/F-1023/F-0687/F-0898/M-0869/F-1272/M-1255/F-1143/F-0579/F-1278/M-0780/M-0851/F-1059/M-1319/M-1201/M-1195/F-0625/F-1240/F-0861/M-1087/F-1316/F-0864/M-1078/F-1284/F-0748/M-0539/M-1083/M-0636/M-0774/F-0842/F-0686/F-0924/M-1286/F-1179/F-1086/M-0566/F-0787/F-1121/F-0543/M-1243/M-1223/M-0606/F-1279/F-1336/M-0824/M-0526/M-1038/M-0813/M-0815/F-0545/F-1012/F-1013/F-1046/F-0657/F-0668/F-0516/F-0592/M-1021/M-0970/M-0590/F-1061/M-0979/M-1091/M-0910/F-1049/F-1106/F-0894/F-1129/M-0920/F-0659/M-0570/F-1273/F-1257/F-1188/F-0635/M-1072/F-1342/F-1348/F-0754/F-1144/M-1024/M-1102/M-0649/M-0977/F-1315/F-0719/M-1033/F-0839/M-0967/M-0555/F-1155/F-0942/F-1204/M-1339/F-1010/F-0574/M-0694/M-0673/F-1169/F-1092/F-1190/M-1303/M-1205/M-0745/F-0807/F-0552/F-0775/M-1300/F-0828/F-1232/M-0806/M-0602/M-0599/M-0996/F-1028/F-0502/M-1181/F-1259/F-0726/F-0522/F-1032/M-0600/M-0879/F-0929/F-0596/F-0517/F-0939/F-0952/M-1118/F-1256/F-0751/M-0933/F-0617/M-0680/F-0757/M-0513/M-0981/M-0789/F-0990/M-0782/M-1207/F-0937/F-1282/M-0833/M-0876/M-0670/M-0944/M-0826/F-1198/M-0553/F-0812/F-1015/M-0878/M-0586/F-0544/F-0917/F-0532/F-1333/M-1030/M-0892/M-0759/M-0501/F-1227/F-1234/M-0523/F-1171/F-1250/F-0855/M-0610/M-0630/M-0949/M-0626/F-1245/M-0941/F-1041/F-0810/M-0925/F-0858/M-0860/F-1116/M-0993/M-0817/F-0558/M-1142/F-0568/M-0505/F-0628/M-0528/F-0974/M-1287/M-0573/F-0962/M-0961/F-1249/M-1036/F-0520/M-0641/F-0931/M-0854/F-1157/F-1341/F-0886/F-0971/F-0845/M-1145/F-0614/F-0934/F-0727/M-1056/F-0698/M-1283/M-0597/F-0647/M-1269/M-0915/M-0733/F-0652/M-0744/F-1318/F-0983/F-0627/F-0504/F-1189/M-0776/F-1098/F-0632/M-0840/M-0509/F-1203/M-0847/M-0779/F-1138/M-0587/M-0761/F-0763/M-0548/M-1267/F-0795/F-0875/F-0846/F-1225/M-0862/M-1125/M-0540/F-1075/F-0693/M-0926/F-0707/M-1325/F-0760/M-0868/F-0836/M-0724/F-1127/M-0696</t>
  </si>
  <si>
    <t>Football</t>
  </si>
  <si>
    <t>F-0525</t>
  </si>
  <si>
    <t>Joan Graham</t>
  </si>
  <si>
    <t>F-1198/M-0821/M-0973/F-1013/F-1136/M-0567/M-0678/F-0687/M-0834/M-0926/F-0545/F-0861/M-1201/F-1190/M-0860/M-0755/M-0593/F-0574/M-0534/M-0624/M-0562/M-0524/F-1317/M-0779/M-0910/M-1036/M-1286/F-0688/M-0960/M-1303/F-1169/M-0778/M-0824/F-1215/M-0505/F-0927/M-1339/F-1316/M-1005/M-1187/M-0837/F-0786/M-1111/F-1032/F-0846/F-1204/F-0991/M-1035/F-0632/M-0670/M-0703/F-1086/M-1248/M-0646/F-1060/M-0892/F-0953/F-0672/M-0510/F-0763/F-0937/M-0507/M-0636/M-1031/F-0753/F-1202/F-1171/F-1071/F-1152/M-0826/F-1257/F-0508/M-0961/F-0913/F-0748/M-0831/F-1123/M-0862/F-0668/F-0660/M-0925/F-1165/F-0561/F-0772/F-0663/F-0520/M-1139/M-1087/F-0898/M-0949/M-0996/F-0954/F-1126/F-1336/M-1195/M-1054/M-0696/F-1312/F-0757/M-1095/M-1068/M-0540/F-0882/F-1119/M-1301/F-0775/F-0864/M-0609/M-0528/M-0876/M-1293/M-1014/F-1046/F-1001/M-0513/M-0970/M-1292/F-1179/M-0774/M-1024/M-0723/M-1269/M-0566/M-0782/M-0897/F-0537/F-0747/M-0992/M-0944/M-0700/M-0694/F-1226/F-0942/M-0995/F-1272/F-0543/F-0598/M-0981/F-1129/M-0620/M-1205/F-1062/M-1021/F-0719/M-0899/F-0712/F-0798/F-0623/M-0940/M-1083/F-1263/M-0715/F-0612/M-1262/F-1132/F-0808/F-0934/F-0502/F-1233/M-0815/F-1193/F-1245/F-0698/M-0744/F-0592/F-0787/F-1178/M-0573/M-0871/F-1016/M-1101/F-1253/F-1130/F-0836/F-1346/F-0705/F-0975/F-1186/F-1079/F-0616/F-1059/M-0988/M-1345/M-1320/F-0739/M-0865/M-0590/F-1061/F-1214/M-0709/M-0851/M-0977/F-0767/M-0986/M-0602/F-1023/M-1184/M-0895/M-0941/F-1154/F-0959/F-1070/F-0648/F-1212/M-0594/M-0576/M-0928/F-0917/F-1012/M-1167/F-1183/M-1107/M-0919/M-1323/F-0935/F-1063/F-0990/M-1162/M-0780/M-1118/F-1282/M-0626/M-0814/M-0559/M-0806/F-0669/M-0982/M-0967/F-0622/M-0867/F-1040/M-1211/F-1098/F-0522/M-0733/M-1145/M-0998/M-0599/F-1144/M-1223/M-0581/M-0641/M-1276/M-1044/F-1322/F-0596/M-1158/M-0758/F-1066/F-1045/M-0877/M-0850/F-1052/F-0579/M-0527/M-0820/M-1135/F-0563/F-0957/F-0504/M-0903/F-1324/F-0801/M-0529/M-1325/M-1156/F-0575/M-1268/F-1127/M-0933/F-0580/M-1142/M-1008/F-1055/M-1207/M-0557/F-0857/M-1084/F-0838/F-0613/F-0552/M-0665/M-1172/M-0818/F-0686/M-1326/F-1225/M-0658/F-1228/F-1242/F-1318/M-1289/F-1168/F-0804/F-1244/M-1264/M-0887/F-0671/F-1203/F-1120/M-0854/M-1102/F-1333/F-0627/F-0695/M-0716/F-0532/F-0750/F-0955/M-0879/M-0548/M-1331/F-1131/M-1025/F-0625/M-0771/M-1109/F-1140/M-0793/M-0555/M-1022/F-0617/M-0835/F-0635/M-1287/M-0533/M-1007/F-1112/F-0939/F-0538/M-0606/F-0980/M-0843/F-0962/F-1006/F-0588/F-1348/M-0553/M-0680/F-1151/M-0673/M-0560/M-1125/F-1213/M-0792/M-0539/F-1279/M-0679/M-1117/F-1106/F-0735/M-0738/M-0577/M-0649/F-0956/F-0710/F-0762/F-0638/F-1081/M-0783/M-1241/F-0827/M-0699/F-0601/M-1231/F-0883/F-0950/F-1261/M-1206/M-1329/F-1105/M-1078/F-0682/M-0920/F-0886/F-0952/F-1143/F-1295/F-0904/F-0872/M-0896/M-1327/M-1161/M-1347/M-0848/F-1305/M-1247/F-0578/F-1227/F-1285/F-1155/F-0819/M-0565/F-0828/M-0607/M-0650/F-1176/F-0842/F-1189/M-1307/F-0911/M-1051/M-1000/F-1188/F-0855/M-0885/F-0531/M-1173/M-0542/F-0725/F-0521/F-1216/M-1191/M-1073/M-0881/F-0766/F-0701/F-0583/M-0841/M-0704/F-0812/F-1337/F-0535/F-1238/M-0908/F-1075/F-0844</t>
  </si>
  <si>
    <t>M-0526</t>
  </si>
  <si>
    <t>Hassan Curtis</t>
  </si>
  <si>
    <t>M-0926/F-1045/M-0778/M-1293/F-0804/F-0861/M-1223/F-1285/M-0738/F-1212/M-0977/F-1171/F-0537/F-0543/F-0954/F-1168/F-0748/F-0627/M-0821/M-0851/M-0910/F-0812/F-1169/M-1248/M-0806/F-1013/F-0622/M-0606/M-0593/F-1198/F-0512/F-1152/M-0843/F-0592/F-0953/M-0967/F-0842/F-0828/M-1054/F-1079/F-1026/F-1138/F-1204/M-0949/F-0515/F-0502/M-0610/M-0833/F-0864/F-0950/M-1167/F-1123/F-0712/F-1071/F-1196/F-0668/F-0568/F-0991/M-0961/F-0617/F-1190/F-1155/F-0614/F-1061/M-0986/F-0751/M-0862/M-0892/F-0538/M-0940/F-1086/M-0973/M-0624/M-0703/F-0927/F-0775/F-1146/F-0688/F-0671/M-0557/F-1215/M-0599/M-0620/M-1139/F-0839/M-0915/F-0525/M-0715/M-0587/F-0898/F-1271/M-1182/M-0696/M-0507/F-0549/M-0590/F-0574/M-1024/F-1337/M-0817/M-0777/F-0935/F-1349/M-0700/F-0629/M-0630/M-0670/F-1278/M-0548/M-1068/M-0982/F-0763/M-0944/F-0980/M-1300/F-1120/M-0567/M-0925/F-1284/M-0877/M-1170/F-0934/M-0723/F-1273/M-0540/M-1195/M-0510/M-0794/M-1051/M-0607/F-1324/M-0895/M-0774/F-1328/M-0755/M-0733/F-1151/F-0578/F-1070/F-0798/M-0608/M-0513/F-1226/M-1025/F-0753/F-1348/M-0881/F-0531/F-0787/M-1291/M-0524/F-0651/F-1002/F-1263/M-0680/M-1056/F-1023/M-0665/M-0878/F-0551/F-1297/M-0562/M-0920/F-0893/F-1119/M-1083/M-1320/F-0846/M-1111/M-0963/M-0824/M-1345/M-0694/F-0799/F-0561/M-1142/F-0757/M-1156/F-0672/M-1255/M-0576/M-0993/F-1042/M-0923/M-0553/M-1208/F-1317/F-0612/M-1301/M-1267/M-0611/M-1072/M-0570/F-1280/M-0941/M-0609/M-0816/F-0647/M-1344/M-1269/F-0819/F-0737/M-1162/M-0996/M-1184/F-0648/M-1319/F-1275/F-1321/F-1063/M-0501/M-0988/F-0917/M-1005/M-1087/M-0594/F-1004/F-0984/F-1234/M-1110/F-1316/M-0818/M-0646/F-1225/F-1055/F-0939/F-1213/F-1032/M-1067/F-1066/M-0740/M-0505/M-1135/F-1295/F-0852/M-0792</t>
  </si>
  <si>
    <t>M-0527</t>
  </si>
  <si>
    <t>Leopoldo Harrell</t>
  </si>
  <si>
    <t>F-1169/F-0627/M-1347/F-0786/F-0935/F-0812/F-0574/M-0560/F-1002/F-1316/F-1136/M-0510/M-1031/F-1204/M-1014/M-0859/F-0545/F-0544/M-1139/M-0837/F-1016/M-0919/F-1120/F-1216/F-0638/F-0672/F-1023/F-0617/F-1228/F-0846/M-0977/F-0502/F-1152/F-0980/M-0636/F-0864/M-1287/F-1155/F-1013/F-1123/M-0646/F-0751/M-0973/F-0763/M-0843/M-0961/F-0839/M-1025/M-1231/M-1111/F-0798/F-0580/F-1317/F-0579/M-0915/M-1005/F-1138/F-0772/F-0828/M-0782/M-0925/F-1045/M-1201/F-0739/F-0735/F-1106/M-0607/F-0954/F-0578/F-0697/M-0824/F-1285/M-0831/M-0526/F-0619/F-1171/F-0804/F-0929/M-0534/M-0553/M-1345/M-0818/M-1194/F-1066/M-1267/F-0757/M-0768/F-1263/M-0624/F-0682/M-0723/M-0982/M-0744/F-1108/M-0877/M-1319/F-1010/M-1243/M-1241/M-0507/F-1273/M-0620/F-1012/F-0959/F-0819/F-0799/M-0986/F-0913/F-0625/F-1198/M-1223/M-0733/M-1218/M-0658/M-0587/M-1248/F-0747/M-0988/M-1307/M-0548/M-0777/M-0570/M-0960/M-1038/M-0529/F-0671/M-0910/F-0543/M-0851/M-1167/M-0606/F-0623/F-0592/M-1334/F-1280/F-0549/F-1214/F-1168/F-1176/F-1119/M-1044/M-1339/M-0826/M-0680/F-1061/F-1274/M-0755/M-1102/M-0981/F-1318/M-0992/M-1069/M-1304/F-1297/F-0632/M-1181/F-1049/F-1146/M-0840/F-1333/M-0802/F-0726/M-1293/M-1101/F-1215/M-0834/F-0894/M-1158/M-1344/F-1240/M-1068/M-0555/M-0696/F-1312/F-1026/M-0821/M-0860/M-0738/M-0833/M-0678/M-0594/M-0602/F-1178/F-0563/F-0647/M-0896/F-0504/M-1051/M-0920/F-1284/M-0794/F-1055/M-0901/F-1149/M-0593/F-1260/F-0516/M-0644/F-1282/F-0953/F-0564/M-0876/M-0862/M-1110/M-0895/F-0852/M-1184/M-1054/F-0934/F-1057/F-0687/M-0892/F-0886/F-1028/M-0993/F-0629/M-1329/F-0622/F-1175/M-0841/M-0694/F-0596/M-0792/F-0635/F-1042/F-0937/M-0909/M-0626/M-0995/F-1335/F-1004/F-1183/M-1078/F-1321/M-0550/F-0844/M-1276/M-1021/F-0668/F-1226/M-1262/F-0927/M-1291/F-0717/M-1053/M-1107/M-1255/F-1071/M-0677/F-0857/F-0520/F-1212/F-0561/F-0829/F-1141/F-1189/M-0513/F-0659/F-1046/F-0764/F-1086/F-0720/M-0716/M-0741/F-0931/F-0775/M-1067/M-1235/M-0562/F-1092/M-0539/M-1182/M-0670/F-0616/M-0752/F-1154/M-0774/M-0783/M-1091/M-0731/M-0817/F-1006/F-0748/F-0884/F-0525/F-0737/F-0532/M-1187/F-0628/F-0614/M-1030/M-0978/F-0705/F-1253/F-1250/M-0945/M-0524/M-0940/F-0861/M-0664/F-1337/F-0651/F-1244/F-1165/F-0514/F-1052/M-0662/F-0515/M-0691/M-0742/M-0536/F-0698/M-0806/M-0599/M-0736/F-0657/M-1247/M-0765/M-0759</t>
  </si>
  <si>
    <t>M-0528</t>
  </si>
  <si>
    <t>Gay Cole</t>
  </si>
  <si>
    <t>F-1168/F-1169/M-0507/M-1293/F-1026/M-0926/F-0543/F-0592/M-1319/M-0837/F-1196</t>
  </si>
  <si>
    <t>M-0529</t>
  </si>
  <si>
    <t>Dorian Mooney</t>
  </si>
  <si>
    <t>F-1123/F-0953/M-0973/M-0567/M-0940/F-0959/M-1031/M-1068/M-0624/F-0819/F-1204/M-0694/F-1324/F-1196/F-1026/M-1339/F-1071/M-0899/M-0841/M-0821/F-0954/F-0543/F-0786/F-0580/M-0992/M-1038/M-0548/M-0859/F-1312/M-0758/M-0609/F-0812/M-1054/F-0829/F-0935/M-0636/M-1181/M-0526/F-1178/M-1107/F-1004/M-0534/M-1241/M-1014/F-0937/F-1098/M-1287/F-0544/M-0755/F-1212/F-1168/F-1210/F-0549/F-1016/F-0686/F-0763/M-1139/F-1143/M-0837/F-0757/F-0632/F-0804/F-0619/F-1285/M-0570/F-0682/M-1035/F-0688/M-1255/F-1198/M-1307/F-1274/M-0967/F-0857/F-0537/F-1002/M-0996/M-0779/F-0751/M-1182/M-0778/M-0576/F-0929/F-0561/M-0791/M-0536/M-1036/M-1078/M-1344/F-0900/F-1226/M-0524/M-0877/M-0781/F-1318/M-0594/M-1262/F-0836/F-0502/F-0558/M-0501/F-1129/M-0646/M-0860/F-0839/M-0777/F-1023/M-0892/M-0586/F-0574/M-0610/M-1347/M-0582/F-1202/F-0842/F-0898/M-1329/F-0689/F-0668/F-1215/M-0527/F-1249/F-1272/M-1187/M-1276/M-0960/M-1007/F-0712/F-1333/F-0714/M-0505/M-1021/M-0919/F-1183/M-1077/F-0617/M-1030/M-0813/F-1120/F-1317/F-1171/F-0687/M-1205/M-0820/M-1208/F-0596/M-1303/M-1069/F-1349/F-1079/F-0798/F-0754/M-1145/F-1013/F-1012/M-0723/F-1001/M-0862/M-0881/M-0664/F-0726/M-0944/F-1112/M-0868/F-0808/F-1193/F-0504/M-0540/M-1283/M-0876/F-0685/M-0597/F-0735/F-1046/M-1243/F-0657/M-1291/F-1126/F-0520/M-0599/M-0691/M-0896/M-1281/F-1186/F-1081/F-1144/F-0894/F-0975/F-0984/F-1066/F-0830/M-1074/F-1240/M-0961/M-1147/M-1319/F-1055/M-0620/F-1121/M-0794/M-1293/F-1346/F-0760/M-0590/F-0563/F-1165/F-0911/M-1301/M-0724/F-0515/F-0651/F-1279/F-0858/F-1189/F-0568/F-0508/M-1025/F-1245/F-1062/M-0678/M-0817/F-0966/M-0553/M-0644/F-0872/F-0629/M-0843/F-0764/F-0672/F-0828/M-0649/M-0560/F-1313/M-1135/M-1194/F-0545/M-0703/M-0981/F-1179/M-0774/F-1315/F-1131/F-1059/F-1259/M-0806/F-0531/F-0661/F-0627/F-1141/F-1134/M-1334/F-0882/F-1136/F-1049/M-0949/M-0925/M-0654/M-1101/F-0717/F-1149/M-0665/M-0587/M-1095/F-1057/F-1282/F-1263/F-1045/F-0663/M-0677/F-1260/F-1258/M-0792/F-0762/M-0658/M-0869/F-0952/F-1253/M-0642/F-1132/M-0840/F-1119/M-1111/F-1278/F-1251/F-1216/F-0974/M-0573/F-0913/M-1289/M-0909/M-1184/M-1118/M-0731/F-0512/F-1336/F-0838/M-1102/M-0951/M-1117/M-0993/F-0849/F-1151/M-1298/M-0519/M-1267/F-0773/F-1032/M-1211/M-0851/M-0709/M-0963/M-1323/F-1041/F-1060/M-0507/F-0671/M-0634/M-0910/F-0638/F-1157/F-0748/F-1261/M-1300/F-1316/M-0738/M-0871/F-0767/M-0745/M-1308/M-0979/F-0739/F-0916/F-1075/F-0614/M-1033/F-0592/F-0807/F-1115/M-0907/F-0772/M-1345/M-1022/F-1295/M-1286/M-0542/M-1167/F-0564/F-1322/F-0861/M-1109/M-0853/F-0991/M-1164/F-1180/M-0977/F-1018/M-0826/F-1100/M-0897/M-0789/F-0934/F-0551/M-0782/F-0514/M-1311/M-1037/F-0690/F-1146/M-1195/M-0906/F-0946/F-0799/M-0920/M-0926/F-0890/M-0716/F-0652/M-0988/M-0604/F-1188/M-0565/F-0893/M-0736/F-0737/M-1064/M-0908/M-1320/M-1043/F-0695/M-1170/M-0557/F-0598/M-1248/F-1337/F-1309/F-0578/F-1052/M-1005/M-0932/M-1270/F-0969/M-0780/F-0753/F-0623/M-0744/F-1280/F-0516/F-1256/M-0621/F-0613/F-1116/F-0660/M-0559/F-1328/F-1042/M-0631/M-0606/F-1040/F-0788/F-1152/F-0525/F-0939/M-0831/F-0845/F-1106/M-0958/F-0823/M-0566/F-1086/M-0533/M-0746/M-1099/M-0699/F-1273/F-0747/M-0732/F-1015/M-0873/F-1275/F-0803/M-1082/F-0622/M-0768/F-0633/F-0701/M-0607/M-0547/F-0980/F-1169/M-1150/F-0883/M-0834/M-1302/M-1110/M-1223/M-0513/F-0965/F-1006/F-0864/M-0850/M-0562/F-1103/M-0943/M-0759/F-0775/F-0922/M-0901/M-1053/F-0832/F-0844/F-1010/F-0698/M-1085/M-1162/M-0528/F-0846</t>
  </si>
  <si>
    <t>F-0530</t>
  </si>
  <si>
    <t>Tuan Sloan</t>
  </si>
  <si>
    <t>F-1198/M-0567/M-0510/F-1119/M-1223/F-1098/F-0786/M-0967/M-0636/F-1045/F-1136/F-1079/F-0531/M-0841/M-0507/F-0861/M-1243/F-0763/M-1293/M-0678/F-0775/F-1046/M-0834/F-0772/F-0751/M-0680/M-0553/F-0687/M-1303/F-0579/M-0501/F-1324/F-0950/M-0755/F-0682/F-0864/F-0629/F-0671/F-0842/F-1041/F-0747/F-1188/M-0779/F-1132/M-0831/M-1031/M-0973/F-0748/F-1202/F-0598/M-0821/M-0824/F-1204/F-1023/M-1030/F-1146/M-0951/M-0782/M-1139/M-0826/F-0638/M-1077/F-0672/M-1014/F-0549/M-1347/M-1286/F-1004/M-0909/M-0843/M-0566/M-1325/F-0739/M-0624/F-0839/M-0599/F-1126/M-1084/M-1302/F-1071/M-1087/F-0935/M-1145/M-1345/M-1319/F-0819/M-0526/F-0900/M-0915/F-0543/F-0627/M-0528/F-0959/F-0622/M-1339/M-0833/M-0774/M-0928/F-0799/F-0619/F-1151/F-0617/F-1297/F-1086/M-0768/F-0893/M-0620/F-0580/M-0851/F-0578/F-1027/F-0538/F-0697/F-1013/M-1291/F-1228/M-0534/F-0502/M-1051/M-0609/F-0651/M-0550/F-1060/F-1222/F-1284/F-1189/M-0630/F-0512/F-0717/M-0997/F-0568/F-1040/M-0996/F-0561/M-0582/F-0991/F-0588/F-1179/M-0694/M-0881/M-0670/M-1329/F-1010/M-1110/F-1285/F-0686/F-1216/F-1143/M-1301/F-0544/M-0820/M-0679/M-0529/M-1036/M-1054/M-1194/M-1287/F-0714/M-1205/M-0896/F-0762/F-0537/M-0576/F-0727/F-1144/M-0505/M-0597/F-0558/M-0995/F-1168/F-0545/M-1344/F-0520/M-0992/F-0857/M-0859/F-1274/M-1182/F-0563/M-0878/F-0882/F-0625/M-1289/F-0984/M-0677/F-1108/F-1233/M-0664/F-1258/M-1334/F-1349/F-0720/M-0783/F-1212/F-1278/F-0515/M-0703/F-1103/M-0910/F-1260/F-1256/F-1165/M-1038/F-0807/M-1281/F-0894/F-1295/F-0931/F-0632/M-1021/F-1213/M-1009/M-1292/M-1167/F-0552/M-0925/F-0648/F-1141/F-0532/F-0591/M-1276/F-0525/M-0840/M-1035/M-0868/F-1129/F-0688/F-1149/M-0523/F-0753/M-0744/F-1061/F-1002/M-0559/M-0867/F-0812/F-0917/F-1106/F-0522/F-0698/M-0993/M-0903/F-0701/F-1171/F-0974/F-0705/F-1253/F-0890/F-0808/M-0940/M-1069/F-1176/M-0560/F-0516/F-0898/F-0623/F-1183/M-1068/M-1195/F-1070/M-0644/F-0828/M-0587/F-0852/M-0524/F-1190/F-1042/M-0977/F-0832/M-0723/M-0654/M-1241/F-0942/M-0758/F-1249/M-0649/F-1282/M-0777/F-0660/M-1269/M-1300/F-1081/M-0610/M-0631/M-1101/M-0899/F-0858/M-1248/F-1210/M-0986/F-1065/F-0829/F-1120/M-1192/M-0733/M-0860/F-0726/M-1111/M-0709/F-1063/F-1336/F-1127/F-1332/M-0781/M-1037/F-1215/M-0706/F-1279/F-0517/F-1259/M-0932/F-0937/F-0975/F-1317/F-0962/M-1082/F-0735/M-0736/F-1335/M-0961/F-1186/M-0806/F-1123/M-1109/F-1315/F-0952/F-0596/M-0778/F-0685/F-1028/F-1234/F-0508/F-1328/M-0960/M-1003/F-0953/M-0606/M-0738/F-0754/M-1172/F-0787/M-0877/M-0570/M-1007/M-0982/F-1152/M-0573/F-1271/M-0979/M-0711/F-1305/M-0988/M-0716/F-0804/M-0513/F-1016/F-0905/F-0592/F-1059/M-0919/F-1113/F-1032/M-1267/F-0575/M-0696/M-0572/F-0757/M-0947/M-0590/F-1075/M-0519/M-1231/M-1095/F-0645/F-1226/F-1257/F-0710/M-1000/F-1333/M-0780/F-0503/M-1187/F-0957/M-0603/F-0886/M-0699/M-0949/F-0904/M-0888/M-1088/F-0798/M-1083/F-0913/F-0637/F-0844/F-0985/M-0731/M-0926/F-1196/M-0556/F-0972/F-1026/M-0800/F-0929/M-0978/M-0700/F-1049/M-1184/F-0616/M-0862/M-0876/M-0745/M-0742/F-1001/M-0675/M-1125/F-1015/F-1169/F-0574/F-0695/F-1155/F-1055/M-0869/F-1114/M-0944/M-0865/M-1170/F-0965/F-1012/F-1240/M-1239/F-1294/M-0562/M-0743</t>
  </si>
  <si>
    <t>Gardening</t>
  </si>
  <si>
    <t>F-0531</t>
  </si>
  <si>
    <t>Martha Dudley</t>
  </si>
  <si>
    <t>F-1123/M-1276/M-1068/M-0940/F-1045/F-1098/M-0755/M-0919/M-0860/M-0843/M-1014/F-1012/M-1078/M-0851/M-0534/F-0735/M-1111/M-0806/F-0913/F-1316/M-0505/F-0980/F-0861/M-0678/F-1178/F-0687/M-1107/M-0524/M-1223/M-0949/F-1202/F-0754/M-0909/M-0599/F-1120/M-0841/F-0819/M-1084/M-0768/M-0510/M-0723/M-1303/M-1033/F-0772/F-0578/M-1293/M-1036/M-0519/F-0991/F-1226/M-0859/M-0982/F-0900/M-1320/M-1286/F-0712/M-0744/M-0901/M-0831/M-0680/M-0778/F-0763/M-0582/M-0536/M-0833/F-1079/F-0844/M-1218/M-0594/M-1182/F-1168/F-0748/F-1013/F-0532/M-0703/F-1282/F-0668/F-0753/F-0617/F-0937/M-1292/F-0537/M-0636/M-1139/M-0915/F-0663/F-1210/F-1186/F-0726/F-1212/F-1228/M-0567/M-0809/F-1046/F-0632/M-1187/F-0627/M-1291/M-0526/F-1060/F-0950/M-0928/M-0876/F-1126/F-0757/M-0892/M-1319/F-1333/M-1347/M-1344/F-0672/F-0671/F-0893/F-0538/M-0899/F-0588/M-1195/F-1027/M-0586/F-0622/M-0501/M-0691/M-0570/F-0955/F-1189/F-0842/F-0739/M-0670/F-1152/F-0927/F-0561/M-1184/M-1025/M-1095/M-1021/M-0802/F-0760/F-1317/F-1138/F-1165/M-1300/M-0649/F-1216/F-0786/F-0669/M-1241/F-1026/M-0881/M-0970/M-0963/M-0821/F-0737/M-1268/F-0563/M-0553/M-1054/M-0560/M-1077/M-1135/F-1071/F-1004/F-1273/M-0903/F-0798/M-0780/F-1042/F-0543/F-1121/F-0503/F-0894/M-0896/M-0665/F-0911/M-0694/F-1049/F-0886/M-0794/F-1052/F-0828/F-0849/F-0728/F-1155/M-1248/F-1324/F-1285/F-1179/M-1072/F-1198/F-1337/M-0932/F-1284/M-0664/F-1130/M-0740/F-1146/F-0619/M-0945/M-0529/M-0559/M-0540/M-1091/F-1061/F-0787/F-0767/M-0961/F-1271/M-0528/F-0957/M-1247/F-0799/M-0630/F-1151/M-1267/F-0882/M-0577/M-1145/M-0733/M-0837/M-0609/M-0877/M-1231/F-1129/F-0762/M-1056/F-0598/F-1275/F-1132/F-0846/F-0952/F-0583/M-1005/M-0626/M-0673/F-0652/F-1190/F-1057/F-0629/M-1307/M-0856/M-0926/F-1349/M-0738/M-0816/F-1249/F-0836/F-1225/F-0544/F-0596/F-0684/F-1183/M-0967/M-0906/M-0655/M-0734/F-0682/F-1106/F-0975/F-1193/F-1119/F-0855/M-0979/M-1069/M-0610/F-0801/F-1016/M-0654/M-0550/M-0941/F-1295/M-1339/F-0839/F-1059/F-0592/M-1031/F-1259/F-1040/M-0662/F-1196/M-0848/M-0581/M-0920/M-1163/M-0562/F-0635/F-1089/F-0827/F-0825/F-1215/F-0942/F-0775/M-0597/M-1051/F-0719/M-0606/F-0647/M-0977/F-1297/M-0523/F-0987/F-0959/F-1188/F-0676/F-0545/M-0634/M-1301/M-0923/M-0642/F-1086/M-0813/F-0502/F-1251/F-1169</t>
  </si>
  <si>
    <t>F-0532</t>
  </si>
  <si>
    <t>Anibal Vazquez</t>
  </si>
  <si>
    <t>F-1151/F-0953/F-1336/M-1068/F-1204/M-0940/F-1026/F-0627/M-0860/M-0624/F-1190/F-0748/M-0919/F-1285/F-1324/F-1120/M-0599/M-0694/F-0839/F-1046/F-0934/M-0899/F-1316/M-1107/F-1196/F-0578/M-0996/M-1005/M-1182/M-0534/F-1152/M-1078/M-1255/F-1136/F-0726/M-0992/F-0799/F-0747/F-0959/M-1223/F-0549/F-1004/M-0831/M-0768/F-0927/M-0670/M-0678/F-0712/M-0876/M-0806/M-1339/M-0826/F-1215/M-0834/F-1013/M-0837/M-1014/M-0995/F-1333/M-1035/M-1347/F-1216/F-1183/M-1218/M-1084/M-0909/F-0531/M-1344/F-0735/F-0950/M-0606/M-0646/F-0812/M-1319/M-0738/F-1169/F-0688/M-1033/M-0915/F-1131/M-1276/F-1071/F-1059/F-0690/M-0524/M-0609/M-0539/F-0543/F-0829/F-0974/F-0842/M-0925/M-1187/F-0772/F-0753/M-0607/M-0593/F-1263/M-0993/M-0744/M-0824/M-1195/M-0896/F-0614/F-0592/F-0937/F-0574/F-1271/F-1318/F-0638/F-1272/M-1031/M-0680/M-0562/F-0828/F-1233/M-0895/M-0709/M-0949/F-1010/M-1303/F-1098/M-1181/M-0979/M-1241/M-0519/M-0833/M-0600/M-1243/M-0587</t>
  </si>
  <si>
    <t>M-0533</t>
  </si>
  <si>
    <t>Freeman Atkinson</t>
  </si>
  <si>
    <t>M-1014/M-0973/M-0834/F-1169/F-1079/F-1119/F-0819/F-1198/M-1319/F-1190/F-1228/F-1126/F-1059/M-1255/F-1204/M-0738/F-1178/M-1111/M-0507/F-0954/M-1167/F-1046/M-1182/F-0544/M-0988/F-0934/F-1312/F-1168/F-1060/F-0861/M-1031/M-0877/F-0592/M-1033/F-0598/F-0538/F-0638/F-0882/M-0892/M-0824/M-1276/M-0624/F-1086/F-1215/M-0664/F-0900/M-0548/F-0543/M-0774/M-1195/F-0531/M-0977/F-0726/M-0940/F-1143/M-1139/F-1171/F-1165/M-1286/M-1145/F-1016/F-0844/M-0961/M-0925/M-0733/M-0524/F-0563/F-0672/F-0735/F-1131/F-1284/F-0629/M-1078/M-0646/M-1187/M-0768/M-1345/F-0549/M-0607/F-0980/F-0808/F-0846/M-1095/F-1123/F-0953/F-0686/M-0791/M-0833/F-0959/M-0993/M-0723/M-1262/F-0984/M-0920/F-1108/M-0567/F-0913/F-1297/M-0553/M-1218/M-0587/M-1339/F-1188/M-0576/M-1102/M-1247/M-0821/M-0779/F-1032/F-0632/M-1302/M-1068/F-0512/M-1292/M-0970/F-0787/F-1257/F-0545/F-0623/F-1026/M-0895/F-0911/F-1071/F-0786/M-0665/M-1025/F-0580/F-1144/M-0600/F-0747/F-0659/F-0517/F-0579/M-0817/M-0550/M-1170/M-1110/M-1231/M-0594/F-0812/M-0696/M-1243/F-1272/F-1279/F-0917/M-0896/M-1181/F-1001/F-0714/M-1135/M-0555/F-0671/F-0753/M-1241/F-1010/F-1226/F-0828/F-1259/M-0716/M-1194/F-1280/M-1347/M-0602/F-1240/F-1233/F-0663/F-0583/F-1112/F-1041/M-1077/M-1208/F-0627/M-0841/M-0636/M-0826/M-1223/F-1042/F-0685/M-1109/M-1298/M-1211/F-0797/F-0762/F-0804/F-0508/F-0894/F-0754/M-0557/F-1324/M-1117/M-0606/F-1316/F-1023/M-0501/M-1344/F-1045/F-0864/F-0502/F-0937/M-0677/F-0622/F-1052/F-1013/F-0591/M-0691/M-1051/F-0942/F-0530/M-0816/F-1253/M-0818/F-0690/F-1210/M-1235/F-0952/F-1295/M-0556/M-0560/M-1266/F-0975/M-1269/F-1314/F-1146/F-1106/M-0656/M-0513/F-0836/M-1248/F-1012/F-1249/F-0842/F-1332/F-1189/F-0991/F-0537/F-0705/M-0778/F-1313/F-0522/F-0750/M-1331/M-1156/M-0526/F-0748/M-0731/F-0872/F-1193/F-1260/M-0694/M-0519/M-0540/F-1018/M-0547/F-1175/M-0899/M-0949/F-0687/M-0703/M-0793/M-0539/F-0712/F-0692/M-0843/M-0964/M-1053/M-0505/M-0566/M-0634/F-0767/M-0744/M-0960/M-1029/M-0609/M-0746/M-0523/M-1036/M-0650/M-0582/F-0561/F-0971/M-0909/F-0588/F-0698/M-1044/M-0755/M-0529/M-0780/M-0534/M-0675/F-1061/F-0838/F-0855/M-0528/F-0676/F-1202/M-1067/F-0905/M-0700/M-0620/M-1265/F-1336/M-0926/F-0619/F-0807/F-0682/F-0668/F-1151/M-1101/M-0678/M-1184/M-1064/M-1192/F-1136/M-0871/M-0910/F-0558/F-1155/F-0972/F-0625/M-0906/M-1301/F-0516/M-0862/F-1121/F-0893/F-1245/F-0532/F-0763/M-0978/F-0751/F-0628/M-1207/F-1328/F-1103/M-0732/M-1005/F-0760/M-1311/F-0886/M-0979/F-1090/M-1099/F-0520/M-0608/F-0660/M-0986/M-0783/M-1320/M-1201/M-0876/F-0764/F-0710/F-1282/M-0941/F-1278/F-1212/F-0616/M-1325/M-0998/M-1164/M-0866</t>
  </si>
  <si>
    <t>M-0534</t>
  </si>
  <si>
    <t>Flora Villa</t>
  </si>
  <si>
    <t>M-0738/F-1120/F-0531/M-0778/M-1293/M-0536/F-0687/F-1045/M-0960/M-0636/M-0680/M-0977/F-0672/F-1198/M-1307/F-0502/M-1167/F-1002/F-1213/F-0583/F-1317/F-0839/F-0726/M-0843/M-0678/F-0975/F-0953/M-0860/M-1038/M-0818/F-0959/F-0934/M-1014/F-0927/M-0505/F-1155/M-1068/F-0804/F-1165/F-0622/M-1292/M-1078/F-0682/M-1111/M-1025/F-1151/F-1046/F-0632/M-0624/F-1041/M-1267/M-1255/F-0614/M-1320/F-0753/F-0991/F-0842/M-1101/F-1285/M-0777/M-1247/M-1072/M-0609/F-0629/F-1023/M-1319/F-1216/M-0694/F-0954/M-0664/F-0671/M-0820/M-0774/F-1336/M-0507/M-0859/M-0982/F-0563/F-1016/M-0594/F-0598/F-0623/F-0861/M-0550/F-1123/F-0514/F-0688/M-1325/M-0519/F-0717/M-0833/M-0600/M-1095/F-1305/F-1333/M-1139/F-0735/F-0503/F-1132/M-0988/M-0528/M-0920/M-1301/M-0967/F-0786/F-1119/F-1212/F-0913/F-0935/F-1273/M-0919/M-1156/M-0888/F-1130/F-0929/F-1169/F-1092/M-1339/M-1201/F-0894/M-0992/M-0703/M-1035/M-1329/F-0538/F-0619/F-0668/F-1274/M-0783/F-1284/M-0602/F-0955/F-0508/F-0568/M-1054/M-0895/M-1087/F-1272/F-0952/M-1184/F-1222/F-0719/F-1249/F-0596/F-0551/F-0950/M-1208/M-0837/F-0751/F-1240/F-0561/M-0670/M-0768/F-1121/F-0686/F-0685/F-0564/M-0527/M-1269/F-0698/M-1334/F-1295/F-0635/M-0548/F-0739/F-1275/M-1205/M-0834/M-0824/M-1194/F-1015/M-0817/F-1297/F-0690/F-0819/F-0911/F-0579/M-0868/F-1032/F-0592/M-1302/M-1345/M-0906/M-0700/M-1262/F-1186/F-1232/M-1187/F-0828/M-1117/M-0909/M-0755/F-0648/M-1033/F-1018/M-0501/F-1324/F-0864/M-0691/M-0746/F-0810/F-0647/M-1347/M-0791/F-0900/F-1202/M-1030/M-0513/F-1337/M-1000/F-1263/F-1332/M-1181/F-0525/F-0772/M-0928/F-1178/M-0802/M-0553/M-0570/F-0543/M-0878/F-1312/F-0857/M-0679/F-0537/M-0862/F-1234/F-1122/F-1226/F-0517/F-1253/M-0831/F-0797/F-0898/F-1190/M-0871/M-0879/M-0597/M-0926/F-1282/F-1081/M-1147/F-0737/M-1109/F-1006/F-1090/F-1168/M-0949/M-0826/M-1145/M-0821/F-0701/F-0846/F-1057/F-1316/F-0628/F-0627/F-0969/F-0987/F-0966/M-1022/F-1175/F-0872/F-1196/F-0727/M-0899/M-0557/F-1215/F-0905/M-0945/M-0779/F-1079/M-0586/M-1248/M-0910/F-0638/F-0931/F-1322</t>
  </si>
  <si>
    <t>F-0535</t>
  </si>
  <si>
    <t>Millicent Buchanan</t>
  </si>
  <si>
    <t>M-0505/M-0988/M-0973/F-1204/F-1045/F-1317/F-0688/M-1139/M-0510/F-1171/F-0812/F-1212/M-0680/F-0596/M-1243/F-0543/M-0567/M-1033/F-0839/F-0512/F-1155/F-0934/M-1054/M-0910/F-1132/F-0682/M-1241/F-0913/F-0950/F-1198/M-1005/M-0824/M-1223/F-0937/F-0748/F-1023/M-0703/M-0778/M-0860/F-0935/M-0507/M-0831/F-0898/M-0876/F-0954/F-0545/F-1032/F-1168/F-0568/F-0672/F-0622/F-1016/M-0562/M-0821/M-0536/F-0953/M-0877/F-0864/F-1215/F-0747/M-1248/M-1287/F-1026/M-0986/F-0714/F-1081/M-0758/M-0915/F-0598/M-1087/M-0570/F-0955/F-0757/F-1098/F-0627/M-1030/F-1120/F-0844/F-0687/F-1178/F-1061/M-0694/F-0579/F-1240/M-1036/M-0600/M-1117/M-0678/F-0538/F-1305/M-1035/M-1267/F-0525/M-1095/M-0944/F-0625/F-0751/F-0975/F-0503/F-0991/F-0952/F-0846/F-0623/F-1055/M-1077/M-0716/M-0636/F-0717/M-1298/M-0594/M-0555/M-0792/F-1324/M-0607/F-1071/M-0658/F-0531/M-0826/M-0901/F-0861/F-0760/M-1182/M-1307/F-0857/F-0808/M-0834</t>
  </si>
  <si>
    <t>M-0536</t>
  </si>
  <si>
    <t>Debbie Orozco</t>
  </si>
  <si>
    <t>M-1068/F-1316/F-1317</t>
  </si>
  <si>
    <t>F-0537</t>
  </si>
  <si>
    <t>Johnnie Huff</t>
  </si>
  <si>
    <t>F-0861/F-0786/M-0961/F-1119/F-0672/M-1167/F-0578/M-0624/M-0977/M-1139/M-0834/F-1026/F-1012/F-0596/M-0779/F-0937/M-0510/M-0507/M-0949/M-0694/M-0567/M-1319/M-0986/F-1285/M-0610/M-0996/M-0877/M-0505/M-0824/F-1210/F-0836/M-1031/M-1054/M-0988/F-1098/F-0515/F-1336/M-1347/F-1215/M-0919/M-1301/F-1086/F-0838/F-1123/F-1198/M-0609/M-0723/F-1013/F-0929/F-1106/F-0574/M-1107/M-1187/M-0876/M-1030/F-1196/F-0671/F-0549/M-0821/F-1146/F-0772/M-1194/M-1025/F-0712/M-0680/M-0831</t>
  </si>
  <si>
    <t>F-0538</t>
  </si>
  <si>
    <t>Charles Fox</t>
  </si>
  <si>
    <t>M-0694/F-0632/F-1190/M-1167/F-1169/M-0940/M-1036/M-0636/F-1126/F-0672/M-0841/F-0502/M-0960/F-0688/M-0899/M-0562/M-0910/F-0617/M-0566/M-0609/F-1171/F-0748/F-0592/F-0622/F-1016/F-1210/M-1184/M-0892/M-0982/M-1031/F-1336/M-0501/F-1216/F-1318/F-1138/M-1077/F-0975/M-1035/M-1276/M-0901/M-0906/M-0806/M-1262/M-0567/F-1032/M-1014/F-1196/M-0744/F-1312/M-0723/F-0861/F-0671/F-0697/F-0898/F-1188/F-0531/M-0834/F-0579/F-0991/M-0824/M-0507/F-1333/M-0560/F-1317/M-0792/M-0896/F-0819/M-1145/F-1202/F-0900/F-0580/M-1181/M-0979/M-1095/M-0582/F-1057/F-0627/F-1337/F-0504/F-0545/F-0808/F-1263/M-0993/M-0859/M-0821/M-0778/F-0583/M-0820/M-1320/M-1038/F-0760/M-1194/F-0864/M-0868/F-0712/F-0935/M-0733/M-1325/F-0810/M-0831/M-0548/F-1129/M-1101/F-1026/M-0587/M-0876/M-0524/F-0934/F-0764/F-1215/M-1025/M-0920/F-1297/F-1249/F-1070/F-0568/F-1228/F-1253/F-1285/F-0763/F-0543/M-0529/M-1247/M-0738/M-1005/M-0988/F-1222/F-0625/M-0771/M-0986/M-1319/F-1098/M-0809/M-0851/F-0685/M-1292/F-1132/F-0842/M-1054/M-0715/M-1156/F-1198/M-0897/M-1087/M-0779/F-0753/M-0646/M-1007/F-1316/F-1012/F-0508/M-0928/M-0843/M-0550/F-1062/F-1214/M-0664/F-0882/M-0593/F-0544/M-1303/M-1069/F-0846/F-0515/F-1002/F-1271/M-0909/F-0980/M-0602/M-1109/M-0877/F-1274/F-0939/M-0973/M-0961/M-0793/F-0728/M-1195/F-1179/M-1289/F-1226/M-0996/F-0588/M-0576/F-1152/M-0816/M-0826/F-1213/F-0516/M-0915/M-0709/F-0552/F-0549/F-0937/F-0726/M-1084/M-1218/F-0686/F-1204/M-1074/F-1176/F-0953/M-0869/M-0867/F-1045/F-0838/F-0613/F-0855/M-0925/F-0628/F-1227/F-1154/M-0706/F-1257/M-1267/M-0945/F-1106/M-0630/M-0510/F-1233/M-0815/F-0754/F-1321/F-1165/M-1139/M-0745/M-1172/F-1155/F-1103/M-1110/M-0854/M-1064/F-0911/F-0648/F-0905/M-0949/F-1123/F-0750/M-0573/F-0525/M-1083/F-0687/F-0558/F-0614/M-0840/F-0825/F-0739/M-1231/F-1081/M-1051/M-0581/M-0768/M-0680/M-1024/M-0977/F-0684/M-0505/F-1121/F-1151/M-0597/F-1115/F-1059/M-0644/M-0742/M-0527/M-1235/F-1120/M-0992/M-0519/F-0517/F-1280/F-0799/M-0641/M-0523/M-0536/F-1023/F-0959/M-0919/F-1315/F-1212/M-1302/F-0797/F-0503/F-1238/M-1117/M-1150/F-1272/M-0995/F-0852/F-0924/F-0913/F-0647/M-0586/M-1211/M-1078/F-0927/F-1028/F-0532/F-0829/F-0972/F-1175/M-1339/M-0860/M-1182/M-0534/M-0599/F-1122/F-1041/M-0776/F-0812/F-0952/M-0670/M-1269/M-0947/F-1232/M-0758/M-0964/F-1149/F-1349/F-0751/F-1090/F-0623/F-1018/M-1241/M-0813/M-1286/M-0782/M-1223/M-0802/F-1071/F-1079/M-0539/F-0735/F-1141/F-0757/F-1200/F-0894/M-0631/M-1224/M-1201/F-1086/F-1089/F-0955/F-0798/F-0720/M-0740/M-1298/F-0966/M-1022/M-1072/M-0606/M-0547/F-0596/M-1265/F-1183/M-1329/F-1305/M-1266/M-0610/M-1243/F-1042/F-1328/F-0883/M-0963/F-1168/F-0578/F-1256/M-1125/F-0804/F-1332/M-0878/F-0693/F-1284/F-0839/M-0856/M-0907/F-0914/M-1068/F-0950/M-0711/F-0574/M-1217/F-0747</t>
  </si>
  <si>
    <t>Traveling</t>
  </si>
  <si>
    <t>M-0539</t>
  </si>
  <si>
    <t>Lucio Lowe</t>
  </si>
  <si>
    <t>M-0505/F-0786/F-1285/M-0973/M-0636/F-0531/M-1167/F-1012/M-1248/F-0512/M-0841/F-0913/F-1026/F-1204/M-0940/M-1319/F-1168/F-0812/M-1036/M-0821/F-1171/M-0501/F-1126/F-1317/M-0566/F-1198/F-0846/M-0646/M-1301/M-0755/F-1215/M-0778/M-1223/F-1143/M-0860/F-0763/M-1005/F-1216/M-0590/F-1190/F-0957/M-1035/F-0617/M-0593/M-1025/F-0583/F-0520/M-1292/F-1318/M-1347/F-1336/F-0537/F-0579/F-0772/F-1108</t>
  </si>
  <si>
    <t>Singing</t>
  </si>
  <si>
    <t>M-0540</t>
  </si>
  <si>
    <t>Rosie Shea</t>
  </si>
  <si>
    <t>M-0694/M-1276/M-0507/F-1169/F-0574/M-0926/F-1013/F-1336/F-1198/M-1167/M-0834/M-0778/F-1196/F-1168/F-1032/M-0755/M-0940/M-0892/F-1204/M-0960/F-0786/M-1243/F-0953/M-0851/F-1136/M-0837/F-0937/M-1248/F-1212/M-0599/F-0775/F-0688/F-0512/F-0913/M-0833/M-0877/M-1035/F-1317/F-1215/M-0606/M-0680/M-0562/M-1051/M-0988/F-1119/M-1286/M-1084/F-1001/M-0548/M-0501/F-0537/F-0544/F-0747/F-0959/M-0876/M-1319/F-0568/M-0723/F-0549/F-0629/M-1347/M-0906/M-0821/M-0744/M-1301/M-1139/F-0842/F-0927/F-0754/F-1129/M-0961/F-0726/F-0668/F-0580/M-0758/M-0609/F-0991/F-1016/M-0996/M-1291/F-0686/M-0696/F-1285/F-0829/F-0697/M-0524/F-1213/F-0810/F-0857/F-0836/M-0869/M-0526/F-0798/M-1147/M-0820/M-1101/M-1033/F-0939/F-0950/F-1108/F-1337/F-1057/F-1010/M-1072/F-0508/F-0763/F-1188/F-1312/F-0807/F-1040/F-1216/M-0780/M-0967/F-1098/F-1257/F-0975/M-0841/F-1263/F-1123/F-0844/F-0929/F-1131/F-0617/M-0909/M-0910/F-0748/M-1298/M-0977/M-1304/M-0896/M-1156/M-1005/F-0558/M-1231/M-0550/M-0678/M-0783/M-0658/M-1345/M-1087/F-0651/M-0920/M-0878/M-0566/F-1176/M-0715/M-0859/M-0949/F-0596/F-1324/M-0782/F-1004/M-0505/F-1146/F-0849/F-0924/F-1155/F-0672/F-1052/M-1021/F-1086/M-0860/M-1068/F-0660/F-1258/F-0612/M-1043/F-1012/M-0779/M-0560/F-0956/M-0871/M-0733/F-1026/M-1069/M-0510/M-0792/F-1210/F-0627/F-0592/F-1333/M-1211/M-0854/M-0933/M-0928/F-1245/M-0553/F-0638/F-0819/M-0519/M-1031/F-0543/F-1274/M-0586/M-1255/F-0516/M-0646/M-1091/M-0528/F-0889/M-0997/F-1061/F-0514/F-0712/F-1272/F-1046/F-1242/F-1153/F-0954</t>
  </si>
  <si>
    <t>M-0541</t>
  </si>
  <si>
    <t>Wilmer Cameron</t>
  </si>
  <si>
    <t>M-0988/F-1198/M-1167/F-1169/F-1002/F-1151/M-0567/M-0973/M-0510/F-0819/F-1285/M-1347/F-0538/F-0632/M-0738/M-0910/F-1123/F-1324/F-0934/F-1215/M-1223/F-0775</t>
  </si>
  <si>
    <t>M-0542</t>
  </si>
  <si>
    <t>Lindsay Boyer</t>
  </si>
  <si>
    <t>M-1347/F-0622/M-0926/F-1123/M-0877/M-1014/M-0843/F-0786/F-1026/F-0935/F-1126/M-0678/F-1228/M-0607/F-0937/F-1032/F-0812/M-0536/F-1169/F-0531/F-1059/M-1339/F-1213/F-1143/M-0505/F-1168/F-0772/F-1016/F-1106/F-0672/F-0563/M-1223/M-1033/M-0624/M-0562/F-1002/F-1204/F-1120/F-0748/M-0778/M-0992/F-0975/F-0574/F-0957/M-1078/M-0664/M-0973/M-0982/M-1005/F-0627/M-0696/M-0837/M-0996/F-0842/F-1060/F-1273/M-0977/M-0593/M-1036/M-1293/M-0501/M-0670</t>
  </si>
  <si>
    <t>F-0543</t>
  </si>
  <si>
    <t>Michale Mitchell</t>
  </si>
  <si>
    <t>M-0694/F-1119/M-0821/F-0861/M-1167/M-1068/M-0738/M-0988/F-1079/M-0778/F-0545/F-0574/M-0560/M-0824/F-1169/F-0954/F-0735/F-0671/F-1041/F-1045/F-1023/M-0909/F-0502/F-0819/M-0860/F-0882/M-0920/M-0755/M-0553/F-0537/F-0935/M-0831/M-0862/M-0919/F-1216/F-0682/M-0791/F-1215/M-1031/F-0812/M-0567/M-0951/F-1002/F-0672/M-0501/F-0799/F-0934/F-1210/M-1307/F-0525/F-0726/M-0892/F-1285/M-0899/F-1273/M-0607/M-0636/F-0688/M-1181/F-0836/M-0664/M-0841/M-1293/M-1276/F-0515/F-1282/M-1072/F-1138/F-1240/F-0712/F-0957/F-0775/F-0538/F-0927/F-0623/F-0929/F-1098/F-1143/F-0829/F-0747/F-0697/M-0794/M-1286/F-0714/F-0839/F-0913/M-0973/M-1084/F-0579/M-0528/M-0826/M-0977/M-0901/F-1222/F-0687/F-0563/M-0587/M-0986/M-0744/M-1248/F-1120/F-0898/F-0772/F-0503/M-0570/M-1139/F-1349/M-0590/F-0580/M-0716/M-0505/F-0598/F-0748/M-1110/F-1055/F-1071/M-0670/F-1284/F-0651/M-1218/M-0897/M-0678/F-1046/M-0802/F-1106/M-1078/F-1271/F-0578/F-0911/M-0562/F-0980/F-0512/F-1026/F-0844/M-1014/F-0950/F-0625/M-0837/F-1028/F-0685/M-1083/M-1255/M-1135/M-0597/F-0804/M-1339/M-0859/M-0867/F-1063/F-0798/M-1102/F-1086/M-0634/M-1243/M-1184/F-0516/F-0657/F-1193/F-1032/M-1208/F-0504/M-1025/M-1033/F-0757/F-1312/F-1275/F-0975/M-0620/M-0602/F-1249/F-0849/F-0592/F-1015/M-0910/F-0520/M-0779/M-0996/F-1179/F-1333/M-0566/M-1304/M-1231/F-1314/M-0599/F-1175/M-0851/M-0513/M-1326/F-0828/F-1204/M-1300/M-1187/M-0813/F-0858/F-0842/M-1325/M-0510/M-1156/M-0609/M-0817/F-1027/M-0833/M-1009/M-0895/F-0514/F-0690/M-1036/F-0739/M-0809/F-0568/M-0885/M-0547/M-0582/F-0564/F-0517/F-1321/F-1176/M-0949/F-0830/F-0629/F-0956/M-1107/F-1228/F-1186/M-1005/F-1183/M-0780/F-1257/M-1172/F-0893/M-1051/F-1178/F-1060/F-0810/F-1004/M-1289/F-1127/F-0959/M-1091/M-0993/F-0886/F-1016/F-1152/M-1267/M-1287/M-0992/M-1082/F-0751/F-1278/F-1336/M-0675/F-0663/M-1301/F-1062/M-0818/F-1318/F-1081/M-0945/M-0573/M-0644/F-0764/F-0760/M-1283/F-0635/F-0984/F-0652/F-0827/M-1268/F-0616/F-1234/M-0630/F-1305/M-0789/M-1007/F-0660/F-1144/F-0632/M-0654/M-1347/M-0869/F-1198/M-0642/F-0825/F-1123/M-1247/M-0557/F-0966/M-0888/F-1018/F-1103/F-0914/F-1316/F-1272/M-1022/F-0627/M-0967/M-0550/F-0676/M-0843/M-1170/F-0591/F-1203/F-0808/F-0622/M-0658/F-0955/M-0881/F-0727/F-1061/F-1212/M-1008/F-0638/M-0624/F-0773/F-1070/M-1269/M-1037/F-1214/M-0758/M-0706/M-0752/F-0551/F-0583/M-0866/M-0806/F-0855/M-0680/F-1190/M-1038/M-0594/F-1066/F-1280/M-1150/M-0907/M-0960/F-0875/F-0647/M-1266/M-0816/M-0932/M-1319/M-0925/M-0768/M-0834/F-1151/F-1042/F-1001/M-0696/F-1171/F-1059/M-0749/M-0655/M-0871/F-0508/F-0549/F-0991/F-1245/F-0786/F-0619/M-1125/F-0883/F-1013/F-1131/M-0906/M-0576/M-1303/F-1134/F-1168/M-0770/M-0649/M-0662/M-1158/M-0853/M-1074/F-0894/F-0763/M-1030/F-0846/F-0942/F-0692/M-0979/F-1136/F-0532/M-0792/M-1207/F-1012/M-0963/M-0865</t>
  </si>
  <si>
    <t>F-0544</t>
  </si>
  <si>
    <t>Tammy Doyle</t>
  </si>
  <si>
    <t>F-0828/F-1119/F-0543/M-0678/F-0545/M-0940/F-0592/F-0861/M-1293/M-0560/F-1316/M-0919/F-1126/M-1187/F-0617/M-0841/F-0688/F-0935/M-0877/M-0519/F-1002/F-0687/F-0538/M-0973/F-0515/M-0646/M-0899/M-0636/M-0723/M-0566/M-0949/F-0531/M-1223/M-0680/F-1202/F-0563/M-1051/F-1086/M-1038/F-1228/M-0860/F-0937/F-0638/M-0876/M-1095/F-0712/F-1204/M-0562/F-0844/F-0975/F-0682/F-0625/M-0982/M-0926/F-1001/M-1276/F-0672/M-1286/F-0739/F-0632/F-0660/M-1014/F-0804/M-1069/F-0763/F-1337/F-0838/F-0598/M-1135/F-1070/M-1035/F-1183/F-1336/F-1240/M-1181/F-0942/F-0836/F-1222/M-0821/F-1178/M-0777/F-0726/M-0505/F-0748/F-1132/F-0810/M-0868/F-1066/M-1231/F-0516/F-1108/M-1025/F-1275/F-1165/F-0623/F-1098/M-0700/M-0524/M-0550/M-1320/M-1334/F-0614/M-0802/F-1042/M-1267/F-1186/F-1198/M-1031/M-0791/M-0967/M-0744/M-0534/M-0694/M-1255/F-1257/F-0574/F-0689/M-0826/F-1138/M-0859/M-1156/M-0576/F-0754/F-1213/F-1027/F-0839/M-1201/M-0979/M-0527/F-0953/M-0981/F-1285/M-0536/F-0503/M-0910/F-1284/F-0512/M-0806/M-1301/M-0540/M-0960/M-1182/F-0596/F-0849/F-1216/F-0580/M-1325/M-1344/F-1226/F-0753/M-0501/F-0775/F-1196/F-0627/M-1243/F-1348/M-1118/M-0529/M-1054/M-1036/F-1103/F-1041/M-0906/M-0570/M-0862/M-0634/M-1107/M-0997/F-0622/F-0954/M-0814/M-0510/F-0517/M-0820/M-0993/F-1059/F-1272/F-0904/M-0758/F-1250/F-0686/F-0757/F-0737/F-0955/F-0619/M-0848/F-0508/F-1013/M-1000/M-0507/M-0582/M-1056/M-0837/F-1346/M-0731/M-0774/M-0624/F-1335/F-0659/M-1005/F-0974/F-1141/F-0697/M-1218/F-0931/F-1049/M-0740/M-0665/M-0833/F-0990/F-1026/M-1289/M-0548/F-0579/F-1144/F-0799/M-0630/M-0738/F-1090/M-1117</t>
  </si>
  <si>
    <t>F-0545</t>
  </si>
  <si>
    <t>Angelina Duran</t>
  </si>
  <si>
    <t>F-0935/M-1014/M-0607/M-0507/F-0531/M-0940/F-0687/F-0828/M-0910/F-1151/F-1002/F-1026/M-1276/M-0593/F-1171/M-0567/M-1078/F-0563/M-1111/F-0959/F-0579/F-1004/F-0934/M-0560/M-1231/M-0774/M-1287/M-0821/F-1228/M-1167/F-1213/F-0798/M-1286/F-1212/M-1068/M-0501/M-0988/F-1079/F-0957/M-0992/F-0688/F-0574/M-0744/F-1023/F-0672/F-0747/M-1307/M-1054/M-0636/M-0680/M-0738/F-0537/M-0519/M-0862/F-0882/F-0819/M-0926/M-1262/F-0975/F-1045/M-0824/F-1196/F-1188/F-0829/F-0763/F-1318/F-0697/F-0748/F-0508/M-0826/F-1155</t>
  </si>
  <si>
    <t>M-0546</t>
  </si>
  <si>
    <t>Jackie Morrison</t>
  </si>
  <si>
    <t>F-0828/F-0632/F-1212/M-0599/F-1098/F-1169/F-1079/M-0967/M-0926/F-0935/M-0837/M-1054/F-1171/F-1026/M-1107/F-1046/F-1215/F-1041/F-0804/M-1276/F-1119/M-0738/F-1151/F-0772/M-0892/M-0961/M-1286/F-1023/M-1184/M-1030/M-0768/M-0860/M-0507/M-0723/F-0580/M-1194/F-1045/M-0791/F-1318/F-1032/F-1136/F-1213/M-1255/M-0670/M-0755/M-0624/M-0982/F-0861/F-0775/M-0792/M-1031/F-1001/F-0520/F-0682/F-1108/F-1129/M-1325/M-0899/M-0646/F-1002/M-0833/M-0986/F-1305/M-0859/F-1285/F-0579/M-0949/F-0563/M-0979/F-0846/F-1263/M-0831/F-1004/M-1117/M-0877/F-0980/M-0758/M-0528/F-1271/F-1013/M-0928/M-1344/F-0648/M-0995/F-1190/F-0839/F-1324/M-1101/F-0838/M-1303/F-0911/M-0526/M-0876/F-1328/M-1111/M-1014/M-1024/M-0606/M-0780/F-1216/M-0665/F-0748/F-1349/M-1187/F-0672/F-0685/F-0531/M-1195/F-0763/F-1273/F-0786/F-0950/M-1293/M-0566/F-1057/M-1025/F-1070/F-0583/F-0532/F-1179/M-0802/F-0537/M-0878/F-0991/M-1033/M-0557/M-0881/F-0810/M-0609/F-1165/M-1304/M-1007/F-1222/M-1243/F-1103/F-0719/F-1274/M-1201/M-0527/M-0824/M-1156/M-0869/F-0757/M-0679/F-0797/M-0840/F-0747/M-0897/F-0714/F-0830/M-0636/M-0915/M-1292/F-0808/F-0515/F-0545/M-1231/M-1038/F-1063/F-1134/M-0988/F-1226/M-0694/M-1241/M-1167/F-1106/F-1198/F-0836/F-1143/M-0678/M-1139/F-1131/F-0588/M-0944/M-0977/F-0857/F-1202/M-0896/M-1083/F-0627/F-0753/F-1337/M-0539/F-0975/M-0560/M-0821/F-1313/M-0680/F-0552/F-1016/M-1145/F-0622/F-0739/M-1135/M-0951/F-1059/M-0973/F-0544/F-1257/M-0593/M-0895/M-1218/F-1348/M-0992/F-1312/F-0812/M-0771/M-0817/M-1068/M-1267/F-0832/F-0598/F-0663/F-1175/F-1120/M-0740/M-0620/M-0981/M-1069/F-0737/M-0970/F-1060/M-1262/M-0996/M-1291/F-1316/M-0576/F-1086/M-1302</t>
  </si>
  <si>
    <t>Running</t>
  </si>
  <si>
    <t>M-0547</t>
  </si>
  <si>
    <t>Robin Hurley</t>
  </si>
  <si>
    <t>F-1190/M-0821/M-0678/M-1347/M-0837/F-0786/F-0638/F-0935/F-1026/M-0624/M-0967/F-0804/M-0834/M-0534/M-0694/F-1120/F-1215/M-0960/F-1023/F-0544/M-0996/M-0599/F-0775/F-1012/M-0779/F-1059/F-0583/M-1307/M-0744/M-0986/F-0622/F-0512/M-0566/M-1286/M-0507/M-1107/F-0828/F-0957/M-0906/F-1119/F-1168/M-1030/M-0505/F-1045/F-1202/M-0926/M-1287/M-0778/F-0688/F-0772/F-0898/F-0882/M-0593/F-1188/M-0973/F-0839/M-0961/F-1226/M-0703/M-1025/F-0697/F-1098/M-0768/F-1285/M-0824/M-0513/M-0841/F-0617/F-0829/F-1216/F-0502/M-0925/M-0582/F-0842/M-0979/F-0592/F-1169/M-1033/M-1051/M-1320/F-0596/F-0598/F-1138/F-1016/F-0798/M-0791/F-0568/F-1063/F-1312/M-0859/M-0606/F-0588/M-1135/M-0809/F-1240/F-1183/F-0545/M-1054/F-0549/F-1041/F-1165/F-0894/F-1333/M-0892/M-1301/M-0944/F-0838/M-0877/F-1066/M-0909/M-0820/F-1136/F-0629/M-0982/M-0755/F-1060/M-0940/F-1129/F-1213/M-0510/M-1187/F-0580/F-0974/F-0927/M-0993/F-0508/M-0630/F-1108/M-0920/M-1303/F-1282/M-0997/M-1068/F-1042/F-0520/M-1291/M-0876/F-1081/F-0668/F-0514/M-0802/M-0862/M-1243/F-0579/F-0900/F-0913/M-0539/M-0691/F-0975/M-0658/F-0830/M-1319/M-1072/F-0574/F-0748/F-1126/M-1095/F-0844/F-1079/M-0992/M-0567/M-1184/M-1276/F-1027/M-1170/F-0727/M-0897/M-0519/M-1111/F-1186/F-0864/F-1196/F-0857/F-1179/M-1145/F-0747/M-1083/M-0919/M-0794/F-0953/F-0764/F-1278/F-0686/M-0949/F-0754/M-0550/M-1110/F-0619/F-1305/F-1271/F-0966/M-1205/M-0860/F-1249/F-1336/F-1171/M-0555/M-0540/M-0501/F-0990/M-0817/M-1077/M-0602/F-1275/F-0760/F-1198/M-0915/F-0937/M-0677/F-0929/M-0644/F-1316/M-1247/F-0905/F-0651/F-0737/M-0723/M-0548/M-0594/F-0657/F-1141/M-0724/M-0843/M-0527/M-0524/F-0552/F-1103/M-0528/F-1346/M-0636/M-1022/F-1151/F-1242/M-0867/M-0557/F-0846/M-1293/M-1031/F-1335/M-0590/F-1132/F-0832/F-1002/M-0951/F-1263/F-1046/F-0934/F-1057/F-1086/M-0988/F-1018/F-0613/M-1167/F-1259/F-0924/F-1258/F-1260/F-0753/F-0612/F-0852/M-0620/M-1281/F-1309/M-0923/F-0682/F-1210/F-1212/F-1324/M-1101/F-0561/F-1238/F-0705/M-1038/F-1203/M-1035/M-1323/M-0910/M-0738/F-0991/M-0759/F-0799/M-0896/M-0840/M-1283/M-1344/F-1317/F-0819/M-1325/M-1329/F-1090/F-0538/M-0675/F-0836/F-1146/F-1127/F-0535/F-0616/F-0516/F-0652/M-1003/M-0716/F-0702/M-1269/M-0771/M-0815/M-0611/F-0861/M-1005/M-0770/F-0672/M-0765/F-1071/M-0526/M-0831/F-1176/M-0903/F-1228/M-0945/M-0626/M-1345/F-1257/F-0980/M-1029/M-0752/F-0726/F-0893/F-1131/F-0530/F-1204/F-1189/F-1250/M-0783/F-1160/M-0887/M-0680/M-1220/M-1009/M-0818/M-0901/F-1123/M-1036/M-1267/F-0525/M-0806/M-0943/F-1013/F-0968/M-1248/M-0562/F-1040/M-0851/M-0977/F-1274/M-0542/F-1229/M-1217/M-0577/F-0503/F-0801/M-1207/F-1178/F-0569/F-1175/F-0812/F-0959/F-0663/F-0575/F-1313/F-0751/F-1222/F-0653/F-0965/F-1106/M-1218/F-1348/F-1297/M-1024/F-1322/M-1331/M-1185/M-0868/F-0532/F-0543/F-0504/M-0930/M-1262/F-0517/M-0646/M-0970/F-0950/M-0879/M-1201/F-1062/M-1117/F-1114/F-0515/F-1256/F-0627/M-0780/M-0899/F-0659/M-1014/F-1049/F-0563/M-1264/F-0956/F-0633/F-1152/F-1284/M-0958/F-1306/M-0609/F-1332/F-1315/M-0865/M-1298/M-0610/F-0795/M-1037/M-1223/M-0641/F-0735/M-0634/F-0769/M-1237/F-0558/F-0537/M-0856/F-0757/M-1172/F-1318/F-1245/M-1195/M-1224/M-1290/M-1118/F-0687/M-1265/M-1302/M-0546/M-0640/F-0578/F-0954/F-1159/F-1032/M-0607/F-0972</t>
  </si>
  <si>
    <t>M-0548</t>
  </si>
  <si>
    <t>Eloise Mayo</t>
  </si>
  <si>
    <t>F-1119/M-0694/F-1079/M-1319/F-1316/M-1276/M-1025/M-0534/F-1046/M-1107/M-1231/M-0774/F-0775/F-0726/F-0772/F-1216/F-0934/M-1187/F-0688/M-1014/F-1098/F-1312/F-0975/F-1155/F-1129/M-0860/F-1032/F-1152/M-1139/F-0672/F-1041/F-0804/F-0629/M-0851/F-1213/M-0607/M-0973/F-0543/M-1036/M-0519/M-0768/M-0567/F-0697/M-0758/M-0877/M-1248/M-1030/M-1307/F-0592/M-0550/M-1218/M-0553/M-0733/F-0538/F-0757/M-0951/F-0687/M-1223/F-1204/M-1095/M-0755/F-0549/F-0563/M-0834/M-0831/M-0783/M-1005/F-0712/F-1002/F-1045/M-0979/F-0980/F-0882/M-1038/M-0593/F-1282/M-0862/F-1222/M-0636/F-0583/M-0910/M-0843/F-0514/F-0828/M-0680/F-0622/M-0744/F-1337/M-0505/M-0988/M-1292/F-0842/M-1287/F-0568/F-1272/F-1071/M-0501/F-0512/F-1143/F-0596/F-1012/M-0841/M-1304/F-0531/F-1023/F-1146/M-0791/F-1040/F-1106/F-1305/F-1333/F-0545/M-0691/F-0503/F-1092/F-1212/F-0838/F-0950/F-0532/M-0620/M-0510/F-0516/M-0715/F-1176/M-1269/M-1241/M-0928/M-1111/F-0898/F-0705/F-1168/M-0678/F-0751/M-0793/M-1293/F-0844/F-1123/M-1068/M-0664/M-1303/M-1194/F-0786/M-1091/F-1259/M-1051/M-0555/M-1078/F-1126/M-0997/M-1156/M-0777/M-1262/F-1010/M-0940/F-0748/M-1044/F-0719/F-1226/F-0578/M-1205/M-0782/M-0513/M-0738/M-0586/M-0560/M-0960/M-0824/M-1145/M-1347/F-1165/F-0913/F-0627/M-1195/M-0925/F-0544/M-0742/F-1336/F-0846/F-0762/F-0502/M-1208/M-0926/F-0638/M-0820/F-1271/F-0959/M-0982/M-0611/M-1266/M-1158/M-0933/M-0961/F-0754/F-1228/F-0760/F-1075/F-1066/M-0709/F-1108/M-1029/M-0794/M-0802/F-0735/F-1103/F-0684/M-1325/F-1026/M-0899/M-1110/F-0832/F-0819/M-1082/F-0625/M-0941/F-1253/F-1016/M-1267/M-0903/F-1055/M-0594/M-0869/F-1004/M-0920/M-0540/F-1086/F-0773/F-1274/F-1190/M-0781/M-1320/F-0852/F-1183/F-0564/M-0740/M-0649/F-1317/M-0792/M-0945/F-1120/F-1178/M-0527/M-0706/F-1309/F-1193/M-0878/F-0763/F-0764/M-1033/F-1249/M-1054/F-1013/M-0848/F-1257/F-1196/M-0837/F-1324/F-0942/M-0587/M-1142/F-0812/F-1017/M-1167/M-0932/F-0690/F-0669/F-0671/M-1301/M-1310/M-1164/F-1284/M-0978/M-0923/M-0650/M-0559/F-1215/F-0937/M-0865/M-1074/F-0645/M-1008/M-1117/M-0542/F-1136/F-0849/M-0566/M-1069/M-1344/M-0868/F-1285/M-1265/M-1083/M-1056/F-1171/F-0927/M-0590/M-0673/M-1247/M-1162/F-0827/F-0954/F-1314/F-0861/M-1087/F-0681/M-0895/F-0766/F-1332/F-1039/M-1334/M-0606/M-1291/M-0582/M-1099/F-0875/M-0716/F-0829/M-0609/M-0901/F-1042/F-1210/M-1035/F-0801/M-0967/M-0930/F-0515/F-0911/F-0799/M-0778/M-0683/M-1050/M-1302/M-0597/M-1125/M-0524/M-0557/F-0938/M-1220/F-0720/M-0654/F-0717/F-1188/F-0953/F-0990/F-1081/M-1255/M-0547/M-0581/M-0640/M-0871/M-0734/M-0529/F-0807/M-0963/M-0996/F-0525/M-1064/M-0949/F-0872/F-1052</t>
  </si>
  <si>
    <t>F-0549</t>
  </si>
  <si>
    <t>Laurie Christensen</t>
  </si>
  <si>
    <t>M-0694/F-0592/F-1316/F-0672/F-1119/F-1071/M-1014/F-1196/M-0973/F-0735/M-1243/F-1079/M-1223/M-0967/F-0959/M-0593/F-1228/F-1126/M-1031/F-0953/M-0837/M-0624/M-0926/F-0563/F-1324/M-0877/M-1167/F-0579/M-1139/M-0610/M-0755/F-0578/F-1318/M-0536/M-1339/F-1106/F-0786/F-0754/F-1336/M-0738/F-1216/M-0779/F-1046/M-0996/M-1248/M-1084/M-1344/M-1078/F-0502/F-0828/M-0960/F-0583/F-0629/M-1035/M-0505/M-0791/M-0859/F-0531/M-1307/F-1004/F-0538/F-1023/M-1036/F-1212/F-0829/F-0804/F-0935/F-0687/M-1187/M-0664/F-0561/M-1145/F-0798/F-1045/M-0744/F-0512/M-0919/M-0920/F-1168/M-0582/M-0951/F-0544/F-0622/F-1226/F-1273/F-1337/F-0625/M-0599/F-0747/M-0780/M-0925/F-0839/M-0609/F-0614/M-1195/M-0794/M-0778/M-1255/F-1257/M-1087/M-0594/M-0646/F-0846/F-1284/F-0543/M-1069/M-0782/M-0995/M-1345/M-1292/F-1169/M-0534/F-0913/F-1026/M-1051/M-0691/M-0709/F-1214/M-0548/M-1033/F-0898/M-1068/F-0686/F-0638/M-0909/M-0696/F-1190/M-0834/F-1130/F-1222/F-1189/M-0901/F-0719/M-0636/M-0507/F-0911/M-0570/M-1303/M-0993/M-0821/F-0844/M-1038/F-0530/F-0857/M-1262/F-1042/F-0712/F-0753/M-0986/F-1002/M-0768/F-1210/F-0685/M-0928/F-1092/F-0671/M-0606/F-1233/M-0527/M-1005/F-1328/M-0868/M-0567/M-0758/M-0540/F-0905/F-1297/M-1107/M-0560/F-0799/F-0688/M-1043/M-0820/M-1269/M-0843/M-0678/M-0895/M-0885/F-0819/M-0528/F-0886/F-0954/F-1098/M-1054/M-0733/M-1101/F-1123/M-0789/M-1326/F-0942/M-0806/F-0552/F-0619/M-0557/M-0851/M-0501/M-0550/F-0647/F-1136/M-0981/F-1152/M-1205/F-1144/M-1111/F-0601/M-1323/F-1198/M-0602/M-0964/F-0739/M-0816/F-0957/M-0670/M-1235/F-0927/F-0808/M-0988/F-1202/F-0564/F-0714/F-1256/M-1325/M-0906/M-0742/F-1313/M-1021/F-1279/M-0815/F-1055/M-0703/F-0580/M-1201/M-1293/F-1122/M-0848/F-0574/M-0977/M-0600/F-0861/F-0504/F-1272/M-1241/F-1186/F-1103/F-1253/F-1120/F-1171/M-0817/M-1156/M-0871/M-1300/F-0924/M-1007/F-1116/F-1063/M-1009/F-0760/M-1025/M-0802/M-0814/M-0620/F-0632/F-1240/M-0813/M-0856/M-0723/F-0852/F-1204/M-1218/M-1276/F-0545/F-1027/F-1213/F-0763/M-1072/F-0648/M-0792/F-0991/F-0812/F-1238/M-0824/M-0876/F-0884/M-1022/M-0706/M-0539/F-0934/M-0970/F-0568/M-1289/F-0984/M-0818/M-0826/F-0849/F-0990/F-0676/M-1319/F-0661/M-0677/M-0982/F-0773/F-0623/F-1062/F-0832/F-1176/F-0651/M-1247/F-0980/F-0591/F-0929/M-1304/M-1102/F-0612/M-0887/M-0641/M-0649/F-1183/M-0841/M-0840/M-1266/M-1286/M-1298/F-1221/M-0866/M-0892/M-1099/F-1305/M-0915/M-0675/F-0838/M-0961/M-0932/F-1141/M-0949/M-0908/M-0658/M-0899/F-1013/M-0643/F-1081/F-0890/M-0673/F-0520/M-1029/F-0728/M-1030/F-0669/F-0616/F-1203/F-1178/F-0596/M-1173/M-1182/M-0777/M-1096/F-0684/F-1193/F-0697/M-0590/F-1348/F-0966/M-0510/F-1245/F-0627/F-0516/M-0724/F-0836/M-0862/F-0916/M-1091/M-1184/F-0682/F-0983/F-0946/F-1086/M-0607/F-1131/F-0690/F-0645/F-1151/M-0940/M-0853/M-1150/F-1335/F-1059/F-0864/M-0621/M-1291/M-0776/F-0689/F-1179</t>
  </si>
  <si>
    <t>Cycling</t>
  </si>
  <si>
    <t>M-0550</t>
  </si>
  <si>
    <t>Deborah Baker</t>
  </si>
  <si>
    <t>F-0672/M-0988/M-0926/F-0786/F-1204/F-1168/F-1119/M-0636/M-0694/M-0977/F-1046/F-1336/M-0567/F-0538/M-1319/F-1120/M-0841/F-0537/M-0778/M-0940/F-1032/M-0909/M-0821/F-0574/M-1243/M-1068/F-0617/F-0512/F-1171/F-0578/F-0913/F-1002/F-1152/M-0877/M-1036/M-0925/F-0812/M-1293/M-0560/M-1223/F-1196/F-0763/M-1339/F-0726/F-0739/F-0819/M-0501/M-0851/M-0901/M-0960/F-1079/F-0531/M-0606/M-0664/M-1267/F-1108/M-0590/M-0768/F-0934/F-1240/F-1190/M-0818/M-1347/F-1324/F-1169/F-1136/M-0782/M-0758/F-0950/M-1287/F-0929/F-1312/F-1055/M-1054/F-1016/F-1057/M-1201/F-0717/F-0592/M-0723/M-0678/M-0817/M-1078/F-1297/F-0836/M-0996/F-1198/F-0508/F-1257/F-1146/M-0961/F-1081/M-0915/M-0513/M-1035/F-1151/F-0975/F-0807/M-0973/M-1241/F-1045/M-0536/M-0992/F-0648/F-1183/F-0861/F-0516/M-1069/F-0927/F-1188/F-0549/M-0993/F-0828/F-0894/F-0980/M-0779/F-1143/F-0864/F-0687/M-0557/M-1268/F-0764/M-1110/M-0878/M-1320/M-0586/M-1111/M-0524/F-0612/F-1263/M-0777/M-1135/M-1091/M-0665/M-1218/M-0634/F-1004/M-0607/F-0504/F-0705/M-1117/M-0755/M-0505/F-0545/M-1248/M-1025/M-1300/F-0872/F-0690/M-0507/M-0582/M-0646/M-0528/F-1328/F-0900/F-1106/M-0859/F-0638/M-0791/F-1123/F-0886/F-0568/F-1250/F-0751/F-0955/M-0724/F-0596/F-0917/M-0744/M-0792/F-0799/F-1129/M-0949/M-0865/F-0714/M-0610/F-1121/M-0997/M-0896/F-1098/M-1031/M-1266/M-0963/M-0888/M-0716/F-1026/M-0703/M-0809/M-0885/M-0951/F-0659/F-1027/M-1298/F-0810/F-1274/F-1066/M-0933/F-0797/F-0935/F-0682/M-0740/F-0804/F-0984/M-0577/M-0771/F-1314/M-0923/F-0948/F-1342/F-1322/F-1225/F-0838/F-0564/M-0680/M-0562/M-1084/F-1138/F-1216/F-0893/M-0813/M-1033/F-1317/M-0644/F-0735/M-1043/M-1281/M-0624/F-1090/M-0793/F-0939/M-0854/F-1316/F-1178/M-1051/F-0686/F-1071/M-0572/M-0523/M-0998/F-0575/M-1164/F-0543/F-0911/F-1013/M-1291/M-0540/F-0588/F-0544/F-1279/M-0774/F-1258/M-0691/M-1009/F-0954/F-0652/F-0966/F-0561/M-0553/F-0622/F-0720/M-0843/F-0660/M-0519/M-1344/F-1186/M-1235/M-1276/M-1326/M-1021/F-1295/F-1222/M-0897/F-0719/M-0876/M-0806/M-0593/M-1095/F-0619/F-0629/M-1269/M-1102/M-0834/F-1060/F-1215/F-0598/F-0772/F-1261/M-1083/F-0775/F-1028/M-0837/F-0688/F-0748/F-0614/M-1231/M-1247/F-1012/F-0698/M-0576/M-0604/F-1202/F-1285/M-0700/M-1302/F-0712/M-1139/F-0684/M-0706/M-1014/M-0770/F-1065/F-0839/M-0539/F-1041/F-1213/F-0959/M-0816/M-0981/M-0639/F-1227/F-1063/F-0552/M-1304/M-1262/F-1253/F-1284/M-1038/M-1301/M-1172/M-0518/F-0551/M-1191/F-0983/M-0848/F-0890/F-1134/M-0919/M-0609/M-0765/F-0685/M-0599/M-1000/M-1182/M-0733/F-0563/F-1228/M-0986/M-0655/F-0750/M-0790/M-1207/M-0746/M-1073/M-1109/M-1005/F-1271/M-0920/M-0605/F-1259/F-0829/M-1080/M-0534/M-0899/M-0892/F-1165/F-0637/F-0671/F-1242/F-0627/M-0608/M-0602/M-1142/M-0820/M-0729/M-1053/M-0570/F-1116/M-1345/M-0802/F-0953/F-0747/F-1010/M-1194/F-1212/M-0903/M-0509/F-0707/F-0591/F-1001/M-0967/F-0863/M-0867/M-1077/M-0831/F-1238/F-1210/F-0517/M-0970/F-1346/F-0697/M-1181/M-0566/M-0709/F-1023/F-0976/F-0798/M-0982/F-1052/M-0833/F-0857/F-0500</t>
  </si>
  <si>
    <t>F-0551</t>
  </si>
  <si>
    <t>Randy Andrea</t>
  </si>
  <si>
    <t>M-0821/M-0960/M-1068/M-1276/F-1045/F-1212/F-0638/M-0694/F-0632/F-0537/F-0622/M-0507/F-0574/M-0534/F-1324/F-0775/F-0512/M-1111/F-1178/F-1317/M-0678/F-0846/M-1135/M-1035/M-0779/F-0861/M-1139/M-0892/F-0531/M-0973/M-0877/F-0953/M-1344/F-0980/M-0778/F-1032/F-0545/M-0992/F-0627/M-0910/M-0528/F-0629/F-0543/M-0664/M-1107/M-1184/F-0975/M-0792/F-1119/M-0967/M-1287/F-1098/M-1182/F-0838/M-1051/M-0774/M-0566/F-0672/F-0757/M-1201/M-0925/M-0606/F-1108/F-1215/F-0812/M-0851/F-1297/F-0786/F-1222/F-1129/F-0686/F-1240/F-0549/M-1231/F-0685/M-1255/F-0668/F-0538/F-1228/M-1005/F-1257/M-0519/M-1218/M-0505/M-0977/F-0808/F-1061/M-0680/F-1012/M-0824/F-0894/F-0810/M-0677/M-0723/F-0955/F-1155/F-0911/M-0536/M-1156/M-0716/M-1036/F-1312/F-1027/F-1328/F-0839/M-0837/F-0754/F-1151/M-0895/M-1158/F-1280/F-0714/M-0738/M-0510/F-1041/F-1146/F-0954/F-1210/M-1339/M-1334/M-0928/F-0588/M-0527/F-1213/F-0502/M-0949/F-1233/M-1095/M-1031/F-0950/M-0562/F-0872/F-0717/F-0952/F-1001/M-0841/F-1131/M-1025/M-0744/M-0593/M-1007/M-0833/M-0814/F-0934/F-1079/M-0524/M-1243/M-0881/M-1110/M-1043/F-1253/F-0763/M-0611/M-1211/M-1241/M-1307/F-1274/M-1281/M-0576/F-0773/F-1204/F-1138/F-1179/F-0829/F-1275/M-1145/M-0970/F-1126/M-0691/F-1123/F-0657/M-1117/F-0592/M-1195/M-0649/F-1245/M-0982/M-1266/F-1016/M-1208/F-0583/M-0815/M-0547/M-0740/M-0860/M-1078/F-0598/F-0764/F-0760/F-0563/M-0909/M-0539/F-0748/F-1168/F-0913/F-1089/F-1186/F-0828/M-0988/M-0986/F-0942/F-0858/F-0956/F-0924/M-1038/M-1069/F-0917/F-0935/F-0688/F-1057/F-1055/F-1285/F-1143/F-0804/M-0746/F-1106/M-0781/F-1149/M-0526/F-0927/M-0768/M-0731/M-0567/M-1223/M-1082/F-1198/F-1279/M-0854/M-0624/F-0544/M-0559/F-1188/F-0849/F-0676/M-0646/M-0636/F-1130/F-1013/F-0864/F-0905/F-1004/M-1323/F-0596/F-0614/M-1292/F-0893/F-1046/M-0896/F-1190/F-1336/M-0897/M-0560/M-1187/M-0513/F-1132/M-1320/M-0943/M-0658/M-0806/M-0856/F-0959/M-0501/M-0996/F-0612/F-1196/F-0799/M-0610/M-0901/F-0647/F-1060/M-1030/M-0834/F-0855/M-0656/F-0690/F-0931/F-1134/M-1174/M-0961/F-1258/M-1022/M-1308/M-0926/F-0635/F-1315/F-1227/F-0735/F-0504/F-1136/M-0703/F-1273/M-0981/M-1207/M-0862/F-1075/M-0944/F-0652/F-0819/M-1102/F-0671/M-0631/M-1087/F-0825/F-0530/M-0903/M-0885/M-1298/M-0523/M-0899/M-1264/F-0972/M-1053/F-0832/M-1161/F-0747/F-0601/M-1347/M-1172/F-1322/F-0750/F-0580/F-1316/F-0578/M-0940/M-0878/M-0850/M-1303/M-0607/M-0759/M-0711/M-1283/F-0974/F-1282/M-1319/M-0794/F-0904/M-1009/M-1269/M-1054/M-0553/M-0793/F-0564/M-1293/F-0914/M-1083/M-0879/M-0776/F-0508/F-1086/M-0835/M-1142/F-0687/F-1234/F-0522/F-0857/F-1335/M-1170/M-0639/F-1152/F-1256/F-0561/F-1071/M-1345/F-0971/F-0772/F-0987/M-0587/M-0923/M-0920/F-0503/M-1248/M-1326/M-1301/F-0660/F-0579/M-1091/F-1015/F-0900/F-0984/F-1318/M-0570/M-0634/M-0599/M-1044/F-1332/M-1177/M-0755/F-1026/M-1329/M-1262/F-1141/F-0725/M-0708/F-0617/M-1029/M-0643/F-0842/F-1333/M-0979/M-1125/M-1310/M-1074/F-0965/F-1154/M-0673/F-0922/F-1124/F-1169/M-0557/M-0582/M-1194/F-0659/F-1176/F-1018/F-0663/F-0712/M-1077/F-0937/F-1202/F-0753/F-0558/F-0798/F-1249/F-1153/F-0682/M-1181/F-1171/F-0727/M-0670/F-0613/F-0628/M-0865</t>
  </si>
  <si>
    <t>F-0552</t>
  </si>
  <si>
    <t>Nicole Howard</t>
  </si>
  <si>
    <t>F-0935/F-1190/F-0954/M-0505/F-1168/F-0861/M-0821/F-0775/F-0574/M-0636/F-0687/F-1317/M-1111/M-0926/M-1068/M-0996/M-0910/M-0841/F-1013/F-0688/M-1167/F-1213/M-0919/F-1032/M-1231/M-0599/M-1293/F-0622/M-0977/M-0992/M-1005/M-0949/M-1339/F-1198/F-1318/F-1202/F-1171/F-0748/M-1307/M-0694/F-0934/M-0967/F-1026/F-1120/M-1276/M-0837/F-1178/F-1012/M-1084/F-1106/F-0739/F-1041/F-0580/F-1046/M-1223/M-1287/M-1033/F-0619/F-0911/F-0544/M-0906/F-1001/F-0751/M-0738/M-0680/F-1210/F-0632/F-0502/M-0782/F-0839/F-0561/M-1286/M-0824/F-1045/M-0609/M-0928/F-0592/F-0583/F-0717/M-0606/F-0808/F-1066/M-0896/M-0895/M-0536/M-1054/F-0538/F-1060/F-1169/M-0529/F-0596/F-0984/F-0804/F-0950/M-0792/F-1055/M-0755/F-0720/F-0503/M-0510/F-0531/F-0772/F-1123/F-1316/M-1147/F-1063/F-0747/M-1030/M-0940/M-1107/F-0937/F-1215/M-0986/M-0973/M-1184/F-1144/F-0629/M-1303/F-1143/F-0512/F-1079/F-0913/M-0528/F-0957/M-1069/F-1188/M-0876/F-0614/F-1146/M-0607/F-0799/F-0924/M-0818/M-1043/F-0952/F-1098/M-1025/F-0929/F-0727/M-1087/F-0828/M-0507/M-1181/F-0504/F-0672/M-1347/M-1051/M-0562/M-1187/F-0991/F-0857/F-1152/F-1028/M-0593/F-1196/F-0953/F-1336/F-0558/F-0651/M-0816/M-0794/F-0659/F-0697/M-0960/M-0920/F-0864/M-1038/F-1071/F-0956/F-1258/F-1002/F-0842/M-0556/M-0540/F-0838/M-0892/M-0677/F-1119/M-0555/F-0959/F-0685/M-1135/F-0520/M-0988/F-0975/M-0700/F-0763/F-0829/F-0623/F-0927/F-1349/M-0867/M-0696/F-0807/M-0982/M-1205/F-1049/F-1018</t>
  </si>
  <si>
    <t>M-0553</t>
  </si>
  <si>
    <t>Hao Ning</t>
  </si>
  <si>
    <t>F-0861/F-1123/M-0940/F-1212/M-0694/M-0678/M-0510/F-1106/F-0672/M-0877/F-1032/M-0973/M-0636/F-0579/M-1139/F-0531/M-0821/M-0774/M-0988/F-0580/F-0625/M-0824/M-1051/F-0537/F-1046/F-1215/M-1167/F-0934/F-0748/M-0920/M-0755/F-0629/F-1071/F-1312/F-1041/F-0763/M-1030/F-1126/F-1013/F-1059/F-1183/F-0772/F-0617/M-0624/M-1223/M-0670/F-0619/F-0726/F-1169/M-0986/F-1190/M-1187/F-1204/M-1276/M-1347/F-0568/M-0733/M-0550/F-0991/M-0860/M-0868/F-1086/M-0967/M-0607/M-0513/M-1194/M-0519/F-1324/M-0562/M-1135/F-1119/F-1066/F-1337/M-1319/M-1038/M-0949/M-0534/F-0984/F-0516/M-1293/F-0588/M-1182/M-1292/F-0686/M-1241/M-0781/M-1304/M-1035/M-0597/M-0834/F-0671/M-0536/F-1305/M-0826/M-0996/M-1344/F-0622/F-1016/M-1184/F-0975/M-1005/F-1245/M-0780/M-1303/F-1186/M-0816/M-1107/M-0567/M-0555/F-0937/F-1226/F-0812/F-0810/M-1014/F-0564/F-0574/M-0841/F-0842/M-0526/F-0688/F-1129/F-0894/F-0735/M-1084/M-0851/M-1036/M-0792/F-1213/F-1316/M-1147/F-1171/M-0559/F-1263/F-1214/M-0738/F-1130/F-0819/M-0933/F-1228/F-0705/M-0783/F-0929/F-0545</t>
  </si>
  <si>
    <t>M-0554</t>
  </si>
  <si>
    <t>M-1167/M-0837/M-0738/F-0563/M-0678/F-0592/F-0954/F-1168/F-1324/M-0755/M-1248/F-0688/M-0949/M-0841/F-0578/M-1187/F-0934/F-0672/F-0748/F-1098/F-0812/M-0899/M-1025/M-1286/F-0953/F-0763/F-1136/M-0986/F-1213/F-1086/F-0864/F-0839/F-1013/F-0568/M-0560/M-1139/F-1002/F-1071/M-0824/F-0836/F-0957/M-0536/M-1031/M-0599/M-1247/F-0739/F-0786/M-1101/F-0772/F-1026/F-0937/F-0525/M-0920/F-0935/M-1231/F-1046/M-0609/F-0538/M-0694/M-0501/M-0806/M-0973/F-0844/F-0598/M-1184/M-1325/M-1303/M-0723/M-1287/F-0808/M-0567/M-0892/M-0967/M-1083/M-0680/F-0512/M-1054/F-0504/M-0548/F-0717/M-0895/F-0532/F-1198/M-1302/F-0617/F-0629/F-1196/F-1004/F-1010/M-0831/F-1171/F-1165/M-0524/M-1218/M-0606/M-0758/F-0516/M-0928/F-0798/F-0659/F-1316/F-0543/M-1087/F-0625/M-0566/M-1304/M-0979/F-1042/M-1281/F-0911/F-1132/F-1204/M-0624/F-0583/M-1195/F-1240/F-0613/F-0690/F-0638/F-0579/F-0612/F-0687/F-1152/F-0775/M-1291/M-1005/F-0955/M-0703/F-0991/M-0851/M-1223/F-1060/F-0520/M-0586/F-1188/M-0587/M-0610/M-0700/F-1049/M-1051/M-0778/M-1300/M-1030/F-1131/M-1117/M-1111/M-0926/F-1336/M-1107/M-0607/M-0777/F-1023/F-1278/F-0927/M-0528/F-0614/F-1081/M-0925/F-0956/F-1183/F-0980/F-1041/M-0783/F-1317/M-1022/F-1222/M-0888/F-0764/F-0959/F-0647/F-0502/M-0840/M-0897/M-0794/M-0993/M-1158/F-0671/F-0807/M-0818/M-0909/M-1276/M-0885/F-0753/M-1201/M-0733/F-0819/M-1084/F-0537/F-0545/F-1258/M-0768/M-1344/M-1021/M-1182/F-0530/F-1186/F-1146/M-0877/M-0848/F-1279/M-0910/M-0529/M-0932/M-0833/M-0960/F-1052/M-0981/M-0590/F-0974/M-0709/F-1079/M-0854/M-0862/M-1298/M-1243/M-0995/F-1260</t>
  </si>
  <si>
    <t>M-0555</t>
  </si>
  <si>
    <t>Arthur Richardson</t>
  </si>
  <si>
    <t>F-0954/F-1013/M-0960/F-0828/M-1293/F-1046/M-0926/M-0678/F-1045/F-0671/F-1190/F-1012/M-1068/F-0819/F-1212/M-1139/M-0636/F-0627/F-1169/M-1307/F-0538/F-1198/F-0688/F-0531/F-1317/F-0957/M-1243/F-1123/M-0818/M-0680</t>
  </si>
  <si>
    <t>M-0556</t>
  </si>
  <si>
    <t>Frank Martinez</t>
  </si>
  <si>
    <t>F-1204/F-0543/F-1045/F-1336/M-1201/M-1014/F-0687/F-1002/F-0531/F-0537/M-0860/F-1171/M-0562/M-0961/M-0778/F-1169/F-1059/M-1036/F-1196/M-0646/F-0937/M-0768/M-0859/M-0779/M-1033/F-0864/F-0804/F-0622/F-0935/M-0851/M-0774/F-0927/M-0606/M-0843/F-1026/F-0638/M-1194/M-0609/M-1084/F-0980/F-0763/M-0507/M-0755/M-1347/M-0986/M-0548/M-1184/F-0991/M-0505/M-1135/F-1143/F-0836/F-1023/F-0751/F-0913/F-0592/M-1307/M-1167/M-0909/F-1198/F-0828</t>
  </si>
  <si>
    <t>Volunteering</t>
  </si>
  <si>
    <t>M-0557</t>
  </si>
  <si>
    <t>Du Hongwei</t>
  </si>
  <si>
    <t>F-0543/M-1276/M-0973/F-0578/F-1190/M-0624/F-0544/F-1026/F-1198/F-1126/F-1216/M-0996/M-0824/M-0636/F-1098/M-1025/M-0988/F-1202/M-1307/F-1079/F-1002/F-1012/F-1155/F-1013/M-1347/M-1054/F-1119/M-1303/M-1287/M-0791/F-0625/M-0876/F-1120/F-0502/F-1317/F-0819/M-1292/F-1136/F-0975/M-1084/F-0583/F-0580/M-0609/F-1143/F-0525/F-0538/M-0859/F-0537/F-0596/F-0697/M-0821/M-1243/M-0841/F-0515/F-0508/M-1339/M-0896/M-1107/M-0837/F-0622/M-0892/M-0783/F-0842/M-0860/F-0754/F-0898/M-0834/M-0949/M-0995/F-0579/M-0919/F-1152/F-1337/M-0723/F-1324/M-0843/F-0955/F-0503/M-1035/F-0574/F-0592/M-0831/M-1344/M-0909/F-0900/F-1282/M-1194/F-0686/M-0925/M-1033/F-0598/M-0779/M-1298/F-1168/F-0808/M-1038/F-1042/M-0778/F-0772/M-1087/F-0760/F-1196/M-0806/M-1083/M-0587/F-0648/F-1280/F-0937/F-0660/F-1183/M-0944/F-1273/F-0942/M-0877/M-0599/F-1060/F-1210/F-1204/F-1186/M-0851/M-1291/F-0735/M-0610/F-1272/M-1051/F-0857/F-1066/M-0548/F-0516/F-0799/M-0951/M-0982/M-0840/M-1030/F-0638/F-1028/M-0977/F-0623/F-1212/M-0928/M-1101/F-0846/M-0670/M-0570/F-1086/M-0529/M-1147/F-1189/M-1044/M-0961/F-0911/F-0957/M-0590/M-0777/M-0593/M-0658/M-1078/M-1201/F-1057/F-0836/F-0613/M-0540/M-1248/F-0748/M-0716/F-1169/F-1285/F-1138/F-1228/F-0882/F-0948/F-0917/M-0901/F-1257/M-0536/F-0558/F-0852/M-1187/F-1318/M-0768/F-0954/F-1063/F-1271/F-1151/M-1293/F-0682/F-1004/M-0818/M-0523/M-1301/F-0685/F-0753/F-1336/M-1014/F-0950/M-1195/M-0507/M-0732/M-0792/F-0804/M-0694/M-0566/M-1320/F-0801/M-0567/M-0793/M-1005/M-0513/M-1205/F-0894/F-1081/F-0737/M-1286/F-0747/F-0980/M-0897/F-0934/M-0646/M-0813/M-0573/M-0881/F-0520/F-1226/F-0797/M-0782/M-0547/M-1323/M-0594/F-1313/F-0531/F-1070/F-0825/F-0828/F-0924/F-1123/F-0893/F-1062/M-0679/F-0786/F-0935/F-1249/M-1283/M-1135/F-0966/F-1132/F-1059/F-1165/M-0731/F-1129/M-0519/M-1009/F-0775/M-1139/F-0568/M-0602/M-0986/M-1235/M-1182/M-1111/F-0651/M-1172/F-1193/F-0705/M-0655/M-0794/F-1141/M-0981/M-0680/M-1267/M-0943/F-1115/M-0528/F-0839/F-0512/F-0668/F-1108/M-0992/M-0868/F-0904/M-0809/M-1281/F-1106/F-0972/M-0887/F-1215/M-0556/M-1161/M-0733/F-1333/M-1184/M-0703/M-0572/M-0650/F-1179/F-0522/F-1297/M-1036/F-0953/M-1064/F-0787/M-0888/M-1145/M-0738/M-0814/F-0627/F-1214/M-0964/F-0714/M-0774/M-0696/M-0920/M-0606/F-0717/F-1314/F-0688/F-0563/M-0926/F-0504/F-1250/M-1191/F-0773/M-0765/M-0826/F-1144/F-0788/M-0611/M-0752/M-1223/M-0562/M-1217/M-0940/M-0771/M-0559/M-1266/F-1055/F-0619/F-1171/M-0758/F-0959/M-0993/F-0659/M-1000/F-1328/M-0664/M-1068/M-1192/M-0505/F-1032/M-1150/M-0978/F-1277/M-0677/M-0586/M-0641/F-0861/M-0895/F-0863/F-1010/F-0532/F-1227/M-0811/F-0886/F-0632/M-1080/F-0812/M-1110/F-0845/M-0780/M-0960</t>
  </si>
  <si>
    <t>F-0558</t>
  </si>
  <si>
    <t>Peter Jimenez</t>
  </si>
  <si>
    <t>M-0505/M-0738/M-0960/F-0959/M-0961/F-1119/M-0694/F-0828/F-0804/F-1002/M-1167/M-1347/F-0775/M-1184/F-0671/M-0744/F-0861/M-0910/M-0510/F-0574/F-1336/M-0534/F-0763/F-1198/F-1212/F-0937/F-1041/F-1285/M-1033/F-0786/M-0609/F-0991/M-0678/M-0837/F-0592/F-0754/M-1051/M-0859/M-0774/F-1079/M-0992/M-0833/F-1317/M-1262/M-0755/F-0844/F-0935/F-1026/F-1152/M-0909/M-1025/M-0562/F-0748/M-0607/F-0544/F-0578/F-0619/F-0583/F-0625/F-0898/F-0839/F-0954/M-1231/M-1072/M-1087/M-0536/M-0973/M-0599/F-0934/F-1193/M-0977/F-1337/F-0525/M-0553/M-0636/M-1304/M-0901/M-1344/M-0550/F-1213/F-1155/F-1183/M-0820/F-0799/M-0507/M-0817/F-0588/M-1194/M-1298/M-0600/M-0582/F-1228/M-1303/M-0915/M-1195/F-1060/M-0928/M-1301/F-1016/M-0843/M-1293/F-0712/F-1123/F-1284/M-0548/F-1226/M-0519/M-1339/M-1014/F-0686/F-0927/F-0864/F-0543/F-0913/F-0911/M-0841/F-0838/M-1038/F-1057/M-0967/F-0648/F-1120/M-1268/F-0682/F-0651/M-0867/F-1136/M-0920/F-0516/M-0780/F-0596/F-0810/M-0834/M-0758/F-0980/M-0586/F-1318/M-1302/M-0646/M-0851/F-0846/F-1189/F-0757/M-0792/F-1216/F-1176/F-1143/F-1059/M-0794/F-1013/M-0778/F-1214/M-0540/F-1258/M-1036/M-1208/M-1201/M-0940/F-1046/F-0561/F-0568/F-0504/M-0523/M-0610/F-0717/M-1158/M-0831/M-0970/M-0624/F-0797/M-0869/M-0821/F-1049/M-1276/F-0629/F-0719/F-1250/F-1280/M-1054/F-0975/M-0620/M-1286/F-1263/F-1108/F-1144/F-1190/F-1278/M-0724/F-1040/M-0680/F-0668/M-0919/M-0892/F-1324/F-1275/M-1035/F-1028/M-1102/M-0860/M-0673/M-0949/M-0781/F-0616/F-0852/F-0798/M-1031/F-0685/F-1063/F-0953/M-1084/F-1151/M-1248/M-1243/M-0826/F-0767/F-0549/F-0894/M-1266/F-0688/M-1223/M-0896/M-0783/M-0733/F-0705/M-0806/M-0670/M-0963/M-1307/M-0715/F-1112/F-1141/F-0726/F-1133/M-0816/M-1283/M-1326/F-1171/M-1334/M-0658/M-0547/F-0632/M-0881/F-1130/F-1168/M-1325/F-0623/F-0760/F-0882/M-1024/M-1135/F-0617/F-0728/M-0765/M-1247/F-0714/M-0716/F-1257/F-0512/M-1064/F-0764/F-0884/M-0650/M-0885/M-1320/M-1331/M-1107/M-0501/M-1182/F-1006/F-1215/F-0690/M-0947/M-1267/M-0631/M-0696/F-0957/F-0545/F-0635/F-1132/M-1255/M-0878/M-0513/M-0988/F-0914/F-0889/M-0791/F-1154/F-1305/F-0855/F-1169/M-0887/F-1001/M-1091/F-0580/F-0886/M-0876/M-0524/M-0978/M-0656/M-0736/F-0579/M-0899/F-1165/F-1316/F-0532/F-1045/F-1081/F-0857/F-1175/M-1292/M-1174/F-0660/F-0893/F-0845/M-1291/M-0877/M-0677/M-1139/M-0526/F-1312/M-0997/F-1346/M-1101/M-0768/F-1122/M-1009/F-0829/M-0662/F-0883/F-0569/M-0945/M-0771/M-0986/M-1205/M-1191/M-0567/F-1186/F-0698/M-0742/F-0948/F-0687/F-0720/F-1342/F-1018/F-1042/M-0665/F-1315/M-0868/M-0560/M-1110/F-0950/F-0520/M-1345/F-1065/M-0664/F-1086/M-0749/M-0982/F-0627/M-0587/F-0657/F-1116/F-0722/M-1319/F-1178/M-0581/F-1134/F-1274/F-0875/M-1067/M-0782/M-0979/F-0538/M-0815/F-1061/F-1196/F-1146/M-1170/F-0917/M-1022/F-0672/F-0575/F-1335/M-1030/M-0593/M-0506/F-0502/F-0681/M-1185/M-0566/F-1322/F-1236/F-0938/M-1068/M-1241/F-1321/F-1098/M-0642/M-0570/F-1204/M-0655/F-1210/M-1117/F-0939/F-1159/F-0531/M-0608/M-0654/F-1106/M-0932/M-0709/F-1349/F-0515/F-1100/M-1118/F-1115/F-0962/M-1156/M-0559/F-0735/F-1090/F-1092/F-0598/F-0863/M-0996/F-0929/F-1271/F-1140/F-0622/M-0789/F-0659/F-1234</t>
  </si>
  <si>
    <t>M-0559</t>
  </si>
  <si>
    <t>Doris Kim</t>
  </si>
  <si>
    <t>F-0828/M-0834/M-1201/F-0861/F-1120/M-0926/M-0778/F-1190/M-1139/M-0940/M-1276/F-1204/F-0812/M-1031/M-0567/F-1336/F-1151/F-0579/F-1045/F-0953/F-0563/M-0624/M-1319/M-1243/F-1169/F-1318/M-0821/M-1223/M-1231/F-0950/F-0627/F-0531/M-0774/M-0607/M-0694/M-0738/F-1001/F-1136/M-0915/M-0982/M-1035/M-0818/M-0664/M-1255/M-0877/M-0977/M-0501/M-0986/M-0791/M-0881/F-0574/F-0819/M-0792/F-1257/F-0502/M-1107/F-1081/M-1025/F-1226/M-0951/M-0988/M-0794/F-1316/M-0536/F-0619/M-0513/F-0882/F-1023/M-1030/F-1171/M-1218/F-0846/M-0576/F-1253/F-1098/F-0980/F-0705/M-0678/F-1060/F-0712/F-0515/M-1167/F-0935/F-0760/F-1086/F-0622/F-0697/F-0520/M-0841/F-1275/F-1280/M-1184/F-0508/F-1013/F-0659/M-0806/M-0553/M-0528/M-1320/F-1144/F-0726/M-1286/F-0623/F-1297/F-0917/M-0910/M-0534/F-0717/F-0687/F-1240/M-0783/M-0593/M-0817/M-0970/F-0807/F-1189/M-1300/F-1042/F-0544/F-1317/M-0992/M-1110/F-0617/F-0549/F-0580/F-0657/F-1070/M-0507/F-1055/M-1102/F-1027/M-0996/F-1040/M-1068/M-0920/M-1347/F-1214/M-0566/M-0973/M-0523/M-0620/M-0967/M-1135/M-1024/M-1158/F-1063/M-0587/F-0596/M-0670/F-0797/M-0560/M-0859/M-0862/F-0838/M-0715/M-0744/F-0764/M-0709/M-0960/F-1188/M-1289/M-0758/M-1117/F-0635/F-1002/M-0906/F-0672/M-1195/F-0543/M-0865/F-0735/M-0979/F-0937/F-0913/M-1033/F-0688/F-0804/F-0798/M-0609/F-0614/M-0871/F-0858/M-1208/M-1038/M-1111/F-1010/F-1165/M-1281/M-1307/F-0959/F-1134/F-1313/F-1146/F-0829/M-1283/F-1271/M-0599/F-0660/M-1069/M-0899/M-1345/M-0876/F-0578/M-0963/M-0524/F-0751/M-1303/M-0733/M-1095/F-1066/M-0529/F-1342/M-0815/F-0786/F-0652/F-0613/F-1130/F-1295/F-0522/F-1026/M-0949/M-0945/M-0941/M-0610/F-1129/M-1087/F-0632/F-0844/M-0896/F-1335/F-1212/F-0686/M-1248/F-1108/F-0592/F-0825/M-1262/F-0905/F-0676/M-0824/M-1302/F-0720/M-0995/M-0636/M-0556/F-1305/M-1067/M-0909/F-1138/F-0832/M-0843/F-1143/M-0869/F-0689/M-0641/M-0981/F-1155/M-1187/F-1004/F-0954/F-0682/M-1331/M-1310/F-0530/F-1157/M-1007/M-0901/F-0532/F-0934/M-1292/F-1348/F-0976/M-1036/M-0768/F-0645/F-0787/M-0639/F-0855/F-1328/F-1258/F-1122/M-0680/F-0929/F-1049/M-1072/F-1119/F-1123/F-1221/M-0533/F-1216/F-1179/M-0655/F-1149/F-0893/F-0795/F-1018/M-1170/M-1091/M-1044/M-1147/M-0540/F-1126/F-0647/F-0924/F-1324/M-0581/F-1285/M-0856/M-1287/M-0840/M-0802/M-0943/M-0933/M-1118/F-0681/M-0716/M-1293/M-1164/F-1039/M-1054/F-1186/F-1322/F-1089/M-0771/F-0890/F-0827/F-1041/M-0847/M-1074/M-0892/F-0538/F-1198/F-0839</t>
  </si>
  <si>
    <t>M-0560</t>
  </si>
  <si>
    <t>Fathi Shahid</t>
  </si>
  <si>
    <t>F-1013/F-0959/M-0755/F-0688/M-0599/F-0632/M-0774/F-1136/M-1031/F-0638/M-1187/F-1168/F-0935/M-1025/M-0899/F-0953/F-1204/M-0678/M-0507/F-1012/M-1223/M-1014/F-0864/F-1060/M-1293/F-0804/F-1190/F-1032/M-1182/M-0841/M-0758/M-0534/M-0834/M-0540/F-0747/M-1303/M-0791/M-0524/F-0520/M-1267/F-1098/M-0986/M-0694/M-0960/F-0660/M-1095/M-0610/F-1086/F-1228/M-0513/F-1183/M-0996/F-1143/F-0934/M-0988/M-1084/M-0738/M-0892/F-0627/F-0898/M-1107/F-1253/F-1213/F-0775/M-0949/F-1151/M-0860/M-0843/M-1087/M-0550/F-1138/F-1126/F-1202/M-0881/M-0967/F-0927/F-1059</t>
  </si>
  <si>
    <t>Knitting</t>
  </si>
  <si>
    <t>F-0561</t>
  </si>
  <si>
    <t>Xiang Xiaoying</t>
  </si>
  <si>
    <t>F-0935/F-0954/M-1068/F-0543/M-0834/M-0778/M-1139/F-0622/F-0786/M-1014/F-1324/M-0536/M-0996/F-0563/M-0973/M-1167/F-1023/F-1316/M-0510/M-0919/F-1226/F-0638/F-1215/F-1041/F-1216/F-0632/M-0910/M-0837/M-0593/M-0791/F-0583/F-0839/M-0940/M-1347/F-0596/F-0672/F-1098/F-1026/M-0876/M-1195/M-1031/F-1138/M-0768/M-0694/M-0607/M-0774/M-0624/F-0842/M-1339/M-0992/M-0570/F-0712/M-0841/F-1108/M-0534/F-0980/F-1119/M-1255/M-0755/F-1171/M-0979/F-1165/M-0806/F-0687/F-1055/M-0821/M-1084/M-1286/F-1190/M-0982/F-0775/M-1078/F-1042/M-1243/M-0831/F-1032/F-0927/F-1222/F-1059/F-1285/M-0505/F-0857/M-0606/M-0860/M-0738/M-0926/F-0804/F-1178/F-1213/M-1111/M-1325/M-1320/M-0783/F-0544/M-0777/F-0984/M-1292/F-0974/F-0787/F-1263/F-0537/F-1027/M-0961/M-0597/F-1013/F-0504/M-0524/M-1051/M-0548/F-0751/M-0527/F-0757/F-1060/M-0587/F-1063/M-0869/F-0627/F-0592/F-1168/F-0502/F-1169/F-0950/F-0689/F-1249/F-1204/M-1301/F-0861/M-0909/F-0937/M-0539/M-0780/F-0705/M-0550/F-1146/F-0682/M-0540/M-0590/F-0629/F-0512/F-0690/F-1046/M-1269/F-0558/F-1144/M-0809/M-0928/M-1170/F-0929/F-1196/F-1136/M-0758/M-0680/M-0899/F-0772/M-0553/M-0559/F-0808/M-0949/F-0893/M-1181/F-0748/M-0867/F-0754/M-1187/F-1010/F-1337/F-1202/M-1072/M-1095/F-0668/M-1329/M-0576/F-0762/M-0700/M-1069/F-1112/F-0564/F-0549/F-0515/M-0646/M-0599/M-1117/F-1280/F-0956/F-0819/F-0532/M-0519/M-0649/M-1303/F-0913/M-0610/M-0824/M-0833/F-1257/M-0960/F-0739/M-0892/F-1348/F-0517/F-0684/M-0566/M-0745/F-1284/M-0802/F-0953/M-1036/F-0545/M-1156/M-1172/F-0917/F-1227/M-0881/F-1186/F-1066/M-0547/M-0555/M-0696/F-0671/F-0844/M-1021/F-1079/M-1323/F-1282/M-0782/M-0901/M-0862/F-1250/M-0871/M-0636/F-1328/M-0528/M-0906/M-1009/M-0887/M-0529/F-0516/F-0931/M-1109/M-0941/F-1336/M-0742/F-0659/M-1142/F-1333/M-1248/M-0794/M-1101/M-1074/F-1242/M-1241/F-1318/M-0964/F-0959/F-0812/F-1062/F-0614/M-0993/F-1012/M-1158/F-1120/F-0726/F-1212/M-0658/F-0552/M-0602/F-0628/F-0720/M-0759/M-0781/F-1143/F-1040/F-1256/F-1123/M-0733/F-0613/M-1044/F-0688/M-1033/M-0843/F-1273/F-0530/M-1276/F-0849/M-1024/M-1319/F-0538/F-1176/M-1038/M-1205/F-1132/M-0626</t>
  </si>
  <si>
    <t>M-0562</t>
  </si>
  <si>
    <t>Wayne Bennet</t>
  </si>
  <si>
    <t>F-0954/M-0973/M-1068/M-0778/F-0786/M-0624/M-0738/F-0531/M-0841/M-0779/F-0545/M-0960/F-0512/F-0953/F-1016/M-1223/M-0678/F-1324/F-1071/F-1060/F-1012/F-1004/F-1143/F-0772/F-1046/M-0744/M-0919/M-0703/F-1312/F-0544/M-1243/F-0804/F-0563/F-0578/M-0860/F-0775/M-1139/F-1026/F-0596/F-1165/F-1212/M-0909/F-1318/M-0524/M-0501/F-1285/F-1086/M-0567/M-1303/F-0763/M-1255/F-1098/M-1084/M-1287/M-0949/F-1297/M-0777/F-1336/M-0609/M-0831/M-0820/M-0920/F-0751/M-0833/M-1014/F-0515/F-1041/M-1276/M-1035/M-0977/M-1307/M-0733/M-1078/M-0979/M-0519/F-0685/M-0837/M-0636/M-1347/F-1059/F-1138/M-0809/F-0828/F-0502/M-1111/M-1167/M-1298/M-0587/M-0755/M-0566/F-0957/M-0901/M-0982/M-1267/M-0896/M-0993/F-1257/M-0906/M-0843/M-0771/F-0931/M-1101/M-1033/F-0864/F-1202/M-0696/F-1214</t>
  </si>
  <si>
    <t>Baking</t>
  </si>
  <si>
    <t>F-0563</t>
  </si>
  <si>
    <t>F-0861/M-0926/F-0687/F-1198/M-0988/F-1168/M-1276/F-0502/F-1013/F-1079/F-1098/F-1026/M-0536/M-0919/M-1014/M-0940/M-1111/M-1025/M-1078/F-0935/F-0763/M-0609/F-0579/M-0996/F-1123/F-1129/M-0534/M-0824/F-0629/M-1077/F-1226/F-1071/F-0672/F-0578/F-1106/F-0574/F-0568/M-0992/F-0747/M-1292/M-1095/M-0806/M-1084/M-0821/F-0838/M-0567/F-0959/M-1051/F-1210/F-1165/M-1255/M-1325/F-1046/F-0543/M-1303/M-1036/M-0862/F-0954/F-1081/F-1312/M-0949/M-0826/M-1135/F-0929/F-0842/M-1262/F-1204/F-1055/F-1060/M-0528/F-0864/F-0537/F-0638/M-0895/M-1031/F-1169/M-0960/M-0995/M-0606/F-1282/M-0967/M-0510/F-1178/F-0525/M-0868/F-0911/M-1201/M-0696/M-1187/M-1117/F-0751/M-0562/F-0648/F-1059/F-0900/M-0783/F-1212/M-0694/F-0580/M-0733/M-0899/F-0617/F-1272/M-0744/F-1057/M-0925/M-0703/F-0514/F-0628/M-0680/F-0980/F-0819/F-0632/M-0646/F-0508</t>
  </si>
  <si>
    <t>F-0564</t>
  </si>
  <si>
    <t>Ren Huan</t>
  </si>
  <si>
    <t>M-1276/M-0694/F-0538/F-1123/F-0592/F-1190/M-0960/M-1031/M-1248/F-0578/F-1079/F-1204/M-1231/M-0961/F-1285/M-0738/M-0678/F-1226/F-1198/F-0786/F-0580/F-0772/M-0507/M-0986/M-0505/F-1152/F-0882/M-0599/M-1347/M-0624/F-1016/M-1135/M-0553/M-1223/F-1257/M-1005/M-0610/M-0607/M-0755/M-0859/F-0568/M-1014/M-0513/F-0828/F-1168/M-1145/F-0747/F-1086/F-0861/F-1129/F-1132/F-0596/M-0915/F-1143/M-0646/M-1287/F-0836/M-1286/M-1101/F-1213/F-0563/M-0909/F-0929/M-0528/F-0957/M-0860/F-1108/F-0638/M-0892/F-0543/F-0558/F-1312/F-0531/F-0812/F-0844/M-1247/F-0525/F-0512/F-1098/F-0598/F-1060/F-0735/F-1059/M-0550/F-1023/M-1038/F-0937/F-0810/F-0515/F-0583/F-0846/M-0510/F-1210/F-0629/M-1201/F-1240/F-0991/M-0843/F-0974/M-1167/F-1212/M-1325/M-1302/M-0792/F-1337/M-0716/F-0913/F-0617/M-0967/M-1054/M-0733/F-0648/F-0619/F-1188/F-1249/M-0851/F-0804/F-1305/M-0837/M-0768/M-1156/F-1063/F-0588/F-0686/F-0627/M-0920/M-0630/M-0824/M-0794/F-0517/M-0834/M-0996/F-1120/M-1339/F-0980/F-0689/M-0691/M-0881/F-1317/M-1077/M-1068/M-1344/M-0526/M-1241/F-1258/F-1216/M-0665/M-0817/M-0933/M-0567/F-0719/M-1293/M-0806/F-1092/M-0576/M-0841/F-1202/M-1281/F-0751/F-0503/M-0548/F-0884/M-1187/F-0544/M-0611/F-0672/F-1318/M-0910/M-1194/M-1021/M-0536/F-0502/M-0590/F-0659/F-0760/M-1025/F-1280/F-0959/M-1107/M-0888/M-0906/M-0815/M-0586/F-1151/M-0679/F-1146/M-0527/F-0685/M-0868/M-0896/M-0680/F-0927/F-1149/F-1026/M-0995/F-0852/M-0703/F-1189/F-1004/F-1126/M-0901/M-1043/M-0926/F-0935/M-0700/F-1256/F-1013/F-0545/F-0712/F-1046/M-0988/M-0831/F-1027/M-0644/F-0625/M-0600/F-1183/F-0767/F-1116/F-1002/F-1295/F-1333/F-0687/M-1304/F-0858/F-1131/F-0799/M-0993/F-1196/M-0869/F-1155/M-1195/M-1182/M-0746/F-0614/F-1042/M-0771/F-0956/M-0566/M-0606/M-1283/M-0951/M-1000/F-0632/F-0954/M-0744/F-1316/M-1211/M-0723/F-1259/F-0661/M-0745/M-1102/F-1071/F-1106/F-0657/F-1322/M-0973/M-1172/M-0649/F-1028/M-0501/F-1336/M-0818/M-0562/F-1176/F-1313/F-1222/F-0924/F-0748/F-1253/M-1255/M-0658/M-0677/M-0696/M-0805/M-1035/M-0821/F-0628/F-1321/M-1080/M-0634/M-0654/M-0908/M-0865/F-1242/F-0900/F-0898/M-0761/F-0660/M-0862/F-1271/F-0522/F-0984/M-0534/M-0943/F-1144/F-0697/F-0530/M-1298/M-0662/M-0779/F-1138/M-0981/M-0560/M-1292/F-0514/F-0754/F-1165/F-1112/M-0540/F-0622/F-1214/M-0781/M-0789/M-1243/F-1041/F-1136/F-0969/M-0778/M-0636/F-1057/M-0774/M-0949/F-0905/F-0535/F-0549/M-1003/F-0688/F-0838/F-0702/F-1012/M-0732/M-0782/M-1033/F-1261/M-0529/M-1030/F-0849/F-0682/F-0797/M-0706/M-0608/F-0575/F-0561/M-0791/M-0582/M-1083/M-0758/M-1184/F-1070/M-1310/F-0950/F-1049/M-0897/F-0911/M-1301/F-1225/F-0962/F-0795/M-0793</t>
  </si>
  <si>
    <t>M-0565</t>
  </si>
  <si>
    <t>Naji Abdel</t>
  </si>
  <si>
    <t>M-0778/F-0672/F-1119/F-1168/M-0567/F-0574/M-1347/M-1243/F-1098/F-0579/F-0578/F-1132/F-0786/M-0636/F-0545/F-0953/M-1255/F-0502/F-1002/M-0899/F-0671/F-1216/F-0772/M-0841/F-1106/M-1287/M-0779/M-1054/F-0625/M-0860/M-0593/M-1077/F-0804/F-1155/M-0607/M-0837/M-1068/M-0501/F-1123/F-0583/M-0973/M-1301/M-0992/M-0536/F-1045/M-1201/F-1240/F-1204/M-0925/M-0826/M-0906/M-0694/F-0934/F-0911/F-0954/M-0646/M-0834/M-0986/M-0851/M-0670/F-1071/M-1135/F-0623/F-1257/M-0960/F-1146/M-1276/F-1228/F-0508/M-0562/F-0544/M-0703/M-0901/M-0949/F-1190/F-0532/M-0566/M-0524/F-0705/F-0748/F-0857/M-1087/F-1280/F-1046/F-1026/M-1069/F-0686/F-1063/M-1078/M-0755/F-0799/M-0550/M-0782/M-0843/F-1317/F-1169/M-0677/F-0627/M-1205/M-0599/M-0553/F-1129/F-1222/F-0935/M-0582/F-0735/M-1247/F-1151/F-1282/F-1152/M-0868/F-1136/F-1349/F-0515/M-0526/F-0558/M-0771/F-0763/M-1269/M-1320/F-0808/F-1258/M-0560/M-0940/M-0738/M-1102/F-0714/F-1013/F-1196/F-1272/F-0764/M-1302/F-1314/F-1312/M-0993/F-1081/M-0817/F-0836/M-1184/M-1025/M-1051/M-0608/M-0951/M-1344/F-1130/F-0937/F-0931/M-1303/F-0687/F-1318/F-0861/F-0613/F-0612/F-1023/M-0597/M-1109/M-0982/M-0813/F-1112/F-0538/F-1060/M-1035/F-0929/M-0664/M-1091/M-1325/F-1249/M-0981/M-1326/M-0859/M-0505/M-0977/F-0864/F-1226/F-0690/M-0539/F-0720/F-1041/M-0915/F-1342/M-1307/F-1143/M-0932/M-0534/F-0855/M-0885/M-1024/M-0774/M-0768/M-0691/F-0990/F-0980/M-0609/F-0942/F-0829/M-0527/M-0513/M-0824/F-0638/M-0792/F-1278/M-0979/F-0592/M-0783/M-0996/M-0896/M-0624/M-0678/M-0556/M-1167/M-1139/F-1189/M-0920/F-0969/M-1192/M-0814/F-0617/F-1337/F-1215/F-0939/M-1056/F-1171/F-1153/M-1005/F-1010/M-0865/F-0531/F-0757/M-0744/F-1336/F-1284/F-1015/M-1036/M-0644/M-0572/M-1118/M-1248/F-1212/M-0791/M-0833/M-0847/F-1178/M-0741/F-1016/M-1158/F-0832/M-0594/M-0573/M-1291/F-0682/F-0846/F-0622/M-0806/F-0591/M-0540/M-1300/F-1188/F-1332/M-0723/M-1031/F-1322/M-0590/M-0507/M-1223/F-1259/M-1311/F-1275/M-1095/M-0620/F-0987/M-1033/M-0555/M-1181/F-1232/F-0828/F-1012/F-0948/F-0520/F-0568/F-1165/F-1052/F-0719/F-0616/F-1103/M-0820/M-0650/M-1170/M-0581/F-0660/F-0975/M-0793/F-0812</t>
  </si>
  <si>
    <t>M-0566</t>
  </si>
  <si>
    <t>Alexis Ramos</t>
  </si>
  <si>
    <t>F-1168/F-1136/M-0505/F-0953/M-0636/M-0973/M-1319/F-1120/M-1248/F-0563/F-1285/M-1223/M-0607/M-1243/F-0828/M-0877/M-1276/F-1316/F-1317/M-1293/F-0545/F-1336/M-1286/F-0574/F-1257/F-1004/M-1014/F-0632/M-0834/M-0646/M-0892/M-0926/F-0537/M-1033/M-0678/F-1178/M-0996/M-1139/F-0515/M-0560/M-1031/F-0538/M-0703/F-0598/F-0617/M-0986/F-1324/M-0624/F-1202/M-0599/M-1339/M-0519/M-0818/M-1107/F-0568/M-0609/F-1060/M-1167/F-0900/M-0826/M-1255/M-0949/M-1187/F-1155/F-0954/F-1066/F-1226/F-0580/M-0768/F-1023/M-1307/M-1262/F-0578/F-0579/F-0798/M-0582/F-0829/F-0991/M-1241/F-0838/F-0596/M-0851/M-0859/M-1030/F-0717/F-0592/M-0977/F-1106/M-1068/F-0786/M-0862/F-0625/M-0548/F-1041/F-0619/M-1301/F-1046/F-1210/F-0508/F-1193/F-1001/M-0758/F-1042/F-0659/M-1109/M-1303/M-0700/M-0841/F-0697/F-0804/F-1108/M-0833/F-1081/M-1147/F-0544/F-0514/M-1084/M-0694/F-0748/F-0685/M-1069/M-0876/F-0952/M-0779/F-0627/M-0843/M-1201/F-0564/F-1272/M-0597/F-0917/M-1051/M-0896/M-1054/M-1205/M-0593/M-0780/M-0536/M-0824/M-0777/F-1333/M-0755/M-0738/F-0935/F-0894/M-0831/F-1280/F-0929/M-1292/F-0530/F-0775/F-1348/M-1095/F-1198/M-0820/F-0980/M-0723/F-1165/F-1123/F-1249/M-1007/F-0720/M-0570/F-0864/M-1111/M-1344/M-0806/F-1179/M-0567/M-0933/F-0698/F-1002/M-1347/M-1163/F-0772/M-0513/F-0672/F-0757/F-1052/F-0728/F-1040/M-0901/F-1215/M-1101/M-0928/F-0849/M-0925/F-0819/F-0942/M-0742/F-1318/M-1172/M-0781/M-0920/M-1325/M-0821/F-1250/F-0747/F-0549/F-1132/M-1195/F-0660/M-0997/M-0961/F-0687/F-0950/F-0583/M-0691/F-0990/M-0960/F-0735/F-0525/M-0837/F-0688/F-1079/M-1000/F-0836/F-0957/M-1036/F-1213/M-1044/F-0588/M-1078/M-0524/M-1087/M-1184/F-1245/M-0745/F-0858/F-0622/M-0993/M-0979/F-0712/M-0620/F-0764/F-1006/M-0868/F-0520/M-0572/F-0857/M-0947/M-0869/F-1189/F-1216/M-1247</t>
  </si>
  <si>
    <t>M-0567</t>
  </si>
  <si>
    <t>Ma Zhihua</t>
  </si>
  <si>
    <t>M-0694/F-1168/F-1198/M-1014/M-1223/M-0960/F-0935/F-0819/M-0507/F-1120/M-0678/F-0627/M-1139/M-0778/F-0537/F-1178/M-0919/M-0977/F-0763/F-1285/M-0843/F-0671/M-1307/M-1111/F-1046/F-1216/F-1032/M-0510/M-0833/F-1045/M-0607/F-1071/M-0996/M-0834/M-0877/M-1286/M-0593/M-1182/F-0772/F-0954/M-1243/M-0519/F-0596/M-1167/F-1210/M-0926/M-1005/F-0598/F-0688/F-1336/F-1129/F-0592/F-0574/M-0562/M-1347/F-1041/F-0846/F-0544/F-1012/F-1013/M-1241/M-0501/F-0950/F-0726/F-0520/F-0953/F-1169/M-0755/M-1320/M-0837/F-0629/F-0525/F-1333/F-0568/M-1033/M-1038/M-1304/F-1183/M-0806/F-1063/M-1077/F-1016/M-1054/F-0625/F-1282/F-1249/F-0660/M-0792/F-0668/F-0753/F-1324/M-0951/F-1253/F-1212/M-0821/F-1193/M-1051/F-0882/F-0934/M-0920/M-0809/M-0658/M-1319/F-1280/M-0526/M-0586/M-0961/M-1095/M-1205/M-0624/F-0839/F-1152/M-1339/F-0838/F-1106/F-1297/F-0735/F-1171/M-0909/F-0619/F-0980/M-0536/M-0758/M-0860/M-0910/F-1190/F-1263/M-0851/F-1272/F-1119/F-1059/F-0579/M-0597/M-1184/F-0917/F-1123/F-1257/M-1201/F-0844/F-1215/M-0979/F-1186/F-1132/F-0828/M-0570/M-0783/M-1117/F-0516/F-0894/F-0687/M-0831/M-0768/M-1035/M-1187/M-0609/M-0791/M-0897/M-0582/F-0786/M-1293/M-1303/M-0813/M-0816/F-1049/M-0901/M-0868/F-0669/F-0855/M-0700/F-0659/M-0981/M-1344/M-1269/F-1042/F-1151/M-0817/F-0543/M-0540/M-1145/F-1204/F-1055/M-0664/M-0703/M-1078/F-1026/F-1222/F-1066/F-1346/F-0799/F-1126/F-1259/M-0814/F-1018/F-0705/F-0638/F-0632/F-0898/M-0610/F-1155/F-1189/F-1256/M-1283/M-1172/M-1102/F-1040/F-1165/F-0775/F-1335/M-0548/M-0524/F-1176/M-0782/F-0561/F-0549/M-1091/M-0888/M-0696/M-1022/F-0685/M-0794/M-1218/F-1314/F-1060/F-1348/M-0738/F-1079/F-0931/F-0622/M-0594/M-1068/M-0970/M-0774/F-0990/M-0599/F-1149/F-0757/M-0505/F-0676/F-0984/M-1135/F-0578/M-0876/M-0733/M-0862/F-0739/M-0815/F-0861/F-1023/F-0857/M-0641/F-0719/M-0779/F-1070/M-0824/M-0556/F-1098/F-0617/F-1108/M-1044/F-0737/F-1321/F-1143/F-1250/M-0675/F-1317</t>
  </si>
  <si>
    <t>F-0568</t>
  </si>
  <si>
    <t>M-1223/M-0973/F-1204/F-1026/F-0543/F-0632/F-1079/F-0688/M-0926/M-0636/M-1005/F-0748/F-1196/F-0544/M-0774/F-0512/M-0768/F-1168/M-1078/F-1032/M-0607/F-0617/M-0624/M-1293/M-0744/M-1014/M-0960/F-1257/F-1210/F-1215/F-0545/M-1231/F-1216/F-0937/M-0967/M-1344/M-1241/M-1184/M-1248/F-0991/M-1051/F-1132/M-0510/F-1312/M-1276/F-1086/F-1183/M-1145/F-1136/M-0738/F-1165/F-1318/M-1025/F-1098/M-0961/M-0820/M-1139/F-1013/M-0831/F-1178/M-0526/M-0834/M-0977/M-0992/F-0578/M-1347/F-0629/F-0799/M-0550/M-1038/F-0753/F-0735/M-0821/M-0696/F-1146/M-1286/M-1320/M-0779/M-0513/F-0596/F-0810/F-1061/F-0579/F-1324/M-1291/M-0570/M-0826/M-1033/F-0959/M-1182/M-1304/M-0755/M-0534/M-0593/M-0664/F-0864/M-1301/F-0672/F-0893/M-0910/F-0939/F-1249/M-0600/F-0953/F-0828/F-1273/M-1077/F-1213/F-1070/F-0812/M-0758/M-1147/F-1349/M-1072/F-0564/M-1205/F-0503/M-0802/F-0638/M-0560/M-1255/M-0781/M-0555/F-0772/F-1282/F-0838/M-1268/M-1036/F-0671/F-1198/M-1024/M-0806/M-1167/F-0558/M-1334/M-1069/M-0536/F-1305/F-0622/F-0627/F-1328/M-1302/M-1111/F-0727/F-1280/F-1245/F-1317/F-1263/M-0877/F-0525/M-0709/F-0563/F-0955/F-1119/M-0620/F-0647/F-1057/M-0993/M-0703/M-0871/M-0951/F-0861/M-1262/M-0906/M-0599/M-0928/M-0678/M-1030/F-0625/M-0896/F-0952/M-0670/F-1278/M-1211/M-0892/M-0507/M-0841/M-0634/F-1271/M-0963/F-1002/F-1222/F-0846/M-0606/F-1016/F-0697/F-0648/M-1084/F-1055/F-0502/F-0956/M-0979/M-0523/F-1066/F-1176/F-1106/M-0742/F-0762/M-1068/F-1151/F-0614/F-1129/M-0945/M-1135/F-0538/F-0537/M-0899/F-0786/F-1226/M-1319/M-0859/F-0974/M-0818/M-0901/F-1134/F-0894/F-1063/F-1295/M-0997/F-1120/M-0996/F-0900/F-0588/F-0798/F-0686/M-0765/F-0690/M-0724/F-0830/F-1052/M-0641/F-0652/M-0791/F-0549/M-0694/M-1289/M-1083/F-1112/M-0609/M-1107/M-0903/F-0580/F-0719/F-0714/M-1087/F-0905/F-1062/F-1041/F-0760/M-0988/F-1060/M-1194/M-0943/M-1067/M-1158/M-1117/F-1279/M-0888/F-1309/F-1123/M-0919/F-0574/F-0705/F-1143/M-0982/F-1260/M-1118/F-1001/F-0517/F-0775/F-1010/F-0839/M-0528/M-0567/M-1339/F-1152/M-0646/M-0986/M-1201/M-0949/M-0915/F-1336/F-1272/F-0751/M-0981/F-0592/F-0898/F-1232/F-0934/F-0935/F-0717/M-0602/F-1006/F-0657/F-0962/M-1292/M-1031/F-1190/F-0875/F-0754/F-0583/F-0653/F-0819/M-0733/F-1200/F-0931/F-1313/M-1000/M-0741/F-0531/F-0663/F-0689/F-1004/M-0603/M-1326/M-1037/M-0711/M-0716/M-1125/M-0843/F-0863/F-0668/M-0944/F-0844/F-0913/M-0816/F-0682/F-0957/M-0925/M-0505/F-1306/M-0680/M-0867/F-1259/F-1075/M-0932/F-0807/F-1028/F-1027/F-1285/F-0561/M-0854/F-0845/M-1217/M-0851/F-1089/F-0685/M-0994/F-1212/M-0837/F-0922/M-1022/M-0740/F-0707/F-1045/M-0548/M-1099/M-0715/F-0855/M-0577/M-0608/F-1126/F-0842/M-1101/F-0515/F-0757/F-1144/M-0626/F-1017/M-0815/M-0814/M-0778/F-0916/F-0966/F-1103/F-0532/F-0687/F-1297/F-1071/M-0940/F-1335/F-0628/M-1287/M-0813/M-0908/M-1095/M-1164/F-1238/F-1337/M-0811/M-0662/M-0782/F-1059/M-0860/M-0594/M-1298/F-0980/F-0882/M-1243/F-0954/M-1054/M-1307/F-1081/M-1047/M-0501/M-0708/M-0573/F-1065/F-0804/M-0679/F-0924/M-0540</t>
  </si>
  <si>
    <t>F-0569</t>
  </si>
  <si>
    <t>Xue Lihua</t>
  </si>
  <si>
    <t>F-1123/F-0672/F-1119/M-0505/M-0960/F-1026/M-0624/M-0694/M-1223/M-0926/F-0953/F-1079/M-0599/M-1167/M-1248/M-0562/F-1171/M-0678/F-0502/F-0544/M-1031/F-0819/M-0768/F-1285/F-0747/M-1286/F-0799/F-0543/M-1339/F-0568/M-1107/F-1004/F-1126/F-1336/F-0828/M-1036/F-1216/F-0545/M-1231/F-1012/M-1025/M-0590/F-0864/M-0940/F-0753/F-1318/M-0982/F-0838/M-1068/M-1262/M-1187/M-1293/F-0772/F-0596/F-0975/M-0877/F-1106/F-1071/F-1196/F-1041/F-0574/M-1243/F-1212/F-1240/F-0687/F-1282/M-0841/M-0560/F-1257/F-0754/M-0607/F-1042/M-1035/M-1303/M-0783/M-0859/M-1184/F-0726/F-1108/M-1102/F-0508/M-1241/M-0593/M-0507/M-0820/M-0925/F-1146/M-0513/F-0757/M-0534/F-0688/F-0537/F-0504/M-1276/M-1054/M-0744/F-1136/F-1132/F-1274/F-1013/F-0663/F-0538/F-0937/M-1030/F-0775/M-0587/M-1292/M-0821/M-0696/M-0553/F-1271/F-1046/M-0791/F-0913/F-0583/F-0622/M-0973/M-0868/F-0515/F-0893/F-0619/M-0576/M-0646/F-1213/M-0774/M-1201/M-1038/F-0786/F-1297/M-0862/M-1101/M-0896/F-0503/F-1151/F-1317/M-0566/F-1130/M-1147/M-0524/F-0954/F-1305/F-1165/F-1063/F-0632/M-0961/M-0539/F-1202/F-0797/F-0931/F-0830/F-0625/F-1112/F-1337/M-1111/M-0602/M-1109/M-0582/M-0970/M-0813/F-1120/M-1319/M-0826/M-0778/F-1098/F-1198/F-1023/F-0836/F-1245/F-0512/F-1168/F-1295/F-1143/M-0777/F-0839/F-0952/F-0739/F-1273/M-0636/F-1226/F-1040/F-0762/M-0995/F-1001/F-1045/F-1070/M-1091/F-0917/F-0617/F-0623/F-1134/M-1325/F-0861/M-1170/F-1348/F-0924/F-1153/M-0540/M-0740/M-1269/F-0872/F-1016/M-1117/M-0814/M-0843/F-0950/F-0689/F-0905/F-1328/M-0758/M-0679/M-0733/M-0557/F-0748/F-0934/F-1154/M-0691/F-1242/F-1204/M-1255/M-1347/F-0969/M-1181/M-0847/M-1084/M-0665/F-1129/M-0941/M-0876/F-1183/F-1178/M-0673/F-0627/M-0606/M-0977/F-0956/M-0903/F-0580/F-1155/F-1260/F-0525/F-0612/M-0715/F-0578/M-1344/F-0684/M-1192/M-0899/M-0892/M-0992/F-1002/F-0532/M-0909/M-0556/F-1015/F-1052/F-0798/F-0558/M-0703/F-0787/M-0793/M-0919/M-1334/M-0865/F-1253/M-1053/M-0964/M-1139/M-1077/F-1228/M-0837/M-0536/M-0996/F-1006/F-0750/F-0959/F-1152/M-0620/M-0662/M-0920/F-0990/F-0727/F-1141/F-0638/M-0993/F-1138/M-0854/F-0803/F-0717/F-1314/M-1024/F-0535/F-0685/F-1349/M-1267/F-0530/M-0800/F-1346/M-0949/F-0955/M-0709/F-0735/F-1032/M-0816/M-0885/M-0860/F-0686/M-0664/F-1275/M-0998/M-1291/M-0967/M-1087/M-0878/M-1164/F-1060/F-0965/M-0848/M-0833/F-0697/M-0738/M-0824/F-0927/M-0792/M-1270/F-1278/M-0851/F-1018/M-0755/F-1027/F-1175/M-0723/F-0592/F-0980/F-0616/F-1122/M-1156/M-0869/M-0910/M-1266/F-1169/F-0531/F-1214/M-1265/F-1193/F-0991/M-0988/F-1149/M-0608/M-0528/F-0846/F-0842/M-0700/F-1081/M-0510/F-0579/M-0567/F-1179/M-1014/M-1268/F-0659/F-0898/M-1224/M-0856/F-1121/F-1332/F-1333/M-0586/M-1327/M-0794/F-1324/F-0812/M-0523/M-0670/M-1000/F-0880/M-0817/M-0947/F-1258/M-0789/M-1078/M-1191/F-0720/M-1218/F-0763/M-0945/F-1090/M-1067/M-1166/M-1137/M-0746/M-1177/M-0806/F-1055/F-1236/M-0649/M-0994/F-0676/F-0900/F-0652/M-0782/M-0906/M-0736/F-1200/M-1142/F-0751/F-0804/F-0882/F-1131/F-1065/M-0572/M-0533/M-1185/M-0779/F-0551/M-0610/M-0986/F-0935/F-0645/F-0849/M-0870/M-0708/M-0542/M-0526/F-1316/F-0511/F-1280/F-1306/F-0629/M-1033/M-1338/F-0890/M-0559/M-0928/F-1061/F-1246/M-0770/F-0983/F-0682/M-0654/M-0555/M-1311/F-0832/F-0671/F-1210/M-0597/M-0527/M-0721/M-0866/M-1237/M-1331/F-1188/F-1020</t>
  </si>
  <si>
    <t>M-0570</t>
  </si>
  <si>
    <t>Muhammed As</t>
  </si>
  <si>
    <t>M-0567/F-0592/F-0543/F-0959/M-1293/M-0507/F-1190/F-1204/M-0562/M-1031/M-1025/F-0953/M-0967/M-0996/F-0638/F-0812/F-0622/F-0687/M-0821/M-1111/M-0566/F-1026/M-0843/F-0625/F-1045/F-0726/F-0735/F-0574/F-1032/F-0753/F-1152/M-1241/F-0754/F-0688/M-0988/F-0502/F-0950/F-0829/F-0957/F-1046/F-1132/M-0833/F-1060/F-1138/M-0696/F-0520/F-0839/F-1297/M-0961/M-0694/M-1195/M-1030/M-0680/F-1312/M-0777/F-0804/F-0927/F-0614/M-1068/F-1333/M-1187/F-0617/M-1054/F-1282/M-1223/M-1181/M-0553/M-1107/F-0623/F-0828/F-0991/M-0909/F-1001/F-1253/M-1084/F-1316/F-0748/M-1036/F-0514/F-0836/M-1276/F-0578/F-1012/F-0563/M-0501/F-1317/M-0869/M-1038/M-1286/F-1023/M-1077/F-0596/M-1325/M-0834/M-1184/F-1212/F-0568/M-0877/F-0712/M-0560/M-1095/M-0780/F-1123/M-0510/F-1041/M-0709/F-1136/M-0837/F-0659/M-1307/F-0786/F-0894/M-1051/M-0841/F-1169/F-1179/F-1059/M-0733/M-0940/F-1257/F-0579/M-0809/F-1055/M-0755/F-0929/F-0747/F-1092/M-1044/M-1267/F-0651/M-1101/M-0794/F-0686/M-1248/M-0944/F-0545/F-0757/F-1057/M-0820/F-0956/M-0925/F-0668/F-0739/F-0580/F-1176/F-1193/F-0588/M-0960/M-1319/F-1098/M-0609/M-0906/M-0926/M-0992/M-0899/F-1131/M-0606/F-1245/F-1119/M-0977/F-0544/F-1004/M-0897/M-0774/M-0534/F-0830/M-0593/M-0519/F-1146/F-1273/F-1271/F-1120/F-0635/F-1336/F-0714/M-0738/F-1106/M-0793/F-0898/M-0505/M-1231/F-0842/F-0504/F-0508/M-1014/M-1043/M-1110/M-0876/F-1086</t>
  </si>
  <si>
    <t>M-0571</t>
  </si>
  <si>
    <t>Salwa Hashim</t>
  </si>
  <si>
    <t>F-1168/M-0960/F-1123/M-0636/M-0859/M-0560/F-0775/F-0953/M-1201/F-1196/M-0694/F-1169/M-0646/M-1035/M-0877/F-1002/M-1293/M-0624/F-0580/M-0744/F-0512/F-1013/F-0592/M-0507/F-0545/F-1136/M-0961/F-1023/F-0543/M-1084/M-1276/F-0819/M-1303/F-0812/F-0748/F-0861/M-0973/F-1106/M-1107/M-0738/F-0622/M-0778/F-0632/F-0900/F-1190/F-0991/F-0757/M-1325/M-0567/M-1068/M-1243/F-1071/F-0712/M-1005/F-0568/F-0911/F-0596/F-1032/M-0992/F-1198/F-0617/M-1267/M-0570/F-0846/M-0977/F-0735/M-0906/F-0844/F-1183/F-0959/M-1101/F-0579/M-0876/M-1187/M-0892/M-1054/F-0531/M-1247/F-1312/F-1059/F-0660/M-1077/F-0913/F-0614/M-0995/F-0515/F-1249/M-1301/F-0687/M-0528/F-1202/M-1014/M-0895/M-0817/M-1339/M-0680/F-1010/F-1045/M-0982/F-0754/M-0678/F-1046/M-0562/F-1066/M-0709/M-1292/F-0682/F-0764/M-0833/M-0834/M-0768/M-0597/M-0590/M-1319/F-1108/M-0779/M-0513/F-0952/F-0719/M-0593/M-1208/M-0607/F-1188/F-0619/M-1024/M-0816/M-1223/M-1307/M-0527/M-0899/F-1222/F-1119/M-0791/F-0623/M-0609/M-0881/F-1121/M-1036/F-1333/F-0525/M-0820/F-0763/F-1129/M-0610/F-1028/M-1182/M-0505/M-0510/M-1031/F-1155/F-0773/F-1049/F-1273/M-0993/M-1218/F-1204/M-0940/M-0594/M-0566/M-1117/M-0831/F-1212/M-0696/F-0751/F-0657/M-1025/M-1051/M-1163/M-0777/M-0926/F-0839/M-1320/M-0634/F-0612/F-0537/M-0540/F-0954/F-1143/F-0516/M-0792/F-0690/M-1283/F-0924/F-0849/F-1257/M-1184/M-1087/M-0865/M-0670/F-0671/M-0843/F-1141/M-1181/F-0934/F-0628/F-0502/M-0910/M-0806/F-0517/M-0606/M-1172/M-0758/M-0928/F-0975/M-1083/F-0893/F-1063/M-0885/F-0625/F-0828/F-1214/F-0852/M-1231/M-0821/F-0701/M-0998/F-0798/F-0904/M-1072/F-0927/F-1316/M-0963/M-0862/M-0867/M-0818/F-1026/M-1038/F-0804/F-1337/M-0923/F-1242/M-0630/F-0647</t>
  </si>
  <si>
    <t>M-0572</t>
  </si>
  <si>
    <t>Zuhair Khalid</t>
  </si>
  <si>
    <t>F-0622/M-0738/F-1336/F-0672/M-1139/F-0775/M-1347/F-0861/M-0860/M-0877/M-0778/F-0563/M-0507/M-0919/F-1285/F-0959/F-1012/M-0560/F-1168/F-0819/F-0937/F-0786/F-0751/M-1014/F-1016/M-1031/M-0610/M-0534/F-1041/F-0842/F-1045/M-1182/M-0899/F-1002/M-1201/F-0900/M-1223/M-0926/F-1123/M-0982/F-1171/M-0536/F-0579/M-1339/F-0953/F-0580/M-0967/M-0834/M-0636/M-0881/M-0590/M-1286/M-1035/F-0838/M-1033/F-0687/M-0774/M-0820/F-1004/F-1198/M-0892/F-1086/F-1297/M-0524/F-1212/F-0697/M-0979/M-0951/F-0537/M-0758/F-1042/F-0617/M-0528/M-1107/F-0578/M-0678/F-0913/M-1005/F-0583/M-0646/F-1152/F-1183/M-1025/M-1319/F-1317/F-1126/F-1204/M-0540/M-0576/F-0828/F-0520/F-1193/M-0995/M-0716/M-1267/M-0779/M-0791/M-1109/M-1054/F-1215/M-1145/M-0993/M-0664/M-0781/M-0780/M-0809/F-1120/F-1129/F-1013/F-1136/M-0587/F-0974/F-1079/M-1051/M-0826/M-1101/M-0501/M-1344/M-1302/M-0519/F-0839/F-0939/F-0648/F-1186/F-1190/M-1325/M-0925/F-0690/M-0700/M-0602/M-0960/M-0630/M-1110/M-0562/M-0859/F-0538/M-0895/M-0593/F-0720/M-0940/F-1284/M-0586/M-1292/F-0671/M-0910/M-1117/M-1184/M-0901/M-0673/M-1276/M-1068/M-0831/M-1156/F-1138/M-0599/M-0539/F-0931/M-0768/F-0508/F-1057/M-1247/M-0988/F-1318/F-0651/F-1081/M-0606/M-0961/M-0670/F-0810/M-0851/F-1263/M-0920/F-1312/F-1273/F-0799/M-0814/F-1149/M-0550/M-0594/F-1253/F-1178/F-0530/F-0564/M-0557/F-0614/F-0659/F-1062/F-1202/M-0792/F-0991/F-0798/F-1214/F-1280/F-0787/M-1304/M-0600/M-1291/M-0548/M-1074/M-0679/M-1241/F-0917/M-0848/M-1000/F-1146/F-0638/M-0607/F-1210/F-1274/F-1143/M-0833/F-0889/M-0510/F-1106/F-1018/F-0574/M-0505/M-0923/F-0857/F-0726/F-1179/F-0984/M-1162/M-0977/F-0657/F-1046/F-1121/M-0649/F-0935/F-0686/F-0832/F-1165/F-0504/F-0924/F-1154/F-0628/M-0567/F-1216/M-0706/M-0641/M-0871/F-0515/M-0731/F-1023/F-0545/F-0688/F-0883/F-1233</t>
  </si>
  <si>
    <t>M-0573</t>
  </si>
  <si>
    <t>F-1198/F-1204/F-1136/F-0959/M-1293/M-0877/M-1201/F-1120/M-0599/F-1126/F-0596/M-0636/M-0910/M-0909/F-0545/F-0638/F-0812/F-1059/M-0694/M-0967/F-0543/F-0512/F-0568/M-1054/M-0606/M-0992/M-0949/F-0544/M-1111/F-0836/F-1132/F-0957/F-0934/F-1119/F-0563/M-0791/F-0953/F-0592/F-1152/M-0859/M-1262/F-1168/F-0775/F-1215/M-0738/M-0792/F-0828/F-0751/F-1202/F-0622/M-0841/F-0804/F-0975/F-1129/F-0525/F-0898/M-0960/M-0670/M-0973/F-0619/F-0502/M-0528/F-1151/M-0510/M-1167/F-1318/F-1188/M-1021/F-1228/F-0786/M-0860/M-0982/F-0671/M-1347/M-1286/M-0607/F-1273/M-1241/F-1178/M-0768/F-1106/F-0717/F-1010/F-0663/F-1063/M-1223/F-0739/F-1337/F-0952/F-0726/M-1243/M-0658/F-0735/M-0646/F-0929/M-0567/M-1303/M-0524/F-1216/M-0892/F-0900/M-1101/F-0517/M-0677/M-1005/F-1317/F-1032/M-0540/M-0597/M-1301/M-1325/M-0906/M-0630/M-0548/M-1187/F-1169/F-0787/M-0977/F-1061/M-1276/M-1087/F-1002/F-0954/M-0986/F-1071/F-0660/F-1271/M-0709/M-0624/F-1086/M-0824/M-1300/M-0723/F-0727/F-1026/M-0733/M-0783/F-0747/M-0703/M-0826/F-0712/M-0915/M-0996/F-1258/F-0549/M-1007/F-1144/F-0829/F-1130/F-0538/M-0862/M-0961/M-0988/F-1060/M-0513/F-1131/F-0955/M-0869/M-0550/F-0904/F-0950/M-0843/M-1248/M-1292/F-0669/F-0705/F-0579/M-0944/F-1190/M-0557/M-1319/M-1281/M-0519/M-1031/F-1253/F-0839/F-0531/M-1030/M-1107/M-0780/M-0611/F-1123/M-1110/F-0728/F-0687/M-0794/M-1036/F-0720/M-1035/M-0553/M-0536/F-1098/F-0991/M-0778/M-1345/M-0851/M-0876/M-1056/M-1287/F-1314/M-1247/F-0924/F-1238/M-1268/F-0682/F-1332/M-1291/F-1171/M-0740/F-1305/M-1326/M-0715/M-0700/F-0561/F-0514/F-1210/F-0956/F-0616/F-1040/F-0889/M-0993/M-0865/F-0894/M-1181/F-0830/F-0688/F-1155/F-0530/F-1282/M-0673/F-0760/M-0641/M-0555/F-0864/F-1046/M-0856/M-1235/M-1044/M-0527/M-0562/F-1052/F-1057/M-0665/F-1089/M-0805/F-1012/F-0508/F-0627/F-0911/M-0755/M-1289/M-1320/F-0628/F-1042/M-1194/F-1090/F-1240/M-0593/M-0814/M-0664/F-0564/M-0744/F-0893/F-1348/F-1278/M-1022/F-1193/F-0701/F-1138/F-1165/F-0984/F-1112/F-1133/M-1218/F-0861/M-1038/F-1141/M-0779</t>
  </si>
  <si>
    <t>F-0574</t>
  </si>
  <si>
    <t>Sulaiman Gamal</t>
  </si>
  <si>
    <t>M-0636/F-1168/F-1190/F-1198/F-1120/M-1243/M-0973/F-1045/F-1016/M-0940/M-0567/M-0843/M-0738/F-0502/F-1129/F-0617/M-1139/M-0841/F-0531/M-1167/F-1178/F-0828/F-1228/M-0909/M-0986/M-1248/F-1312/M-0961/F-0753/F-1143/F-0671/F-0638/F-0861/F-1155/M-1031/M-0507/M-0859/F-0512/F-0629/F-0757/F-0578/M-1307/F-0682/M-1182/F-0754/M-0862/M-0877/M-0806/F-0812/M-1077/M-1087/F-1001/M-0988/M-0834/M-0949/F-0991/M-1286/M-1078/F-1123/F-1086/F-1002/F-0592/M-0892/M-0821/F-0975/F-1336/M-0570/M-0881/F-0953/F-1212/M-0860/F-0798/M-1068/F-0558/M-0910/M-1072/M-1194/M-1255/F-0954/F-1196/M-0896/F-1169/M-0899/M-0868/F-1328/M-0779/F-0598/M-1319/F-0808/M-1038/F-1216/M-1241/F-1316/F-0563/F-0810/F-0537/F-1013/F-0549/M-1247/M-0715/F-1081/M-1102/F-0772/F-0955/M-0519/F-0900/F-0763/F-1062/M-0995/M-0967/M-0970/F-0950/F-0672/M-0851/F-1130/F-1202/M-0755/M-0658/F-1098/M-0837/M-0649/F-1249/M-1051/M-0981/F-1263/F-0786/F-1324/F-0959/M-1084/F-0747/F-1257/F-0846/M-1325/M-0534/F-1189/M-0630/F-0580/M-1181/M-1208/M-0793/F-0839/F-1280/M-1304/M-1276/F-0957/M-0723/M-1145/F-0935/M-0977/M-0813/F-1152/M-0527/F-0927/F-0751/M-1345/F-0568/M-0716/F-0525/M-1170/M-0777/M-0979/F-0520/M-1043/M-0609/F-0514/F-1213/F-1012/F-1175/M-0871/F-0904/F-0942/M-1205/M-0895/F-1250/F-0929/F-0627/M-0992/F-0737/F-0739/M-1289/F-0588/F-0616/F-0760/M-1118/F-1284/F-0530/M-0594/F-1238/M-0742/M-1262/M-0528/F-1317/M-0624/F-0543/M-1291/M-0733/M-0732/F-0685/M-0901/M-0505/F-1193/F-1314/F-0797/F-1204/F-0628/M-0906/M-0513/M-0960/M-1101/F-0659/M-0920/M-1056/M-0559/F-1144/M-1082/F-0913/M-1292/M-0964/M-0731/F-0504/M-0996/M-1054/M-0679/F-0552/F-0564/M-0848/M-1135/M-1083/M-0951/M-0607/M-1024/F-1346/M-1044/M-1323/M-0646/F-0591/F-0924/M-0740/F-1285/M-1300/M-0523/M-0573/F-0864/M-0696/M-0816/F-0948/M-1266/F-0635/F-1052/M-0741</t>
  </si>
  <si>
    <t>F-0575</t>
  </si>
  <si>
    <t>M-1223/F-0632/M-0778/F-0959/M-1319/F-0531/M-0977/M-1276/F-0953/M-1347/F-1106/M-0967/F-0579/F-0748/F-0775/M-0851/F-0864/M-0834/M-1139/M-1187/M-0949/F-1079/F-1178/M-0961/M-0606/F-1071/F-0934/F-0622/F-0751/F-0629/M-0860/M-1286/F-0882/F-0538/M-0510/F-1143/F-1123/F-1136/F-0596/M-1038/F-1002/M-0738/M-1287/F-1151/M-0910/F-0829/M-0694/M-0562/F-0525/M-0843/F-0980/M-0607/M-1255/F-0753/F-1004/M-0548/M-0519/M-1247/F-0937/M-0526/M-1135/M-0646/F-1060/F-0688/M-1167/F-0812/M-0755/M-1101/F-1297/M-0624/M-1033/M-0792/F-1165/F-0578/M-0837/M-0733/F-1202/F-0574/F-0627/M-0505/F-1333/M-0774/F-1226/F-1198/M-1344/F-0819/M-0868/F-0991/F-1168/M-0824/F-0614/F-1228/F-0660/F-0955/F-0558/M-1035/F-1059/F-0697/M-0658/F-1273/F-1169/M-0919/F-0844/M-0691/M-0877/M-1243/F-1126/F-0663/M-0895/F-0619/M-0557/M-1078/M-1339/F-0549/M-1021/M-0744/M-1005/M-1051/M-0833/M-0599/M-1195/F-0917/F-1119/M-0576/F-0668/M-0896/M-0634/M-0862/M-0892/F-1001/M-0570/F-0893/M-0709/F-1129/F-0530/M-0649/M-1304/M-0529/F-0583/F-0807/F-1271/F-0561/M-0826/F-1023/F-1263/M-0881/M-0536/F-0799/M-1241/F-1032/F-1249/F-0517/F-1245/M-1194/M-0780/M-1024/M-1283/F-1305/F-1081/M-1293/M-0768/F-1312/M-1262/M-0539/F-1279/F-0975/F-1314/F-0954/M-0782/M-0610/M-1248/F-0872/F-0516/F-1318/F-0886/M-1014/F-0686/M-1307/M-0590/M-0630/M-0680/M-1068/F-1112/M-1036/M-0970/F-1070/M-0567/M-1291/F-0698/M-0964/F-1144/F-0543/F-1212/F-1346/M-0593/M-1266/F-1188/M-0677/M-0699/M-0758/M-0909/M-0777/F-1336/F-1152</t>
  </si>
  <si>
    <t>Sewing</t>
  </si>
  <si>
    <t>M-0576</t>
  </si>
  <si>
    <t>Nancy Clark</t>
  </si>
  <si>
    <t>F-0861/M-0678/M-0599/M-0567/M-0973/M-0988/M-1054/M-1078/F-0592/M-0949/F-1198/M-0818/M-0996/F-0543/F-0579/F-0638/F-1215/F-0763/M-1111/M-0967/F-1316/F-0980/F-1098/F-1196/F-0772/F-0747/M-1276/F-1079/M-1135/F-1213/F-1178/M-0768/M-1347/M-0744/F-1001/F-1226</t>
  </si>
  <si>
    <t>M-0577</t>
  </si>
  <si>
    <t>Kathleen Jessica</t>
  </si>
  <si>
    <t>M-0926/M-0973/M-0678/F-1198/M-1223/M-1025/M-0961/M-0843/F-0953/M-0910/F-1336/F-0578/M-0562/M-1347/F-1004/F-1178/F-1026/F-1123/F-1151/M-0821/F-0625/M-0919/M-0768/F-1079/F-1041/M-0899/M-0624/F-1120/F-1212/F-0671/M-1068/M-1084/F-1016/F-0739/M-0519/M-1038/M-0909/F-0959/F-0786/F-1132/F-1023/M-0960/F-0900/F-0592/F-1318/F-1152/F-0525/M-0607/M-0851/F-1032/F-1146/F-1228/M-0906/F-0819/F-1213/M-1301/M-0977/F-0757/M-1111/F-1312/M-1307/M-0860/M-0915/M-1031/F-0520/F-0682/F-1190/F-0861/F-1215/M-0824/M-0783/F-0543/M-1303/F-0980/M-1298/M-1184/F-0687/F-0579/M-0859/M-1021/M-0892/M-1139/F-1070/M-0834/F-1010/F-0583/F-0712/F-0558/M-1267/F-0955/F-0617/M-0940/M-0593/F-0668/M-0513/M-1319/M-0818/F-0672/F-0799/F-1337/F-1045/F-1027/F-1136/M-0536/M-0527/M-1255/M-0606/F-1138/F-1086/F-0911/F-0515/F-1012/F-0726/M-0539/F-1258/M-1320/F-0807/F-0927/F-0956/M-0709/M-0700/M-1243/F-0842/F-1272/M-1339/F-0882/F-0797/F-0544/F-1317/F-0839/M-0636/M-1292/M-0540/M-1283/M-0774/F-1176/F-0924/F-0727/F-0686/M-0755/F-1216/M-0599/M-1014/F-1106/M-1022/F-0937/M-1087/F-1066/F-0904/F-1348/F-1271/F-0931/F-0663/F-0751/F-0627/M-0691/M-1030/M-0570/M-0792/F-0629/F-0503/M-1033/F-0530/F-0942/M-0758/M-0841/M-0555/F-1324/F-1250/F-0580/M-1181/M-0715/F-1196/M-0813/M-1072/F-0719/M-0996/F-0747/M-0716/M-0560/M-1266/F-0905/M-0738/F-0651/F-0954/M-1145/M-0696/M-0865/M-1325/F-1333/M-0862/F-1316/M-0923/M-1147/F-1253/F-1126/M-0794/F-0935/F-1055/M-1170/F-1042/F-0588/F-1222/M-0778/F-0685/F-1168/M-0524/F-0798/M-0967/M-0888/M-0868/F-0659/F-1049/F-1285/M-0816/F-0893/M-0901/M-1005/M-0646/M-0534/F-0568/M-0876/F-1275/F-0735/M-0945/F-0688/F-0804/F-1204/M-1078/M-1009/F-0717/M-1051/F-0660/M-0781/M-0507/F-1240/M-0920/F-1131/M-0654/M-1074/F-1108/F-0728/F-1171/F-1071/M-1118/F-0622/F-0591/F-0575/M-1003/F-0801/M-0979/F-0545/F-0676/F-1092/M-0809/F-0532/F-1259/F-0647/F-1335/F-0767/F-1260/M-1077/F-1257/F-0787/M-0988/M-0782/F-0737/M-0997/M-0949/M-1208/M-0557/F-0836/F-1305/F-1002/M-0833/F-1214/M-0590/M-1117/F-1127/F-0957/M-1064/F-1013/F-0913/F-1063/F-0638/F-0684/M-0581/M-0662/F-0512/F-1017/M-1201/M-1095/M-0680/M-0650/F-1297/M-0550/F-1273/F-1238/F-1309/M-0620/M-0501/M-0903/M-0848/M-1110/F-0705/F-0574/F-0669/F-0537/F-1015/F-0914/F-1149/M-1269/F-0596/F-0844/M-0826/F-0948/F-0971/F-0760/F-0863/F-1274/F-1134/F-0838/M-1054/F-1328/F-0810/F-1188/F-1186/M-1264/M-0582/M-1082/F-1098/F-0538/F-0750/M-0526/F-0613/F-0846/M-1248/F-0623/M-1289/F-0934/M-1035/M-1036/M-0706/F-1169/M-0631/F-0966/F-0563/F-0657/F-0828/M-0780/M-1270/M-1287/M-1241/M-0817/M-0566/M-1281/F-1175/M-0723/F-0991/F-0857/F-1225/M-1291/F-1280/M-0610/M-1195/M-1327/F-0632/F-1059/M-0982/M-0733/M-0789/M-1231/M-0542/F-1234/F-0883/M-0741/F-0628/F-0598/M-1276/M-1093/F-1129/M-0604/F-0714</t>
  </si>
  <si>
    <t>F-0578</t>
  </si>
  <si>
    <t>Zachary Kim</t>
  </si>
  <si>
    <t>F-0953/M-0599/M-1068/M-0505/M-0960/M-1243/F-0531/M-0843/F-1151/F-1002/M-0821/M-0507</t>
  </si>
  <si>
    <t>F-0579</t>
  </si>
  <si>
    <t>Joan Ramirez</t>
  </si>
  <si>
    <t>F-0672/M-0926/M-0837/M-1139/M-0510/F-0861/F-0627/M-0624/M-0560/F-1013/F-1132/F-1171/F-0512/F-0786/M-1014/M-0967/M-1286/M-0996/M-0824/F-1106/F-1126/M-0834/F-1079/F-1123/M-0779/M-0806/M-0919/F-0568/F-1257/F-0980/F-0688/M-0536/M-1084/F-0804/F-0617/F-1212/F-0819/F-0957/M-0505/F-0839/M-1347/F-0592/M-0566/M-1344/M-0606/F-0798/F-1216/F-0953/F-1285/M-1005/M-0733/F-0954/M-1187/M-0738/M-0696/F-1059/M-0992/F-0735/F-1168/M-0609/F-0544/F-0846/M-0694/F-1178/M-1077/F-0747/F-0502/M-1292/F-1041/F-1337/F-0625/M-1218/F-0751/M-1301/F-0836/M-0758/F-1280/F-1316/M-1276/F-0712/M-1307/F-1213/F-0929/F-0596/F-0659/M-0501/F-1146/M-0960/M-1248/F-1186/M-0570/F-1032/M-1078/F-0882/M-1024/M-1107/F-0622/F-0900/F-1165/F-1155/M-1231/F-1333/F-1210/F-1190/M-0995/F-1215/M-0781/M-0771/M-0768/F-1062/F-0812/M-1302/M-0979/M-0519/M-0993/M-0977/M-0586/M-0982/F-0629/F-1312/M-0906/F-0911/F-0864/M-1167/M-1156/M-1205/M-1243/F-1028/F-0632/F-1119/M-0973/F-0757/F-1198/M-0970/M-0567/F-1233/F-1040/F-0959/F-1001/M-0665/M-0678/M-1293/F-1196/F-0917/M-0859/F-1012/F-0927/F-0872/M-0925/M-0526/F-1271/F-1136/F-1169/M-0910/F-0931/F-1263/F-0516/M-0715/M-0862/F-0830/F-1120/F-0935/M-0540/F-0532/M-1051/F-1060/M-0933/F-1245/F-0984/F-0937/F-0950/F-0588/F-1046/M-0988/F-1179/M-1117/M-1035/F-0772/M-0557/F-0948/F-0705/M-0593/M-1339/F-1055/F-1313/F-0754/M-0679/M-0547/M-0555/F-1103/M-0550/M-0778/M-0742/F-0638/F-1071/M-0833/M-0802/M-1091/M-0821/F-0858/F-1259/F-1151/F-0558/F-1317/F-0842/F-0956/M-0792/M-1291/F-0628/F-1228/M-0851/F-0531/M-0746/M-0548/F-0975/F-1154/M-1208/F-0525/M-0556/M-0951/F-1086/M-0961/M-0562/M-0599/M-1054/M-0646/F-1081/M-0944/M-0892/M-0745/F-0503/F-0934/M-1025/M-0780/F-0904/F-0971/F-0671/F-1202/M-1162/M-1109/F-1127/M-0814/F-0635/M-1029/M-1021/M-0641/F-1049/F-0726/F-0515/M-0577/F-0530/F-0537/M-0909/F-0720/M-1241/F-0648/F-1225/M-0964/F-1332/F-0990/F-0763/M-1038/M-0791/F-1152/F-1342/F-0687/F-0686/F-0578/M-0841/M-0816/F-1336/M-1334/M-0736/F-0775/M-0523/F-0697/F-1143/F-1112/M-1345/M-1247/F-1349/F-0955/F-0619/M-0800/M-0600/F-1295/M-0744/M-0644/F-0543/M-0630/M-0869/M-0997/M-1201/F-0538/F-1052/F-0753/M-0524/M-1223/F-1160/F-0727/F-0616/M-1320/M-1217/F-0517/M-1319/F-1305/M-1145/F-1002/F-1314/M-0940/M-0877/F-0698/F-1242/M-0673/M-1191/M-0534/F-1275/F-1115/F-1324/F-0682/F-0690</t>
  </si>
  <si>
    <t>F-0580</t>
  </si>
  <si>
    <t>Fang Meng</t>
  </si>
  <si>
    <t>M-1014/F-1168/F-0786/M-0821/F-0954/M-0510/F-0638/F-1098/M-0977/F-0545/F-0672/M-0562/F-1171/M-0834/F-1336/F-1016/M-0567/M-0909/F-0544/M-1139/F-1204/M-1319/F-1071/F-0578/M-0851/F-0957/M-0961/M-0877/F-1318/M-0859/F-1151/M-0949/F-0763/F-0531/M-0774/M-1293/F-1012/F-0515/F-0592/F-1215/M-1036/F-0754/M-0910/M-1255</t>
  </si>
  <si>
    <t>M-0581</t>
  </si>
  <si>
    <t>M-0567/M-1068/F-0672/F-1316/M-1031/F-0531/M-0859/M-0562/M-0694/F-1119/F-1046/M-0877/M-0636/F-0543/F-1151/M-1293/M-0723/F-1002/F-0502/F-1202/M-0940/F-0687/M-0566/M-0560/M-0837/F-0568/M-1223/M-1319/F-0900/M-0553/M-0973/F-0836/M-1038/M-0892/F-0592/M-1301/M-0833/M-1344/F-0545/M-1051/M-0977/F-0598/F-0638/M-1054/F-1168/F-0786/M-1195/F-0861/F-1079/F-1317/M-0906/M-1248/F-0726/M-0925/F-0563/F-1183/F-1193/F-0627/F-1098/F-1171/F-1285/F-1198/M-0778/M-1201/M-0821/M-0501/M-0824/M-0646/M-0901/M-0779/M-0664/F-0705/M-0738/F-0739/M-0826/M-1005/M-1184/F-0583/M-1291/F-0984/M-1243/F-0798/F-0857/F-1155/M-0834/M-0505/F-0913/F-0957/M-0587/F-0504/F-0772/F-1169/F-1216/M-1262/F-0954/F-1152/F-0955/M-0919/F-1324/F-0558/M-0519/M-0781/M-0806/F-0632/F-1143/M-0586/F-0517/F-0804/M-1276/M-0961/M-0528/F-1282/F-0846/M-0809/M-0536/M-1325/F-1061/M-0840/M-1111/F-0937/M-0818/F-1333/F-0663/M-0820/M-1084/F-1086/F-0682/M-0949/F-1228/M-0539/F-1027/M-0510/M-0982/F-0622/F-0580/F-0564/M-0507/F-0764/M-0680/M-0876/F-0935/F-0751/F-0939/M-0841/M-0988/M-0928/F-1274/M-0909/F-0799/F-1196/M-0709/M-1069/M-0557/F-1123/F-0807/F-1273/F-0659/M-1307/F-0956/F-1026/F-1012/M-1110/M-0524/M-0964/F-1045/F-0629/M-1083/F-1055/M-1118/F-1278/F-0714/M-1035/M-0782/F-1120/F-1066/F-1328/F-0747/M-1014/M-1286/F-0884/F-0512/M-0755/F-0952/F-1081/F-1297/M-0610/M-1247/F-0838/M-0878/M-0794/M-0602/M-1145/M-0593/M-1072/F-1260/F-0669/M-0993/M-0831/M-1025/M-0696/F-0953/M-1043/F-0688/M-0865/F-0763/F-1257/F-0924/M-0895/M-0678/M-1320/F-0698/F-0842/F-0578/F-1062/F-1336/F-1013/M-0741/F-1348/M-0996/F-0990/F-1134/F-0684/F-1279/M-0673/F-1131/M-0665/F-0728/F-1001/F-0701/M-1267/F-1023/M-0981/F-0625/M-0915/M-0599/M-0992/M-0774/F-0775/M-0703/F-1138/M-0649/M-0903/F-0980/F-0661/F-0942/F-1106/M-0559/M-0897/M-0731/F-1075/F-0537/M-1339/F-0808/M-0679/M-0860</t>
  </si>
  <si>
    <t>M-0582</t>
  </si>
  <si>
    <t>Meng Chen</t>
  </si>
  <si>
    <t>M-0973/M-0926/M-0738/F-0578/F-1317/F-1079/F-0935/F-0687/M-0988/M-0678/M-1347/F-1168/F-0622/M-1307/F-0638/M-0961/F-1013/M-1167/F-0583/M-1223/M-0910/M-1068/M-1248/M-0534/M-1111/F-0828/M-0986/F-1198/M-1035/M-1287/M-0610/F-1016/M-1293/F-1178/M-1054/F-1001/F-1190/F-1106/M-0925/M-0877/M-0996/F-1285/M-1243/M-0831/M-0755/F-0753/M-0833/F-0757/F-0959/M-1292/F-0900/F-0751/F-1228/M-0570/F-0975/M-0940/F-0842/M-0899/M-1084/F-0980/M-1036/F-0520/M-1319/M-1145/M-0951/M-1241/M-0777/F-0532/F-1012/M-0505/F-1098/F-1046/F-0504/M-0982/F-0545/M-1345/F-0717/F-1042/M-1072/M-1051/M-0792/F-1061/M-0528/M-0566/F-1216/F-1226/F-0829/M-1344/F-0531/F-0754/F-0625/F-0739/F-1152/M-0562/M-1247/M-0781/F-0799/F-1063/F-1143/M-1231/M-0501/M-0624/F-0592/F-1282/F-0735/M-0553/M-0540/M-1030/M-1298/F-1263/F-0629/M-0834/M-0526/F-1278/F-0954/F-1215/M-0634/F-0836/F-0617/M-0587/F-1210/F-1123/M-0892/M-0906/F-0929/F-1002/M-0597/M-1283/M-0901/M-0981/F-0937/M-1329/F-1081/F-1027/M-0768/F-1305/M-1038/M-0944/F-1041/M-0715/F-1169/M-0524/F-1204/M-0919/M-0609/M-0818/F-0628/M-0602/M-0608/M-0590/F-0538/M-1087/F-0543/M-1107/F-0931/F-0787/M-1303/M-1014/F-1183/F-0934/F-0579/M-1255/M-1301/M-1302/M-0577/M-0841/M-1201/F-0966/M-0606/M-0507/F-0657/M-1268/M-0995/M-1118/F-1108/F-1138/M-0794/M-0658/F-0619/F-1059/M-0814/M-0967/F-1295/M-1339/M-1095/F-1336/M-1031/F-1032/F-0849/F-0712/F-0596/M-1110/F-0561/M-0820/F-1129/F-0927/M-1139/M-1187/F-0764/M-0630/M-0992/M-1281/M-0897/F-1133/F-1253/M-0593/M-0677/F-1045/F-0714/F-0728/F-1126/F-0598/M-0979/F-1321/F-0544/M-0779/F-0672/M-0731/F-0953/M-0851/F-1179/F-0690/F-1116/M-0888/F-1312/M-0771/M-0802/F-0864/F-1250/F-0661/F-0685/F-1232/F-0575/F-0775/M-0862/M-1286/F-1337/F-1188/F-0726/F-0807/F-0701/F-0773/F-1202/F-1026/M-0560/F-0819/M-0548/M-0821/M-0758/F-0882/M-0510/F-0956/F-0512/M-0826/M-0887/F-1112/M-1025/F-0872/M-0837/M-1195/M-0998/M-1217/M-0933/M-0656/F-0905/M-0556/F-0688/F-1272/F-0772/M-0716/F-0563/F-0846/M-0642/M-1320/F-0580/F-0990/F-0502/F-1151/F-1089/M-1276/M-0761/F-1333/F-1332/F-0686/M-1270/M-1205/F-0991/F-0627/M-0732/M-0791/M-1218/M-0879/F-0858/F-0830/F-1127/F-1057/F-1062/M-0977/F-1175</t>
  </si>
  <si>
    <t>Meditation</t>
  </si>
  <si>
    <t>F-0583</t>
  </si>
  <si>
    <t>Noha Hamed</t>
  </si>
  <si>
    <t>F-0578/M-0778/F-0953/M-0694/F-0828/M-0774/M-0779/F-0839/M-1054/F-0596/M-1201/M-0919/F-1196/M-0593/M-1167/F-0861/M-0926/F-1059/F-1129/F-1226/M-0607/F-0563/F-1106/M-1319/F-1198/F-1257/M-1005/F-1213/M-0837/F-1202/F-0819/M-1014/F-0836/M-1051/M-0505/F-1183/F-0619/M-0862/M-0841/F-0712/M-1036/F-0580/F-1169/F-1119/M-0949/F-1023/F-0846/M-1339/F-1123/F-0549/M-0534/F-1336/M-1145/F-0515/F-0638/F-1212/F-1171/M-0826/F-0545/F-0627/F-1136/F-0625/M-0906/F-0538/F-0934/M-1187/F-0671/F-0754/F-0753/M-0599/F-0512/M-0901/M-0658/F-0935/F-0913/M-1033/M-0925/M-0548/F-0688/M-0970/F-1312/F-0520/M-0986/M-0791/F-0502/M-0567/F-0690/F-0798/M-0738/M-0876/F-1285/F-0622/F-0739/F-0804/M-1102/F-1131/F-0751/M-0780/F-1316/F-1108/F-1081/F-0543/M-1291/M-0783/F-1317/F-1328/M-0557/M-0834/M-1025/M-0755/M-0576/M-1087/M-0818/F-0956/M-0723/M-0833/F-0660/F-1144/F-1240/M-1347/M-0859/F-0927/M-0519/M-0524/F-1013/F-1228/M-1083/F-1222/M-0824/F-1318/M-0513/M-1325/F-1258/M-0815/M-0910/F-0900/F-0808/M-1286/M-1072/M-1195/M-1218/M-0528/F-1210/M-0892/F-0635/F-0672/F-0617/M-0553/F-0775/M-1030/F-1295/F-0955/F-1012/M-1117/M-0928/F-0669/F-0648/M-1069/M-0740/M-1194/F-1253/M-0933/M-1344/M-1170/F-0748/F-1126/M-1302/M-0806/M-0634/F-1049/F-0991/M-0967/F-1004/F-1259/M-0789/M-1211/F-1061/F-1215/F-1216/F-1040/M-0768/F-1070/M-1307/M-1142/F-1190/F-0647/M-0973/F-1337/F-0719/M-1172/M-0624/F-1153/M-1084/M-1267/M-0878/F-1225/M-1021/M-0527/M-0860/M-0594/F-1071/M-0566/M-1266/F-0651/F-1271/F-0544/F-0797/F-0561/F-0773/F-0864/F-1263/M-0843/F-0952/F-0629/M-0802/M-1223/M-1135/M-0677/M-0899/M-0703/M-0877/M-0581/F-1168/F-1321/F-0957/F-0686/F-0525/M-0995/M-0777/M-0981/F-0931/M-1241/F-0763/M-0700/M-0944/M-0602/F-0772/M-0679/M-1182/M-0560/F-0750/F-0537/F-1079/M-0562/F-0612/F-1001/F-1249/M-0996/M-0805/F-0735/F-1333/M-0582/M-1077/F-1274/F-1188/M-0920/M-0724/M-0746/F-0787/F-1272/F-1045/F-1098/F-1006/M-0655/F-0530/M-0790/M-0781/M-1301/F-0531/M-0951/F-0898/F-0697</t>
  </si>
  <si>
    <t>M-0584</t>
  </si>
  <si>
    <t>Aaron Morris</t>
  </si>
  <si>
    <t>F-0953/M-0988/M-0926/F-0687/M-0678/F-0954/M-0778/M-0977/M-0738/F-0502/F-1013/F-0563/F-0672/F-1012/F-0545/M-0837/F-0688/M-0877/M-0779/M-1051/M-1187/F-1226/F-1126/M-1319/F-0775/F-1106/M-0925/M-0859/F-1171/F-1002/M-0501/F-0735/F-1045/M-0824/M-1292/F-0622/M-1287/M-0818/F-1155/M-1077/F-1098/F-1285/F-0747/F-1151/M-0519/M-1033/F-0799/F-0682/M-1223/F-0549/F-0786/M-1241/M-1304/M-0995/M-0570/M-0920/M-1005/F-1023/M-0758/M-0696/F-1169/F-0828/M-0550/F-0592/F-1240/M-0744/F-0991/F-0839/M-0831/F-1284/M-0821/M-0973/F-1129/F-1263/M-1021/F-1193/M-1135/M-0841/F-0935/F-1041/F-1317/F-0578/M-0881/M-0982/M-0919/F-1146/F-1316/F-0712/F-0957/M-0892/F-0543/M-1182/M-1301/M-0777/M-0694/M-1014/F-0950/F-1328/M-0944/M-1339/M-1072/F-1144/M-0862/M-0817/M-0967/M-1255/M-0609/M-0951/F-1143/M-1025/F-0808/F-0894/M-0896/M-0783/M-0986/M-0940/M-1231/M-0768/F-0937/F-0857/F-1233/M-0557/M-0826/F-1131/F-1280/F-0561/F-1312/M-0677/M-1084/F-0537/M-0576/F-1210/F-0614/F-0726/M-1167/M-0802/F-1249/F-0956/F-0810/M-1030/F-0739/M-1024/F-1130/F-1271/M-1268/F-1119/F-0842/F-0929/M-1110/F-1062/M-0606/F-1060/M-1201/M-0979/F-0819/F-0516/F-0568/F-1196/F-0647/M-0610/M-0834/F-0720/F-1018/F-1335</t>
  </si>
  <si>
    <t>F-0585</t>
  </si>
  <si>
    <t>Ghada Ismail</t>
  </si>
  <si>
    <t>M-0837/F-1336/F-0687/F-1013/F-1002/M-0988/M-1139/M-1347/F-0861/M-0973/F-0545/M-0892/F-0592/F-0622/F-0583/M-1068/F-0580/M-0607/M-1248/F-1119/F-1046/F-0954/M-0926/M-0694/F-0980/F-0638/M-0851/M-0501/M-1276/M-0646/F-1079/F-0578/F-1285/F-1016/F-1210/F-1171/M-0982/F-0953/M-1095/F-1123/M-0524/F-0596/F-0625/F-0844/F-1228/F-0508/M-0910/M-1303/F-1098/M-0534/F-1152/M-1194/M-0593/F-0502/M-1287/M-0877/F-1168/F-1318/M-0505/M-0678/F-0672/F-1136/F-0812/M-1304/F-1282/F-0804/M-0610/F-0671/F-0563/M-0744/F-1190/F-0561/M-1223/M-0783/M-0526/F-1063/F-1059/M-0821/F-0913/F-0714/M-0868/F-0955/F-1178/M-0792/F-0772/M-1255/F-0514/M-0979/M-1036/F-1204/M-0777/F-0763/M-0833/F-0836/M-0755/F-0838/F-0747/M-0680/M-1135/M-1201/M-1195/F-0537/F-1273/F-1108/M-1109/F-0764/F-1271/M-0915/M-1292/M-1286/F-0574/M-0557/F-0937/M-0820/F-1263/F-1284/F-0712/F-0538/F-0717/F-0612/F-0627/M-0977/M-1110/F-0775/F-0503/F-0882/M-0529/M-0606/M-0949/M-0967/M-0733/F-1198/F-0532/F-1106/M-1031/M-0963/M-0881/F-1144/M-0869/F-0515/F-0568/M-1319/F-0760/F-1151/M-0597/F-0846/M-1014/M-1022/M-0758/M-0553/F-0690/F-0668/M-0794/F-1040/F-1060/F-0623/M-1102/M-0780/F-1183/F-0754/F-0829/F-0975/F-1055/M-0996/M-0834/M-0906/F-0819/M-0600/F-0516/F-0525/F-1279/F-1001/M-0573/F-0530/F-1176/M-0818/F-0842/M-0960/M-0986/F-1335/M-0547/F-0905/F-1146/M-0781/F-1169/F-0544/F-0858/M-0550/M-0560/M-1211</t>
  </si>
  <si>
    <t>M-0586</t>
  </si>
  <si>
    <t>Liang Yan</t>
  </si>
  <si>
    <t>F-0954/M-0973/F-1151/F-0687/M-0837/F-1046/M-1201/M-1036/F-1190/M-1223/F-0543/M-0977/M-0841/M-0646/F-0531/F-0563/M-0821/M-0567/M-0834/F-1004/F-1171/F-0574/M-0949/M-0899/F-1023/F-0512/F-0953/F-0596/F-1012/F-0688/M-0534/M-0606/M-1051/M-0967/M-1030/M-0920/F-0537/M-1139/F-0627/M-0877/M-1286/M-0791/F-0671/M-0664/M-1107/F-0578/M-0910/M-1145/F-1098/F-0735/F-1316/M-0896/M-1005/M-1287/M-0678/M-0833/M-1014/M-1078/M-1025/M-1307/F-0568/F-0525/M-0703/M-0951/F-0712/F-1045/M-0609/M-1135/F-0763/F-0532/M-0658/F-1155/F-1222/M-0940/M-0738/M-0524/F-0939/F-1146/F-0753/M-1101/F-0828/F-1333/F-0592/M-1241/F-0861/F-1257/F-1273/M-0925/M-0988/F-0638/M-0716/F-0857/M-0624/F-0984/F-1057/F-0514/F-1204/F-1086/M-1344/F-1013/F-0598/M-0993/F-0842/F-0957/F-1305/M-1111/F-0517/M-1262/F-1001/F-0619/M-1300/F-1062/F-1282/F-0614/M-1038/M-1329/F-0682/F-0549/M-0528/M-1208/F-0502/M-1276/F-0937/M-1302/F-0625/F-1136/F-1272/M-0649/M-1255/F-1081/M-1269/M-1347/F-0748/F-1092/F-0808/F-0927/F-1215/M-0831/F-0564/F-0844/M-1182/M-1110/M-0860/F-0911/F-1103/F-0775/F-0714/M-0919/M-0715/F-1213/M-1248/F-1002/M-0793/M-0709/F-1317/F-1295/F-1216/F-0516/F-0975/F-1123/F-1112/M-1156/F-1193/F-1120/M-0909/F-0882/F-0942/M-1077/M-0963/M-1069/M-0582/M-0590/F-1228/M-0818/M-1102/M-1035/M-0505/F-0991/M-1293/F-0754/M-0694/F-0836/M-1054/F-0807/M-0768/M-0867/F-1210/M-0892/M-0859/F-0503/F-0504/F-1049/F-1075/M-1084/M-1074/F-1061/F-1238/M-1031/F-1055/F-0544/F-0538/F-1275/M-0599/F-0917/F-0635/F-1318/F-0894/M-0778/F-1168/F-0552/F-0629/F-1232/F-1169/M-1043/F-1015/F-0929/M-1162/F-0799/M-1325/F-0579/F-1016/F-0663/F-0622/M-1334/M-0960/F-1010/M-0755/F-0668/M-0501/F-1178/M-0820/F-1028/F-1141/F-1312/F-1240/F-1071/M-1192/F-1127/F-1116/F-0772/M-1319/M-0723/M-1117/M-0871/F-0632/M-0536/M-0792/F-0551/F-0845/M-0740/F-1119/M-1243/M-0670/F-0647/M-0878/M-0933/F-0846/M-0526/F-0669/M-0868/F-1188/F-1234/M-1000/M-0802/M-0780/M-1207/M-0928/F-0764/M-0566/F-1214/F-0890/M-0881/F-0886/F-1280/M-1164/M-1167/M-0779/F-0520/M-0680/F-1335/F-1026/M-1291/F-0855/M-1301/M-1339/F-0767/F-1040/F-0875/M-0824/M-0851/M-0926/F-0956/M-0843/F-0660/M-0992/M-0641/F-0623/M-0994/M-0610/M-0781/M-0986/F-1202/F-0798/M-1194/M-1150/M-0790/M-1218/M-0903/M-0982/M-0562/M-1029/F-0672/F-1278/F-1337/F-0864/M-0523/M-0630/F-1106/F-1059/F-1183/M-1083/M-0559/F-1041/M-1067/M-1033/M-1292/M-0854/M-0626/M-1158/M-1247/F-0959/F-0902/M-0981/F-0914/F-0827/M-1267/F-0990/M-1095/F-1138/F-1130</t>
  </si>
  <si>
    <t>M-0587</t>
  </si>
  <si>
    <t>Hamdi Hamdan</t>
  </si>
  <si>
    <t>M-0926/F-1190/M-0837/F-1123/M-0636/M-1167/M-0505/F-0819/F-0786/F-0563/F-1151/M-1036/M-0940/F-0935/M-0821/M-0851/M-0678/M-1005/M-1051/F-0502/F-0538/F-1316/F-1045/F-1336/F-1119/M-0961/M-0833/F-0688/M-1339/F-0617/M-1248/M-1014/F-0953/M-0899/F-1079/M-0877/M-0996/M-0977/M-1276/F-1178/F-1071/M-1255/F-0672/M-0536/M-0768/F-1317/M-1319/M-0824/M-1195/M-0820/M-1347/M-1078/M-0826/M-0859/F-1337/M-1135/F-1132/M-0960/F-0627/M-0992/M-0843/M-0567/F-1273/F-0927/M-0988/M-0967/F-1198/M-0534/M-0744/F-1216/M-1267/F-1168/F-0697/M-1087/F-1066/M-0607/M-0599/F-0799/F-0686/M-1145/F-1285/M-0664/F-0578/F-0844/M-1201/F-1204/M-1262/M-1181/M-0862/F-1046/M-0553/M-0513/F-0543/M-1030/M-0892/M-0593/F-1215/F-1106/F-1210/M-0548/M-0867/M-1031/M-0777/F-0632/M-1320/M-0910/F-0622/F-1146/F-0754/M-1139/M-0778/M-0792/F-0596/M-0869/F-1282/F-0842/M-0507/F-1062/M-0794/F-0659/M-1035/M-1268/F-0625/F-0717/M-1111/F-0956/M-1187/F-0934/M-0841/F-0504</t>
  </si>
  <si>
    <t>F-0588</t>
  </si>
  <si>
    <t>F-0935/F-1204/M-1068/F-0538/F-0537/M-0960/F-0622/F-0819/F-1169/F-1336/F-1136/M-0505/M-0738/F-1098/M-0694/M-0593/F-1013/F-0980/M-0859/F-1079/F-0580/F-1171/F-0937/F-0861/F-0726/M-0841/M-0821/F-0671/F-1046/M-1038/F-0672/F-0583/F-1016/F-0763/F-1317/F-0502/F-0864/M-1014/F-0712/M-1248/F-0913/F-0592/M-0624/M-0843/M-1084/M-0915/F-1151/M-0607/M-0791/M-0977/F-0751/M-0881/M-1247/F-0578/F-1188/M-1231/F-1297/F-1202/F-1086/M-1181/M-1292/M-1223/M-0896/F-0697/M-0995/M-1021/M-0806/M-1287/F-0512/M-1051/M-0678/M-0536/F-0598/F-0954/F-1026/M-0550/M-1107/F-1253/M-0892/F-0508/F-1215/M-1339/F-0957/M-0524/M-1030/M-0831/F-0929/M-1135/M-1077/F-0561/M-0783/F-1198/F-1168/F-0798/M-0817/M-0979/M-0540/F-1284/F-0717/M-0860/M-0792/F-0836/F-1337/F-1057/F-0563/F-0942/M-0906/M-1195/F-0828/M-0926/M-0925/F-0629/M-0539/F-0659/M-1025/M-0665/M-0636/M-0680/F-0808/M-0837/F-1041/F-0810/F-0991/M-0862/M-1187/F-0846/M-1302/F-1278/F-1285/M-0878/M-0826/M-0802/M-1329/M-0528/M-0940/F-0619/M-0868/M-1078/F-1146/M-1269/F-0685/F-0844/M-0755/M-0577/M-0834/M-0899/M-0816/F-0953/M-0794/M-0610/F-0558/F-0974/F-0857/F-1012/M-0996/M-0630/F-0688/F-0955/M-0774/M-0519/M-1111/F-1002/F-1119/F-0689/F-0652/F-1152/M-1262/M-0781/F-0638/M-0599/F-1179/F-1245/F-0886/F-0894/M-1167/F-0760/F-0748/F-0898/F-1112/F-1055/F-1258/M-0771/M-1054/F-0517/F-0516/F-0714/M-1255/M-0988/M-0658/F-0591/M-1286/F-0531</t>
  </si>
  <si>
    <t>F-0589</t>
  </si>
  <si>
    <t>Yang Chunyan</t>
  </si>
  <si>
    <t>M-1293/M-0960/F-1212/M-1031/M-1223/M-0910/M-0738/F-1204/M-1139/F-0687/F-0544/M-0694/F-1316/F-0812/F-1016/F-1151/M-0909/F-0861/M-1014/M-0593/M-1078/M-0841/M-1068/M-0919/F-1026/M-0834/F-1136/M-1033/F-1213/F-0672/F-0836/F-0763/M-0779/F-0502/F-1228/M-0949/F-0627/M-0636/F-0632/M-1194/F-0596/M-1325/M-1262/M-1231/F-0638/M-0992/F-0799/F-1079/F-0712/F-0898/M-1182/F-0574/M-1286/F-1273/F-1190/M-0534/M-0817/F-0583/F-0537/M-1167/F-0747/M-1276/F-0975/F-0772/F-0538/F-1032/F-1285/M-1201/F-0991/F-1257/M-0843/F-1216/F-1226/F-1198/F-0592/F-0819/F-0980/M-0926/F-1123/M-0995/F-0937/F-1249/M-1107</t>
  </si>
  <si>
    <t>M-0590</t>
  </si>
  <si>
    <t>Xu Qiong</t>
  </si>
  <si>
    <t>M-0961/F-1151/F-0828/M-0949/M-0837/F-0913/F-0638/M-0534/M-1031/M-0566/M-0774/F-0545/F-1079/M-0877/M-0967/M-1025/M-1319/M-1307/M-1182/F-0688/M-1038/F-0838/F-0882/F-0839/M-0738/F-1215/M-1339/M-1033/F-1317/F-0786/M-0510/M-0593/F-1138/F-0772/F-0927/F-0950/F-0799/F-1106/F-0537/M-0501/M-1111/M-0988/F-0596/M-1276/M-0940/M-0973/F-1004/M-0826/F-0629/M-1054/M-0658/F-1126/M-1194/M-0678/M-1087/M-0703/F-0671/F-1098/F-1204/M-0925/M-0792/M-0843/M-1195/F-0808/M-0862/F-1168/M-0567/F-1001/F-1169/F-1316/F-1257/F-0980/F-0857/F-0579/F-0957/F-0561/F-1271/M-0817/M-1077/M-0951/F-0660/F-1070/F-1081/F-1226/F-0538/F-0864/M-1298/M-0915/F-1119/F-1202/M-0606/F-0685/F-0952/M-0570/F-1278/F-0564/F-0954/F-0975/F-0934/F-1233/F-0525/F-0937/F-1272/F-1013/F-1040/M-0860/M-1262/M-1303/F-0748/M-0834/M-1267/M-0881/M-0895/F-0623/M-0818/M-1007/M-1300/F-0632/F-0515/F-0687/M-0992/F-1063/F-1259/M-1072/F-0531/M-0816/F-1028/M-1005/F-0714/M-1030/M-0824/F-0612/M-0547/F-0717/F-0503/F-1071/F-1212/M-0982/M-0944/M-1329/F-0588/M-0901/M-0670/M-0833/M-0758/M-0556/F-0872/F-0900/M-0696/F-1129/F-0830/M-1035/F-0751/M-1325/M-0539/F-0563/M-1095/M-1139/M-0524/M-0594/M-0794/M-0665/M-0723/M-0523/F-0574/F-0787/M-0859/F-1186/M-0608/F-0697/M-0996/M-0986/F-1112/M-1247/F-1295/F-0747/F-0735/F-1324/M-1102/F-1284/F-1026/F-0726/F-0719/F-0598/M-0806/M-0557/M-1082/M-1248/F-1245/F-0647/F-0682/F-0592/F-0619/M-0896/F-1002/M-0841/M-1291/M-1192/F-1336/M-1084/M-1014/F-1059/M-0724/M-1287/M-0993/M-0928/M-1334/F-1190/F-0578/F-1274/F-0651/F-0520/M-0910/M-1078/F-0591/M-1142/F-1120/F-1225/F-0953/F-1123/M-0694/M-1181/M-1347/M-0868/F-0819/M-1345/F-1188/M-0528/M-1009/F-1178/M-0778/M-0783/F-1023/F-0757/M-0507/M-0979/F-1062/M-0550/F-0956/M-1187/M-0630/F-1155/M-1301/M-0740/M-1205/F-1016/M-0879/F-0966/M-1000/F-1146/F-1210/M-0677/M-1068/F-0832/M-1107/M-1293/F-0762/M-1167/M-0776/M-0899/M-1235/M-0716/F-1060/M-0869/M-0998/F-1321/M-0759/M-0548/F-0689/M-0744/F-0543/F-0705/M-0599/M-0978/F-0558/F-0712/F-0532/M-1184/M-0752/F-1232/M-0920/M-1174/F-1280/F-1213/M-1323/F-1039/F-1133/M-1135/M-0650/F-1075/F-0812/F-1263/F-0801/M-0761/F-0512/M-0624/M-0620/F-1017/M-0699/M-1223/M-1064/F-1198/F-0929/M-0821/F-0858/M-0505/M-1150/M-0560/M-0536/M-1024/F-1285/F-1061/M-0840/M-0607/F-1086/F-0924/F-1165/M-0977/M-0997/F-1057/F-1131/M-1264/F-1143/F-0622/M-1320/F-0635/M-1091/M-0791/F-0959/F-0627/M-0736/M-0866/M-0851/F-1046/M-1021/M-0646/F-0702/M-1083/F-0569/F-1045/F-0552/F-0810/M-1331/F-0935/F-0976/M-0541/F-1258/F-1279/M-0587/M-0847/F-0672/M-0782/M-1056/F-0775/M-0945/M-0802/F-0663/M-0809/M-0691/M-0926/F-1256/F-0804/M-1036/F-1349/F-0625/M-0906/F-0508/F-1012/M-0576/M-1326/M-0577/M-1051</t>
  </si>
  <si>
    <t>F-0591</t>
  </si>
  <si>
    <t>Hou Kai</t>
  </si>
  <si>
    <t>F-1204/M-0678/F-0543/F-1168/F-1212/M-1243/F-0531/F-1098/F-1324/F-0563/F-1012/F-1171/F-1046/F-0592/F-1002/F-1196/F-0544/F-0638/F-0512/M-0892/M-1187/M-0919/F-1178/M-0841/M-0636/F-0583/M-0837/M-0723/F-1169/F-0568/M-0925/M-0977/F-1045/F-1126/M-0703/F-1060/F-0842/F-0688/F-0950/F-0580/F-1123/M-0851/F-1119/F-0913/F-0735/F-1213/F-0625/F-0772/F-1155/M-0860/F-0672/M-1241/M-1107/M-1167/M-0755/M-1276/M-0548/F-0574/M-0536/F-1257/M-0758/F-1318/M-1344/M-1139/F-0819/F-0617/M-0826/M-0821/M-1223/F-0935/F-1333/M-1247/F-0697/F-0717/M-0992/M-0901/F-1249/M-0988/M-1286/F-0629/F-1273/M-0507/M-0996/F-0754/M-1078/F-0619/M-0926/M-0782/M-0694/F-1215/F-0632/M-0869/F-1151/M-0876/F-0504/F-1210/F-1062/M-1109/F-1183/M-0928/F-1061/F-1057/M-0920/M-0670/M-0540/M-1201/F-0525/F-0515/M-1054/M-0867/M-1287/F-0686/M-0597/F-0894/F-0799/M-0940/F-0561/F-1040/F-0751/F-1198/F-1004/F-1071/M-0910/F-1055/M-0981/M-0768/F-1130/F-1282/F-1312/F-0682/F-1190/M-0881/M-0560/M-0897/F-0712/F-1285/F-1202/F-0954/F-1222/M-0630/M-1110/F-1165/F-1144/M-1255/F-1032/F-0671/F-1081/M-1194/F-0959/F-0857/F-0975/M-0979/M-1036/M-0696/M-0513/M-0771/F-1131/M-1291/M-1181/F-0551/M-0816/M-0744/M-1339/F-0991/M-1334/F-0668/F-1253/M-0817/F-1027/M-0679/M-0806/F-0934/F-0705/F-0726/F-1136/F-0601/F-0517/M-0997/M-0791/F-1188/F-0537/M-0859/M-0505/F-1336/M-1095/F-0807/M-1084/F-1132/M-1320/F-0861/M-1111/F-0911/F-1305/M-1325/M-0534/M-0824/M-0553/F-0612/M-0733/F-1026/F-0763/M-1158/M-0527/F-1129/M-0586/M-1205/F-1228/F-0552/M-1014/F-0669/F-0864/M-1031/M-1118/F-1328/M-0780/M-0774/M-1231/M-0587/M-0833/F-0627/M-0961/F-0502/F-0858/M-1345/F-0852/F-0739/M-1083/M-0573/F-1272/M-1043/M-1025/F-0775/F-0900/F-0719/F-0614/M-0793/F-1263/F-1079/F-1332/F-1227/M-1267/M-0752/F-1245/F-1152/F-0830/M-1172/F-1127/M-1147/M-0906/F-0952/M-1067/M-0850/M-0899/F-1015/F-0692/M-0576/F-0955/M-1262/M-0835/M-1293/M-0740/M-0567/F-1316/F-1295/F-1063/F-1149/F-1059/M-0951/F-0514/F-0579/M-0593/M-1174/F-1240/F-1284/F-0846/M-0641/F-0953/M-1156/M-1068/F-1090/M-0903/F-0757/M-1150/M-1005/F-0520/F-0924/M-0862/M-1000/M-0805/M-1235/M-1029/M-1298/F-0578/M-0877/F-1086/F-0844/M-1035/F-1016/M-0789/F-1013/M-1289/M-0510/F-0984/M-0699/F-1317/M-0831/F-1017/M-1044/F-0937/M-1319/M-0915/M-1218/M-1117/M-0709/M-0665/M-1217/F-0747/F-0622/F-0598/F-1121/F-0974/F-0855/F-1041/F-1315/M-0840/M-0715/M-0550/M-1038/M-0600/M-0947/M-0524/M-1301/M-0814/F-0939/M-0973/F-1176/M-0907/F-1216/M-0738/M-1030/M-1264/M-0742/M-0646/F-0828/M-0746/F-0832/F-1346/M-0634/M-0732/M-1266/F-0760/F-0927/F-0516/F-0676/M-0557/F-1189/F-0522/F-0690/M-0559/F-0838/F-1018/F-0803/F-1066/M-0759/F-1154/F-0905/F-1229/M-0724/F-1233/F-0748/F-0616/M-1347/M-0745/M-1102/M-1050/F-0957/M-0967/M-0607/F-1180/M-0594/F-1042/F-0971/F-0720/F-1297/M-0664/F-0508/F-0889/F-0804/M-0958/M-0834/M-0960/M-0566/M-0994/F-1134/F-0808/F-1141/M-0815/M-1326/M-0539/F-1348/M-1135/M-0526/M-0879/M-1185/F-0687/F-0836/F-0545/F-0980/M-0624/M-0603/F-0538/M-0749/M-0501/M-1170/M-0599/M-1310/M-1307/M-0944/F-0839/M-1299/F-0661/M-1161/F-0762/M-0822/F-1120/F-0966</t>
  </si>
  <si>
    <t>F-0592</t>
  </si>
  <si>
    <t>Logan Green</t>
  </si>
  <si>
    <t>M-0973/F-0627/F-0545/M-0977/F-0735/M-1276/M-0910/M-0738/M-0940/M-0919/F-1016/F-1317/M-0778/F-0959/M-0877/M-0833/F-1171/F-0804/F-0953/M-0505/F-0580/M-0646/F-1071/M-0841/F-0632/F-0568/F-0864/M-0678/F-1119/F-0672/F-1041/M-1051/M-1038/M-1031/M-0996/M-1194/F-1316/F-0935/M-0560/M-1267/M-1303/F-1228/M-0992/F-0726/M-1111/M-0680/M-0501/F-0786/F-0900/M-1005/M-0892/F-0638/F-0861/F-0598/M-1014/F-1059/M-0806/F-0751/M-0794/F-1178/F-1123/M-0524/M-1292/M-0949/M-0548</t>
  </si>
  <si>
    <t>Painting</t>
  </si>
  <si>
    <t>M-0593</t>
  </si>
  <si>
    <t>Jin Long</t>
  </si>
  <si>
    <t>F-0672/F-1151/M-1201/M-0926/M-1276/F-0735/M-1167/F-0687/F-1002/M-1293/F-0583/F-0786/F-1204/M-0949/F-1324/M-0973/F-1216/F-1026/M-0703/F-0882/M-0859/F-0937/F-1143/M-1078/F-0625/M-0536/F-1079/F-1132/M-1025/F-0512/M-0821/M-0606/M-0792/M-0920/F-0515/F-0934/F-1045/M-0636/M-1181/F-1336/F-0537/M-0534/M-0960/M-1320/F-0842/F-0757/M-1247/M-0646/M-0609/F-0574/F-0980/F-1337/F-0808/M-0524/F-0619/F-0864/M-1033/F-0614/F-1198/M-0501/F-0714/F-1070/F-0502/M-0780/M-1301/F-0632/F-1190/F-1023/M-0977/M-1087/M-1014/F-0839/F-0504/M-0677/M-1051/M-0961/M-0794/F-0564/F-0957/F-0927/M-0562/F-0991/M-0694/M-0519/M-1267/M-0995/F-0929/F-0648/F-1188/M-1184/F-1123</t>
  </si>
  <si>
    <t>M-0594</t>
  </si>
  <si>
    <t>Michael Jones</t>
  </si>
  <si>
    <t>M-0694/M-0778/M-1031/F-0531/M-0567/M-1068/M-1319/M-0821/M-1107/F-0622/M-0843/F-1168/F-0502/M-0609/M-0678/F-1178/F-1013/F-0596/M-0992/M-1339/F-0632/M-0534/F-1226/F-0747/F-1216/M-1287/M-0961/F-1032/F-0563/M-0774/M-1135/F-1041/M-0877/F-0957/M-0988/F-1324/F-0846/M-0758/F-1045/M-0607/M-0920/F-1119/F-0568/F-1059/M-0982/M-0859/M-0841/M-1347/F-0549/F-0688/M-1248/M-0733/M-1187/F-1123/M-0696/M-0986/M-0973/M-0755/F-0614/F-1079/F-1213/F-0735/M-1101/M-0794/M-0566/M-0834/F-1132/F-0619/F-0954/M-1077/M-1293/F-1280/F-1282/F-0753/M-0925/F-0579/F-0810/F-1275/M-0691/F-0927/M-0501/F-0717/F-0935/M-0553/F-1081/M-1095/F-1169/F-1165/M-1025/M-1247/M-0723/M-1344/M-0665/M-0919/M-0620/M-0670/F-0917/M-1117/M-0600/F-0984/M-1201/M-0940/F-0760/M-0624/F-0772/M-1184/F-0672/M-0837/M-1218/M-1303/F-0900/M-0928/F-0580/M-0610/M-1021/F-1188/M-0744/F-0543/M-0510/M-0536/F-1186/M-0926/F-1151/M-0602/F-0504/M-0677/M-0960/F-1198/F-1001/M-0505/M-0909/F-0687/F-0786/F-0804/M-0590/F-1060/F-1285/F-0929/F-0682/M-0824/M-1276/F-1253/M-0981/F-0623/F-0757/F-0764/F-1098/F-1130/F-1152/M-1326/M-1167/F-1026/F-1120/M-0792/F-1002/M-1036/F-0799/F-0651/M-0860/M-0540/M-1304/F-1143/F-0894/F-0798/F-0829/M-0738/F-0812/M-0634/F-1336/F-1193/M-1069/F-1066/M-0915/F-0726/M-0997/F-0952/F-0975/F-0719/F-1070/F-1349/M-0649/M-1182/F-1149/M-1194/F-0937/F-0852/M-1345/F-1134/M-0715/M-0970/F-1271/M-0869/M-0779/F-1106/M-0818/M-0871/F-1346/F-0819/M-0524/M-1208/F-0574/F-0561/F-0601/M-0933/M-1035/F-0627/F-0508/F-0515/F-0991/F-0911/M-1051/F-0522/M-1255/F-0974/F-0807/M-0731/F-0801/F-0898/M-0964/F-1313/M-0562/M-0771/F-1129/M-1162/M-0519/M-0949/M-0765/F-0647/F-0956/F-0616/F-1121</t>
  </si>
  <si>
    <t>F-0595</t>
  </si>
  <si>
    <t>Dina Shaikh</t>
  </si>
  <si>
    <t>F-0954/M-1223/M-1025/M-0859/M-1319/M-1031/M-0755/F-1171/M-1107/M-0824/F-0580/F-1324/M-0843/M-0996/M-1307/M-0818/F-0512/F-0828/M-0961/F-0671/M-1347/M-0909/F-1190/F-0927/F-0953/M-0507/M-1339/M-0821/F-0735/M-1051/F-1106/F-0975/M-1005/F-1168/M-0851/M-0919/F-0672/F-1198/F-0864/F-0950/F-0682/F-0763/M-0646/M-1087/F-0596/M-0694/F-0579/M-0703/F-0786/F-1041/F-1318/M-1054/M-0636/M-0723/M-0841/M-0610/F-0697/M-0567/F-1132/M-1036/F-1126/M-0895</t>
  </si>
  <si>
    <t>F-0596</t>
  </si>
  <si>
    <t>Richard Peterson</t>
  </si>
  <si>
    <t>M-0567/M-0837/F-0828/F-0953/F-0775/F-1198/M-1054/F-0543/F-1119/M-1276/F-1098/F-1079/M-0910/M-1293/M-1347/M-0609/M-1078/F-0735/M-0977/F-0672/F-0819/F-0512/M-1111/M-0607/M-0843/F-0592/M-0949/M-0791/M-0919/M-1038/F-1046/M-0899/F-0638/F-0799/M-1255/F-1136/M-1241/M-1223/M-0877/F-1045/F-0839/M-1301/M-1292/F-1336/M-0967/F-1213/M-1286/M-1135/F-1001/M-0755/F-0515/M-0851/F-0625/M-1036/F-1155/M-0519/M-0779/F-1312/M-0881/F-0950/M-1325/M-0988/M-0995/M-1201/F-1016/F-1212/M-1303/F-1317/F-0739/M-1243/F-0622/M-1320/M-0986/M-1107/F-1274/F-0808/F-1169/M-0925/M-1077/F-1204/M-0524/M-0979/M-0906/M-0599/F-1284/F-0712/M-0833/M-0691/F-0751/F-0952/F-0810/F-0942/M-0876/F-0911/F-1186/F-1055/M-0733/F-1316/F-1012/M-0646/M-0778/F-1183/M-0664/F-0975/F-1013/F-0532/F-0954/M-0821/F-1026/M-1147/F-1002/M-1068/M-0636/M-0859/F-1333/F-1285/F-0517/M-0678/M-0562/M-0606/F-0917/F-1108/M-1283/M-1102/M-0529/F-1041/F-0838/F-0937/M-0997/M-1101/M-1205/F-0520/M-1014/M-0992/F-1222/F-0574/F-0659/F-0579/M-0715/F-1165/M-0944/M-1307/F-0991/M-1281/F-1168/M-0566/F-1178/M-0534/M-0620/F-1032/M-0510/F-1215/F-0959/M-0738/F-1138/F-0538/M-0557/F-0747/M-0539/M-1187/F-1143/F-1278/M-0806/M-0577/F-1153/F-0647/M-0834/F-1253/F-1027/M-1345/F-0757/M-1167/F-0561/M-0970/F-1280/F-0882/F-0763/F-0619/M-0783/M-0817/M-0576/M-0555/F-1328/F-1249/M-0658/M-0869/M-1231/F-0748/M-1156/M-0724/F-1066/F-1227/M-0513/M-0677/F-1228/M-0777/M-1033/M-1262/M-0709/F-0955/F-0773/F-1112/F-0935/M-0774/M-1142/F-1133/F-0924/F-1071/M-0818/F-0852/F-1149/M-0586/M-0951/F-0939/M-0982/M-0860/F-1189/F-1238/F-0651/M-0501/F-1018/F-0701/F-1210/M-0996/F-0657/M-1323/M-0826/M-1029/M-0593/F-0583/M-0696/M-1005/M-0745/M-1194/F-1141/M-1035/F-0836/F-0612/M-1248/M-0723/M-1087</t>
  </si>
  <si>
    <t>M-0597</t>
  </si>
  <si>
    <t>Atif Al-Zahrani</t>
  </si>
  <si>
    <t>F-0622/F-1119/M-0599/M-1243/M-1347/F-1120/F-0812/M-1307/F-0688/F-0543/F-0839/F-0627/M-1187/M-1014/F-0828/M-1255/M-0609/M-1111/F-0629/M-0961/F-0775/M-0610/F-1004/M-0694/F-0726/F-0538/F-0537/M-0967/M-0818/F-1216/F-1136/M-0768/F-0563/F-0751/F-0804/F-1204/F-0819/F-1226/F-1059/F-0846/M-1035/F-1317/F-1312/M-0926/M-0526/M-1195/M-0949/M-0915/F-1152/F-0671/M-0567/F-0842/M-0774/F-1155/F-0531/M-0607/F-1210/F-0544/M-0859/M-0925/M-1021/F-1169/F-0659/F-0512/F-0638/M-0570/M-0744/M-0501/F-1213/M-0562/F-1228/M-0792/M-0928/F-0574/M-1102/F-0942/F-1305/F-1240/F-0953/F-0975/F-1057/F-1222/F-0697/M-1298/F-1061/F-1168/M-1184/F-0545/F-0578/M-0519/F-0735/F-0829/M-0723/M-1036/F-0760/M-1182/F-1002/M-0703/M-1170/M-0791/M-1072/F-1183/M-1302/F-0950/F-0508/M-0851/M-0988/M-0540/M-0876/M-0527/M-1033/M-0505/M-1201/F-0864/M-1107/F-0954/F-0974/F-1040/F-0719/M-1291/F-1138/M-0590/M-0507/F-0763/M-1139/M-1292/F-0712/M-0636/M-0678/F-0894/F-1278/M-0997/M-0510/M-1247/F-1046/F-0564/M-1345/M-1248/F-0786/M-1303/M-0523/M-0587/M-0909/F-0515/M-0881/F-0748/M-1181/F-1032</t>
  </si>
  <si>
    <t>F-0598</t>
  </si>
  <si>
    <t>Cynthia James</t>
  </si>
  <si>
    <t>F-1119/F-0672/M-1031/F-0543/M-1167/F-0953/M-0877/F-1136/F-1106/F-1285/F-0819</t>
  </si>
  <si>
    <t>M-0599</t>
  </si>
  <si>
    <t>Ahmed Alam</t>
  </si>
  <si>
    <t>F-1169/F-0954/M-1293/F-1045/F-0861/M-0960/F-0538/M-0636/M-1031/F-1212/F-1198/M-0678/M-0567/F-1032/M-1243/M-0821/F-1046/M-0607/M-0892/M-0536/M-0694/F-1071/M-1303/F-0563/F-1119/M-0899/M-0837/F-0950/F-0882/F-0574/F-0953/F-1190/M-1347/F-0747/F-0913/F-0735/F-0804/M-0519/F-0812/M-0624/M-0609/M-1255/F-0619/F-0544/F-1317/M-1287/F-0687/F-1178/M-0779/F-1136/M-1167/F-0682/F-0775/F-0512/F-0799/F-0697/M-1223/M-0755/M-0876/M-0703/M-0501/M-0782/M-1145/F-0980/M-0646/F-0622/F-0660/F-1151/F-0668/F-0900/F-0772/F-0502/M-0915/F-1337/M-1054/M-0658/M-1068/F-1183/M-1014/F-1013/F-0592/M-0780/F-0671/F-1079/F-1324/M-0540/M-0826/M-0988/F-0810/M-1139/F-0685/F-0844/M-0587/F-0717/M-1201/M-0862/F-0686/M-1091/M-0841/F-0712/F-0514/M-1109/M-1304/F-0690/F-0829/F-0629/M-1205/F-1146/M-1095/M-1078/F-1123/F-0764/M-1101/M-1247/F-1040/F-1012/F-1066/M-0979/F-0531/F-0836/M-0906/M-0901/M-1276/F-0504/M-0818/M-0744/F-0714/M-0926/F-0516/M-0817/F-1112/M-1035/F-0894/M-0620/F-0623/F-1312/M-1033/M-0919/M-1194/F-1253/F-0561/F-0934/M-1345/F-0632/M-0526/F-1063/M-1135/M-0859/F-0726/F-0545/M-0593/F-1049/F-0855/M-0831/M-1156/M-0815/M-0928/M-0951/F-0525/M-0555/M-1248/M-0834/M-0944/M-0771/M-0774/F-1193/M-1195/M-0716/F-0935/M-1038/F-1143/F-1103/F-0939/M-0649/F-0737/M-1184/M-1329/M-0925/M-1182/F-1213/F-0828/M-0550/F-1226/F-0580/F-1155/M-0510/F-0647/M-0920/F-0904/M-0507/M-0553/M-1241/F-1240/M-1181/F-1342/F-1028/F-0515/F-0564/M-0709/F-0889/M-1300/F-1336/M-1268/F-1154/M-1000/F-1106/F-1318/M-0673/F-0612/M-0992/F-0583/M-0824/M-1267/M-1320/M-0527/F-0688/M-1292/M-1072/F-0601/M-0888/M-0903/F-0568/F-0739/F-1041/M-1036/M-1172/M-0547/F-1127/F-0588/M-0670/M-0778/F-1333/M-1074/F-0886/F-1015/M-0860/F-0773/F-1121/F-0927/M-1339/F-0669/F-1245/F-1175/F-0959/F-0728/M-1269/F-1196/F-1134/F-1089/M-0656/F-1228/F-0648/F-0797/F-0819/F-0638/F-1132/F-0748/F-1313/M-0696/F-0838/M-1319/F-0598/F-0720/F-1321/M-0940/F-1176/M-1064/M-0910/F-1092/F-1168/F-1120/M-0699/F-0689/F-1215/M-1323/M-1084/M-0562/M-0879/M-1025/F-0786/M-0505/M-0534/F-1285/M-0641/M-1007/M-0909/F-1108/F-0864</t>
  </si>
  <si>
    <t>M-0600</t>
  </si>
  <si>
    <t>John Young</t>
  </si>
  <si>
    <t>F-1123/M-1068/F-1026/M-1201/F-0861/F-0959/F-0804/F-1285/F-0579/F-1196/M-1319/M-0977/F-0954/F-1045/F-0574/M-0909/M-0949/F-1004/F-1336/F-0748/M-1223/F-1171/F-1168/F-1132/F-0882/F-1151/M-0967/F-0578/M-0973/F-1079/F-0828/M-1307/M-1339/F-1060/F-1071/F-0934/F-1146/M-1286/M-0624/F-0753/F-0786/M-0513/M-1184/M-0664/M-1267/F-0812/F-0502/M-0919/M-0831/F-0537/F-0829/F-0980/F-0697/M-0548/F-0775/M-0774/F-0846/F-1012/F-0751/M-1077/F-0937/F-0799/M-0901/M-0536/F-1042/F-1086/F-0596/F-0898/M-1170/M-0820/F-1136/M-0794/M-0906/F-0900/F-0819/M-1292/M-0892/F-1222/M-0744/F-1240/M-1243/F-1152/F-0842/F-0515/M-1287/F-0583/M-1194/F-0810/F-1002/F-0739/M-0570/M-1095/F-0747/M-0636/F-0952/F-1126/M-0678/M-0993/F-0629/M-0899/M-0594/F-1337/M-0715/F-0808/F-0836/M-0586/M-1035/F-1129/F-1213/M-0926/M-0524/M-0534/M-1231/M-1247/F-0503/F-1198/M-1033/M-0896/F-1318/M-0824/F-1228/M-0876/F-0538/M-0696/F-0520/M-0562/M-0602</t>
  </si>
  <si>
    <t>F-0601</t>
  </si>
  <si>
    <t>Hany Hamed</t>
  </si>
  <si>
    <t>F-0861/F-1204/F-0828/F-0804/F-1026/F-1212/M-1243/M-1319/F-0574/F-1106/M-0967/F-0545/M-1307/F-0502/F-0563/M-1167/F-1169/F-0747/M-0534/M-0859/F-0775/F-0688/F-1324/F-1215/M-0988/M-0977/M-1201/M-0501/M-0833/F-1317/F-0627/M-1248/M-1182/F-1071/M-0599/M-1077/F-0864/M-1344/F-0934/F-0954/M-0892/F-0583/F-0838/F-0568/M-0510/M-0664/F-0739/M-1035/M-0696/M-0610/F-1183/M-0986/F-0842/M-0678/M-0926/F-0819/F-1081/M-0590/F-0537/M-0658/F-0751/F-0844/M-0723/M-1135/F-0959/F-0685/M-1303/F-1002/F-0882/F-1061/M-0862/F-0900/M-1276/F-1120/F-0638/F-1152/F-1202/M-1231/F-0857/F-0629/M-0536/M-0993/F-0726/M-0738/M-0550/F-1198/F-0508/F-0935/F-1316/M-0973/M-0607/F-0957/M-1223/F-0712/M-1262/F-0558/F-0514/M-1145/M-1083/F-0953/F-1336/M-0524/F-1086/F-0625/F-0686/F-1196/M-0677/M-1156/F-1098/M-0992/M-0560/M-0594/F-1274/M-0996/M-0925/F-0531/M-1033/F-0829/F-1041/F-0543/F-1349/M-1208/F-1136/M-0780/F-1168/M-0820/M-1195/F-1188/M-1005/F-0839/F-1066/M-1293/F-0671/F-1273/M-0539/M-0792/F-1249/F-0613/F-1046/M-1291/F-1228/M-0860/M-0802/M-0527/F-1240/M-0567/F-0719/F-1103/F-1337/F-1129/M-0821/M-0559/M-0609/F-1063/F-0735/F-0538/M-0961/F-0772/M-1139/M-1095/F-1045/M-0951/M-0896/M-0909/M-1211/F-1257/M-1300/F-0786/M-0779/F-0596/M-1301/F-0846/M-0871/M-0868/F-1012/F-1171/F-1282/F-1155/M-0646/M-1339/M-0691/F-0950/F-0682/M-0837/F-1275/F-0980/M-1030/M-0768/F-0939/M-0783/M-0843/F-0578/M-0636/M-0700/M-1029/F-1226/M-1054/F-0517/M-0606/M-1022/F-0955/F-0714/M-1147/F-0579/F-1285/F-0530/F-0549/M-0840/F-1278/M-1007/F-1027/M-1009/F-0598/F-1256/F-0812/M-1101/F-0807/F-0612/M-1325/F-0515/F-0592/F-1070/F-0894/F-0764/F-0632/M-1181/M-0656/M-0949/M-0945/F-0552/M-1247/F-0512/F-0753/F-1132/M-0765/F-0520/M-0644/M-0694/M-1289/M-1192/M-1286/M-1024/M-0732/F-0516/M-1053/F-0898/M-0581/F-1138/M-1107/F-0917/F-0669/F-0695/M-0624/F-0852/M-1268/F-0787/F-1295/F-0808/M-0680/F-1348/F-0503/F-1049/M-0759/F-0544/F-0929/M-0940/F-0689/M-0869/M-0794/F-0551/F-0927/M-1302/F-0798/M-1241/M-1078/F-1131/F-0564/M-1267/F-1271/M-0778/F-0827/F-0763/F-0588/M-0761/M-0910/F-1216/F-1108</t>
  </si>
  <si>
    <t>M-0602</t>
  </si>
  <si>
    <t>Cai Qiang</t>
  </si>
  <si>
    <t>F-0935/F-1119/F-1123/M-0821/M-0567/F-0632/F-0538/M-0599/M-0507/F-1171/M-1107/M-0510/M-1068/F-1106/M-1243/M-0843/F-0672/M-1201/M-0877/M-0909/M-0534/F-0638/M-1031/M-0806/M-0768/M-0694/F-1013/F-1129/F-1202/F-1151/F-0819/M-0560/M-0791/F-1316/M-0818/M-0744/F-1126/F-1016/F-0953/F-0627/F-0786/M-0926/M-1038/M-0973/F-1204/F-1226/F-1079/F-1059/M-1276/M-0986/M-0992/M-1054/F-0625/F-1190/F-1032/F-1210/F-0543/M-1135/F-0697/M-1036/M-1223/F-0829/M-0949/F-1060/F-1228/F-1046</t>
  </si>
  <si>
    <t>M-0603</t>
  </si>
  <si>
    <t>Henry Bailey</t>
  </si>
  <si>
    <t>M-1167/F-1204/M-1068/F-1045/F-0632/M-0961/F-1032/M-0567/F-1169/M-1054/M-1014/F-1046/M-0680/F-0913/M-1005/F-1002/F-0828/F-1285/M-0843/F-1098/M-0988/M-0624/M-0909/F-0622/F-1119/F-0638/F-0583/M-1111/M-1201/M-0606/F-1210/F-0502/M-1286/M-1223/F-0671/M-1033/F-0864/M-0723/M-1031/M-1135/F-0839/F-0627/F-0545/M-1182/F-0619/M-0703/M-0536/F-0775/M-1292/F-1336/M-1241/F-0953/F-1240/M-0636/M-0818/M-0513/F-1171/F-1120/M-0833/M-0919/M-1095/F-1168/M-1276/M-0826/M-0778/F-1198/F-0929/F-0580/M-0528/M-0910/F-1106/F-0937/M-1319/F-1212/F-1131/F-0592/F-0617/F-0688/M-1320/M-1025/F-0935/M-0859/M-1255/M-0526/F-1144/M-1084/M-1303/M-0949/M-1302/F-1055/M-0802/M-0869/F-1136/M-0665/M-0700/F-0685/M-1248/F-0991/M-1117/M-0783/M-0897/M-0507/F-0751/M-0694/F-1213/M-0940/M-1307/F-1253/F-0648/F-0531/F-0798/F-1178/F-0898/M-0928/F-0735/M-0977/M-0779/M-0834/M-0944/F-1027/M-1287/F-0939/F-0514/F-0520/F-0799/M-0519/M-0524/F-0516/M-1158/F-1337/M-0774/F-1259/M-0593/F-1042/F-1155/M-0970/F-1165/M-0529/M-1087/M-0926/M-1344/F-1215/F-1123/F-1041/F-0857/M-0777/M-0963/F-0714/F-0757/F-1126/M-1194/F-1188/M-0906/F-1018/F-0954/F-1190/M-0590/M-1268/F-0537/F-0754/F-1023/M-0534/F-1129/F-0846/M-1022/F-0558/M-1069/M-0677/M-0715/M-0744/M-0896/F-1151/F-1059/M-0576/F-0836/F-1258/F-0872/F-0543/F-0538/M-0540/F-1238/F-0975/F-0668/M-0670/F-0544/M-1170/F-0773/F-0812/M-0771/F-1062/F-1226/F-1153/M-1107/M-1051/F-1273/M-1139/F-1138/F-0563/F-1079/F-0861/F-0629/F-1060/M-0738/M-0691/F-0517/M-0932/F-0672/F-0588/M-1218/F-0628/F-0772/M-0820/F-0849/M-1326/F-0763/F-0698/F-0974/F-1183/F-0717/M-1184/F-0966/M-0995/F-0797/F-0522/F-1071/M-1038/F-0819/M-0817/M-0967/M-0699/M-1043/F-0532/F-1263/M-0814/M-0821/M-0560/M-1078/F-0787/M-0815/M-0758/F-1257/M-0877/F-0842/F-1318/F-0601/F-0687/M-0982/M-0501/M-1030/F-0900/F-0613/F-1227/F-1063/M-0840/M-1267/M-0964/F-1108/F-0508/F-0530/F-0561/F-0924/M-0867/M-0979/M-0920/F-0829/M-0782/F-0959/F-0739/M-0806/F-0682/F-0625/F-1146/F-1186/F-0702/F-0596/F-0950/M-0755/F-1196/F-0883/F-1141/F-1333/F-0844/F-1284/F-1017/F-1057/F-1216/F-0647/M-0901/F-1274/F-0804/M-0947/M-0527/M-0696/F-1086/M-1325/F-0893/F-1070/F-0728/M-1329/F-0512/M-1331/F-1013/M-0548/M-1347/M-0765/M-0542/M-0986/F-0786/F-0705/F-1348/M-1036/F-0972/M-0860/M-1109/M-0865/F-0956/F-0681/M-0631/M-0709/M-0609/M-0556/M-1289/F-1121/F-1012/M-0656/F-1189/M-0607/M-0570/F-0614/F-1249/F-0858/M-0658/F-1315/M-1334/M-1035/M-1082/F-0764/M-0816/M-1235/M-0610/M-0945/F-1244/M-0505/F-0521/M-0734/F-0968/M-0981/M-0646/F-0938/M-1208/F-1275/M-0746/M-0791/M-0620/F-0971</t>
  </si>
  <si>
    <t>M-0604</t>
  </si>
  <si>
    <t>Julia Rogers</t>
  </si>
  <si>
    <t>F-1151/M-0926/F-0954/F-1119/F-0688/M-0843/F-1168/M-0860/F-0579/F-0735/M-0837/M-0738/M-1068/M-0607/M-1248/M-1307/F-1016/F-1324/M-0768/M-1025/F-0804/M-0960/F-1129/F-0748/F-0512/F-0726/F-0563/M-0534/M-1319/F-1045/F-1013/F-0913/M-1184/F-1138/M-0505/F-1228/F-1146/F-0625/M-0513/F-0864/F-1213/F-0838/F-0638/F-0712/F-0991/F-0520/F-1132/F-0578/F-0627/M-0826/F-1002/M-0733/M-0507/M-0970/M-0755/F-0659/M-1339/F-1032/M-0821/F-0935/M-0783/F-0623/M-1087/F-0828/M-0896/F-1171/M-0670/F-1193/F-1337/F-0629/M-0881/M-0694/F-1126/M-0658/F-1285/M-0915/F-0980/F-1165/F-1196/M-1345/F-1070/F-0619/F-1169/M-1243/M-0593/M-0567/F-1253/M-1241/F-1059/F-0812/F-0671/F-1023/M-0539/M-0862/M-1267/M-1014/M-0973/F-0596/M-1051/M-1293/M-1072/F-1317/F-0942/F-0544/M-1033/M-0869/F-0857/F-0893/F-1012/M-0590/M-0877/M-0951/M-1291/F-0660/F-1108/M-1084/F-0719/M-1101/F-1010/F-1066/M-0817/F-1155/M-1156/M-0597/F-1336/M-1300/F-0754/M-0562/F-1001/F-0568/M-1301/F-1081/M-0949/F-0583/M-0560/M-1107/F-1028/F-1131/M-1289/M-0831/F-0598/M-0967/M-1036/M-0977/M-0979/F-0911/F-0697/F-0798/M-0919/M-1005/F-0617/M-1276/F-1004/F-0955/M-1077/F-1188/F-0545/F-1098/F-1136/F-0836/M-0981/F-0592/F-0904/M-0802/M-1302/M-0851/M-0834/F-0517/M-0594/M-0566/F-1046/M-1292/F-1226/M-0818/M-0986/F-0689/M-0901/F-0580/M-1078/M-1286/M-0945/M-1218/M-1182/M-1083/M-0599/M-0501/M-1007/M-1111/M-1223/F-0727/M-0897/F-0797/M-0556/F-1273/M-0941/F-1121/M-1194/F-0525/M-0813/F-1123/M-0673/F-0844/F-1120/F-1259/M-0771/M-0871/F-1198/F-0950/M-0524/F-0685/F-0830/F-0532/M-0840/F-0728/F-1202/F-1055/F-1189/F-0701/F-0632/F-0939/F-0561/M-1170/M-0794</t>
  </si>
  <si>
    <t>M-0605</t>
  </si>
  <si>
    <t>Sahar Almutairi</t>
  </si>
  <si>
    <t>F-1123/M-0738/F-1002/F-1026/M-1223/F-1190/M-0926/M-0607/M-1293/F-0622/F-1215/F-0672/F-0812/F-1336/M-0680/M-0567/M-1187/M-0768/M-1347/F-0580/M-0843/M-1005/M-1167/F-1169/M-0961/M-0860/M-0940/M-0694/F-1012/F-0627/F-0688/F-1228/M-0986/M-1014/M-0821/F-0502/M-1201/F-1198/F-0772/M-0982/M-1195/M-1286/F-1204/F-0934/F-0619/F-1178/M-0536/M-1107/F-1136/F-1126/M-0646/M-1030/F-1013/F-1318/M-0528/F-0561/F-1202/F-0929/M-1255/M-1262/F-0786/F-0828/F-1120/M-0562/M-0876/F-1171/M-0570/F-0798/F-0660/F-0911/M-0909/M-0824/M-0548/M-1051/F-0578/F-1045/F-0957/M-1077/F-0836/F-1098/F-0898/M-0834/F-0558/M-0566/M-0988/M-0906/F-0804/F-0625/F-1317/M-0609/M-0778/M-0960/M-0620/F-0942/F-0950/F-1004/F-0629</t>
  </si>
  <si>
    <t>M-0606</t>
  </si>
  <si>
    <t>Guan Zhiwei</t>
  </si>
  <si>
    <t>F-0592/M-0910/M-0624/F-1120/F-0688/F-0913/M-1025/F-1212/F-1169/F-1002/M-1293/F-1198/M-1201/M-0510/M-0678/F-1316/M-0778/M-1078/F-0512/F-0804/M-0593/M-0694/F-0672/F-0747/M-1187/F-0596/F-0775/M-0560/F-1071/F-0882/M-0967/M-0824/F-0828/F-0861/M-0919/F-1151/F-1171/F-0563/F-0842/M-0664/M-1248/F-1324/F-1132/F-0763/F-1023/M-0791/F-0617/F-0786/M-0507/F-0864/F-1213/F-0697/F-0538/F-0545/F-0568/M-0841/F-0629/F-0712/M-0590/F-0846/M-0831/M-0843/F-1055/F-1193/M-0733/F-0543/F-0598/F-0954/M-1014/M-0949/F-0975/M-1223/F-0623/F-1155/F-1041/F-0838/F-1333/F-1131/F-1032/M-0833/M-0609/M-0691/M-0636/M-0758/M-0620/F-0798/F-1063/F-0984/F-0579/M-0944/F-1026/M-1156/M-0534/M-0524/F-1045/F-1168/M-1298/F-0751/M-0973/F-0757/M-0774/F-0829/F-1057/F-1152/F-0622/M-1054/M-1139/M-1117/F-0638/M-1033/M-0771/M-0901/F-1108/F-1066/M-0988/M-0895/F-0530/F-0717/M-0862/F-1146/F-1278/F-1271/M-1068/M-1005/F-0934/M-1087/M-1208/M-0567/M-1345/F-0537/M-0513/M-0821/F-0959/F-0532/M-0559/F-1240/M-0996/M-1044/F-0849/M-1170/F-0690/F-0647/F-0955/F-0991/F-0942/F-1004/M-1247/M-0909/F-1273/M-1243/M-0781/M-0562/F-0719/F-1052/F-1272/F-0935/M-0940/M-1301/M-0608/F-0953/M-1319/M-1182/F-1178/M-0673/M-0876/M-1109/F-1210/F-0544/F-0893/M-1347/F-0948/M-0813/M-0897/F-0514/M-0597/F-0819/F-1016/M-0526/M-0877/M-1184/M-0630/F-0558/F-0531/M-0789/M-0540/F-0762/F-1337/F-1027/M-1292/F-0939/M-1241/M-0926/M-0981/F-1260/M-0977/F-1090/F-0632/F-0787/M-0879/F-0812/M-0920/M-0539/F-0929/M-0960/F-0931/M-0834/M-0582/M-0581/F-0671/M-0573/M-1267/F-1285/M-0899/F-1279/F-0522/F-0753/F-1070/M-0963/F-0924/F-1144/M-0982/M-0723/M-1031/F-1204/M-0731/F-1149/M-1024/F-0580/F-0668/F-0858/F-0799/F-0726/F-0737/F-1098/F-1332/M-0724/F-1242/M-0738/M-1102/F-1322/F-0687/F-0701/F-1275/F-0969/F-1153/M-0848/M-0993/F-1186/M-0878/F-1134/F-1136/F-1253/F-0808/F-0735/M-0888/M-0519/F-1081/F-1284/F-1040/M-0505/F-1263/M-0992/F-0754/M-0557/F-0520/M-0610/M-1082/M-0850/M-1307/M-0928/F-1196/M-1276/M-1195/F-0937/M-0768/F-0884/F-0648/F-0651/M-0817/F-1317/M-0600/F-0898/M-0885/M-1339/F-1336/M-0826/M-1218/F-1348/M-0509/F-0760/M-0806/M-1037/F-1112/F-0660/F-1202/F-1028/M-0815/M-0550/F-1010/M-0851/F-0875/F-0772/F-1127/F-0625/M-1104/F-1188/F-0889/F-1335/F-0635/F-0810/F-0578/M-1084/M-1000/F-0857/F-0612/F-1012/F-0516/F-1046/M-1029/M-1266/F-0748/F-1257/M-1125/F-1229/M-1150/F-0684/M-0840/M-0945/M-0995/M-0706/M-0755/F-0890/M-0866/F-1200/F-1092/F-0750/M-1325/F-1222/M-0925/F-0795/M-0715/M-0892/M-0611/F-1138/F-1079/F-0525/F-0911/M-0607/F-0894/F-0676/M-0997/M-0978/M-1107/F-1280/F-1106/F-0766/F-0502/F-0693/F-1075/F-1249/M-0951/M-0741/M-1288/F-1049/M-1231/F-0645/F-0517/M-0594/F-0549/M-0809/F-1225/M-0566/F-1015/M-0541/M-0792/M-0779/F-1129/M-1264/M-0528/M-1167/F-1042/M-0961/F-0627/F-1259</t>
  </si>
  <si>
    <t>M-0607</t>
  </si>
  <si>
    <t>F-1013/F-0828/F-1204/M-0926/F-1168/F-0913/M-0940/M-0910/M-0680/F-1046/M-0507/M-0919/M-0646/F-0861/F-1226/F-0544/F-0937/F-0959/F-1202/F-0502/F-0935/F-0638/M-1292/F-1059/M-1005/M-1347/F-0726/M-1344/M-1201/M-1248/M-1167/F-1165/M-1095/M-1054/M-0862/M-0534/F-1098/M-0792/F-0568/M-0744/F-1196/F-1215/F-0574/F-0672/M-1077/M-1262/M-1339/F-1169/M-1231/M-1293/M-0593/M-1111/M-1036/M-1014/M-0768/M-0709/F-1318/F-0751/M-0824/F-1060/M-0562/F-0754/M-0860/M-0818/F-0622/M-0755/F-0942/M-0528/F-0561/F-1108/M-0738/M-1307/F-1026/F-0583/M-0979/F-1032/M-0539/M-0951/M-1083/F-0592/F-0775/F-0578/F-0508/F-0705/F-1138/F-0927/M-0986/M-0993/F-1136/F-0503/M-0892/M-0510/M-0973/F-0911/F-0720/F-1193/F-0504/F-1317/M-0774/F-0514/M-0678/F-1171/M-0841/M-0716/F-0857/F-1316/F-1023/M-1033/F-1198/M-0977/F-1189/M-1268/F-1070/M-0859/M-1269/F-0748/M-0802/F-0952/M-0582/F-0671/M-1283/M-0843/M-1276/F-1119/M-1035/M-0869/M-0806/F-0898/M-0961/F-1151/M-0630/F-0659/F-1079/M-1241/F-0627/M-1135/F-1188/M-1101/M-0665/M-0995/F-0787/M-0555/M-0794/F-0549/F-1212/F-0623/F-1041/M-0833/M-0896/F-0954/F-1129/F-1233/M-0573/M-1345/M-1286/F-0858/F-0846/F-1273/M-0606/F-0525/F-0538/F-0531/M-0694/M-1118/F-1190/F-0893/F-0515/F-0872/M-0821/F-0838/F-1297/F-1055/F-0990/M-0703/M-1218/F-1086/M-0560/F-0939/M-0777/M-0840/M-0742/M-0599/F-0773/F-0807/F-1312/F-0763/M-0700/F-1232/F-0651/F-1004/F-1178/M-1147/M-0933/F-0564/F-0543/F-0517/F-1346/M-0897/F-1121/M-0826/M-1009/M-0780/F-1062/M-0778/M-1024/M-1298/M-0915/F-0632/M-0851/F-1305/M-1184/F-1045/M-1281/F-1010/F-1122/M-0644/M-1030/F-0980/M-1107/F-1123/F-1284/F-0889/F-0804/F-1061/F-1274/M-0967/F-1146/F-0836/M-0662/F-1337/F-1249/M-1000/M-0837/M-0664/M-0881/M-1267/M-0600/M-1223/F-0894/F-1027/M-1068/M-0524/M-0791/M-1304/F-1309/F-0625/M-1053/M-1156/F-1017/F-1116/M-0816/F-0669/M-1025/M-1211/F-0882/F-0798/M-0848/M-1235/M-0876/M-1195/F-0953/M-0877/F-0563/M-0553/F-1213/F-0957/F-0810/F-0762/M-0608/M-1325/M-0609/M-0741/M-0831/M-1192/M-0597/F-1210/M-0994/M-1170/F-0750/M-0567/F-1149/F-1228/M-0620/F-0948/M-0519/F-1242/F-1012/M-1302/F-0855/M-1051/F-1144/M-1320/M-0675/M-0834/F-0950/M-0885/F-1066/M-0547/M-1139/F-0905/M-0670/M-0740/F-1272/M-0906/F-0962/F-0719/F-1113/F-0635/M-1161/M-0789/M-1044/M-1255/M-0655/F-0686/F-1089/M-0988/M-1191/M-1142/F-1131/F-0739/M-0868/F-1160/F-0701/M-0981/M-0570</t>
  </si>
  <si>
    <t>M-0608</t>
  </si>
  <si>
    <t>Randy Gray</t>
  </si>
  <si>
    <t>M-0505/F-1123/F-0954/F-0622/M-1068/F-1026/M-0860/M-0821/F-0804/F-1012/F-0786/M-0599/F-0538/M-0859/F-0828/M-0877/M-0678/F-0812/F-0748/F-1168/M-1307/M-1031/M-1054/F-1032/M-0892/F-1285/M-1243/F-1202/F-0953/F-1316/F-1213/M-0501/M-0778/M-0524/M-0824/M-0536/F-1318/F-0671/M-0609/M-0624/M-0837/M-0560/F-1059/M-1301/M-1344/F-1215/M-1262/M-0680/F-0836/M-0758/M-0738/F-1023/F-1204/F-1136/F-1120/F-0544/F-1146/F-0583/M-0960/F-0929/F-0543/F-0545/M-0977/F-1324/F-1226/F-0512/F-0839/M-1145/M-0696/F-1132/F-0846/F-1086/F-0625/F-0898/M-1231/M-1194/F-1002/M-1036/M-1072/M-0992/M-0970/M-0826/M-0831/F-0514/F-0705/M-0792/M-0806/F-1106/M-0744/M-0658/F-1060/M-1021/F-1312/F-0531/M-1303/F-0893/F-1196/F-1212/F-0690/F-1108/M-0791/M-1187/M-0982/M-1247/M-0841/F-1216/F-0808/F-0663/F-0688/F-1190/M-0817/M-0862/F-0959/F-0508/F-0747/M-1255/M-0550/M-0909/F-1317/F-1063/M-0906/M-0809/M-0519/F-1228/M-0896/M-0910/F-1066/M-1069/F-0515/F-0787/M-0973/M-0507/F-0520/M-1014/F-0751/M-1051/M-1319/M-0602/F-0596/F-0913/F-0980/F-0735/F-0697/F-1013/M-0677/M-0694/F-0984/M-1286/F-0720/M-1095/M-0961/M-0897/F-0685/F-1284/F-0549/F-1042/M-1208/F-0799/M-0851/M-1276/M-0610/M-0679/F-0503/M-0878/F-0689/F-0669/F-1169/M-0840/F-0632/F-1112/M-1248/M-0993/M-1167/M-0526/F-1151/M-0783/F-1061/F-1027/F-0775/M-0979/M-0967/F-1129/M-1345/M-1043/F-0717/F-0830/F-0829/M-0636/M-0547/F-0737/F-0861/M-1266/F-0950/F-1001/M-0527/F-0517/F-0974/M-0793/M-1298/M-1111/F-0763/F-1273/F-1282/F-1171/F-0935/M-1302/F-0617/F-0762/F-0659/M-0997/F-0842/F-0797/F-0934/M-0587/M-0843/M-0867/M-0607/F-1130/F-0592/M-0986/M-1083/F-1233/F-0849/F-0807/F-0855/F-1154/F-0900/M-0802/F-0882/M-0901/F-1275/M-1147/M-1030/F-1259/F-0619/M-0941/F-1070/M-0528/M-1211/M-0834/F-1349/F-0668/F-1333/M-1107/M-0944/F-1346/F-1028/M-1201/M-0656/F-1153/F-0638/M-0765/M-0926/M-0815/F-1155/F-1055/M-1325/M-1170/M-0626/F-1016/F-1103/M-0774/F-0956/M-1291/F-0937/F-0682/M-0925/M-0593/M-0600/M-0899/M-0641/M-1310/M-0577/F-0825/F-0551/M-0923/M-0752/F-0886/M-0871/F-1336/F-1188/M-0742/F-0810/F-0623/M-0611/F-1271/M-0779/F-1049/M-0865/M-1292/F-0939/F-0819/F-1126/M-1044/M-1038/F-0931/M-0567/M-0981/M-1033/F-0648/M-1293/F-1165/M-1218/F-0948/F-0516/F-1337/M-0542/F-0684/F-0917/F-0579/M-0940/M-0665/F-1119/F-1240/F-1225/F-1210/M-0818/F-1256/M-0850/F-0983/M-1326/F-0647/M-0856/M-0590/F-1098/F-1249/F-1143/F-0574/F-0864/F-1257/F-0924/F-1332/M-1101/F-0564/F-0660/M-0903/F-0975/M-1329/M-0731/M-0510/F-1183/F-0502/F-0563/M-1223/F-0726/F-0661/F-1045/M-1173/F-1004/M-0781/M-0771/M-0644/M-1206/F-0991/F-1251/F-0532/M-1269/F-0537/M-0733/M-1082/F-0803/M-1311/F-0613/F-0894/F-0628/M-0646/F-1242/F-0772/F-1186/F-1057/F-0687/M-0949/M-0833/M-1185/F-1127/F-1245/F-0767/M-1084/F-1328/F-1263/M-0642/M-1299/F-0712/M-0586/F-0627/M-1139/F-0884/M-0958/M-1110/F-0985/M-1347/M-1182/F-1046/F-0987/F-0672/M-1073/F-1198/M-0703/M-0869/M-0518/M-0534/F-1089/M-1166/F-0578/M-0700/F-0739/F-1305/M-0978/F-0798/F-0902/F-0575/M-1296/M-1150/M-0662/M-0670/F-0753/F-1062/F-0942/M-0776/F-1274/M-0919/M-0988/F-1006/M-0732/F-0904/F-0525/F-0754/M-1289/M-0996/M-1217/M-1327/M-1320/M-1331/M-1300/M-1205/M-0932/F-1152/F-1100/F-0580/F-1079/M-0566/F-1131/F-1121/M-1270/F-0750/F-1342/F-1322/M-1207/M-1104/F-0784/M-0723/F-0657/M-0562/F-1071/M-0885/F-0530/M-0675/M-1037/M-0782/F-0707/M-0876/F-1222/M-0631/F-1189/F-0838/F-0719/F-1140/F-1178/M-1025/F-0832/F-0766/M-0618/M-0664/F-1010/M-0559</t>
  </si>
  <si>
    <t>M-0609</t>
  </si>
  <si>
    <t>Areej Yousef</t>
  </si>
  <si>
    <t>M-0960/F-0861/F-1198/M-0678/F-1071/F-0512/M-1243/M-1201/M-0567/M-1167/M-0562/F-0819/M-1107/F-0804/M-1025/M-0910/F-0671/M-0899/F-0632/M-0940/M-0824/F-1132/F-1013/M-0755/M-0986/F-0545/F-0935/F-0579/F-0747/M-0961/F-0900/M-0593/F-1316/F-1126/M-0510/F-1012/M-0967/F-0763/F-0525/F-1196/F-0578/M-0860/F-1190/F-1060/M-0703/M-1030/M-0599/F-0937/M-1241/F-0839/F-0574/F-0844/M-0778/F-0838/F-1240/M-0833/F-0846/M-0877/F-0502/F-1026/F-0614/M-0782/F-1129/M-0636/M-1267/F-1165/M-0779/M-1307/F-1253/F-1119/M-1014/M-0590/F-0775/M-0696/F-0751/M-0606/M-0979/M-1247/F-1186/F-1336/M-1231/M-1344/F-0864/M-1187/F-0629/M-0570/M-1262/F-1001/F-1155/F-0648/M-1255/F-1202/M-0528/M-1033/M-0670/M-1286/F-0659/M-0536/M-0834/F-0638/F-1257/F-1226/M-0553/M-1281/M-0646/M-0818/F-1212/M-1184/M-0548/F-0543/M-0600/M-1005/F-0893/M-0868/F-0882/M-1084/F-0538/F-1123/M-1083/F-0623/M-0949/F-1131/M-1300/M-1205/M-0658/M-0926/F-1193/M-1291/F-1079/M-0566/F-0544/M-0996/F-0739/F-0687/F-0612/F-0924/F-1317/M-0608/M-0906/F-1138/F-0726/F-1297/M-0780/M-0540/F-0810/F-0537/F-0939/M-0869/M-0831/M-0524/M-0809/F-0956/F-0651/M-1326/M-1111/F-0719/M-0876/F-0516/F-0957/M-1147/F-1285/M-0582/F-0564/F-1349/M-0820/F-0689/F-0913/F-1258/F-0828/M-1182/M-0716/F-0669/M-0919/F-1188/M-0814/F-1152/F-0754/F-1210/M-0789/F-0592/F-1086/F-1314/F-1046/M-1320/F-0622/F-0672/F-0773/M-0771/M-0915/M-0505/F-1179/M-0871/F-0714/F-0830/F-1042/M-0527/F-0836/F-0613/M-0519/M-1283/F-0588/M-0977/F-0591/M-0665/F-1346/F-1178/F-1112/M-1110/M-0556/F-1153/F-0598/F-0617/F-0858/M-0752/M-0765/F-0764/M-1036/F-1016/F-0948/F-1328/F-1151/M-0856/M-0576/F-1318/F-1215/M-0700/M-0995/F-1070/F-0712/M-0988/F-1141/M-0963/M-1310/F-0551/M-1109/M-0993/F-0625/F-1175/F-1006/M-0816/M-0841/M-1031/M-0854/M-0982/M-0802/M-1287/M-0507/F-0532/F-1273/F-1169/F-1136/M-0792/M-0680/M-0851/M-0740/F-0705/M-1074/M-1302/F-1127/F-1271/M-0610/F-0692/M-0887/F-0720/M-0925/F-1216/F-0849/M-0501/M-0664/M-0597/F-1075/F-1015/F-0561/M-1054/M-0859/M-1248/M-0723/F-0934/M-0641/M-0806/M-0920/F-0787/M-0932/F-1116/M-1276/F-0969/F-0688/F-0735/M-1135/F-0845/M-0732/M-1266/M-1319/M-0777/M-1068/F-1108/F-1213/F-1244/F-0927/M-1301/F-1121/M-0542/M-0909/M-0998/M-0759/M-0715/F-0616/F-0931/F-1245/M-1053/F-0627/F-0686/F-1002/F-0904/F-0698/F-1251/F-1214/F-0514/F-0798/F-0857/F-0681/M-1038/M-0970/F-1324/F-1023/F-1146/F-0515/M-0691/F-1090/M-1331/F-1081/M-0630/F-1045/M-0928/M-0896/M-0679/M-0706/M-0694/F-1041/F-1284/M-0843/F-0950/M-1056/F-0917/M-1265/F-1143/F-0863/F-0968/F-0889/F-0660/F-0812/M-0607/M-1223/F-1052/M-0821/F-1168/M-0888/M-1118/F-1183/F-0558/M-1177/F-1228/F-1160/M-1339/M-0774/M-1051/F-1049/M-1102/M-1095/F-0684/F-1233/F-1295/F-0531/M-1078/M-1073/M-1334/M-0758/M-1208/F-1232/M-0862/M-0994/M-1064/F-1157/M-0523/F-0657/M-0649/F-1282/F-0914/M-1000/M-1158/F-1059/F-1039/M-1008/M-0738/F-1249/M-0587/F-0762/F-0786/F-1017/M-0745/F-1011/M-0533/F-0955/F-1204/M-0923/M-0783/M-0761/F-1032/M-1067/F-0702/M-1292</t>
  </si>
  <si>
    <t>M-0610</t>
  </si>
  <si>
    <t>Kong Hongmei</t>
  </si>
  <si>
    <t>F-0786/F-0672/F-1151/F-0804/F-0632/F-1071/M-0961/M-1167/F-0935/F-1013/F-0861/F-1198/F-1171/F-1204/M-0755/M-0562/F-0538/M-1276/M-0774/F-0763/M-1051/M-1111/M-0899/F-1132/F-1045/M-0694/F-1136/F-1169/F-0688/M-0977/M-0560/F-0578/M-1139/F-0959/M-0988/F-0819/F-1324/M-0806/M-0818/M-1303/M-1054/F-0751/M-0778/M-0607/M-0940/M-0758/M-1339/F-1001/F-1216/M-0609/F-1215/M-1038/F-1210/F-0592/M-0590/M-1223/F-1228/F-0934/F-1138/F-0735/F-0671/M-0606/F-1108/M-1033/M-0540/F-1060/M-0960/M-1194/F-0574/F-0842/F-0502/M-1307/F-0638/F-1026/M-0507/M-1182/F-1055/M-1078/M-0910/M-1031/F-1196/F-0512/M-1347/M-0892/F-0772/F-1066/F-1042/M-0868/M-0794/F-0747/F-0531/M-1187/M-0733/F-0798/M-0723/M-0513/M-1069/F-0991/M-0834/F-0596/F-0720/F-0799/F-1119/M-1030/M-1021/M-0926/M-0768/M-0973/F-0857/M-0841/F-0836/M-0691/M-1087/F-0668/M-1135/F-0561/F-0543/M-0570/F-1120/F-0913/M-0851/M-0505/F-1059/M-0744/M-1291/M-1068/F-0564/F-0697/F-0516/F-0864/M-0843/M-0529/F-1253/F-0812/M-1320/F-0808/M-1110/F-0748/M-1205/F-1349/M-1181/M-0871/F-1249/M-0620/M-0696/F-0719/F-1023/M-0553/M-0833/M-1300/M-1302/M-1268/M-0888/M-0524/F-1106/F-0563/M-0996/F-0714/F-0787/M-0859/F-1226/F-0579/M-0534/M-0649/M-1184/F-1040/M-0920/F-0764/M-0528/F-0705/F-1186/F-1257/F-0660/M-1334/F-1225/F-1121/M-0501/F-0849/F-0882/F-0950/M-1248/F-1333/F-1193/F-1317/M-0703/M-0814/M-1072/F-1004/M-1145/M-1195/F-1337/F-1032/F-0558/M-0919/F-1314/F-0839/M-1243/F-1123/F-0894/M-0547/F-1271/F-1245/F-1312/M-1101/F-1126/F-1305/F-0619/F-0689/F-1297/F-1178/M-0673/F-1278/F-0775/F-1144/F-1346/F-1133/F-0754/M-1082/F-1168/M-1036/F-1049/F-1086/M-1231/F-0893/M-0783/F-0635/F-1280/F-0955/M-1218/F-0828/F-1316/F-0911/M-1147/F-0549/F-1256/M-0860/F-1146/M-0576/M-0949/F-0583/M-0923/M-1024/F-0829/M-0536/F-0504/F-0648/M-1005/F-1322/F-0669/F-0544/M-1077/F-1112/M-0654/F-1242/M-0573/M-1022/M-0792/M-0539/M-0947/F-0990/M-0644/M-1287/F-1165/F-0647/F-1057/F-0953/M-0715/F-1274/F-1251/M-0779/M-0548/F-0661/M-0820/M-0878/F-1321/M-0781/M-1084/F-0522/M-0699/M-0995/M-1298/M-0782/M-0567/F-1127/M-0738/F-1213/F-0514/F-0657/M-1292/M-0848/M-0641/F-1261/F-1336/M-1293/F-0598/F-0810/F-1285/F-1335/M-1255/M-1102/F-0625/F-0686/M-1311/M-0582/M-0850/M-0587/M-0566/M-0854/F-1222/M-1266/M-0670/M-0509/F-0627/M-1172/M-0677/F-0957/F-1061/M-0824/M-0998/M-0970/F-0525/F-1129/F-1190/F-0617/M-0901/M-1319/M-0679/F-0698/F-0914/M-0815/M-0643/M-1014/F-0681/M-0716/F-0629/F-0545/F-1183/M-0915/F-0623/M-0877/F-0663/F-0968/F-0917/M-1201/M-0680/F-1179/F-0612/F-1152/M-0826/M-0835/F-0622/M-0608/F-1250/F-1079/M-1301/M-0624/M-0646/F-1309/M-0967/M-0963/F-0616/F-0537/F-1202/F-0931/M-1000/M-0639/F-0552/F-1313/F-0980/F-1012/F-1052/M-1299/M-1025/F-0568/F-0728/M-1185/M-1035/M-0708/M-0837/F-0521/F-0532/M-0527/M-0736/M-0571/F-0753/F-1212/M-0631/F-1016/M-0662/F-1332/M-1170/F-1002/M-0731/M-1050/F-0712/F-1048/F-0785/M-0761/M-0879/M-1344/F-1065/F-0937/F-1122/M-0636/F-0710/F-1272/M-1148/F-1328/M-0789/M-0559/M-1117/F-1143/M-0817/M-0933/F-0517/M-0821/M-0979/F-0701/F-0858/F-0823/F-0889/M-1224/F-1175/M-1150/M-1304/F-1092/M-0822/F-0707/M-0780/F-0726/M-1207/F-0692/M-0630/F-0803/F-0954/M-0809/F-0666/M-1192/F-0788/M-0618/F-1188/F-0762/F-0508/M-0944/F-1244/F-0757</t>
  </si>
  <si>
    <t>M-0611</t>
  </si>
  <si>
    <t>Zheng Ping</t>
  </si>
  <si>
    <t>F-0828/F-0592/F-0627/M-1201/F-0913/M-0680/F-1106/F-0775/F-0804/F-1126/M-0860/M-0562/M-0949/M-0646/F-0545/F-0934/M-0967/M-0806/F-0638/M-1005/M-0992/F-0538/F-0786/F-0579/F-1023/F-1155/M-0791/M-0977/M-0892/M-0818/F-1042/M-1030/M-1319/M-0851/M-0824/F-1032/M-0837/F-0954/M-1054/F-1228/F-0512/M-0826/M-1248/F-0671/M-0778/M-0859/M-1145/M-1292/M-1033/M-0982/F-0580/F-1120/M-0606/F-1317/M-0881/F-0660/F-0735/F-0861/M-1111/M-1307/F-1129/M-0607/F-1198/M-0560/M-0774/F-1193/M-1187/M-1345/F-0578/F-1202/F-0882/F-1016/M-0590/M-0915/F-1013/F-1010/F-0991/F-0959/M-0919/M-0961/M-0895/M-1078/F-0588/F-0629/F-0622/M-1102/F-1226/M-1218/M-0513/F-1070/M-1184/M-0703/F-0898/F-1190/F-0812/M-0841/M-1072/F-0829/F-0799/F-1151/F-0838/M-0505/F-1081/M-0519/M-0610/F-1282/F-1278/M-0988/M-0694/F-0900/F-1061/M-1014/F-1213/F-1275/M-0620/M-0528/F-1079/F-0751/F-0911/F-1112/F-0668/F-0798/F-0614/F-0568/F-1312/M-0573/M-0868/M-0877/F-1059/M-1031/F-0549/F-0697/F-0937/F-1183/F-1279/F-1098/F-0772/M-0636/F-1204/M-0744/F-0504/F-0935/F-1178/M-0507/F-0957/M-0997/F-0924/M-0740/F-1028/M-1167/F-0956/F-1004/F-1337/F-1318/F-0739/F-1274/F-1071/F-0763/F-0687/M-1139/F-0712/M-0593/M-1223/F-1314/M-1158</t>
  </si>
  <si>
    <t>F-0612</t>
  </si>
  <si>
    <t>Ceng Zhiqiang</t>
  </si>
  <si>
    <t>M-0694/F-1123/F-1119/F-1198/F-0672/M-0973/F-1026/F-0622/F-1151/F-0688/M-0567/F-0812/F-0687/F-1196/M-1347/M-1031/F-1013/F-1216/M-0646/F-1046/F-1045/F-1023/M-0744/F-1212/M-0779/M-0961/M-1201/M-1307/F-0568/F-0882/F-0579/M-1005/M-1107/M-1167/M-1036/F-1190/F-0531/M-0774/F-1120/M-1135/F-0937/M-0833/F-1226/M-0977/F-0954/F-0828/M-0566/M-0982/F-1312/F-0753/F-0525/M-0519/F-0512/F-1004/M-0843/M-0851/F-0632/M-1223/M-0599/F-0578/F-1002/M-0534/M-0831/M-0536/F-1012/F-1324/M-1286/M-0986/F-0913/M-1170/F-0935/F-0775/M-0896/M-0696/M-0590/M-0791/F-1070/F-1249/M-1262/F-1169/F-0751/F-1186/F-1178/M-0995/F-0532/M-1111/F-1317/F-1071/F-1193/F-0952/M-0562/M-0817/F-0705/M-0524/F-0668/M-0758/F-1106/M-1139/M-0709/M-1084/M-0837/F-1138/M-1319/M-0680/F-1144/F-1204/F-0574/M-0876/F-1132/F-0894/M-1145/M-1276/M-1147/F-1152/M-1344/M-1231/M-1021/M-0794/M-0826/F-1061/F-0798/F-0846/M-0507/M-1304/M-0877/F-0939/M-1102/M-0634/F-0799/F-1272/M-1025/F-0956/M-0926/M-0888/F-1333/M-0670/M-0505/M-0548/F-0515/F-0671/M-0607/F-0588/M-0587/M-0834/F-1316/F-0898/F-0629/F-1049/M-1182/M-1095/M-0996/M-0815/F-1318/M-0600/M-1287/M-0577/M-0738/F-0953/M-0869/M-1038/F-0726/M-0678/M-1068/M-0557/M-0992/F-0712/M-0816/M-0951/M-0576/F-1245/M-0700/F-0714/M-0740/F-0689/M-0609/F-1001/F-0538/M-0997/M-0979/M-0560/F-1155/M-0783/F-0924/F-0886/F-1016/M-1030/M-0636/F-0638/M-1078/M-0940/M-1281/F-1168/M-0724/M-1101/F-0682/M-0789/F-0549/F-1348/M-0606/M-0981/F-1188/M-0573/F-0864/M-1074/M-0556/F-1305/M-0818/F-1028/F-0601/M-0593/F-0763/M-0528/M-0901/M-0910/F-1215/M-0824/F-1228/F-0950/M-0868/F-0652/M-1014/F-0647/M-0806/M-0848/F-1256/F-1090/F-1075/M-1269/F-0804/M-1187/M-0771/F-0836/F-1213/M-0716/M-0821/M-0703/M-0582/M-0765/F-0984/M-0993/M-0624/M-1091/M-1164/M-0840/F-0786/F-1257/F-1271/M-1320/M-1292/M-0909/M-0903/F-0659/F-1314/M-1325/F-0948/M-0755/F-0690/M-0841/M-0641/M-0679/F-1335/F-1126/M-0662/M-0691/F-0592/F-1059/F-0627/F-1253/F-1079/F-0893/F-0827/M-0539/F-0810/M-0867/F-0849/M-0885/F-0957/M-0526/M-1331/M-0642/F-0583/F-0830/F-0844/M-1044/F-1131/M-1255/F-1039/M-0782/M-0665/M-1298/F-1015/F-0889/F-0987/M-0770/M-1293/M-1033/M-0553/F-1042/F-1214/F-1336/M-0978/F-0516/F-1060/F-0927/M-1194/F-1284/F-0727/M-1241/M-0949/F-0653/M-0897/M-0529/M-1181/M-0895/F-0651/F-1332/F-1275/M-1110/F-0580/F-1108/F-1328/F-1200/M-1248/F-0911/F-0942/M-1192/M-1054/F-1129/F-1062/M-0547/M-0860/M-0892/F-0916/M-0570/F-0720/M-1339/F-1315/F-0852/F-0545/F-0735/M-0711/M-0768/F-0819/F-0872/M-0778/F-0598/F-0596/M-0988/M-1205/F-1210/F-0917/M-0513/F-1032/F-0502/M-0928/M-1301/F-0623/M-0675/F-0974/F-0739/F-0617/F-1066/M-0853/F-0969/F-0625/F-0861/F-1232/F-1209/F-0537/F-0635/M-0958/M-1080/F-1260/F-0857/F-1041/F-0508/F-0788/M-1150/F-0839/M-0752/F-0764/M-1195/F-0563/M-0802/F-0904/M-0777/M-1217/M-0919/M-0947/F-1146/F-1273/F-0660/M-0850/M-0970/M-1156/F-1242/M-1163/F-1103/M-1191/F-1277/F-1236/F-1183/F-1114/F-0959/F-1081/F-1285/F-1136/M-0540/F-1251/F-1098/M-1077/M-0994/F-1165/F-1171/M-1283/F-0801/F-1279/M-0523/M-0933/F-0760/F-0543/M-0780/M-1148/F-1052/F-0962/F-0838/M-1334/F-1130/F-0517/F-1086/F-0747/M-0906/M-0654/F-0748/F-0503/M-0967/F-0544/M-1345/F-0955/F-0784/F-0552/F-1282/F-0938/F-0934/M-1267/M-0859/M-1264/F-0681/F-0891/F-1057/F-0685/F-0985/F-1263/F-0971/M-0611/M-1338/M-0602/M-0960/M-0925/F-1321</t>
  </si>
  <si>
    <t>Dancing</t>
  </si>
  <si>
    <t>F-0613</t>
  </si>
  <si>
    <t>Bryan King</t>
  </si>
  <si>
    <t>F-0622/M-0567/M-0926/M-0778/F-0672/M-1031/M-0738/M-1243/F-0688/F-1169/F-1190/F-0627/F-1045/F-0913/M-0507/F-1152/F-0538/F-0839/F-0980/F-1120/F-1060/F-0748/M-0909/F-1183/M-0960/F-1012/F-0927/F-0638/F-1202/F-1285/F-0842/M-1184/M-0694/M-0607/M-0562/M-1347/M-0837/F-0846/M-0723/M-0833/F-0786/F-1171/F-0861/F-0829/F-1257/F-0531/F-0712/M-1036/F-0838/F-0775/F-0537/M-0758/M-0920/F-1098/F-1165/M-0609/F-1282/F-1337/F-0617/M-1304/F-1136/F-1032/M-1167/M-0899/F-1284/F-1213/F-0682/M-1084/M-0967/F-1226/F-1253/F-1216/F-0625/F-1297/M-0550/M-1038/F-1151/M-1301/F-0828/M-1072/F-1228/F-0592/F-1059/M-0524/F-0690/F-0598/M-0780/M-0783/F-1086/M-1117/F-1063/M-1156/F-0660/M-0513/F-0757/F-0836/M-1187/F-0568/M-1030/F-0735/F-1081/M-1339/F-0697/F-1168/F-0720/M-1078/M-0843/M-0868/F-0726/F-0898/F-0844/M-1195/M-0834/F-0935/F-0508/F-0671/F-1061/F-1240/M-0792/M-0587/M-0794/F-1126/F-0619/F-1046/M-0536/M-1025/F-1070/M-0928/F-1123/F-1143/F-1066/M-0715/F-1146/M-1300/M-0505/F-0760/M-1231/M-0919/F-0955/F-0564/F-0934/F-0623/F-0810/F-0911/M-1326/M-0553/M-1181/F-1119/F-1055/M-0529/F-0952/M-0768/M-0670/M-0859/F-0549/F-0959/M-0826/F-0739/F-1052/M-1069/F-1027/M-1303/M-1292/M-1293/F-1013/F-0689/M-1302/F-1023/M-1241/F-1212/M-1262/F-0937/F-1196/M-0867/F-0787/F-1275/M-1194/M-0949/M-0679/M-0923/F-1071/F-1001/M-0680/F-0503/F-1204/M-1068/F-1324/F-1316/M-0606/F-1018/M-0841/F-0714/M-0877/M-0560/M-0851/M-1033/F-1041/F-1188/M-0932/F-1321/M-1005/M-1056/M-1163/M-1276/M-0997/F-0957/M-0556/M-0534/M-1201/F-0858/F-0953/F-1141/F-1198/F-0596/F-0685/F-0502/M-0906/F-0543/M-1000/M-0572/M-0973/F-1336/M-1142/M-0501/F-1026/M-0744/F-1016/M-1022/F-1232/F-0580/M-0732/F-1278/F-0812/M-1344/M-0996/F-0544/F-1315/M-0599/F-1234/M-0639/F-0632/F-0950/F-1144/F-0668/M-0813/F-0754/M-1082/F-0773/M-1329/F-1002/M-1014/F-1314/M-0860/M-0818/M-1035/F-0616/F-0904/M-1247</t>
  </si>
  <si>
    <t>F-0614</t>
  </si>
  <si>
    <t>Ann Reed</t>
  </si>
  <si>
    <t>F-0861/F-0935/F-0543/F-0786</t>
  </si>
  <si>
    <t>M-0615</t>
  </si>
  <si>
    <t>Emma Bailey</t>
  </si>
  <si>
    <t>F-1119/F-1136/F-1045/F-0828/F-0935/M-0567/F-0735/F-0574/M-1054/F-1129/M-0505/F-0804/F-0538/M-0988/F-1168/F-0502/M-0607/F-1226/F-1002/F-0671/F-0544/M-1031/F-1312/M-1036/M-0553/M-1111/M-1248/F-0672/M-0593/F-1171/M-0996/M-1035/F-0617/M-0524/F-1178/F-0934/F-0531/F-0638/F-1215/F-1316/M-0949/M-1182/M-0821/M-1184/F-0632/M-0540/M-0926/F-1169/F-0798/F-0763/M-1187/F-0864/M-1145/M-0901/M-1231/M-0973/F-0900/M-0507/M-0678/M-0778/M-1243/M-0610/F-0980/M-0837/F-0757/M-0548/F-1123/F-0882/M-0859/M-0562/F-1143/M-0534/F-0520/F-0950/M-0806/F-0927/M-1087/F-1337/M-0977/M-0636/F-1222/M-0599/M-0738/M-1201/F-1012/F-0975/F-0839/F-0842/M-0910/M-0877/M-1195/M-1267/F-0754/M-1241/M-1025/M-1291/F-0614/M-0928/M-0982/F-1333/F-0687/F-1026/F-1204/F-0622/F-1059/F-1071/F-1144/F-0836/F-1010/F-1138/M-0834/M-0586/M-0664/F-0714/F-0937/F-1063/M-0892/F-0974/F-0959/F-1328/M-0783/M-0510/F-0799/M-0915/M-0940/F-0705/F-0952/F-0984/M-0833/M-0755/F-0764/F-0786/F-1253/F-0772/F-1126/M-1255/M-0700/M-0590/M-0560/M-1021/M-0680/M-0979/M-0986/M-1147/M-1091/M-1135/F-0629/F-1023/M-0896/F-1297/F-1092/M-1320/F-0598/F-1040/F-1285/M-0600/F-0838/M-0881/F-0515/M-0620/F-0682/F-0991/F-0898/F-0787/F-1216/F-1112/M-0594/F-0686/F-1317/F-1016/F-1120/M-0758/M-1083/F-1032/F-0884/F-1263/F-0648/F-0807/M-1218/F-0543/F-0719/F-0955/F-0954/F-0905/M-0609/M-1102/M-0831/M-0733/F-1165/F-0508/M-1262/F-0580/F-0911/F-0753/M-0696/F-0625/M-0777/M-1223/M-1344/M-0841/F-1212/M-0679/M-0780/F-1273/F-0623/M-1307/M-0658/F-0558/F-0739/M-0951/F-1188/M-0840/M-1181/M-0941/F-0751/F-0592/M-0665/M-0993/F-1131/M-0744/M-1009/M-1101/M-0673/M-1339/F-1234/F-0904/M-1269/M-0943/M-0724/M-0963/F-0596/F-1282/M-0932/F-0628/F-1284/F-1198/F-0750/M-0566/M-0967/F-1183/F-0889/F-1232/F-1240/F-0846/F-1332/M-0759/M-0970/F-1134</t>
  </si>
  <si>
    <t>F-0616</t>
  </si>
  <si>
    <t>Catherine Ortiz</t>
  </si>
  <si>
    <t>F-0672/M-1223/F-1198/F-0804/F-0538/M-0877/M-0940/F-0502/F-1190/M-1248/F-1285/M-0960/F-0544/F-0545/F-0913/F-0735/F-0671/F-1004/M-1051/M-1184/F-1013/F-0828/F-0580/F-0592/M-0567/F-1171/F-0638/M-1276/M-0843/M-1293/M-1243/M-0920/M-0501/M-0624/F-1169/F-0574/F-0953/M-1167/M-0646/F-0753/M-0967/F-0537/M-0961/F-1136/M-0778/F-1202/F-0627/M-1025/M-1033/M-0553/M-1005/M-1187/M-1182/M-0818/F-1060/M-0703/F-0687/M-1303/F-1257/F-1023/F-0839/F-1016/F-1337/M-0782/F-1333/M-1068/F-1123/F-0934/F-0578/M-0507/M-1101/M-0777/M-1170/M-0519/F-0686/F-1012/F-0515/M-0526/M-0738/M-0881/F-0660/F-0857/F-1336/M-0529/M-0780/M-0928/M-0534/M-0570/M-0779/F-0955/M-0755/M-0548/M-0986/M-0970/M-0768/M-0909/F-0937/M-0609/M-0524/F-1131/M-0802/F-0719/M-1241/F-0954/F-1010/F-0810/M-0833/F-1188/M-0715/F-0503/F-1001/F-0668/F-0980/F-0563/F-1041/F-0959/F-1119/M-0926/M-1325/F-1178/F-0561/F-1228/M-0733/M-0993/M-0562/F-1061/F-1120/F-1210/F-0682/F-1349/F-0924/F-0549/F-1146/F-1204/M-0677/F-0952/M-1247/M-0781/F-0632/F-1152/F-1129/M-1344/M-0665/F-0588/F-1312/F-0525/M-0550/F-0812/M-0816/M-1307/M-0510/M-1194/F-0935/F-1040/M-0594/F-0747/M-0611/M-1091/F-0991/M-0606/F-1151/M-0910/M-0560/M-0610/M-0841/M-0758/M-1095/F-0564/M-1181/F-1059/M-1083/F-0861/F-0966/F-0904/F-0929/F-1138/F-0898/F-1165/F-1342/M-1347/F-1143/F-0772/M-0680/F-0939/F-1305/M-0944/F-0714/F-1046/M-0783/F-1079/F-0552/F-0625/F-0927/M-0679/M-0513/F-0504/M-0699/F-1258/M-0865/M-0600/F-1226/F-0688/M-1035/F-1176/F-1213/F-0508/F-0583/F-1346/F-0948/M-1022/F-1070/M-1301/M-1158/F-1092/F-0648/M-0599/F-1253/M-1291/M-0573/F-0598/F-0514/M-0709/F-1196/F-0516/F-0751/M-0895/F-0889/F-1154/M-1007/M-1069/F-1225/F-0657/M-1300/M-1266/F-0512/M-0602/F-0705/M-0540/F-0619/F-1321/M-0964/F-1071/F-0830/M-0899/F-1317/M-0505/F-0775/F-0846/F-1271</t>
  </si>
  <si>
    <t>F-0617</t>
  </si>
  <si>
    <t>Shahid Uddin</t>
  </si>
  <si>
    <t>F-1168/M-0973/M-0926/M-0505/F-0953/F-1119/F-0632/M-0961/M-0834/M-1025/M-0960/F-1071/M-0507/F-1171/M-0536/F-1013/F-0934/F-0574/F-1198/F-1317/M-0919/F-0563/F-1196/F-1032/F-0638/F-0748/M-0824/M-0779/M-1111/F-1120/F-0751/M-0996/F-0531/F-0747/F-1169/F-0735/F-1312/F-0515/F-0935/F-0882/M-1301/M-1038/F-1026/F-1126/M-0925/F-1336/F-1152/F-0672/M-0599/F-0812/M-0826/M-0986/M-0967/F-1002/M-0694/F-0846/F-1155/F-0950/F-1132/F-0543/F-1202/F-1226/F-0829/M-0949/F-1136/F-0828/F-0668/F-0596/M-1241/F-1081/F-0512/F-1046/M-0755/M-1194/F-1213/M-0703/F-1045/M-0534/M-0910/F-0798/M-0576/F-1285/M-0670/F-0804/M-0817/M-0896/M-1223/M-0582/F-1297/F-1274/F-0685/M-1293/F-0893/M-0658/F-0622/F-0671/M-1182/F-1249/F-0686/M-0566/F-1193/M-0970/F-0957/M-0738/M-0979/F-1190/F-0763/M-1292/F-1337/M-0540/M-0528/F-1165/M-1247/M-1167/M-0553/F-1004/F-1214/F-0629/F-0688/M-0501/M-1243/F-0514/F-1333/F-0857/M-1325/F-0578/F-0502/F-1316/F-1086/F-0614/F-1010/F-1228/F-0757/M-1156/M-0820/F-1108/M-0794/M-0791/F-0516/F-0959/F-0739/M-0774/F-1129/M-1276/M-0892/F-0697/M-1139/M-1043/M-0778/F-0612/F-0635/M-0519/M-0777/F-1204/F-0939/M-1304/F-0726/M-1145/M-0859/M-0606/F-0760/F-0764/M-0562/M-1135/M-1024/F-0551/M-0815/M-1218/F-0904/F-1210/M-0593/M-1078/F-0727/F-1318/M-0821/F-0952/F-1278/M-0646/F-0712/F-0537/M-0792/M-0964/F-1315/M-1307/M-0977/M-1087/M-1339/M-0529/M-1074</t>
  </si>
  <si>
    <t>M-0618</t>
  </si>
  <si>
    <t>Rachel Walker</t>
  </si>
  <si>
    <t>M-1068/F-1013/F-0959/F-1079/F-0828/M-1054/F-1012/M-1347/F-0578/F-1169/F-0545/M-1231/M-0877/M-1201/M-0960/F-0775/M-0678/M-1036/M-1014/M-1319/M-0680/F-0543/M-0925/F-1123/F-1213/M-0560/F-0882/M-0534/F-1226/M-0949/F-1032/F-1086/F-0568/F-1204/M-0593/F-0563/F-1023/F-0687/F-0842/F-1129/F-1152/F-0838/M-0524/M-0507/F-0625/M-1303/M-0755/F-0579/F-0819/M-0567/F-0632/M-1051/F-0861/F-0537/M-0977/M-0570/M-0988/M-0837/F-0753/F-1061/F-1312/F-1273/F-1190/F-1060/M-1038/F-0812/F-1041/F-0688/F-1253/M-0821/M-1320/F-0623/F-0975/F-0598/M-0860/F-0614/M-1101/M-0607/M-1267/F-0503/F-1132/M-1069/M-1139/M-1344/M-0926/F-0844/F-0900/M-0528/M-0768/F-0747/F-0836/F-1027/F-0685/F-0937/M-1276/M-0555/M-1184/M-0733/M-1095/M-1218/M-0636/F-0763/F-0980/M-1025/M-0664/M-0995/M-0940/M-0826/M-0973/M-0909/M-0867/M-0723/F-0588/F-1285/M-0993/M-1044/M-0794/M-0609/M-0986/M-0896/M-0899/M-1255</t>
  </si>
  <si>
    <t>F-0619</t>
  </si>
  <si>
    <t>Raja Jaber</t>
  </si>
  <si>
    <t>M-1276/F-1168/M-1167/F-1198/F-1119/F-1046/F-1285/M-0877/F-1136/F-0786/M-0680/F-1123/M-0834/M-0841/F-0953/F-0671/M-0960/F-0578/F-0531/M-0910/F-0819/M-0843/F-1171/F-1204/M-1243/M-0774/M-1223/F-0959/F-0726/M-0646/M-1347/F-0512/F-0672/M-0566/F-0799/M-0505/F-0829/F-1071/M-0694/M-0901/M-1005/F-1143/F-0828/M-1325/M-0920/M-0755/M-1255/M-0899/M-0892/M-0821/M-1033/F-0627/M-0501/M-1241/F-1146/F-1155/F-0911/F-1213/F-0515/F-0668/F-0900/F-1228/M-0560/M-1262/M-0768/M-1135/M-1101/M-0624/M-0982/F-1336/M-0928/F-1108/M-0562/F-0842/M-1293/M-1095/F-1316/M-0817/F-1129/M-0594/F-0839/F-1001/M-0534/M-0664/F-0690/F-1026/M-1111/F-0579/M-1117/M-0809/M-1139/M-0820/F-0954/M-0550/F-1045/M-1035/M-1036/F-0913/F-1120/M-1145/F-0748/M-1072/F-0735/M-0851/F-1023/M-0526/M-1068/F-0772/M-0925/F-0543/F-1178/F-1202/M-0703/M-1044/F-1193/M-0897/M-1084/M-0859/F-0937/F-1061/F-1312/F-0798/M-1298/F-0763/F-1063/M-1014/M-1334/F-1278/M-0973/F-0612/M-0818/F-1176/M-0926/M-0869/F-0991/M-0944/F-1295/M-1021/M-0547/F-1271/M-1304/F-0549/F-1245/M-0824/M-1319/F-1092/F-0561/F-1175/M-1326/M-0837/F-0984/M-1077/M-1268/F-1062/M-0733/M-0602/F-1240/F-0807/M-0658/F-1190/F-1275/M-1286/M-0679/F-1131/F-0568/M-0670/F-0747/F-0836/M-0709/F-1169/M-0608/M-1344/M-1184/M-0868/M-1181/M-1287/M-0678/M-0995/F-0942/F-0849/F-1127/F-0751/M-0606/F-1016/F-1086/M-1292/F-0844/M-1074/F-0720/F-1032/M-0706/M-0997/F-0663/M-1087/F-0929/M-0524/M-1301/M-0519/M-0860/F-0574/M-0593/M-0782/M-0746/M-1030/M-0919/F-1317/M-0896/M-0979/M-1107/F-0975/F-1342/F-0767/M-0540/M-0539/M-0871/F-0773/F-1332/F-1216/M-0599/F-0905/M-0792/F-1324/F-1134/F-1321/M-0831/M-1164/M-0840</t>
  </si>
  <si>
    <t>M-0620</t>
  </si>
  <si>
    <t>Debra Moore</t>
  </si>
  <si>
    <t>F-0672/M-0960/F-1123/M-1201/M-1167/F-0775/F-0502/F-0735/F-1120/M-0837/M-0680/M-0562/F-0954/F-0804/M-0636/M-0834/F-0538/M-1255/F-1106/F-0580/F-0544/F-1216/M-1184/M-0755/F-1226/M-0779/F-0549/M-0920/M-0599/M-1031/F-1016/F-1151/F-0882/F-1155/M-1033/M-1262/M-0977/M-0860/M-0826/F-1071/M-1248/F-1188/M-0501/F-0545/M-0926/M-0906/F-0839/F-0627/M-1038/F-1196/M-1182/F-0812/F-0520/F-1086/F-1316/F-1317/F-0543/M-1194/F-0900/F-1297/F-1178/M-1293/F-0754/F-1002/M-0895/M-0534/M-1014/F-1079/F-1202/F-0682/M-1195/M-1286/M-1139/F-1171/M-0970/M-0780/M-0862/M-0868/F-1041/M-0973/M-1021/F-0748/F-0532/M-0792/M-0658/F-0955/F-0503/M-0553/M-0806/F-1282/F-0508/M-0909/F-1059/M-0597/M-0738/F-0819/M-0694/M-0818/F-0671/M-0781/F-1222/M-0778/M-0723/F-0712/F-1057/M-1344/M-0594/M-0910/F-0512/M-1030/F-0934/M-0831/M-0505/F-1108/F-0531/F-1165/F-0663/F-1040/M-0758/M-0540/M-0733/F-0861/F-0514/F-1168/F-1027/F-1042/F-1055/F-0583/F-0864/M-0979/M-1231/M-1345/M-1024/M-0888/M-1325/F-0855/F-1060/F-0537/F-0558/F-0844/M-1170/M-1035/F-1336/F-0628/F-0668/F-1228/M-0555/F-1186/M-0528/F-0935/F-1318/M-1007/M-0841/F-1032/F-0690/M-1329/F-1004/M-0982/M-0557/M-1289/M-0696/M-0664/M-0951/F-0942/F-0991/M-1205/F-0980/M-0567/F-0757/F-1258/M-0556/M-1102/F-0737/M-0703/M-0699/M-0877/F-1138/F-1349/F-1213/M-1241/F-0751/M-0536/M-1054/M-1276/M-1084/F-1250/M-0903/M-1218/M-1223/M-0665/F-0578/F-1257/F-1279/F-0563/M-0600/F-1285/M-0915/F-0786/M-0611/F-0857/M-0606/M-0876/M-1302/M-0731/F-1204/M-1281/M-1036/M-0691/M-0777/F-1272/M-0791/M-0940/F-0827/M-1077/F-0829/F-1176/F-1116/F-1131/F-0953/F-0517/M-1087/F-1028/F-0787/M-0997/F-1274/F-0739/M-1211/F-0619/F-0747/F-0688/M-1192/M-0993/F-1193/F-0772/M-0887/M-0821/F-1126/M-0843/M-0949/M-0794/F-0701/M-0745/F-1238/F-1129/F-1271/F-1012/F-1346/M-0945/M-0944/F-1332/M-0856/F-0598/F-1098/F-1152/F-1169/F-0568/F-1333/M-0813/M-0967/F-0661/M-0996/F-1278/F-1157/F-1190/F-1198/F-0950/M-0851/M-1051/M-0746/M-0881/F-0651/M-0527/F-0525/M-1095/F-1324/M-1150/F-1183/F-1039/F-1066/M-0908/F-0685/M-0724/F-0714/M-0820/F-0588/M-1243/M-0789/M-0768/F-0698/M-1224/M-1301/M-0679/F-0875/M-0988/M-1308/M-1347/M-0513/F-1321/M-0587/F-0515/F-0632/F-0969/M-0986/M-1082/F-0911/F-1015/M-0963/F-1273/F-0927/F-0617/M-1181/M-0961/F-1143/M-0869/M-1043/F-0616/F-1313/F-0971/M-0577/M-0624/M-0793/M-1101/M-0560/F-0799/M-0899/F-0659/M-1068/M-1220/M-0642/M-0824/F-0710/F-1092/M-1334/F-1233/M-0865/F-0629/M-0809/M-1156/F-1179/M-0524/M-1078/F-0956/M-1111/F-1026/F-0852/F-1160/F-0828/F-0720/M-0643/M-1109/M-0630/F-0767/F-0797/F-0592/F-1328/M-0716/F-0846/F-1210/M-0678/M-0833/F-0957/M-1307/M-0507/F-1240/M-0572/F-0522/M-0925/F-1212/M-0708/M-0603/M-1265/F-1280/M-0871/F-0614/F-0676/F-1112/F-1315/M-0919/F-0965/F-1136/M-0519/M-0510/F-0924/M-0947/F-0669/M-0817/F-1312/M-0656/F-0705/M-0859/F-0890/F-0760/F-0504/F-1020</t>
  </si>
  <si>
    <t>M-0621</t>
  </si>
  <si>
    <t>Jin Xiaoyu</t>
  </si>
  <si>
    <t>M-0505/F-0828/F-1168/M-0694/F-0622/M-1347/M-1014/M-1025/M-0510/F-0627/M-0910/M-0636/F-0512/F-0934/F-0953/M-0593/F-0688/F-0819/F-0563/M-1293/F-0592/F-1196/F-1120/F-0545/M-0678/F-1190/M-0961/M-1033/M-0940/M-1201/F-0772/F-0578/F-1004/M-1030/M-1038/F-0954/F-1318/F-0804/F-0798/M-1036/M-0837/F-0751/F-1129/F-1060/M-1135/F-0748/F-0839/M-1167/M-1084/F-1143/F-1316/F-0596/M-0599/M-1231/F-0629/F-0861/F-0543/M-0973/M-1182/M-0507/F-0842/M-0534/M-1031/F-0574/M-1255/F-1169/M-0624/M-0646/M-1287/M-0960/M-0550/F-0619/F-1079/M-0794/M-1320/F-0623/M-1267/M-0982/M-0733/F-1045/F-0980/F-0757/M-1325/M-0774/M-0820/M-0817/M-0723/F-1066/M-0594/M-1223/M-1035/F-1136/M-0792/F-1210/F-1215/F-1186/F-0882/M-0777/M-0610/F-0617/F-1213/F-0632/F-0687/M-1021/F-0836/M-0600/M-1307/M-0526/M-0700/F-1071/F-0686/M-0576/F-0974/M-1319/M-1184/M-0677/M-0527/M-0843/F-1216/M-0771/F-1204/M-1195/M-1262/M-0548/M-1077/M-0867/M-1051/M-0997/F-0583/F-1002/M-1022/F-1165/M-1247/M-0696/F-1016/M-0573/M-0878/M-1339/M-0630/M-0906/F-0894/M-0840/M-0782/M-0716/F-1263/M-1181/F-0955/F-1312/M-0664/M-1145/F-1297/F-1324/F-0739/M-1069/F-0846/M-0634/M-0536/F-0747/M-0649/F-0660/F-0502/F-1333/M-0859/F-1106/F-0829/M-1266/F-0672/F-1046/M-0986/F-0956/M-1243/F-0728/F-0689/F-1152/M-0815/M-1117/M-1095/M-1068/F-0812/F-1103/F-0671/M-0821/F-1092/M-0607/F-1123/M-1158/F-1070/F-1257/F-1032/M-1005/F-0564/F-0754/F-1315/M-0744/F-0530/M-1326/F-0531/F-0580/F-0525/F-1012/F-1144/M-0802/M-0768/M-1007/M-0523/F-1284/F-0628/M-0888/F-0568/M-0992/F-0538/F-1059/M-0680/M-0892/F-1275/M-0979/F-1317/M-1323/M-0933/F-1040/F-1193/M-0841/F-1183/M-1286/M-0670/F-0872/F-0786/F-0911/F-0635/F-0900/F-1271/M-1044/M-0755/M-0556/F-0676/F-0884/F-1133/F-1285/M-1300/M-0881/F-0735/F-0775/M-0943/F-1336/M-0848/M-0868/M-1082/M-0738/F-0719/M-0919/M-0977/F-0726/M-1101/F-1001/F-1322/F-0935/F-0652/M-0740/M-1029/M-0793/M-0641/M-1302/F-0827/M-0602/M-0818/M-1331/F-0520/F-1228/F-1253/F-1062/F-1171/F-0760/M-0915/F-0517/M-0833/F-1212/F-0638/M-0970/M-1276/F-0684/M-1211/M-0925/M-1008/M-1087/F-0799/M-0759/F-1134/M-0560/F-1202/M-0967/M-1345/M-0555/F-0855/M-0778/F-0753/M-1329/F-1337/M-0947/F-1042/F-1240/F-1349/M-1091/M-0993/F-1155/M-0876/F-0858/F-1086/F-0830/F-0651/F-1006/M-0877/M-0557/F-1157/M-0559/F-0616/F-1052/M-1191/M-0746/M-0949/F-0965/M-0826/F-0575/M-1037/M-0539/F-0514/F-1200/F-0803/F-0549/F-0508/M-1301/M-0566/M-1139/M-0814/F-0952/M-0642/F-1249/M-0654/F-1233/M-0749/F-1041/F-1108/F-1023/M-0567/M-0865/M-0662/F-1151/F-1242/F-0685/F-0937/F-0714/M-0779/M-1217/F-0614/F-0659/F-0825/F-1314/M-0758/M-0951/M-0816/M-1102/F-1119/M-0570/F-0975/M-1269/F-0857/F-0913/F-0515/M-1187/M-0791/M-0850/F-0807/F-0551/F-1178/F-1026/F-0797/F-1189/F-1126/M-0565/F-0962/M-1292/M-0586/M-0519/F-1013/F-1305/M-1096/M-1083/F-1028/M-1074/M-0851/F-0763/F-1121/M-1239/M-0528/F-1198/F-1245/M-0783/M-0529/M-0734/F-0648/F-1010/F-0579/F-1280/M-1099/F-1140/M-1235/F-1138/F-1065/M-0856/M-0587/F-1027/M-1111/F-1226/F-0717/M-0809/F-0948/M-0656/F-0504/M-1088/M-1067/M-1208/M-1166/M-0724/M-0597/M-0562/M-0811/M-0926/F-0788/M-0988/F-0598/F-0863/F-1146/F-1251/M-0765/F-1313/M-0800</t>
  </si>
  <si>
    <t>F-0622</t>
  </si>
  <si>
    <t>Katherine Maria</t>
  </si>
  <si>
    <t>F-1119/F-0592/F-1336/F-0786/M-0599/M-0560/F-0775/M-1248/F-0544/F-0934/M-0910/F-1132/F-0638/F-0543/F-0935/M-0899/F-1059/F-1041/F-1060/M-1111/M-0636/F-1196/M-0646/M-1293/F-1120/F-1212/F-1171/F-1168/M-0940/F-0799/F-1169/M-1084/M-0566/F-1257/F-0712/F-1138/M-0779/F-1151/M-1301/F-1001/F-1026/M-0831/F-0864/F-1136/F-1002/M-1182/M-0851/F-1032/F-1023/F-0763/M-0926/F-0839/M-1077/F-0688/M-0607/F-0882/M-0837/M-1195/F-1108/F-0753/M-0519/F-0953/F-0844/M-0536/M-0703/F-1316/F-0748/F-0508/M-0593/M-0967/M-0777/F-1324/M-1181/F-1312/F-0578/M-0609/M-0877/M-0778/F-1013/M-0774/M-0977/M-1167/F-1178/F-0772/F-1131/F-1066/F-0959/M-0576/M-1267/F-1210/M-0678/M-1025/M-1014/F-1055/F-0525/F-1165/M-0996/M-1247/M-1033/F-0537/M-0505/M-0606/F-0515/F-0596/F-0682/M-0716/M-0709/M-0928/M-1286/F-0757/F-1253/F-0939/M-0738/F-1226/F-0614/M-0982/M-0510/F-1240/F-0583/F-1285/F-0502/F-1271/M-1109/F-0726/M-1051/F-1228/M-1243/M-1325/M-0700/M-1031/M-0562/F-0900/M-0960/M-1241/F-1071/M-1139/F-0798/F-1112/M-1223/M-1292/F-0913/F-1092/F-0917/M-1030/M-0528/M-1302/M-1268/F-0632/M-0527/F-1305/M-1218/M-1022/F-1144/F-0628/M-0979/M-0949/M-0594/F-0828/M-0733/F-0927/F-0861/M-0781/F-0819/M-0791/M-1201/M-1334/M-0694/M-0981/F-1027/F-0580/M-1187/M-1035/F-1126/M-1255/M-1184/M-0550/F-0619/M-0992/M-0658/M-0556/M-1307/M-1287/F-1273/M-0925/M-1083/M-1087/F-1040/M-0602/F-1018/F-0686/M-0903/F-1012/F-0663/M-0501/F-1004/F-0687/F-1275/M-0789/M-1036/M-0944/M-1163/M-1276/M-0876/M-0526/F-1263/F-0520/F-0773/F-0617/F-0904/F-0764/M-0744/M-0909/F-0905/M-0973/M-0715/F-1152/F-1328/F-0937/M-0901/F-0952/F-0672/M-1072/F-1042/M-1326/M-1107/M-0961/F-0984/F-0651/F-0751/F-0957/F-1123/M-0817/M-0590/F-1204/F-0956/M-0755/M-0644/F-0767/M-0970/F-0530/M-0923/F-1314/M-1323/F-1155/F-0911/F-0857/F-0613/F-1146/F-1333/F-0685/F-0531/F-0832/F-0522/F-1149/F-0517/M-1262/F-1045/F-1342/M-1231/M-0624/M-0878/F-1215/M-0758/F-0690/F-1272/M-0841/M-1170/M-1320/F-1198/M-0782/F-1016/F-0747/M-1142/F-0545/M-1269/M-1339/F-0825/M-0513/M-1054/F-0754/M-1283/F-0717/M-1125/M-0649/M-0860/F-0558/M-1211/M-0732/M-1156/M-1298/F-0950/F-1249/F-0804/M-1110/F-0829/F-1216/F-0728/F-0975/F-1279/M-0696/M-0821/F-0750/M-1162/F-1079/M-1345/F-1238/M-0867/F-1010/F-0890/F-0512/F-0698/F-0735/F-0924/M-0994/F-1335/M-0815/F-1245/M-0534/M-0654/F-1062/M-0597/M-0993/F-1278/M-0572/F-0676/F-0914/F-0965/M-1319/F-1046/F-0705/M-1235/F-1015/M-1207/F-1116/F-0697/M-1158/M-0850/F-0591/F-0931/F-0681/F-0598/M-1281/M-0740/F-0569/F-1280/M-1064/M-0567/F-0827/F-0974/M-0776/F-0563/F-0968/F-0886/F-0503/M-1029/M-0577/F-0719/F-1190/F-1090/F-1260/F-0845/M-1091/M-1102/M-1265/F-1113/F-0701/M-0814/F-0966/M-0620/F-0852/F-0549/F-1261/M-1044/M-0600/M-0919/F-0627/M-0507/M-0555/M-1096/F-0858/F-0612/M-0679/M-0826/F-0714/F-0532/M-1056/F-1140/M-0783/F-0942/M-0547/M-1118/F-1121/F-1214/F-1134/F-0954/F-1057/F-0812/F-1020</t>
  </si>
  <si>
    <t>F-0623</t>
  </si>
  <si>
    <t>Alice Robinson</t>
  </si>
  <si>
    <t>M-0567/F-0861/M-1347/F-0828/M-0774/F-1198/M-0624/M-0851/F-1168/F-1212/F-0578/F-0688/F-0627/M-0967/M-0678/F-1196/F-0937/M-0837/M-1068/M-1223/M-0566/F-0687/F-0531/F-0839/F-0638/F-0544/F-0934/M-0833/M-1303/F-0804/F-0763/F-1285/F-1132/M-0646/F-0622/F-1151/M-0909/F-1042/M-0824/F-1204/M-0901/M-0821/M-1231/F-0953/F-1318/F-0598/F-0757/M-0834/M-1005/F-1216/F-1317/M-0758/M-0560/F-0574/M-1292/M-1201/M-0860/M-0505/M-0703/F-1001/M-0910/M-0553/M-1286/M-0507/F-0537/M-0755/M-1195/F-1222/M-1111/F-1274/M-1267/F-1046/M-0977/M-1054/F-0838/M-0915/F-0568/M-0940/M-1247/M-0609/F-1152/F-0939/M-1304/M-0970/F-1210/M-0716/F-0864/F-1055/M-0973/F-0775/M-1320/F-1059/M-0831/M-0892/M-0529/M-0582/F-0807/M-1101/M-0715/F-0929/F-1086/M-1024/M-0680/M-1194/F-0739/M-0783/M-1181/F-1040/F-0563/F-0798/M-0794/M-1147/M-0888/M-1293/M-0536/F-1012/M-1109/F-0580/F-1010/F-0935/M-0744/M-1307/F-0894/M-0944/F-0959/F-0629/M-1072/M-0779/F-1213/F-1092/M-0869/M-0599/F-0558/M-1030/M-0738/M-0524/F-0855/F-0564/F-0748</t>
  </si>
  <si>
    <t>M-0624</t>
  </si>
  <si>
    <t>Cynthia Flores</t>
  </si>
  <si>
    <t>F-1119/F-0786/F-1204/F-0804/M-1201/M-1276/M-0843/F-0543/M-0977/F-0819/M-1187/M-0940/F-1012/F-0596/F-1169/F-0537/M-0738/M-0892/M-0524/F-1215/F-0563/M-0703/M-1139/M-0910/F-0735/F-0625/M-0505/F-1071/M-0519/F-0772/F-0839/F-0959/F-1079/F-0583/M-0599/M-0507/M-1241/M-0906/M-0841/F-1210/M-0992/M-0926/F-0502/F-1098/M-0876/M-0678/F-0953/F-0632/M-0791/F-0672/F-1023/F-0861/F-1155/M-0694/F-1046/M-1030/M-1072/F-1198/F-1002/F-0991/F-0748/F-0629/M-0534/F-1226/F-1042/F-0739/M-1231/M-1291/F-1228/F-1274/F-0508/F-0574/M-0646/F-1171/M-1247/F-1253/M-0539/M-1223/M-0553/M-1325/F-0503/M-0961/M-1078/M-1304/M-0593/M-0609/M-0715/M-0529/F-0974/F-0808/F-0754/F-1222/M-1170/F-1106/F-0705/M-1095/F-1318/M-0909/F-1151/F-0690/M-0733/M-1069/F-0719/M-1303/F-0687/M-1347/F-1168/F-0753/M-0680/F-1212/M-1281/F-1278/M-0774/M-1205/F-0622/F-0627/F-0975/M-1084/F-0516/F-1060/M-1043/M-0567/M-0779/F-0697/M-1283/M-0901/M-0559/M-0821/F-1245/F-0623/F-1144/F-0937/M-1286/M-0573/M-1038/M-0566/F-0727/M-0744/M-1300/M-1267/M-0868/F-1328/F-0568/F-0514/F-1336/M-0860/M-0951/F-0929/M-1024/F-1052/F-1123/M-0996/F-0950/F-1196/F-0612/F-0578/M-1025/M-0824/F-1045/F-1272/F-0628/F-0538/M-0995/F-0689/F-0614/F-1250/M-0960/M-1117/M-0501/F-1103/M-0696/M-1051/F-1061/F-1066/F-1333/F-0544/M-0944/M-0919/M-0513/F-1131/F-0844/M-0658/F-0520/M-1135/M-0540/M-1021/M-0550/F-1348/M-0745/F-1016/F-1143/F-0852/F-0504/F-0857/M-0782/M-0581/F-1132/F-1136/F-0904/M-1163/M-1083/F-0935/M-0815/M-0778/F-0619/F-1092/M-1167/F-1227/M-0577/M-1087/M-1307/F-1129/M-0988/F-0671/M-0636/M-1142/M-0732/M-1323/M-0670/F-1116/F-0763/M-0973/F-0720/F-1259/F-0663/M-1243/M-0826/M-0806/F-0561/F-1055/M-0548/F-1121/M-0527/M-1035/F-0531/M-1207/M-1255/F-0747/M-1101/M-0920/F-0956/F-1263/M-0881/M-1029/F-0927/F-0558/F-1214/F-0917/F-1346/F-0934/M-0840/F-0966/M-0724/F-0552/F-0825/F-1285/F-0525/F-1126/M-0758/M-1194/M-0899/M-0816/F-1112/F-0682/F-1165/F-1018/F-1193/M-0877/M-0982/F-0828/M-0560/M-0885/M-0631/F-1203/M-1054/F-0601/M-0709/F-0931/F-1315/M-1036/F-0830/M-1107/F-1115/M-1162/M-0837/M-0915/M-0818/F-0980/F-0726/F-1065/F-1146/F-0889/M-1056/M-0970/M-0847/M-0590/M-0986/F-1261/M-0557/F-0882/M-0562/M-0662/M-0755/F-0773/F-0645/F-0775/F-0637/F-0588/M-0958/F-1279/F-0954/M-0679/M-1068/M-0759/F-1202/F-0898/M-0639</t>
  </si>
  <si>
    <t>F-0625</t>
  </si>
  <si>
    <t>Esam Abbasi</t>
  </si>
  <si>
    <t>F-0672/F-1198/F-0786/M-1347/F-0735/M-1201/F-1046/F-0934/M-0738/F-1204/M-1243/M-0843/F-1071/F-0538/M-0534/F-0502/F-1228/F-1168/M-0599/M-0567/M-1025/M-0919/F-0957/M-0536/M-1276/F-1002/F-1045/F-0671/M-0609/F-0578/M-0841/F-1041/F-1146/F-1210/M-0524/F-0959/F-0804/F-1023/F-1178/M-1035/F-0935/F-0763/F-0687/M-0646/F-1171/F-0838/F-1324/M-0909/F-1151/M-0860/M-1248/M-0982/M-0892/M-1301/M-0703/F-0844/F-1081/F-1273/F-1285/M-0992/M-0928/F-1059/F-0712/M-0910/M-1307/F-0525/M-1218/F-0861/M-0723/F-0592/M-0694/M-0794/F-0748/F-1226/F-0583/M-0792/F-0808/M-1135/F-1257/M-1054/F-0839/M-0777/M-0624/F-1126/F-1152/M-1303/M-0501/M-0995/F-0545/F-0690/F-1013/M-1014/F-0772/F-1108/F-0991/F-0588/F-1297/M-1255/M-0809/F-1131/M-1084/F-0503/F-0760/M-1147/F-0747/F-0580/F-1190/F-0619/F-0953/M-1334/F-0544/F-0520/F-1278/M-0528/F-0517/F-0893/M-0513/M-0550/M-0691/F-1222/M-1033/M-0802/F-1123/M-0606/M-0837/M-0566/M-0791/F-1316/F-1098/F-1179/F-1275/M-1223/F-1010/F-0952/F-0663/F-1305/F-0819/M-0774/F-0864/F-0574/M-1325/F-0688/F-0543/F-1213/M-0981/F-0514/F-0686/M-1043/F-0719/M-1167/F-0828/M-0881/M-0548/F-1193/F-0939/F-1317/F-1129/F-0579/M-0630/F-0857/F-0751/F-0638/M-1111/F-0628/F-1216/M-0877/M-0709/F-1026/F-1214/M-0744/F-1055/M-1262/M-0816/M-0970/M-0996/F-0775/F-0613/M-0547/F-0807/F-1245/M-0570/F-1001/F-0852/M-0577/M-0903/M-1101/M-0505/F-1143/F-1004/F-0797/M-1091/F-0516/F-1032/F-0657/M-1158/F-1012/M-1156/M-0973/M-0998/F-1202/F-0898/M-1139/M-0951/M-0758/F-0829/M-0901/F-0975/M-0878/M-1344/M-1187/M-0507/M-1184/M-1339/F-1066/M-1292/M-0964/M-1331/M-0888/M-0620/M-1117/F-0754/M-0977/M-0865/M-0602/M-0553/M-0925/M-0920/F-1132/M-1170/M-0746/M-1107/F-1061/F-0904/M-0854/M-0560/F-0950/F-1062/M-1077/M-0833/F-1188/M-0906/F-0832/F-0622/F-0737/F-0508/M-1038/M-0608/M-0597/M-0678/M-1205/M-0896/M-0820/M-0510/F-0900/F-0905/M-0915/F-0617/F-0632/M-0834/F-0990/M-1293/F-0948/M-1269/F-0648/F-0669/F-1106/F-1040/M-0899/F-1242/F-0954/F-1103/M-1082/M-0610/M-1145/F-1119/M-0821/F-1176/F-1203/M-0815/M-1298/F-1136/F-0717/F-1256/F-0660/M-0988/M-1095/F-0927/F-1349/M-0715/F-0512/F-0929/M-0824/M-1068/M-1102/F-1272/F-0913/M-1291/M-0856/F-0549/F-1189/M-0731/M-0768/M-1150/F-1169/M-0771/M-0978/M-0557/M-0590/F-0661/M-0665/F-1153/F-1165/M-0752/F-0635/F-0647/M-1320/M-0851/F-0653/M-0696/F-1312/F-1157/M-1163/M-0943/M-1005/M-1181/F-1039/M-1177/F-1121/F-0812/F-0682/F-0537/F-1144/F-0764/F-0827/F-0849</t>
  </si>
  <si>
    <t>M-0626</t>
  </si>
  <si>
    <t>Marwa Khan</t>
  </si>
  <si>
    <t>F-0622/M-0973/M-1276/M-0926/F-1123/M-0607/M-0505/F-0579/M-0678/F-0543/M-1025/F-1212/M-0859/M-0919/F-0980/M-0834/M-0877/M-0837/F-0671/F-1324/M-1036/M-0778/M-0723/M-0606/F-1152/F-1106/M-1293/F-1228/M-0519/M-0986/F-1071/F-1146/F-0913/M-0920/F-1079/F-0537/M-1014/F-1013/F-1285/M-0768/F-1317/M-0744/F-1226/M-0540/M-0791/F-0520/F-0812/M-0507/M-0818/F-1151/M-0694/F-1183/M-0755/M-0806/M-1181/M-1267/M-0779/M-0833/M-0826/M-1184</t>
  </si>
  <si>
    <t>Fishing</t>
  </si>
  <si>
    <t>F-0627</t>
  </si>
  <si>
    <t>Xia Qiong</t>
  </si>
  <si>
    <t>M-0505/F-1169/F-0935/F-0671/M-0624/F-0502/F-0828/F-1026/M-1231/M-1167/M-0877/F-1120/M-1139/F-0775/M-0636/M-1319/M-1036/F-1071/M-0680/M-0920/M-0646/F-1045/M-1307/F-0804/F-1336/M-0723/F-1316/M-0919/M-0567/M-0901/M-0833/F-0953/F-0844/F-1152/M-1182/M-1135/F-0839/M-1247/M-1181/M-0818/F-0632/M-1078/F-1204/F-1079/F-1190/M-0977/M-1301/M-0949/F-1041/M-0806/F-1106/F-0913/F-0937/M-0821/F-1131/F-1046/F-1168/M-1005/F-1081/M-0694/F-0747/F-1138/M-0607/M-0899/F-1263/M-0910/M-1291/F-0864/F-1143/M-0831/M-1345/M-0774/M-0817/F-0751/M-0862/M-0524/M-1035/F-0829/F-1165/F-0950/M-1302/F-0939/F-0588/M-0658/F-0894/M-1069/F-0819/F-0629/M-0992/F-1213/F-0619/F-0568/M-0755/M-0940/M-0820/F-0861/F-0515/F-0531/F-0580/F-0628/M-1267/F-1228/F-1086/M-0560/M-0944/M-0925/F-1349/M-0967/M-0548/M-1038/M-1303/F-0720/F-0955/F-1016/F-0717/F-0952/M-0993/M-0840/F-1240/M-1334/M-1072/F-0512/M-0895/M-1326/M-1101/F-0763/M-1014/M-0841/F-0579/F-1062/F-1179/M-0744/M-0777/F-1040/M-0768/M-0816/M-0780/F-0617/F-1216/F-1278/M-0703/M-0860/F-1178/M-0906/F-0762/M-0970/M-0871/F-0583/F-1057/M-0859/M-0888/M-0733/F-1103/M-1339/F-1285/M-0691/F-1059/M-1117/F-1136/M-0997/F-1183/M-0961/F-0846/F-0537/F-1123/M-0868/M-1068/F-0669/M-0534/M-0869/F-0904/M-1022/F-0754/F-0504/M-0528/F-0984/F-1010/F-0898/M-1043/M-1033/F-0991/M-1286/F-1193/F-0773/M-0738/F-1274/F-0842/F-1210/F-0663/M-0789/F-0855/M-0678/M-0599/F-1225/F-0787/M-0851/F-0807/M-1293/M-0716/F-0934/M-1087/F-0684/F-0520/F-1282/F-0574/M-0979/M-0837/F-1342/F-1317/F-1012/M-1031/F-1153/F-0956/F-0687/F-1189/F-0849/F-0558/M-1266/F-0503/F-1226/F-1070/M-0909/M-1248/F-1318/F-1134/F-1032/M-1276/F-1328/F-1233/F-1314/M-0943/M-0634/M-0587/M-0783/F-0647/F-1284/F-0508/F-0905/M-0732/F-1245/F-0596/M-1223/F-0799/F-0812/F-0551/M-1192/F-1256/M-0639/F-1238/M-1107/F-1297/M-0826/F-1215/F-0545/M-1091/F-1186/F-0530/M-1030/M-0771/F-1154/F-1060/F-0538/M-0988/M-1205/F-0544/M-0878/F-1115/M-0779/F-1129/M-0978/M-0923/M-1311/F-0797/F-0622/M-1161/M-0881/M-0982/F-1312/F-0927/M-1270/F-0682/M-0577/M-0742/F-1275/M-1077/F-0692/F-0698/M-0896/M-0835/M-0824/F-0672/M-1110</t>
  </si>
  <si>
    <t>F-0628</t>
  </si>
  <si>
    <t>Noah Thompson</t>
  </si>
  <si>
    <t>F-1119/M-0694/M-0636/F-0574/M-1031/F-0543/F-1046/M-0779/M-0680/M-1201/M-0821/F-0632/M-1036/F-0935/M-0609/M-0818/F-0828/M-0566/M-0859/F-1012/F-1204/M-1005/F-0864/M-0755/F-0819/M-0909/F-1215/M-0973/F-0775/F-0798/M-0899/F-0934/F-1079/F-0672/M-1347/M-1139/M-0892/M-0925/F-1285/M-1307/F-1041/F-1004/F-1212/M-1231/F-1171/F-0754/M-0534/M-0915/M-0768/F-1228/F-1032/M-0501/F-0622/F-0953/F-1060/F-0739/F-1188/F-0619/F-1132/F-0747/F-1042/F-1318/M-1248/F-0954/F-0861/F-1312/M-0949/F-0686/F-1213/F-0596/F-1151/M-0837/F-0726/F-1120/F-1026/M-1030/M-1181/M-0783/F-0836/M-0553/M-1095/F-1263/M-1293/M-0505/M-1111/M-0567/F-0516/M-0594/M-1072/F-0638/M-0843/F-0838/F-0846/F-1278/F-0720/M-0610/M-0607/F-1071/M-0982/M-1167/M-0919/M-0996/M-0524/F-1280/F-1210/M-0758/M-0696/M-0824/F-1274/F-0648/F-0959/F-0955/M-1223/F-0538/F-1189/F-1106/F-1336/M-0526/F-1063/M-0817/F-0545/F-1222/F-0568/M-0995/M-0646/F-1249/M-0944/M-0809/M-0928/F-1272/M-0715/F-1001/F-1013/F-0735/F-0503/M-0523/F-0900/F-1045/F-0625/F-0502/F-1169/F-1016/F-0520/M-0986/M-0967/M-0673/M-0791/F-0668/F-0627/F-1179/M-0988/F-1333/F-1066/M-0716/M-1117/M-0926/F-0829/F-0937/F-0515/F-1324/F-1346/F-0647/F-0671/M-1033/F-1273/F-1130/M-0555/M-0782/M-1344/F-1186/M-0780/M-0774/F-0719/M-1091/M-1145/F-1190/F-1196/F-0773/M-1044/M-1187/M-0895/M-0896/M-0802/M-0593/F-1165/M-0998/F-1152/F-0737/M-0703/F-0757/M-0724/M-0834/M-0599/M-1218/F-0531/M-0993/M-1084/M-0665/M-1339/F-1313/F-0956/F-0701/F-1216/F-1146/M-0577/M-0560/M-1319/F-1059/M-0562/M-0540/M-1269/F-1126/M-0608/F-0697/M-1182/F-0712/M-1107/F-1337/M-1163/F-0799/M-0792/F-0857/F-1284/M-0947/F-1040/M-0940/M-1255/M-0945/M-0806/M-0868/M-0876/M-1281/M-1262/M-1303/F-1198/M-1276/F-0591/F-0748/M-1051/M-0742/M-0923/M-1243/M-0576/F-0924/M-1035/F-0980/M-1053/M-1009/F-1027/M-0572/F-0578/M-0677/M-1000/F-1250/M-0932/M-0510/F-0987/F-0558/M-0654/M-0771/F-0894/M-1308/M-0981/M-0529/M-0815/F-1202/F-1317/M-0978/M-1267/F-1168/F-0592/M-0781/M-0841/M-1329/M-1158/M-1110/F-1251/F-1116/M-1184/F-1154/F-0812/M-1334/M-0866/F-1314/M-1069/M-0816/F-1295/F-0832/F-0614/F-1112/M-1037/M-0778/F-0786/M-0691/F-1225</t>
  </si>
  <si>
    <t>F-0629</t>
  </si>
  <si>
    <t>James Gomez</t>
  </si>
  <si>
    <t>F-1204/M-1276/F-0672/M-0599/M-0988/F-0632/M-1347/M-0926/F-0531/F-0959/M-1036/F-1016/F-0937/F-1059/M-0774/F-1126/M-1078/M-0967/F-1119/M-0567/F-0512/M-0960/F-1151/F-1098/M-1167/M-1293/M-0609/M-1014/M-1033/F-1046/F-0954/F-1183/F-0950/M-0703/M-0560/M-0524/M-0824/F-1226/M-1187/M-0548/M-0507/M-1095/M-0664/F-0898/M-0723/F-1108/M-1286/F-0543/M-1054/F-0935/F-1285/M-0951/F-1202/F-0747/M-0513/F-0772/F-0953/M-1035/F-0753/M-1243/F-0786/F-1138/M-0624/M-1223/F-1060/M-0783/F-0754/M-0562/F-1026/M-0896/M-1135/M-0843/F-1136/F-1004/F-1041/M-0877/F-0864/M-0868/M-0694/F-1081/F-0882/F-0503/F-0842/F-1079/M-0862/M-0529/M-1083/F-0934/M-1298/M-0519/M-1218/F-1212/F-0808/F-0861/M-0837/M-0970/M-0820/F-1216/M-0826/F-0900/F-0726/M-0860/M-1291/F-0697/M-1241/F-0893/F-1282/M-0895/F-1057/F-1112/F-1263/M-1255/M-0607/F-0739/F-0798/M-0841/M-0778/F-1274/M-1248/F-1129/F-0588/F-0975/F-1120/F-0580/F-0957/F-0819/F-0663/F-0712/F-0829/M-1109/M-0851/F-1042/F-0549/M-0981/M-1031/F-0625/F-1271/F-1063/F-1040/M-0677/M-0816/F-1106/F-1280/F-0568/M-0977/M-1268/M-0780/M-1030/F-0917/F-0508/F-0598/F-0660/F-0648/F-1131/F-1318/M-1022/M-0658/M-1184/F-0578/F-0763/F-0748/F-0757/M-0992/F-0682/F-0855/F-1175/M-0680/M-0528/F-0530/M-1170/F-1190/M-0910/M-1182/F-1333/F-0638/M-0982/F-0955/M-0806/M-0993/M-1021/M-1163/F-1210/M-0634/M-0527/M-0673/F-1013/M-0865/F-1149/M-1231/M-0818/M-0593/F-0735/M-0644/F-0617/F-0545/F-1061/F-0836/M-0582/F-0688/F-0622/F-0671/M-0813/M-1110/M-0792/M-0789/F-1273/F-0728/F-0904/M-0505/F-1256/F-0537/F-0689/M-0779/M-0878/M-1007/M-1164/F-0858/F-0984/F-1052/M-0577/M-0997/M-1247/F-0717/M-0793/M-0649/F-1116/F-0647/M-0606/F-1225/F-1032/M-0744</t>
  </si>
  <si>
    <t>M-0630</t>
  </si>
  <si>
    <t>Brenda Wright</t>
  </si>
  <si>
    <t>F-0935/F-0804/F-1151/M-0973/F-0579/F-1136/F-1032/F-1317/M-0988/F-0763/F-0632/F-1016/F-1169/M-0678/F-1119/F-1168/F-0913/F-0754/M-0593/F-1285/F-0839/F-1120/F-1026/F-1045/F-0537/F-0900/M-1025/F-0954/F-0592/F-1204/M-0560/M-0680/F-0937/M-1241/M-0834/M-0607/M-1068/M-0779/F-0751/M-0892/M-0755/F-1171/F-0726/F-1059/F-1146/F-1212/M-1084/M-0536/M-0567/M-1223/M-1231/M-1187/F-1316/M-1036/F-0580/F-0911/M-0906/F-0578/M-1287/M-0782/M-1031/M-1243/M-1077/F-0748/M-0876/F-1155/M-1111/M-1201/M-0821/M-0992/F-1071/F-1196/M-0566</t>
  </si>
  <si>
    <t>Playing musical instrument</t>
  </si>
  <si>
    <t>M-0631</t>
  </si>
  <si>
    <t>Zhu Guohua</t>
  </si>
  <si>
    <t>M-0694/F-0538/M-1031/F-1002/M-0837/M-0940/F-1198/M-0636/F-1129/M-1139/M-0821/M-0536/M-0877/M-1107/F-1169/F-1324/M-0609/F-0839/F-1016/M-1187/F-1119/F-0935/M-1319/F-0747/F-0671/M-0920/F-0828/M-0723/M-0680/F-1086/F-0799/M-0624/F-1026/F-0980/M-0806/F-0688/M-0567/M-1068/F-0726/M-0548/M-1303/F-0913/M-0610/F-0937/M-0988/F-0739/M-0841/F-0861/F-1120/M-0590/M-1033/M-1292/M-0906/F-1168/M-1195/F-1106/F-1171/M-1339/M-0973/F-1204/F-0583/M-0782/M-0982/F-1151/M-0961/F-1190/F-0798/F-1138/F-1213/F-0751/F-1143/F-0574/M-0774/M-0778/F-1081/F-0864/F-1196/F-1216/M-0779/F-1297/F-0625/M-1182/F-0735/M-1298/F-1337/F-1001/M-1344/F-0525/M-0582/M-1167/M-0876/F-1042/F-0959/M-1286/M-0834/M-0781/F-1061/M-0513/M-0951/M-1135/F-1071/M-0553/M-1069/F-1032/M-0925/F-1285/M-0703/F-0952/F-0748/M-0977/M-1030/F-0660/F-0857/M-0529/M-0862/M-0593/M-0986/M-0996/F-1312/M-1147/M-0607/F-1228/M-0594/F-0975/F-1136/F-1098/M-0534/F-1317/M-0818/F-1188/F-1215/F-1155/M-0677/M-0599/F-0819/F-0900/M-1307/M-1024/M-1145/M-1005/M-1181/M-0587/M-0501/M-0970/F-1123/M-0899/M-0895/F-0632/F-1346/F-1250/F-1257/F-1112/F-1060/F-1275/M-0860</t>
  </si>
  <si>
    <t>F-0632</t>
  </si>
  <si>
    <t>Duan Haiyan</t>
  </si>
  <si>
    <t>F-0622/M-1068/M-0960/F-1336/F-1026/M-1054/F-1190/F-1045/F-0953/M-1347/M-0778/M-0774/F-1059/M-0851/M-0899/F-0775/M-0986/F-0812/F-1004/F-1213/M-1293/F-1226/M-1051/M-1030/F-1317/F-1060/M-1025/M-1182/F-0515/M-0536/M-0910/M-0567/M-0505/F-0538/M-0940/F-0819/F-1312/F-0537/F-1318/M-0909/F-1106/M-1084/M-1077/M-0519/M-0562/M-1344/M-0826/F-1196/M-0792/F-0578/F-0900/F-1079/F-1178/F-0959/F-1001/F-1155/F-0839/F-0502/F-0754/M-1201/F-0798/M-0843/F-0747/F-0828/M-1292/F-1023/M-0703/M-1339/F-0579/M-0524/F-1257/F-1131/F-0520/F-0844/M-0609/M-0906/M-0606/M-0539/F-0598/F-0864/F-0583/F-0726/F-1120/F-0836/M-0636/M-1276/M-0837/M-1218/M-0670/M-1243/M-0831/F-0503/F-0623/F-1041/F-0672/M-0961/F-0980/F-1240/M-0876/F-1204/F-0592/F-0935/F-0625/F-1152/F-1280/M-0901/M-0892/M-0526/F-0937/M-0700/F-0668/F-1333/F-0954/M-0593/F-0544/M-1320/M-1167/F-0753/M-1044/M-0981/F-1042/M-1181/M-1184/M-1014/M-0582/M-0973/F-1228/F-1171/F-1046/F-0613/M-0860/M-0951/F-1222/F-1081/M-1021/F-0660/M-0833/M-0896/F-0956/F-0531/M-1083/M-0678/F-0580/F-1316/M-0967/F-1263/F-1314/M-0834/F-1123/F-0934/F-1086/M-0840/F-0568/M-0944/M-1038/M-0576/F-0904/F-1297/M-0977/M-0782/F-0545/F-0763/M-1031/M-0587/M-0794/F-1108/M-0740/F-0787/M-1095/F-1212/F-1016/M-0841/F-1066/F-0931/F-0686/M-1286/F-1138/M-0559/F-0671/M-1109/F-0955/M-0755/M-0885/F-1313/M-0550/F-1132/F-1143/F-0549/F-0697/M-1281/M-1289/M-0865/M-0738/F-1146/M-0821/M-1208/F-0975/M-0723/F-0647/F-1049/F-1055/M-0548/F-1169/F-1149/F-1133/F-0688/M-0547/M-1007/M-0945/F-1216</t>
  </si>
  <si>
    <t>F-0633</t>
  </si>
  <si>
    <t>Karen Johnson</t>
  </si>
  <si>
    <t>M-0834/F-0538/F-1316/M-0960/M-1276/M-0837/F-0735/F-1032/M-0851/F-0537/F-1119/F-1071/M-0562/F-1336/F-1012/M-0940/M-0833/M-0949/M-0694/F-1143/M-1051/F-0882/F-1136/F-1129/F-0937/M-0636/M-1255/F-1183/F-0953/M-0723/M-1068/M-0778/M-0599/F-1079/F-0531/F-0671/M-1107/F-0682/M-0843/M-1201/F-1013/F-1138/F-0927/M-0755/F-0839/M-0909/F-0525/M-0824/F-1002/F-1196/F-1026/F-1178/F-0950/M-0680/F-0844/M-0534/M-1033/M-0951/M-0910/M-1223/F-1282/M-0510/F-0579/M-1262/F-1152/M-1170/F-0632/F-1168/M-1145/F-0991/M-0566/M-0696/M-1286/M-0779/F-0685/M-0860/F-0512/M-1035/M-1320/M-0899/M-1083/M-0920/F-0804/F-0659/F-0846/F-1086/F-0668/M-0609/M-1181/M-0758/F-1280/F-0753/M-1307/F-0842/M-1182/M-1030/F-0613/F-0580/M-0995/M-0919/F-1123/F-1040/F-0808/M-0768/M-0906/M-0818/M-1339/M-0501/F-0898/M-1243/M-1293/F-1126/M-0597/M-0670/F-0934/M-0593/F-0819/M-1184/F-0747/F-1132/F-0623/M-0600/F-0799/F-1027/M-0792/F-0772/F-1057/F-0727/M-0901/M-1025/F-1190/F-1146/F-0660/M-0527/M-0840/F-1222/F-0904/M-1292/F-1108/M-1248/F-0583/M-0539/M-1208/F-1060/M-1303/F-1233/M-1110/M-1187/M-0817/F-0532/M-0559/F-0687/M-1194/M-0967/F-1098/M-0570/F-1285/M-0560/M-1084/F-1130/M-0981/F-1001/F-0763/M-1156/F-1335/M-0550/M-0821/F-0563/M-0624/F-0503/F-0748/M-0794/F-0544/F-0828/F-0737/M-0594/F-0619/M-1102/F-0686/F-1215/M-1319/M-1142/F-1324/F-0861/F-1004/M-0611/F-0757/M-0553/M-0915/M-0567/F-0829/M-0700/M-0879/F-0617/F-0502/M-0587/M-1281/F-1081/F-1198/F-0688/F-0855/F-0812/F-0592/M-0961/F-0516/M-1054/F-0984/M-0973/F-1333/M-0526/M-0895/F-0911/F-1216/M-0691/M-1036/M-0997/M-1195/M-0815/M-1021/M-0820/M-0557/F-0690/M-0610/M-0988/M-0854/M-0606/F-0798/F-0515/F-1149/M-1014/F-0522/M-1329/F-0530/M-0513/F-1228/M-1269/F-0648/M-0607/M-0926/M-1231/F-1120/M-0868/M-0998/M-0783/F-1258/F-0651/F-1171/M-0805/F-1245/F-1342/M-1325/F-0969/F-0939/M-0665/F-0739/F-0702/M-1031/F-1151/F-1169/F-1066/F-0578/F-0931/F-0935/M-1074/F-0893/M-0881/F-0601/F-0990/M-0744/F-0701/M-0745/M-0733/M-1091/F-1242/M-0759/M-1241/M-0556/F-1155/F-0864/F-0959/F-0551/F-1212/M-1344/M-0731/F-1229/M-0896/M-1167/M-1005/M-0782/F-0801/F-0751/M-1287/M-1038/M-0856/M-1000/M-0740/M-0925/M-1164/M-0897/F-1348/M-0780/F-1015/M-0519/F-0629/M-1347/M-1135/F-1160/M-1326/F-1209/M-0986/M-0877/M-0738/F-1210/M-0876/M-0656/M-0641/M-1331/M-1044/M-0540/F-1322/F-1061/M-0555/M-1077/M-1125/M-0885/F-1273/F-1340/M-0776/F-1232/M-0789/F-0983/F-0889/F-1045/M-1009/F-0697/M-1267/F-0795/F-1297/F-1046/F-0564/F-0845/F-0622/F-0797/M-0888/F-0591/M-1099/F-0767/M-0887/F-1257/F-1122/M-1087/F-0971/M-1111/M-0869/F-1305/M-0709/F-1176/F-0719/F-0543/F-1295/F-0628/F-1188/M-0649/M-0943/F-0508/F-0900/M-0631/F-1134/F-0884/F-0545/F-1070/M-1118/F-0596/M-0704/F-0827/M-0505/M-0806/M-1073/F-0788/F-0535/F-1131/M-0699/F-0726/M-1302/F-1204/F-1214/M-0982/F-0913/F-1089/F-1049/M-0542/F-0875/F-0838/F-0672/M-0581/F-0647/F-0956/M-0866/M-0507/M-0724/M-1064/M-0945/M-0859/M-0547/F-0890/M-0736/F-0517/M-0847/F-0625/F-0836/F-1317/M-0781/M-1050/F-1016/M-0716/F-0987/M-0947/F-0830/M-0774/F-0965/F-1121/M-0536/F-0786/M-1172/F-1154/M-1003/F-1193/M-0573/F-0558/M-0791/F-0769/F-0661/F-1260/M-0977/M-0841/F-1097/M-0548/F-0775/M-0586/M-1311/M-0958/F-0720/M-0621/F-0954/M-0992/F-1337</t>
  </si>
  <si>
    <t>M-0634</t>
  </si>
  <si>
    <t>Sohail Al-Zahrani</t>
  </si>
  <si>
    <t>F-0672/M-1293/F-0861/M-0988/M-1276/F-1002/F-0775/F-0812/F-1136/F-1336/F-0748/M-0967/M-0607/F-1129/M-1111/M-1025/F-1204/F-0735/M-0779/F-1046/F-0563/M-0723/F-0819/F-0578/F-1023/M-0960/F-0934/F-1060/M-0821/F-1086/F-0798/F-1285/M-0986/M-1231/F-0592/M-0507/F-0772/F-0638/M-1030/F-0617/M-0536/F-1123/F-1120/F-0980/M-1031/F-0502/M-0851/F-1151/M-0901/F-0568/F-1106/M-0833/M-1201/F-1079/F-0583/F-1042/M-1135/F-0726/F-0579/F-0622/M-0744/M-0755/F-0561/F-0935/F-0829/M-0892/F-0911/M-0501/M-1084/M-0646/M-1218/F-0828/F-0515/F-1202/M-0910/F-1165/M-0895/F-1212/F-1226/M-0961/M-0982/F-1013/M-1319/F-0751/M-0562/F-1146/M-1005/F-1144/M-1181/F-1169/M-1298/M-0567/M-0624/F-0682/M-1035/M-0818/F-0927/M-0620/M-1117/M-0925/F-0929/M-1223/F-1063/M-0820/M-0606/M-0906/F-0786/F-0952</t>
  </si>
  <si>
    <t>F-0635</t>
  </si>
  <si>
    <t>M-0973/F-0954/F-1119/F-0592/F-0861/M-1319/F-0578/M-0755/F-0672/F-1129/M-1276/M-0843/M-0910/F-0583/M-1187/M-0678/F-0735</t>
  </si>
  <si>
    <t>M-0636</t>
  </si>
  <si>
    <t>Ebrahim Saad</t>
  </si>
  <si>
    <t>F-1151/F-1120/F-0839/F-1016/M-1054/M-0899/M-0593/F-1098/F-0538/F-0775/M-0988/M-1231/F-0954/F-0747/F-1215/M-0996/F-0617/M-0744/F-1012/F-1336/F-0531/M-0909/M-0926/F-1312/F-1198/M-0590/F-0864/M-0860/F-0568/F-1183/M-1084/M-0609/M-0562/F-0751/F-1086/M-1255/F-1126/M-0768/M-0919/F-0515/F-1178/F-0508/M-1135/M-1267/M-0901/M-0548/F-1257/M-0670/F-1213/M-0560/F-1228/F-0543/F-0520/M-0970/F-0726/F-0632/F-0991/F-0975/M-1320/F-1216/F-0929/F-1071/M-1307/M-0664/F-1316/M-0566/F-0687/M-1051/F-1226/F-0686/M-1302/F-0660/M-0519/F-1324/M-0599/F-1171/F-0525/M-1344/M-0606/F-1196/F-1202/M-0709/M-0758/M-0540/F-0844/M-1170/F-0984/F-0893/M-0536/M-0993/M-1345/M-0794/M-0594/F-0894/M-1005/F-0900/F-1186/F-0671/F-1062/M-0524/F-0760/M-1201/F-1297/F-1132/M-1187/F-0625/M-1087/M-0527/M-0928/F-0622/F-0748/F-1010/F-0578/F-0812/F-0934/M-0859/F-1059/M-0607/F-1152/M-1107/M-1024/M-1035/F-1168/F-0974/F-1028/F-1040/M-0809/M-0507/M-1319/F-0588/F-0612/F-1282/F-0898/M-0802/M-0951/F-0517/M-0738/F-0754/F-1112/M-0624/F-0950/M-1030/M-1077/M-1072/F-1032/F-0828/F-0857/F-0638/M-1025/F-1348/F-1129/M-0700/M-0550/F-1052/F-0629/M-0982/F-0616/F-0980/F-0720/F-0953/M-1142/M-0960/F-0942/F-0786/M-1268/M-0505/M-0510/M-0586/F-1328/M-0915/F-0957/M-0597/F-0705/M-1184/F-0614/M-0781/M-1293/F-1272/M-0649/M-0815/F-1333/F-1258/M-1074/M-0573/F-0574/F-0829/M-0944/M-0634/M-1145/F-0672/F-1057/M-0910/F-1045/F-1295/F-0685/F-0882/F-0583/F-1279/F-1273/F-0512/F-0842/F-0661/F-1189/F-1321/M-0821/F-0563/M-1182/M-0570/M-0932/F-1060/F-0682/F-0739/M-1243/F-0663/F-1103/M-0791/M-0967/F-0728/F-0861/F-0530/F-0537/F-0959/F-1256/F-0579/M-0824/F-1318/F-1253/F-1006/M-1207/M-1110/M-0559/M-1095/M-0778/M-1241/M-1158/M-0715/M-0567/F-1227/M-1139/F-1004/F-1212/F-1175/F-0838/F-0727/F-0549/M-1068/F-0832/M-1162/F-1001/M-0755/M-0879/M-0577/M-0949/F-1225/F-1123/F-0684/F-0717/F-0937/F-1127/M-0940/M-1262/F-1134/M-0964/M-0656/F-1075/M-1167/M-0572/M-1323/F-0913/F-0613/M-0740/M-1291/F-0502/F-0714/M-1102/F-0645/F-0849/M-1347/M-0816/F-0669/M-0630/F-0886/M-1211/F-1153/F-1204/F-1002/F-0627/M-0862/M-0868/F-0592/F-1335/F-0801/M-0602/F-1013/F-0623/F-1337/F-1284/F-1274/F-1244/M-0654/M-1163/M-1292/F-0990/M-0679/M-0557/M-0779/M-1036/M-0963/M-0817/F-1260/F-0668/M-0673/M-0631/F-0544/F-0939/M-0826/F-1146/M-0783/M-0978/F-0798/M-1223/M-0841/M-0837/F-1100/M-0501/F-0889/M-1339/F-0917/F-0927/M-1329/F-1026/M-0833/M-0528/M-1111/M-0977/M-0961/F-1090/F-1106/M-0774/M-1248/F-0987/F-1055/F-0692/F-1141/M-1003/F-0647/M-0933/F-0532/F-0966/F-1305/F-1242/M-0820/M-0696/M-1009/M-0703/M-1031/M-0745/M-0834/M-1239/M-1334/F-0863/F-1092/F-1066/M-0734/M-0553/M-1172/M-0777/M-1064/M-0877/F-0722/M-1301/M-0694/F-0938/F-0552/M-1156/M-1276/F-1340/M-0920/F-0598/M-1326/F-0596/F-1017/F-0659/F-0935/M-0541/M-0761/M-1083/F-1203/F-1124/F-0948/F-0735/M-1093/F-1240/F-0858/F-0983/F-0911/F-1285/M-1217/M-0981/F-1317/M-0903/M-1310/M-0780/M-0867/F-1119/F-0763/M-0943/F-1271/M-0626/M-0691/F-0773/M-0843/M-0736/M-1237/M-0989/M-1343/F-1263/M-0908/M-1327/F-0580/F-1179/F-1229/M-0986/M-0678/F-0819/F-0884/M-1014/F-0952/F-0545/M-0782/M-0533/F-0651/F-0633/F-1023/M-0534/M-1043/F-1169/F-1222/M-0539/M-0723/M-1037/F-0968/M-1034/F-0799/F-0807/M-0814/M-0677/F-1214/F-0825/M-0610</t>
  </si>
  <si>
    <t>F-0637</t>
  </si>
  <si>
    <t>Cai Xiaoyan</t>
  </si>
  <si>
    <t>F-0592/F-1026/F-0953/M-1014/F-0959/M-0967/M-1025/F-1168/F-0775/M-0624/F-1316/M-0824/M-0636/M-0593/F-0747/F-0672/F-1204/M-0606/M-0694/M-0778/F-1013/M-0505/F-0763/F-1171/M-0909/M-0507/M-1036/F-0538/M-0992/F-1190/M-0988/F-0900/F-0549/M-0758/M-0919/M-0877/F-1226/M-1286/F-1086/F-0563/F-0627/F-1285/F-0935/M-0821/F-1126/F-1228/M-1255/F-0525/M-1187/M-0524/M-1184/F-0660/F-0632/F-1032/F-0578/M-0925/M-0610/M-0510/F-1136/M-1035/M-0940/F-0726/F-0844/M-0843/M-0548/M-0837/F-1193/F-0697/M-0851/M-1033/F-0531/F-0913/F-1282/M-0528/M-0926/M-0696/M-0899/M-0723/F-0934/M-0755/F-0748/M-1135/M-0951/F-1106/F-1010/F-0838/F-1041/F-0786/F-1324/M-1293/F-0984/F-1098/F-1297/M-1078/F-1280/M-0944/F-0515/F-1040/M-1301/F-0861/F-0911/F-0975/F-0819/M-0599/F-0950/F-0685/M-1069/F-0532/F-0812/F-0760/M-0915/M-1223/F-0619/F-1274/M-1298/F-0545/M-0977/F-1257/M-1030/F-1079/M-1111/M-0928/M-0973/F-0580/F-0508/M-0826/F-0629/F-0579/M-0794/M-0806/M-1269/M-1005/M-1021/M-1218/M-0901/M-1022/F-0659/F-1016/F-0974/M-0691/M-0646/M-0815/M-1344/M-0555/M-0986/M-1268/M-0665/M-0587/M-0897/M-1031/M-1101/F-1061/F-1023/M-1024/F-0717/F-1178/F-1202/M-0738/F-1259/M-0933/M-0597/F-1328/F-1196/M-0630/F-1049/M-0586/F-0942/F-0955/F-0954/M-0840/M-1241/M-1118/F-1046/M-1163/M-1326/M-0816/M-1054/M-1235/M-0620/F-0583/M-0923/M-0634/F-1004/F-1151/M-0792/M-0658/F-0846/F-0663/M-0703/M-0774/F-1240/F-1018/F-1165/F-1052/F-0735/F-1129/F-0543/F-1212/F-1131/F-1313/F-0601/M-1231/M-0768/F-1155/F-1321/M-0833/M-0949/F-0762/M-0656/F-1175/F-0661/M-0607/M-0677/F-1348/F-0537/F-1215/F-0701/F-1071/M-0759/F-0828/F-1284/F-1188/F-0596/M-0847/F-0520/M-0964/F-0772/M-0979/F-1002/F-0842/F-0839/F-1123/F-0613/M-0557/M-1303/F-1337/M-1243/F-1045/F-0798/M-0932/M-0527/F-1169/M-1068/F-1028/M-0860/F-1012/F-1108/F-1263/M-0892/M-1276/M-0790/F-0894/F-0614/F-1216/M-0945/F-0905/F-1198/M-0560/F-1006/F-0929/M-1087/M-0567/F-1138/M-0680/F-1143/M-1139/M-0733/F-0503/F-1232/M-0770/M-0670/F-1121/M-0523/F-0737/F-0561/M-1095/M-1287/M-0741/F-0795/M-0590/F-1183/M-1167/M-0526/F-0574/M-0678/M-0920/M-0602/F-1186/F-0686/M-0600/M-0996/F-0681/M-0960/M-0867/M-0594/F-0750/F-0937/M-1334/M-0740/M-1247/F-0971/F-0757/F-0898/M-1347/M-0641/F-0804/M-0802/F-1214/M-0887/F-0991/F-1179/F-1119/F-1092</t>
  </si>
  <si>
    <t>F-0638</t>
  </si>
  <si>
    <t>Hind Mir</t>
  </si>
  <si>
    <t>F-0592/M-0837/M-1167/F-0512/M-0505/M-0967/M-0961/F-0671/F-0786/F-0775/F-0861/M-0834/M-0560/M-0507/M-1107/M-1139/F-0839/M-0892/F-1012/M-0723/F-0934/F-1226/M-0744/M-1035/M-0860/M-0609/F-0980/F-0772/M-1276/F-0819/F-1257/F-0957/F-1143/M-1054/M-1286/M-0567/F-1213/M-1014/F-1316/F-1136/M-1033/F-0950/M-0540/M-0768/M-1325/F-0846/F-0543/F-1120/M-1038/F-1152/M-0510/M-1262/F-1165/M-0550/M-0610/F-1183/F-0753/F-1202/F-0520/F-1212/F-1032/M-0910/F-1282/F-1046/M-0607/F-0574/M-1170/M-1135/F-1146/M-1005/M-0901/M-0694/F-1001/M-0658/F-1210/F-0537/M-1255/F-0754/M-1030/M-0920/F-1317/F-0927/F-0579/M-0636/M-0869/F-1178/F-0751/M-1298/F-0563/F-0935/M-0895/M-0536/F-1271/F-1214/M-1083/M-1205/F-1063/F-0515/F-1274/M-0859/F-1155/F-0672/F-0532/M-0896/M-1077/M-0586/F-0659/F-1297/M-1281/F-0747/M-0691/F-1112/M-0979/F-1144/F-1328/F-1131/F-1027/F-0836/M-0973/F-0544/M-0780/F-1040/F-0578/M-0778/M-1036/F-1060/M-1344/M-0528/M-0513/M-0777/F-0719/F-0975/M-1291/F-1169/F-1106/M-0774/F-0688/M-0833/F-1216/M-1287/M-0526/M-1022/F-1045/M-0831/M-1283/F-1151/M-1269/F-0726/M-0783/F-1023/F-0663/F-1002/F-0627/F-0844/F-0648/F-0614/M-1301/M-1068/M-1145/M-0851/F-0657/F-1062/M-0981/M-0611/M-0876/M-1187/F-1138/M-1307/M-1007/F-0538/F-1253/M-0824/M-1223/F-0810/M-0556/M-1109/M-0888/F-0939/M-0758/F-1250/M-0738/F-1285/M-0970/M-0821/M-0664/M-1266/M-0926/F-1176/M-0733/M-0988/M-0678/M-0599/M-1182/F-1260/M-0534/F-0852/M-1231/F-0959/F-1026/M-0782/F-0937/F-1016/M-0731/M-0646/M-0582/F-1318/F-0588/M-1087/F-1249/M-0529/F-0632/F-0552/M-0602/F-1004/F-0953/M-0680/F-0904/M-1319/F-1013/F-0948/M-0817/M-1326/F-0838/M-0854/F-0917/M-0624/M-1095/F-0564/M-0779/M-0992/M-0919/M-0903/M-1194/M-0960/F-0625/F-1198/F-0682/F-1278/F-0929/M-1292/F-0580/M-1037/F-0617/F-1234/F-1321/F-1119/F-0886/F-0739/F-1337/M-0963/F-0601/F-1279/F-0924/M-0639/F-0798/F-1229/M-0679/M-0915/M-0527/M-0814/M-0641/F-0872/F-0687/F-0889/F-0787/M-1084/M-1293/F-1275/F-1305/M-1051/F-1245/F-0828/F-1204/F-1196/M-0826/M-0986/M-0576/M-0539/M-1072/M-0982/F-0622/F-0757/F-0991/F-1129/F-0717/F-0676/M-0932/M-1009/F-1070/F-0966/F-1258/M-1320/F-1233/M-1161/F-1222/F-0629/M-1289/M-0742/M-0906/F-0549/F-1336/F-1123/F-0812/F-0773/F-1098/F-1108/F-0652/M-0899/M-1311/M-0765/M-0547/F-0971/F-1057/M-0553/M-0977/M-0715/F-1200/F-1332/M-0909/F-1160/M-0703/M-0877/F-0535/F-1190/F-0545/F-1263/F-1273/F-0583/F-1141/M-0626/M-1339/M-0590/F-0804/M-1069/M-1195/F-0898/M-1064/F-1228/F-0647/F-0561/F-1306/M-0867/F-0954/F-0864/M-0566/F-1312/M-0709/F-0832/F-0863/F-0922/F-0612/M-0835/M-0519/F-1061/M-0548/F-0763/M-1304/F-1215/F-0516/F-1010/F-1086/F-1100/F-0598/F-1066/M-0755/M-0818/F-0825/F-0766/F-1309/M-0989/M-0871/F-0698/M-1248/M-1096/M-1224/F-0829/F-0913/M-1031/F-0735/F-1168/M-0716/M-0559/F-1193/F-0974/F-0801/M-0562/M-0841/F-1238/F-1126/M-0964/F-1059/F-1124/F-0956/F-1153/M-1025/M-1163/F-0713/M-0620/M-1043/M-0879</t>
  </si>
  <si>
    <t>M-0639</t>
  </si>
  <si>
    <t>Yin Zhiyong</t>
  </si>
  <si>
    <t>F-1198/F-1013/F-0578/M-0837/F-1212/M-1347/M-0940/F-1190/M-0877/F-1171/F-1324/F-1204/M-1243/F-0671/F-1123/F-1098/F-1120/M-0624/F-0812/M-1054/M-0967/M-0909/M-1201/M-1051/F-0748/F-1336/F-0775/M-0738/F-1136/M-1339/M-0562/F-0638/M-0859/F-0537/M-0534/F-0512/M-1184/M-1276/M-1167/F-1023/F-0786/M-1014/M-0593/M-1241/M-0791/M-1005/M-0925/M-0834/F-1002/F-0619/M-0570/F-1196/M-0876</t>
  </si>
  <si>
    <t>M-0640</t>
  </si>
  <si>
    <t>Hou Chunyan</t>
  </si>
  <si>
    <t>M-0599/M-1014/F-0828/F-1316/F-1324/M-0977/M-1167/M-1031/M-0755/M-1036/M-1187/M-0910/M-0593/F-1317/F-1136/F-1171/F-0579/M-0961/M-1293/F-1079/F-1204/F-1143/F-0819/M-0843/M-1054/M-1078/M-1319/M-1292/M-1184/F-1226/F-1016/F-0913/M-0610/F-0900/F-0531/M-0607/F-0568/F-1086/M-0560/M-1339/M-0636/F-0538/F-1046/F-1129/M-0680/F-0549/F-0512/M-0778/F-1123/M-1135/M-1287/M-1303/F-0739/F-1213/M-0824/F-0671/M-0758/M-0791/F-1106/F-1318/M-0670/F-1198/M-1025/M-0949/F-1060/M-0501/F-1120/F-0629/M-1307/M-0526/M-1248/F-0812/M-1095/F-0544/M-0876/M-1145/M-0831/M-1030/F-1190/M-0694/M-0744/F-1183/F-1059/F-0953/F-0991/F-0829/F-0561/M-1117/F-0543/M-1267/F-0574/M-1051/F-0682/F-1070/M-0507/F-1168/M-0519/F-0660/F-1152/M-1218/F-0712/F-0578/M-1101/M-0837/F-0686/F-1193/F-1081/M-0992/M-1345/F-1285/M-0851/M-0841/M-0940/F-0764/F-0838/F-0952/M-1302/F-0617/F-1057/F-1098/M-0777/F-1275/M-1276/F-0625/F-0525/F-0564/F-1165/M-0567/F-0648/M-1109/M-1005/F-1278/M-1334/M-0540/M-1156/M-0548/F-0687/M-0821/F-0864/F-1119/F-0751/M-1022/F-0754/M-0646/M-1072/M-0783/F-0846/F-0927/F-1045/M-0539/M-1281/M-1344/M-0862/F-1240/F-1249/F-1010/M-1107/F-0551/M-0557/M-1111/M-0909/F-0939/M-1247/M-0513/F-1032/F-0786/M-1084/F-1228/M-1231/M-0814/M-0906/M-1255/F-0808/F-0959/F-0598/M-0620/F-0583/F-1027/F-0537/M-1077/F-1312/F-0545/F-0882/M-0700/F-0849/M-0594/M-0742/M-1223/M-0602/F-1013/M-0933/M-0586/M-1291/M-0885/M-1301/M-0527/F-0787/F-1257/F-0975/F-0690/M-0901/M-1068/F-1315/F-0839/F-0804/F-0857/M-0562/M-0779/F-1328/M-1241/M-0590/M-0945/M-0529/F-0726/M-0609/M-0664/F-1155/M-0528/F-1216/F-0614/M-0993/M-0724/M-0859/M-0932/F-1212/F-0861/F-0757/M-1083/F-0638/F-0612/M-0634/M-1110/F-0530/F-1178/M-1201/M-0879/F-0763/F-0798/M-0703/F-0698/F-0717/M-1286/M-0820/M-1329/F-1321/F-0954/M-1304/M-1029/F-1229/F-0830/M-0826/F-0622/M-0658/F-1305/F-1052/F-1049/F-0714/M-0536/F-0886/F-0672/F-1063/F-1002/F-1313/F-0669/M-1323/F-0628/F-1222/M-1269/F-1282/F-1071/M-1067/F-1116/M-0736/F-0748/M-0899/M-1000/F-1186/M-0665/M-0631/F-1335/F-1141/F-0502/F-1138/M-0582/M-0915/M-0789/F-0627/F-1130/F-1055/M-0865/M-0868/F-1028/M-0606/F-1041/M-0963/M-0856/M-0869/M-0877/M-0997/F-1202/M-0943/F-0844/F-1113/F-1039/F-1203/M-1102/F-0911/F-0875/M-1308/F-1062/F-0619/M-0600/F-1341/F-1337/M-0576/F-1105/F-1221/F-1253/M-1182/M-0982/M-0809/F-0855/M-1268/M-1139/M-1192/M-0848/M-0964/F-0580/M-0973/M-0597/M-0926/M-0740/M-0732/M-0673/F-0689/M-0605/F-0962/M-0565</t>
  </si>
  <si>
    <t>M-0641</t>
  </si>
  <si>
    <t>Jean Rogers</t>
  </si>
  <si>
    <t>M-0567/F-1190/F-1013/F-1120/F-0592/M-0821/F-1316/F-1046/F-0578/M-0843/M-0841/F-1016/F-0913/M-0607/M-0961/F-0735/F-0627/M-0977/M-0986/M-0723/F-0537/M-0892/F-1002/F-1336/M-0593/F-0819/M-1107/M-1014/M-0818/F-1202/F-1212/F-0515/F-0580/M-0510/F-0935/M-0877/F-1001/F-0786/M-1287/M-0824/F-0617/M-0859/F-1123/M-1276/F-0812/M-1005/F-0804/M-1307/F-0842/F-0763/M-0783/M-0881/F-1183/M-0536/M-0925/F-0502/M-0817/M-1036/F-0726/M-0519/M-1320/F-1143/F-1240/F-0663/M-0806/F-1108/M-0909/M-0876/F-0953/M-0553/M-1223/F-1169/M-1247/F-0927/F-0980/M-0960/M-1184/M-1101/F-1004/M-1345/F-1317/F-0672/F-1318/M-1051/F-1333/M-1025/M-1293/F-1215/M-0609/M-0996/M-0895/F-0839/M-0755/F-0685/F-0798/F-0687/F-0543/F-0688/F-0846/F-1152/F-1222/F-0957/F-1196/M-1195/M-0993/F-1081/F-1275/F-0934/F-0954/M-0826/M-1095/F-1063/M-0680/F-0807/F-0751/F-0775/M-1241/M-0550/M-1194/F-1032/F-0697/F-0588/M-0951/F-1136/F-0772/F-0628/F-1092/F-0574/M-0794/M-1111/F-1324/F-0857/M-0899/M-1325/F-1010/M-1286/F-1012/F-0660/F-1245/F-0625/M-0665/F-1062/F-0613/F-0538/F-0924/M-0778/F-1189/F-1018/F-0651/M-0949/M-1035/F-0531/F-0942/M-0928/M-1298/F-0844/F-1204/M-0792/M-0867/M-1187/M-1007/F-0532/M-0600/M-1319/F-0884/M-0587/M-1118/F-1263/F-1198/M-0570/F-1151/M-0547/F-0773/F-0516/M-1181/M-0679/F-0905/F-1337/F-0638/M-1167/F-1175/F-1041/F-1285/M-0513/F-0808/F-1121/M-0885/M-1038/F-0959/M-1268/F-0623/F-0544/F-1348/F-0517/F-0561/F-0858/M-0599/M-0901/M-0716/F-0894/M-0709/F-0712/M-0964/M-1091/F-0689/F-1186/F-1250/F-1342/M-0696/M-0746/F-0717/M-0802/F-0974/F-1257/F-0872/M-1211/M-0759/F-1027/F-1179/F-0563/F-0861/M-0678/M-0630/F-1216/F-0797/M-1292/M-0560/M-0809/M-0973/M-1266/F-0612/M-0673/M-1078/F-1119/M-0646/M-1339/F-0747/F-1060/F-0764/M-0744/F-1312/M-0590/F-1015/F-1210/F-0952/M-0854/M-0694/M-0781/F-1171/F-1023/F-0596/M-0658/M-1231/F-0838/M-0970/M-0944/M-1009/M-0868/F-0830/M-0878/F-1106/M-1334/M-0940/M-0586/M-0758/M-0505/F-1086/F-0632/M-0847/F-1134/M-0903/M-0871/M-0777/M-1054/F-1188/M-0524/F-1282/M-0791/M-0602/M-1145/F-1297/F-0545/M-0780/F-0671/F-1155/M-0655/M-1102/M-0559/M-0926/F-0889/F-0914/F-0728/F-1225/F-0904/M-1033/M-0741/F-1278/F-0753/F-0616/F-0748/M-0555/F-0579/F-0845/M-0837/M-1135/F-1168/F-0911/F-0762/F-0750/F-1228/F-1059/M-0562/F-1098/F-1017/F-1226/F-0682/F-0832/M-1084/F-1256/M-0768/F-0898/F-1071/F-0514/F-1213/F-0622/F-0969/F-0829/F-1138/M-0831/M-0606/M-0816/F-0568/M-1030/M-1206/F-1045/F-0950/F-0828/F-1258/M-0534/F-0990/F-1214/M-0626/M-0610/F-0583/M-0860/F-1057/M-0636/M-1083/F-0968/M-0919/M-1053/M-1347/M-0979/M-0736/M-0670/M-0620/F-0525/F-0900/F-0598/F-0707/F-1165/F-1272/F-0508/F-0710/M-0887/F-0591/F-0629/F-1075/F-1178/F-0504/M-0664/M-0851/F-0882/F-1176/M-0624/F-1306</t>
  </si>
  <si>
    <t>M-0642</t>
  </si>
  <si>
    <t>Noah Patel</t>
  </si>
  <si>
    <t>M-0505/F-0953/M-0738/F-0578/M-1293/M-1005/F-0544/F-1226/F-1120/F-0543/F-0622/F-0864/F-0592/F-0632/M-0562/F-0579/M-0910/F-1213/M-0678/M-0779/F-1132/F-1155/F-1106/F-1026/M-0824/M-0646/M-0768/F-1123/F-1079/F-0726/M-1111/M-1241/M-0877/M-0536/F-0838/M-0821/M-1038/M-0940/M-1287/M-0919/M-0892/M-0744/F-0950/M-0590/M-1182/F-0844/F-1212/F-0882/M-0670/M-1036/M-0664/F-0991/F-0617/M-1025/F-1171/F-1012/M-0817/F-1169/F-0748/M-1030/F-0672/F-0836/M-0553/M-0851/F-1126/F-0712/M-0534/F-0798/F-0627/M-0951/F-0975/F-1190/M-1194/F-0763/M-0782/F-1129/F-0934/F-0682/M-0778/F-1151/F-1215/F-0754/M-1304/F-0697/M-0540/M-0780/M-0868/M-0582/M-0501/F-0804/F-0775/M-0961/F-0957/M-1014/F-1216/M-0783/F-0810/M-0600/F-1271/M-1292/F-0893/F-1210/M-0560/M-0691/F-1152/F-0747/F-0685/F-1278/F-0648/M-1068/F-0574/F-0980/M-0658/F-0502/F-0613/F-1202/F-1040/F-0939/M-1181/M-0949/M-0833/M-1307/F-0786/F-0984/F-1282/M-1095/M-1069/M-1109/F-1010/F-1297/M-0867/M-0587/F-1061/M-0996/M-1167/F-1337/F-1273/F-0663/F-1257/F-0727/M-0771/M-0703/F-0924/F-1253/F-1186/F-1138/F-1285/M-0834/F-0855/F-1027/F-1098/M-1043/F-1060/M-0513/F-1112/F-1348/M-1083/M-1139/M-0818/M-0993/M-0820/M-1054/M-0967/M-0909/M-0733/M-0793/F-1119/F-0857/M-0903/M-0981/M-0841/M-1205/M-1145/M-1110/M-1319/F-0929/F-0955/M-1195/M-0665/M-0915/M-0963/M-1266/M-0809/F-1189/F-0504/M-0988/F-1228/F-0531/F-1280/M-1033/M-0794/F-1004/M-0606/M-0899/F-0532/F-0596/M-0895/M-0586/M-0859/F-0884/M-0896/M-0964/M-0925/M-1243/M-0694/M-0555/F-1198/F-1284/F-1314/F-0517/M-1269/M-0888/F-0720/F-0563/F-1312/M-1158/F-0735/F-0545/M-0814/F-0739/F-1049/F-1086/F-0514/M-1118/F-0647/M-0789/M-0566/M-0945</t>
  </si>
  <si>
    <t>M-0643</t>
  </si>
  <si>
    <t>Lin Hongyan</t>
  </si>
  <si>
    <t>F-1123/F-0672/M-0973/F-1120/F-0687/M-0961/M-0926/F-1169/M-0678/M-0837/F-0563/F-1198/M-0892/M-0567/F-1106/M-0977/M-0877/M-0507/M-0636/F-0543/M-0524/M-0843/F-1071/F-0531/M-1078/M-1068/M-1276/F-0688/F-0512/F-0578/F-1126/F-1013/M-1201/M-0755/M-1182/F-1129/M-0982/F-1060/F-0954/F-1023/F-1178/F-1001/F-1324/F-0748/F-1143/M-0859/F-0913/F-1316/F-1212/M-0988/F-0950/F-0682/M-1262/M-1014/F-1318/F-0957/F-1171/M-0670/F-0632/M-0664/M-1287/F-1016/M-1101/M-1038/F-1046/M-0733/F-0786/F-1032/F-0625/M-0526/F-0544/F-1086/F-1152/M-0833/F-1193/F-0614/M-1084/F-0775/F-1045/M-0899/M-1218/M-0970/M-0778/M-1035/M-1077/M-0818/M-0909/M-1184/F-1273/M-0658/F-1138</t>
  </si>
  <si>
    <t>M-0644</t>
  </si>
  <si>
    <t>Lan Long</t>
  </si>
  <si>
    <t>F-1119/M-1068/M-0837/M-0910/M-1054/F-0934/M-0961/M-0738/F-0574/M-0851/M-0510/F-0748/M-1293/F-1143/M-0646/M-0553/F-1324/M-0949/M-1014/M-0973/M-0818/M-0926/F-1106/F-0726/F-0828/M-0988/M-1033/M-0593/F-1071/M-0723/M-1292/F-0619/F-1155</t>
  </si>
  <si>
    <t>F-0645</t>
  </si>
  <si>
    <t>Wesam Sam</t>
  </si>
  <si>
    <t>F-1285/F-1168/M-0599/F-0735/M-0505/F-1079/F-1316/F-1046/M-0892/F-0632/M-1201/F-0937/M-0636/M-0961/M-1243/F-1059/F-0954/F-0638/M-1030/M-1051/M-1255/F-0754/M-1139/M-0899/M-1231/F-1210/F-1129/F-0828/M-1241/F-0617/M-1107/M-0843/M-1286/M-1325/F-0839/F-0619/M-1167/M-1145/F-0596/F-0682/M-0876/F-0545/F-0786/F-0525/F-1152/M-0915/M-0973/M-0906/F-0864/F-1106/M-0778/F-1016/F-1273/M-1248/M-0818/M-0877/F-0627/F-1213/F-1126/F-1023/M-0576/M-0791/F-1215/F-0747/M-0831/F-1045/F-0687/F-0991/F-0538/F-1098/M-0977/M-1194/F-0955/F-0844/F-0622/M-0992/M-1182/M-1038/F-1190/F-1193/F-0861/M-1091/F-0625/M-1117/M-0979/F-1171/M-0755/M-1035/F-1333/M-0694/F-0913/F-1202/M-0833/M-0925/M-1101/F-0613/M-0620/F-0980/M-0557/M-1304/F-1001/M-0841/M-1147/F-1032/M-0926/M-0993/M-0715/M-0507/M-0860/M-1344/M-1300/F-0568/M-0859/M-0555/M-0677/F-1012/F-0953/M-1102/F-0838/M-0510/M-0783/M-1301/F-0836/F-0942/F-0760/M-1068/M-0562/F-1226/M-1184/F-0549/M-0997/F-1131/M-0534/M-0540/M-0593/M-0524/M-0570/F-1136/F-0514/F-0543/M-0658/F-0688/F-1324/M-1195/M-0744/M-0826/F-0829/M-0573/M-0528/M-0920/M-0896/M-1283/M-0834/F-1271/F-1204/F-0592/F-1004/F-1143/F-0672/F-0934/F-1186/M-0610/F-0651/M-0560/F-0764/F-0798/F-0799/F-0751/M-0553/F-1010/M-0691/M-0919/M-0548/F-0819/M-0878/M-0732/F-0772/F-1018/F-0975/M-1084/M-0731/F-1260/F-1233/M-1054/M-1334/F-0852/M-1307/F-1178/M-1077/F-1002/F-0990/F-0583/M-1345/M-0777/F-1225/M-1118/F-0659/F-0552/F-0503/M-0996/M-0780/F-0717/F-1263/M-0696/F-0531/F-0763/F-1240/M-0670/M-1281/M-1347/F-0598/F-1120/M-1292/M-1033/F-0842/M-1029/M-0970/F-1013/M-1187/F-0927/F-1198/M-0982/F-1144/F-1317/M-1024/F-0808/F-1119/F-1055/M-0813/M-1172/F-0957/M-1247/M-1095/F-0558/F-0974/F-0762/F-0857/M-1031/M-0680/F-0911/M-0745/M-1110/F-0579/F-0748/M-0519/F-1132/F-1258/F-1196/M-1156/M-1192/M-1208/F-1212/M-0723/F-1275/F-0757/F-0578/F-1232/F-1154/M-0527/M-1083/F-0544/F-0563/M-1087/F-1041/F-1134/F-0517/F-0671/F-1123/M-0567/F-1318/F-0614/M-0901/M-1268/F-0512/F-1203/F-1169/M-0963/M-1303/F-1042/M-0816/F-0846/F-1061/M-1293/M-0986/F-0959/M-1323/M-0590/F-1138/F-1113/M-0960/M-0600/M-1218/F-0502/M-0736/M-0789/M-1161/F-1200/F-1086/M-0837/M-0586/F-0705/F-0917/F-1312/F-0504/F-0635/F-1335/F-0726/F-1121/F-0574/M-0933/M-0888/M-0967/M-0539/M-0675/F-1336/M-0611/M-1163/M-0673/M-0854</t>
  </si>
  <si>
    <t>M-0646</t>
  </si>
  <si>
    <t>Brenda George</t>
  </si>
  <si>
    <t>F-1119/F-1123/M-0599/F-0861/F-1196/F-0935/F-1136/M-1347/F-1204/F-1190/M-0779/M-0940/F-1046/F-0786/M-1167/F-0819/M-0636/M-0821/M-1051/M-1307/M-1107/F-1071/F-0735/F-1132/F-1060/M-0834/M-1077/F-1169/F-0954/M-1286/M-0977/F-1285/F-0671/F-0959/M-0973/M-1243/F-0748/F-0537/M-0778/M-0949/M-0876/F-0804/F-1316/F-0622/M-0540/M-0609/F-0525/F-0927/M-0624/M-1201/F-0772/M-0562/M-1248/F-0538/F-1171/F-0975/M-1184/F-1001/F-1120/F-0726/M-0536/M-0970/F-0687/M-1303/M-0996/M-1301/M-1031/M-1036/M-0680/F-1210/M-0925/M-1319/F-0829/F-0984/F-1178/F-1108/F-1057/M-0967/M-1187/F-1023/M-0782/M-0992/F-1324/M-0920/M-1276/F-0751/M-0587/F-1045/M-1320/F-1152/F-0592/M-0594/M-1054/M-1325/F-1188/F-1016/F-1186/F-0799/M-0700/M-0877/F-1098/F-0953/M-0818/F-1228/F-0911/F-0787/M-0831/F-1216/F-0688/F-0632/M-1291/M-0995/M-1005/M-0867/F-1002/M-0550/F-0614/M-1255/M-0888/F-0931/F-1112/M-0926/M-0919/F-1222/F-1263/F-1336/F-0855/F-1245/M-0816/M-0744/F-0739/F-1079/M-0910/F-0531/M-1101/M-0909/F-1348/M-0906/M-0510/M-1095/M-0793/F-0864/F-0545/F-1010/F-1013/M-0758/F-1183/F-0598/M-1068/M-0505/F-0685/F-1337/F-0857/F-1297/M-0824/F-0580/M-1300/F-0717/F-0812/F-1138/M-0634/F-0775/F-0543/F-0839/M-0560/M-1304/F-1151/M-1147/M-0694/M-0768/M-1102/M-1195/F-0502/M-0678/M-0620/F-1015/M-0840/F-1106/F-0889/M-0738/M-1218/F-0763/F-0846/M-1293/M-1035/M-0611/F-1233/F-1052/F-0682/F-0882/F-1240/F-0842/F-0942/M-0961/F-0950/M-0577/M-0837/M-0501/F-0966/F-0937/M-1072/F-1332/F-0660/F-0551/F-0767/M-0742/M-0513/F-0913/M-1135/F-0601/F-1278/F-1042/F-1061/F-1212/F-0648/F-0647/M-0792/F-0917/M-0526/M-0586/F-0714/F-0638/F-0697/M-0590/M-0903/M-0896/M-0731/M-0602/M-0597/M-0724/F-1271/M-0534/M-0791/F-1256/F-0689/M-1298/M-0673/M-0524/M-1287/M-0899/F-1012/M-0529/F-1279/M-1339/M-0806/M-1329/F-0568/F-0588/F-1081/M-0664/M-0960/M-0860/F-0747/M-1235/M-0572/M-0777/M-0655/F-0971/M-0706/F-0929/M-0814/F-0668/F-0613/M-1078/M-0986/F-1143/M-1283/F-1129/F-1272/M-0897/F-0705/M-0885/F-0591/F-1202/F-1130/F-1155/M-0878/F-1333/F-0686/F-1257/M-0733/M-0928/F-0712/M-1038/F-0544/F-1090/F-0795/M-0709/M-0895/F-0516/M-0548/F-0625/F-1198/F-0684/F-0574/M-0774/M-0752/M-1281/F-0669/M-1044/F-1126/F-1249/F-0972/F-1032/F-1253/M-0759/M-0997/F-0508</t>
  </si>
  <si>
    <t>F-0647</t>
  </si>
  <si>
    <t>Nadeem Zaki</t>
  </si>
  <si>
    <t>F-1169/F-1198/M-1293/F-1106/M-0960/F-0953/F-1171/M-1025/F-0763/F-1285/M-0779/M-0961/M-1243/M-1255/M-1031/M-0818/M-1051/F-1126/M-1068/F-1032/F-0935/M-0768/F-0502/M-0678/F-0747/F-0537/F-0975/M-0988/F-0937/M-0919/F-1143/F-0959/F-1212/M-1030/F-0563/F-0882/F-0568/F-1178/M-0909/F-1119/M-0806/M-0851/M-0566/F-1226/M-1033/M-1201/M-0824/F-1138/F-0980/F-0839/F-0583/F-0520/M-0553/M-0996/M-1182/M-1303/M-0680/F-0579/F-0838/F-1001/F-0950/F-0861/M-1231/M-0593/M-1241/M-0791/F-0991/M-0696/M-0777/M-0992/F-0812/F-1337/F-0934/F-1002/F-0798/M-1035/F-1263/F-1136/F-0957/F-1240/M-1286/F-0504/F-0629/M-0834/F-1132/M-1184/M-0821/F-1081/M-0540/M-1248/M-0860/M-0606/F-0913/M-0658</t>
  </si>
  <si>
    <t>F-0648</t>
  </si>
  <si>
    <t>Qi Xin</t>
  </si>
  <si>
    <t>F-0935/M-1201/M-1347/M-0694/M-1293/F-0861/F-0592/F-0622/M-1223/M-0678/F-1032/M-0977/F-1324/F-1285/M-0833/M-1187/F-1151/M-1276/F-0804/M-0755/F-1002/F-0748/F-0819/F-0543/F-1202/M-0646/F-0627/M-0996/M-0919/M-0837/F-0531/M-1025/M-1035/F-0747/M-0599/F-1198/F-1190/F-1152/F-0954/M-1030/M-0703/M-0567/M-0723/F-0629/F-0712/M-0553/F-1178/F-1042/F-1086/M-0624/F-1317/F-0672/M-1292/F-0775/F-1132/M-0925/F-1183/F-1336/M-0566/F-0578/M-0606/M-0501/F-1060/F-0864/F-1108/M-0982/M-0783/M-1054/M-1339/F-1171/M-0949/M-0896/F-0882/M-0590/M-0973/M-0524/M-0744/F-0549/F-0685/F-1213/M-1051/M-1167/M-1087/F-0984/F-1240/F-1212/M-0961/M-1303/F-1273/F-1143/F-0638/M-0910/F-1333/F-0836/M-1135/F-1169/F-1305/F-1055/F-0929/M-0979/F-0974/F-0735/M-0607/M-0843/M-0510/F-0532/M-0507/F-1040/F-0520/F-1120/F-1119/F-0893/M-1241/F-0632/F-0838/M-0876/F-0753/F-0596/M-0609/F-0726/F-1106/M-1218/M-0519/M-0892/M-0548/M-0792/F-0808/M-0993/M-0802/M-1325/F-1112/F-0810/F-1004/F-1280/F-0898/M-0878/M-1243/F-0714/F-0829/M-0774/M-1101/M-1036/F-0812/M-1158/F-1071/M-0777/F-0668/F-0952/M-0540/M-0665/M-0897/F-1131/M-0573/M-0771/F-0623/F-0561/F-1188/M-0834/F-1275/F-0913/F-1228/M-0824/F-0937/M-1181/F-1186/F-0904/F-1318/F-0905/F-0807/F-0828/F-1271/F-1348/F-1263/F-0975/F-0502/F-0959/F-0917/M-1208/F-0628/F-0583/M-1266/F-1176/M-0926/M-0733/F-0508/M-0696/F-1070/M-1289/F-1257/M-0779/M-0877/F-1146/F-1168/F-0515/F-0538/F-0849/F-1134/M-1286/M-1031/F-1023/M-0967/M-0634/F-0688/M-0738/F-0934/F-0660/F-0619/M-0906/M-0820/F-1222/M-0818/F-0884/F-1227/M-1145/F-1346/M-1069/M-0536/F-1126/M-0988/M-0644/F-0786/M-0670/M-0854/F-1316/M-0759/F-0889/M-1021/F-1349/F-0773/M-1117/M-1344/M-1307/M-0903/F-1046/M-0781/M-0945/F-1049/F-0953/F-0886/F-1272/F-1335/M-1162/M-0550/M-0677/F-1189/M-1248/M-0826/M-0654/F-0684/M-1323/F-1284/M-1231/M-0586/F-0612/F-0763/M-1064/F-0924/M-0895/M-1110/M-0841/F-1328/F-1026/M-1194/F-0751/F-1216/M-0641/M-0960/M-0859/F-1006/M-0947/F-1245/M-0992/F-1079/F-1259/F-0588/F-1013/M-0557/F-0613/M-0881/M-0920/F-0598/F-0857/F-0798/F-1010/F-0512/F-0544/M-1247/F-0772/F-0754/M-0600/F-1204/M-0559/F-1225/F-0574/F-0931/F-1210/M-0778/M-0560/F-0545/F-0697/M-0981/M-0909/F-1018/F-1155/F-1103/M-1291/M-0901/M-0709/M-1014/F-0669/M-0940/M-1195/M-0899/M-1334/M-0809/F-1123/F-0702/M-1077/F-0661/F-0956/F-1041/F-0852/M-0642/M-0768/F-0686/F-0914/F-0911/M-0587/F-0842/F-1279/M-0649/M-1139/M-0620/M-1142/M-0602/F-0728/F-0839/M-0923/F-0601/F-1277/F-0698/M-1024/F-1116/M-1300/M-0944/M-1267/F-1066/F-0760</t>
  </si>
  <si>
    <t>M-0649</t>
  </si>
  <si>
    <t>F-1119/F-1013/M-0567/F-0935/F-0812/F-0954/M-0977/M-0778/F-1098/M-0910/F-0735/M-0967/F-0538/F-0563/F-0828/M-0841/M-0940/F-1026/F-1071/M-0821/M-1111/M-0833/F-1045/F-0747/F-0580/M-0694/M-0996/F-0502/F-1002/M-1182/F-1317/F-0583/F-0754/M-0560/M-0519/M-1038/F-0957/F-0991/F-0632/F-0829/M-1167/F-0864/F-0672/F-0592/M-0680/M-1030/F-1196/F-0622/F-0786/F-1336/F-0625/F-0629/F-0512/M-0906/F-0574/F-1228/F-0697/M-0925/M-1319/M-1033/M-1068/M-1078/M-1247/F-0638/F-1178/M-1072/M-0599/F-0508/M-0528/F-1108/F-0753/F-0953/M-1276/M-1286/M-1077/F-1169/M-0881/M-0526/M-1248/M-0960/F-1155/M-0609/F-0808/F-0842/M-0792/M-1293/M-1325/M-0837/F-1213/F-0980/F-0663/M-0802/F-0688/M-0834/M-0973/F-1337/F-0687/F-1070/M-0944/M-0600/M-0670/M-1298/F-1060/M-0777/F-1305/F-0537/F-1216/F-1055/F-1120/M-1231/M-0791/F-1333/F-1188/M-0860/M-0982/M-0988/M-0758/M-0624/M-1243/M-1339/M-0513/F-0942/F-0596/M-0859/F-0568/M-0630/M-0979/F-0515/F-0952/M-0738/F-1023/M-1156/M-0899/M-1268/M-1184/F-0934/M-1095/F-1186/F-1280/F-1202/M-1329/F-0882/M-1195/F-0504/M-1084/F-1081/F-1190/M-0851/M-0919/F-0810/F-1146/M-0901/M-1024/M-0610/F-1273/F-1204/M-0909/M-1304/F-1168/M-0608/F-0617/M-0768/F-1129/M-0577/F-0772/F-0737/F-1278/M-1087/M-0539/F-1032/F-1143/M-0926/F-0530/F-1226/M-0620/F-0517/M-1307/F-1312/F-1171/F-0686/M-0646/M-1281/F-1061/F-0578/F-0804/M-1269/F-1059/F-0762/F-0579/F-1314/F-0872/M-0915/M-0703/F-0543/M-1283/M-0867/M-1301/M-0570/F-0652/F-0911/F-0659/F-1215</t>
  </si>
  <si>
    <t>M-0650</t>
  </si>
  <si>
    <t>Brenda Gray</t>
  </si>
  <si>
    <t>M-0505/F-0592/F-1151/F-0687/F-1098/F-0861/M-1068/F-1106/F-1196/F-0804/M-0680/F-1198/M-1187/M-0678/M-0821/F-0937/M-0562/F-0812/F-0563/F-0574/M-0899/F-1136/M-0973/M-1347/F-0627/M-0610/F-0629/M-0949/F-1183/M-1287/M-1014/M-0926/M-1036/F-0568/M-0540/M-0755/F-0935/F-1143/M-0940/M-1293/M-0567/M-1181/F-1132/M-0951/F-1171/F-1108/M-0988/M-1030/F-1123/M-0519/F-0953/M-0738/F-1204/F-0799/M-0977/F-1316/F-0757/F-0580/M-0658/F-1086/F-0688/M-1194/M-1345/F-0957/M-0901/F-0579/M-0986/F-1285/F-0842/M-1033/F-1168/M-0792/M-1095/M-0758/F-0991/M-0560/F-0819/M-1025/M-0507/F-0720/F-0754/F-1129/F-1169/F-0747/F-0959/F-0763/M-1005/F-0538/F-1026/F-1027/M-0928/M-0779/M-0548/F-1012/M-0566/M-1083/F-1190/F-0690/M-0691/F-0929/F-0617/F-0787/F-1042/F-0525/F-1312/F-0911/F-0939/F-0719/M-1344/M-1205/F-0934/M-0876/M-0896/F-1004/F-0735/F-1066/F-0772/M-1281/F-1215/F-0984/F-1324/M-0961/F-0588/F-1278/M-0744/F-0798/M-0783/F-0531/F-0598/F-1049/M-0557/F-1059/F-1061/F-0671/F-0956/F-0838/M-1334/F-0583/M-0526/M-1255/F-0849/F-1253/F-1216/M-1022/M-1267/F-0663/M-0868/M-0679/F-0689/F-0726/F-0924/F-0622/F-0727/F-1041/F-0748/F-0504/F-0672/F-0931/M-1266/M-1307/M-1087/F-1126/M-1091/F-1257/M-0524/M-0982/F-0712/M-0997/F-1222/M-1325/F-1057/M-0909/F-1178/F-1212/M-0816/M-1111/M-0877/F-0948/M-0555/M-1054/F-0974/M-1301/M-0602/M-0979/F-1186/F-1188/F-1176/F-0545/M-0534/F-1138/F-1045/F-0543/F-0619/M-0879/M-1158/M-1283/M-0895/F-0552/F-0512/M-0597/F-1018/F-0551/F-0596/M-0833/F-0648/M-0593/F-0904/M-0696/F-1127/M-0528/F-1213/M-0634/F-0502/F-1152/F-0886/F-1250/M-0824/F-1234/F-1259/F-1149/M-0547/F-1071/F-0682/M-0851/F-1055/F-0751/M-0867/M-0831/F-1090/M-0781/F-1263/F-0508/M-0774/F-1315/M-0513/F-1154/M-1031/M-1320/F-0549/M-1235/F-1271/M-0843/F-0638/F-0660/F-1317/F-0515/M-0677/F-0775/F-1121/F-0884/F-0651/F-1335/F-1115/M-1102/F-1279/M-1319/M-1074/F-1130/M-1276/M-0570/M-1243/F-0737/F-0828/M-0607/M-0694/F-1313/M-0947/M-0673/F-0537/F-1119/M-0967/M-0892/M-0814/F-0893/M-0582/M-0655/M-0641/M-0919/M-1162/F-1122/F-0864/M-0960/M-0878/M-1248/F-1060/M-1308/F-0714/M-1029/M-0715/F-0952/M-1077/F-1256/M-1078/M-1024/M-1035/M-0742/M-1201/M-0826/M-0606/M-0600/M-0820/M-0841/F-0578/F-1023/F-0613/F-1249/M-0556/M-0732/M-0577/F-1275/F-1280/F-1348/M-1302/M-0780/M-0587/F-1032/M-0581</t>
  </si>
  <si>
    <t>F-0651</t>
  </si>
  <si>
    <t>F-0935/F-0627/F-1285/F-1204/F-1013/M-1068/F-0538/F-1002/F-1316/F-0502/F-0763/M-0607/M-0779/M-1339/M-0892/M-1031/F-1079/M-0806/F-1198/M-0996/M-0703/F-0804/M-0646/M-0755/F-1060/F-0799/M-1307/M-0758/M-1184/F-0632/F-0838/M-0694/M-0560/M-1014/F-0898/F-0622/M-0562/F-0671/M-0834/M-1030/M-0609/M-0566/F-0525/F-0549/F-0844/F-0638/F-1041/F-0578/F-0747/F-0583/F-0686/F-1146/F-1026/F-1132/F-0954/M-1231/M-0519/M-1033/F-0911/M-1101/M-0977/F-0515/F-1169/M-0524/M-0841/F-1032/M-1170/M-0774/M-0973/F-1119/M-1005/F-1098/M-0988/F-0828/M-0851/M-0582/F-1057/F-0663/F-1312/F-0579/F-1123/F-0685/M-0993/M-1194/F-0975/F-1120/M-0738/F-0980/M-0744/F-0934/F-1126/F-0842/M-0539/M-0636/M-0536/M-0709/M-0920/F-1233/F-1228/M-0606/F-0846/M-1044/F-1136/M-0897/F-1193/M-1087/M-1077/M-0792/M-1241/M-0587/M-1158/M-1139/M-1292/F-0959/F-1143/M-0940/F-1151/F-1040/M-0670/M-1205/F-1216/M-1286/F-1165/F-0751/F-0682/M-1035/M-0951/M-0868/F-0544/M-0895/M-1111/M-0505/F-1004/M-0817/M-1223/M-0909/M-1303/F-0917/F-0561/F-0748/F-1168/F-1171/M-1345/M-0933/M-0599/F-0807/M-0925/M-1208/M-1247/M-0624/F-0786/M-1347/F-0905/F-1250/F-0864/M-0986/F-0668/F-0537/M-1091/F-0991/M-0782/F-0619/F-1010/M-0837/F-1186/F-0591/M-0610/M-0862/F-0552/M-0926/M-0867/M-0679/F-1183/M-1078/M-0982/M-0567/M-0783/F-1215/M-1043/M-1262/M-0556/M-0677/F-0719/F-0580/F-1245/F-1212/M-1304/M-0778/M-0878/F-1324/F-1176/M-0576/M-1195/F-0942/M-0879/M-0981/F-1049/M-0656/F-0735/F-1336/M-0723/F-1108/M-0507/F-1018/F-1282/F-0775/F-1295/F-0635/M-0821/F-1133/M-0960/F-1349/F-1090/M-0831/M-0602/F-0894/M-1235/M-1054/M-1267/F-1006/F-0617/F-1253/M-1074/M-0877/F-1333/M-1025/F-1016/M-0608/M-1067/F-0688/F-1238/M-0910/M-1021/M-0528/M-0824/M-0963/F-1070/F-0598/F-0772/M-0611/M-0771/F-1260/M-0631/F-0712/F-1313/M-0597/F-0514/M-0678/F-1213/F-1071/F-0672/M-1248/F-0836/F-0872/M-0510/M-1053/F-1023/F-1155/M-0944/F-0625/F-0839/F-0931/F-1273/M-0814/F-0530/M-1051/M-0731/F-0623/M-1320/F-0953/F-1271/M-0949/M-1167/F-0543/M-0932/F-1202/M-1211/F-0503/F-0886/M-0908/M-1069/F-0697/F-1130/M-1310/F-0914/F-1275/M-1172/F-0531/F-1039/M-1319/M-1083/M-0740/M-0741/M-0835/F-0795/M-0550/M-1118/F-0714/F-0676/M-1270/M-0843/M-0833/F-1341/F-0616/F-0659/M-0903/F-1154/F-0830/F-0592/F-0757/M-1217/M-0780/M-0641/M-0699/M-0869/M-0665/F-0568/M-0995/M-1323/F-1106/F-0929/M-0586/M-0634/F-1279/M-0715/F-1180/M-1218/F-0808/F-0516/F-1225/F-1086/F-0517/F-1127/M-0620/F-0939/M-0534/F-0690/F-1305/M-0992/M-1187/M-0859/M-1125/F-0855/F-1242/M-1056/F-1131/F-0545/M-0752/M-1293/F-1348/F-0857/F-1015/M-1301/M-1022/M-1007/F-1227/F-0787/F-0937/F-1045/M-0777/F-0829/F-0798/F-0883/F-0968/F-0521/M-0553/F-0753/F-0819/F-0648/F-0950/F-1046/F-1259/M-1147/F-1226/M-0997/F-1028/F-0890/F-1203/M-0761/F-1092/M-0593/F-0726/F-0705/F-1152/F-1012/M-0768/F-0946/F-0574/M-0964/M-1326/M-0961/M-1264/M-0570/F-0596/M-0724/F-1234/M-0887/F-1059/M-1276/M-0781/M-0542/M-0899/F-1284/M-0815/F-0739/F-0957/M-0675/F-0861/M-1164/F-0966/F-1188/M-0860/F-0913/F-0614/F-0737/F-0766/M-1156/M-0967/M-0680/M-1008/F-0551/M-0919/F-0633/M-0594/F-1144/M-0650/M-0523/M-0736/F-1159/M-0618/M-0683/F-0687/M-0548/M-1287/F-1112/F-1221/F-1027/M-0555/M-1239/F-1190/F-1332/M-0930/F-0904/M-0906/M-0800/F-0508/M-1181/F-0756/M-0871/F-0563/F-1076/F-1257/F-1001/M-1036/F-0512/M-1201/F-0990/F-1240/F-0754/F-1318/M-0642/F-0717/M-1197/M-0742/M-0818/F-0972/M-0691/F-0532/M-0658/F-1317/F-1210/F-1258/F-1020/F-0612/M-1107/F-1061/M-1038/M-0979/F-0652/F-0660/M-0557/M-0822/F-1129/F-0728</t>
  </si>
  <si>
    <t>F-0652</t>
  </si>
  <si>
    <t>Gao Liping</t>
  </si>
  <si>
    <t>F-1119/F-0935/M-1293/F-0622/F-1123/M-0505/F-1079/F-0688/F-0563/F-0672/F-0828/M-0694/M-0988/F-1045/M-1107/F-0579/M-0940/F-1032/F-0991/M-1111/M-1339/F-0839/M-0738/M-1248/F-0596/M-0680/F-1213/M-1054/F-0754/F-0632/M-0609/F-0629/F-1210/F-1318/M-0646/M-0791/M-1167/M-1286/F-1046/M-1095/M-0723/M-1287/F-0543/F-1152/F-1151/F-1336/M-0949/F-0954/F-1041/M-1139/M-0833/M-1325/F-0763/M-0607/F-1026/M-0910/F-0882/M-0821/M-1087/F-0753/M-1231/M-0548/F-1086/F-1183/M-0744/F-1249/M-0528/F-1257/M-0899/F-0687/M-0507/F-0549/M-1301/F-0705/F-0558/M-0926/M-0970/F-1198/M-0709/M-0919/F-0842/F-1098/F-0937/M-0892/M-0576/F-1060/F-0515/F-1070/M-1170/M-0851/M-1145/M-0567/F-1253/M-1069/M-0593/F-0772/F-0838/F-0714/F-1316/M-1068/F-0787/F-0517/F-0690/F-1059/F-1337/M-0820/F-1143/F-1188/M-0526/M-0973/M-0758/F-1130/F-1144/M-0774/M-1109/F-1263/F-0836/M-0992/M-0982/M-0888/M-0834/F-0739/F-1165/F-1004/M-1243/M-1025/F-1057/F-0812/F-1002/M-0566/F-0804/F-0893/F-1171/F-0846/F-0628/F-1212/F-0913/F-1333/M-0778/F-0578/M-0590/M-0909/M-0691/M-0977/M-0818/M-0534/F-1196/F-0934/M-0979/F-0544/M-1031/M-0843/F-0686/M-0523/F-1106/M-1036/M-1078/M-0678/M-0553/M-0547/F-0538/F-0917/F-0504/F-1146/F-1349/F-0844/M-0636/F-0545/M-0868/F-0537/F-0861/M-1084/M-0794/M-1292/M-0837/F-1136/F-1012/F-1010/M-0570/F-1272/M-0700/M-0594/M-1268/F-0592/M-1345/F-0698/M-0789/F-1315/F-1190/M-1283/F-1016/M-0928/M-0885/F-0849/F-1023/M-0624/F-0884/F-1285/M-0841/F-1279/F-0685/M-1072/M-0510/M-1247/F-0508/F-1169/M-1347/F-0798/M-1241/F-1071/F-0807/M-0901/F-0939/M-0967/F-0568/F-0552/M-0896/F-0927/M-0715/M-1187/M-1038/F-0588/M-1303/M-1223/M-0815/M-1269/F-0503/M-1208/M-1195/F-0966/F-0551/M-0634/F-0502/M-0782/F-1131/M-0658/F-0660/F-1179/F-0942/F-1245/F-0975/M-1053/F-1018/M-0826/M-0587/M-1035/F-0717/F-0635/F-1204/M-0572/F-1193/M-0802/M-0943/F-1228/M-0606/M-1077/M-0771/F-1278/M-1201/F-0671/F-1216/F-0512/F-0929/F-1215/F-1112/F-0775/M-1344/F-1261/F-0857/M-0960/F-1126/F-1168/F-0613/M-0582/M-1024/M-1118/F-1214/M-0519/M-0731/F-1233/F-0900/M-0908/F-0786/M-1083/F-1226/M-0867/M-0626/F-0748/M-0539/F-1141/F-1129/F-0953/M-1262/M-0529/M-0920/M-0862/M-1194/F-0875/F-1335/F-1227/F-0864/F-0810/F-1052/F-0627/F-1189/F-0827/F-0516/M-1074/F-1258/M-0759/M-0745/F-0750/F-1081/M-0639</t>
  </si>
  <si>
    <t>F-0653</t>
  </si>
  <si>
    <t>Eugene Miller</t>
  </si>
  <si>
    <t>M-0694/F-1120/F-0531/M-0834/F-1171/F-0563/F-0959/F-1168/F-1026/F-1098/F-0935/F-0953/F-0537/M-0534/F-0913/F-0579/M-0833/M-1248/F-1002/F-1212/F-0627/F-0596/F-1215/F-0819/F-1123/M-0996/M-0926/F-1216/F-1079/M-1276/M-0940/M-0723/M-0779/F-0735/F-1198/F-0980/M-0877/M-0524/F-1204/M-1319/M-1303/F-0775/F-1226/M-1035/M-0609/F-0763/F-0838/F-0842/M-1267/M-1005/F-0632/F-1202/F-0844/F-0900/M-0607/F-0934/F-0622/F-1316/F-1183/F-1045/F-1196/M-1231/M-0738/M-0560/F-1190/F-0955/F-0617/M-0658/M-0982/M-0910/M-1054/M-1091/M-0973/F-1057/M-0593/M-1187/F-0688/M-0841/M-0881/F-0574/F-1318/F-0705/F-1324/M-0896/F-0786/F-1129/F-1132/F-0882/M-0664/F-1119/F-0598/M-1031/M-0862/M-1347/F-1066/M-0977/F-0747/F-0712/F-0927/M-0909/F-1312/M-0590/F-1151/M-0949/M-1298/F-0772/F-1041/F-1010/M-0821/M-0869/F-0687/M-1025/F-0751/M-1344/F-1001/F-1245/F-0828/F-0520/F-0564/M-0868/M-0557/F-0753/F-0545/M-1078/F-0525/M-1241/F-0629/M-0997/M-1077/M-1024/F-1169/F-0614/F-0512/M-1145/F-1280/M-0843/F-1257/M-0547/F-1146/M-0505/F-1213/F-1278/M-0816/M-0901/M-0624/F-1071/M-1195/M-0606/M-0993/F-1130/M-0636/F-1228/M-0820/F-1143/M-1109/M-1007/F-0635/F-1018/M-0755/F-1062/M-1118/F-0697/M-0782/F-0858/M-0529/M-0826/F-1131/F-0726/M-0550/F-1233/M-0501/F-0898/M-1307/M-0961/F-0583/M-1167/F-0864/F-1253/F-0551/F-0625/F-0549/F-0517/M-0899/M-0573/M-1068/F-0516/F-0543/M-1320/M-0960/M-0519/F-0839/M-0777/F-0508/M-0577/F-0682/F-0797/M-0536/F-0612/M-0566/M-1182/M-1036/M-0696/F-1023/F-0728/M-1158/F-1106/F-1155/F-0671/M-0943/F-1040/M-1082/M-0555/M-0919/F-0904/M-1014/M-1304/M-1022/F-1032/M-1069/M-1201/M-0941/F-1263/M-0654/F-1295/M-1021/F-0659/M-1269/F-0939/F-0966/F-0799/M-0758/F-0750/F-0592/F-1127/M-0895/M-0678/F-1060/F-0530/F-1337/F-1214/F-0917/M-0587/M-0610/M-0650/M-0818/F-0969/F-1046/M-0741/M-0860/F-0767/F-0748/M-0994/F-0929/F-0975/F-1152/M-1293/F-1063/F-1225/M-0964/M-0967/F-0984/F-1284/M-0716/M-0878/F-0544/M-0995/F-1136/F-0808/M-1043/F-1336/M-0781/M-1301/F-1042/M-0649/F-0737/M-1102/F-0538/M-0908/F-0561/M-0805/F-0552/M-1223/F-1081/F-1176/F-0616/M-1117/M-1211/F-1179/M-0533/F-1113/F-1178/M-0958/F-0661/M-0992/F-1274/F-1006/F-0931/M-0814/M-1162/M-1243/F-1015/M-1072/M-0768/F-1055/F-0855/M-0794/M-0644/M-0851/M-0567/M-0774/M-0856/F-0663/F-1126/M-0734/F-1013/M-0783/F-0937/M-0776/F-0924/M-1291/M-0528/M-1323/M-1208/F-1259/M-0513/F-0773/M-0806/M-0542/F-0651/F-1322/F-0962/F-0954/M-1194/M-0670/M-0611/M-0639/M-0778/M-1104/F-0836/M-0746/M-1147/M-0831/M-0925/M-1084/F-0825/F-1260/F-0685/M-1101/M-0859/M-1207/F-0857/M-0523/F-0707/M-0780/F-1314/M-0586/F-0647/F-0702/F-0637/F-0905/F-0672/F-0957/F-1234/F-1200/F-0827/F-0798/M-0920/M-1247/M-1096/M-0988/M-0620/F-0769/M-0876/F-0846/M-0548/M-0970/M-1329/M-0599/M-1205/F-0638/M-0510/F-1306/M-1139/M-1292/F-1238/M-1085/F-0558/M-0892/M-1030/M-0675/F-0502/M-0724/F-0754/M-0507/M-1099/M-0923/M-0837/M-1000/F-1285/F-0942/F-0503/M-0850/M-1255/M-0771/F-0804/F-1028/F-1112/F-1261/M-1083/M-1287/F-0623/M-0626/F-1277/M-0553/F-0987/F-1103/F-1027/F-1086/M-0608/M-0679/M-0562/F-0861/M-0951/M-1142/F-1070/F-1052/M-1088/F-0760/M-1339</t>
  </si>
  <si>
    <t>M-0654</t>
  </si>
  <si>
    <t>Qi Jianhua</t>
  </si>
  <si>
    <t>F-0828/F-1119/M-1068/F-0954/F-0786/M-0738/F-1046/M-0843/F-1198/F-1228/M-0940/M-0892/F-1168/M-1005/F-1032/M-0877/M-0909/F-1215/F-0632/F-0747/F-1098/M-0778/M-1051/M-0988/M-0680/F-1212/M-0560/F-1190/F-0842/F-0583/M-0636/M-0599/F-1071/M-0501/M-0536/F-1151/M-0606/F-0739/M-0833/M-0860/M-1033/F-1106/M-1201/F-0798/F-1240/M-1325/F-0544/F-0531/F-1041/M-0678/M-0977/M-1030/M-0703/M-1187/F-1188/M-0607/F-0508/F-1026/M-0507/F-1204/M-0567/M-0899/F-1216/M-1117/M-0594/M-0550/F-1282/M-0992/F-0929/M-0694/M-0529/F-1312/F-0561/F-0913/M-0996/M-0513/F-1337/M-1087/F-0952/M-1302/M-1014/M-0557/M-0995/F-0617/F-1169/F-1060/M-1247/F-0614/M-1181/F-0857/F-0974/F-1120/F-1155/M-1035/F-0838/M-0841/M-0919/M-0925/M-0593/F-0812/M-0824/F-1012/M-0960/F-0975/F-0622/F-0579/F-0697/M-0837/F-1273/F-1193/F-1126/F-0839/M-0768/F-0764/F-1138/M-0597/F-0937/M-1267/M-0867/M-0658/M-0539/F-1057/F-0751/F-0846/F-0613/M-0806/F-0628/M-1243/M-0982/F-1263/M-1319/F-1349/F-0775/F-1258/F-0720/M-0548/F-0753/F-1226/M-0755/M-1025/M-0817/F-0763/M-1038/M-0970/M-1241/F-1059/F-1186/F-1152/M-0881/M-0528/F-1004/M-1135/M-0519/M-0949/M-1268/M-1021/F-0543/F-1297/F-1336/M-0610/F-0659/M-0573/F-1131/M-0816/F-0629/M-1269/M-1300/M-0920/M-0826/F-0712/F-1136/M-0859/F-0726/F-0984/M-1139/F-0592/F-0669/F-0663/F-0532/F-1257/F-0719/F-1259/F-1280/M-0967/M-0609/M-0744/M-1266/M-0562/M-0590/M-0993/F-0905/M-1205/F-0852/M-0510/M-1091/F-1018/M-1156/F-0657/F-0619/F-0580/M-0600/M-1281/M-0534/F-1144/F-0549/M-1077/F-0563/M-0679/F-1346/F-0980/F-0836/F-0934/M-1223/M-0878/M-1109/F-0627/F-0904/M-0951/M-1276/F-0545/F-0953/F-0538/F-1332/M-1235/F-0574/F-0966/M-0945/M-1218/M-1102/F-1278/M-1248/M-0906/M-1054/F-1245/M-1211/F-1260/M-0732/M-0742/M-1158/M-0888/M-0624/F-1333/M-0523/F-0772/F-0858/F-1061/F-0890/F-1130/F-1315/M-0871/M-0869/F-0900/F-0660/F-0598/F-1316/F-1016/F-1134/F-0672/M-0994/F-0760/M-0834/M-0577/F-0512/F-1108/M-0964/M-0746/M-0783/M-0973/F-1042/M-0943/F-0754/M-1283/F-1318/F-0931/F-1079/F-0762/M-0848/M-1111/M-1298/M-0901/F-0578/F-1040/M-1163/M-0716/M-1194/F-0808/F-1203/M-0926</t>
  </si>
  <si>
    <t>M-0655</t>
  </si>
  <si>
    <t>Wen Xiaodong</t>
  </si>
  <si>
    <t>M-0973/M-0940/F-0687/M-1167/F-1198/F-0543/F-0786/F-1119/M-0624/M-1201/M-1293/F-0531/M-0507/F-1013/F-1046/F-1032/F-0934/F-0748/F-0819/F-1215/F-1126/F-0688/F-1071/F-1317/M-0778/M-0738/F-1285/M-1068/M-0599/F-0882/M-0892</t>
  </si>
  <si>
    <t>M-0656</t>
  </si>
  <si>
    <t>Meng Bin</t>
  </si>
  <si>
    <t>F-1123/F-1119/M-0926/F-0861/F-1136/M-0988/M-1243/F-0786/F-1026/M-0973/M-0510/F-1171/M-0967/F-0622/M-0607/F-1336/F-1316/F-1196/F-0531/F-0638/M-0599/M-0779/F-0828/M-1286/F-1106/M-0841/M-0778/F-1046/F-0735/F-0672/F-0935/M-0646/M-0723/M-0833/F-0913/F-0563/M-0920/F-0804/M-0678/M-0540/M-1292/M-0909/F-0568/F-1013/M-0996/F-0842/F-0748/M-0636/M-0560/M-0774/M-0859/M-1033/F-1120/M-0593/F-1312/F-0617/F-1190/M-1139/M-1255/F-1004/M-0567/M-0768/F-0829/M-1181/F-0934/M-0834/M-0960/M-1084/M-0696/M-1182/M-1194/F-1079/F-0975/M-0892/M-1031/M-1248/F-0959/F-1183/F-1151/M-1298/M-1187/F-0751/M-0658/M-1036/F-1023/M-0851/F-0627/M-1087/M-1287/F-0660/M-1267/F-1061/M-0624/M-0553/F-0561/M-0940/F-1202/F-0807/F-0504/M-1167/M-0526/M-0915/M-0820/F-1240/M-0600/F-1081/F-0974/M-1030/M-0703/M-0557/M-1135/F-1070/F-0544/M-0587/F-0612/M-0539/M-0782/M-0755/F-0991/M-0821/F-0614/F-0613/F-0686/M-0899/M-0837/F-1284/F-0525/F-0508/M-0715/M-0997/M-1156/M-0586/M-1145/F-0747/F-1016/M-1304/F-1032/F-0532/F-1112/F-0864/F-0955/F-1273/M-0783/M-0664/M-0780/F-0623/M-0970/M-1231/F-1285/M-1038/F-0952/M-1293/M-0691/F-1027/F-0754/M-1068/M-0897/M-0802/F-1280/M-1083/F-0596/M-0925/M-0979/F-0502/M-0888/M-0813/M-0744/M-0513/M-0963/F-0537/F-0760/M-1025/M-1344/F-1314/F-1049/F-1257/M-0505/M-0809/M-0679/F-0588/F-0939/M-1118/F-1153/F-1313/M-0992/F-1052/F-0917/M-1307/M-0519/M-0742/F-1228/F-1138/M-0680/F-1238/F-0775/F-1168/F-0514/M-0877/M-0993/F-1274/F-0690/F-0616/M-1302/F-1098/M-1147/M-1078/F-1204/M-0738/M-1205/F-1134/M-0649/F-1215/F-0799/F-0538/M-1326/F-0884/F-1332/M-0630/M-0793/F-1041/M-0694/M-0923/F-1342/M-0951/F-1146/F-1002/M-0507/F-0549/M-0949/F-1178/M-0746/M-0550/M-1102/M-0759/M-0977/M-0919/F-1063/M-0610/M-0826/M-0961/F-1057/F-0836/F-1321/F-0688/F-0762/F-1282/F-1075/F-0889/F-1169/F-1225/F-0517/F-0648/F-0698/F-1130/F-0687/F-1129/M-0867/M-1301/M-0677/M-0590/F-1317/M-0910/M-0577/M-0745/F-0545/M-0529/F-0629/F-0764/F-1210/F-0739/F-0844/F-0727/M-1162/M-0523/M-0608/F-0552/F-1012/F-0954/F-0839/F-0651/M-0818/M-0699/M-1320/M-1043/M-1201/F-0773/M-0964/F-0695/F-0682/M-1142/M-0609/M-0634/F-0883/M-1161/F-0676/M-1029/M-1339/M-0724/F-1256/F-0900/M-1072/F-1309/F-1165/F-0619/M-1208/M-1334/F-0668/M-0824/F-0647/M-0644/M-0843/M-0871/F-0893/M-0876/F-0812/M-0606/M-0501/M-1311/M-0835/F-1349/F-0953/M-0597/F-1143/F-0969/M-1064/M-0626/F-1250/M-1184/F-0714/F-0838/F-0705/F-0772/F-0984/M-0620</t>
  </si>
  <si>
    <t>F-0657</t>
  </si>
  <si>
    <t>Willie Anderson</t>
  </si>
  <si>
    <t>F-0953/F-1168/F-1190/F-0954/F-1151/F-1198/F-0545/F-1032/M-1068/M-0910/M-1031/F-1285/F-1196/M-0607/M-0996/M-0949/F-0574/M-0505/M-1276/M-1030/F-0828/F-1212/M-1051/F-0812/M-0806/M-0843/M-0678/F-0980/F-0748/M-0940/F-1013/F-0632/F-1316/M-1255/F-0839/M-0841/M-1167/F-1126/M-0977/M-1084/F-1213/M-1307/F-0844/F-0846/F-1098/M-0624/M-0782/F-0975/F-1060/F-0739/M-1248/F-1086/F-1136/F-0754/M-0744/M-0567/M-0860/M-1184/F-0900/F-1318/F-0829/M-0694/F-0512/F-1106/F-0537/M-0536/M-1078/F-1193/M-0960/F-1257/F-1169/F-1120/M-0609/M-1077/M-1195/F-0705/F-0682/M-0513/F-0596/M-1231/F-0525/F-0514/F-1063/M-0562/F-0720/F-0984/F-1108/M-0534/F-1222/F-0810/F-0937/F-1152/F-1023/M-1025/M-0792/F-0950/M-0821/M-1293/F-1337/F-0503/M-0560/F-0531/M-0820/F-0578/M-1187/F-0893/F-0864/M-1005/M-0548/F-1188/F-1253/F-1146/M-0658/F-1274/M-0723/F-0772/M-0802/M-1298/F-0836/M-0791/F-0520/M-0599/M-1054/F-1210/F-0956/F-1042/F-1284/F-0629/M-1036/F-0763/M-0899/M-1347/M-1170/F-0668/M-0738/F-1271/F-1046/M-0920/M-0528/M-1291/M-1145/F-1317/F-0798/F-1275/M-0794/M-1038/M-1345/M-0679/F-0882/M-1135/M-1344/M-0837/M-0540/F-1045/F-0861/F-0558/M-1281/M-0594/F-0627/F-1010/F-1144/M-0840/F-1071/F-0686/M-0539/M-1043/M-1102/F-1002/M-1111/F-1119/F-0564/M-0724/M-0892/M-0781/M-0576/F-0579/M-0824/M-1301/M-1208/M-1286/F-0588/M-0555/M-0868/F-1175/F-1055/M-0963/F-0935/M-0833/F-0898/M-1117/F-1132/M-0771/M-0557/F-0568/M-1139/F-1178/F-0580/M-0600/F-1130/M-0507/M-1069/F-0852/M-1035/F-0638/F-0698/F-1215/F-1280/F-0687/M-0774/F-0913/M-0876/F-1227/M-1262/M-1194/F-0819</t>
  </si>
  <si>
    <t>M-0658</t>
  </si>
  <si>
    <t>Megan Cooper</t>
  </si>
  <si>
    <t>M-0988/F-0622/F-1169/F-1168/F-0531/M-0678/M-1223/M-0507/F-0786/F-1324/F-0935/F-1026/F-1046/M-0510/M-0960/M-0774/F-1216/M-0940/F-1198/M-0534/M-0738/M-0967/F-1215/F-0579/F-0957/F-0748/M-0694/F-0545/F-0687/M-0723/M-1031/M-0536/F-0839/F-1129/M-1347/F-1318/F-1151/M-0607/F-0596/M-1030/F-1171/F-0838/M-0703/F-1190/M-0501/F-1106/F-0682/M-1241/F-0804/F-1042/F-1213/F-0549/M-0664/M-1344/M-0513/F-0937/M-1286/F-1045/M-0680/F-1132/F-1210/M-0792/M-0910/M-0624/F-0580/F-1212/F-1086/M-1307/F-1060/M-0590/F-1336/F-1284/M-0901/M-0826/M-0540/M-1170/M-0859/M-0915/M-1072/M-0837/F-1079/M-0794/M-0609/M-0821/M-1068/F-0726/M-1276/F-1317/M-0809/M-0548/M-0831/M-0982/M-1035/F-1001/F-0574/F-1119/F-0688/F-0861/M-0593/F-0532/F-0842/M-0899/M-1292/M-1051/F-0775/M-1107/F-1282/F-0685/M-0906/F-1272/M-0646/F-0934/M-0570/M-1033/F-0544/F-0955/F-0954/M-1095/F-0939/M-1087/F-0613/F-0668/F-1155/M-1248/M-1339/F-0893/M-0557/M-0878/F-0959/F-0714/F-0568/F-1285/F-0942/M-0610/F-0974/F-0787/M-0778/M-0951/F-0657/M-1255/F-1131/F-1061/F-1092/F-0882/F-1126/M-0526/F-0836/M-0896/F-0632/F-1275/F-1214/F-1012/M-1231/M-1293/M-0986/M-1145/M-0833/M-1084/F-0812/M-0587/M-0862/F-0502/F-1328/M-1181/F-0697/F-0538/F-1196/M-0566/M-1156/M-0961/M-0562/M-0868/M-0505/M-1187/F-1278/M-0928/F-1040/F-0627/F-0686/F-0760/M-0888/F-0672/M-0933/F-1183/F-0515/M-1303/M-0597/F-0669/F-1188/F-1004/F-0563/F-1013/F-1152/M-0793/F-0773/M-1109/F-0917/M-0744/F-0737/F-0717/M-0820/F-0844/M-1243/M-0791/M-0733/M-1077/M-0709/F-0872/F-1116/F-1070/M-0528/F-0543/M-0765/F-0652/M-1158/M-0779/F-0623/F-1108/M-0919/F-1027/M-0539/F-1002/F-1098/M-0679/M-1162/M-0560/M-0926/F-1016/F-1146/M-1000/F-0953/M-0556/M-1201/F-0735/F-1226/F-1133</t>
  </si>
  <si>
    <t>F-0659</t>
  </si>
  <si>
    <t>Carol Cox</t>
  </si>
  <si>
    <t>F-0622/M-1223/M-0940/F-1071/F-1119/F-1169/M-0977/F-1324/F-1032/M-1187/F-0543/F-1317/M-1286/F-1026/M-1139/F-1285/F-0935/F-1165/M-1005/M-0636/F-0786/F-0751/M-0593/F-0563/F-0545/M-0680/F-1132/M-1243/F-0812/F-0913/M-1301/F-0842/M-1033/M-0906/M-0992/M-0519/M-1267/M-0961/M-1247/M-0607/F-1086/M-1167/M-0834/F-1216/F-1079/F-0625/M-0925/F-0959/F-1004/M-0609/F-0726/M-0881/M-0703/F-0538/F-1123/M-0792/F-1190/F-0839/F-0688/F-0514/F-1188/F-0671/M-1201/F-0955/F-1186/F-0804/M-1292/F-0705/M-1031/F-1023/M-0733/F-0772/M-0567/F-1136/M-0926/M-1231/M-0995/F-1012/F-0810/M-1195/M-1205/M-0566/M-0837/F-0531/F-0787/F-0929/F-0592/M-1025/M-0824/M-1084/F-1297/M-0624/F-1336/F-0596/F-0564/F-0697/M-0779/M-0576/M-0550/F-1126/F-0544/M-0738/M-0876/M-1276/F-0735/M-0536/M-0548/M-0715/F-1151/F-1198/M-1303/M-0744/M-0507/F-0574/M-0553/M-0851/M-0993/M-1158/F-0623/M-0859/F-1295/M-0555/M-1319/M-0818/F-1212/M-0802/F-0558/M-0670/M-0840/F-1138/F-1312/M-1035/M-0630/M-1241/F-1152/F-1316/M-1291/F-0568/F-0957/M-0892/M-0951/F-0512/M-1014/M-0524/F-0672/M-1036/F-1214/F-1081/F-0762/M-0608/F-1225/F-1213/M-0678/F-0580/F-1120/M-0986/F-0748/F-1108/F-1226/F-0942/F-0737/F-0685/F-1041/M-0833/F-0627/M-0973/M-0899/M-0611/F-0648/F-1061/M-1072/M-1077/M-0505/M-1300/F-0798/M-0860/M-0724/M-1038/F-1228/M-0813/F-1028/F-0852/F-1215/F-1042/M-1326/F-0882/F-0651/M-1302/M-0709/F-1238/F-1171/M-0919/F-0613/F-0974/F-1013/F-0669/M-0821/M-0967/M-1007/F-0698/M-1074/F-1328/M-0815/F-1189/M-0774/F-1045/F-0975/M-1325/F-1333/M-1043</t>
  </si>
  <si>
    <t>F-0660</t>
  </si>
  <si>
    <t>Albert Morales</t>
  </si>
  <si>
    <t>M-0988/F-0861/M-1068/M-0778/M-0926/F-0953/F-0578/M-0837/M-0834/F-0804/M-1201/M-0824/M-0507/F-0672/M-0738/F-0627/F-0596/F-0775/M-1248/M-0821/F-1013/M-1005/F-0632/M-0910/M-1286/F-1106/F-0748/M-1243/M-0624/F-0957/F-1285/M-0501/F-1190/F-1210/M-0899/F-0531/F-1129/M-0940/M-1287/M-0562/F-0935/F-0954/F-0836/F-0502/F-1204/M-0694/M-0841/M-0782/M-0877/F-1240/F-1155/F-1178/F-0828/F-1086/F-0934/M-0768/M-0973/M-0566/F-0629/M-1325/M-0510/M-0755/F-1119/M-0696/M-1241/F-1143/F-0617/F-1324/F-1316/F-0754/M-0550/F-0592/M-0758/M-0915/M-0986/F-0574/M-0862/F-0763/F-1023/F-1312/F-0799/M-0818/M-0982/M-1223/M-1319/F-1222/M-1247/F-0638/M-0557/F-0760/F-0720/F-0812/M-0519/M-0860/M-1301/M-1181/M-1276/F-0648/F-0503/F-1257/M-0567/M-1031/F-0757/M-0677/F-0808/M-1087/M-1347/M-0809/M-0859/M-0609/F-1098/F-1214/F-0514/M-0700/F-1046/M-0928/M-1101/F-0579/M-0540/F-0517/M-0833/F-1152/F-1066/M-1135/M-0630/M-0876/F-0688/M-0576/F-1146/M-1014/F-0580/M-0600/M-0779/F-1349/M-1205/F-1004/F-1136/M-1077/F-0663/F-0619/F-1026/F-1198/F-1071/M-0996/M-0553/M-1145/M-0888/F-0882/M-0977/M-1095/F-0797/M-0783/F-0516/F-0543/M-1025/F-1165/F-1202/M-0881/F-0671/M-0577/F-0544/F-0959/M-0851/F-1228/F-1168/F-1016/M-0814/F-0974/F-0504/M-0679/M-1255/M-1035/F-1333/F-0561/M-1334/F-1126/F-1186/F-0819/M-1030/M-0944/M-0664/M-1211/M-1051/F-0520/M-0733/F-0625/M-1167/F-0893/M-0963/M-1218/M-0534/M-0771/M-1269/F-0984/F-1216/F-0628/F-1132/M-0646/F-1081/F-0739/F-1256/F-0613/M-0945/M-0560/F-1212/M-0607/F-1063/M-0523/M-1187/F-0767/F-1253/F-1314/F-1133/F-0955/M-0505/F-1275/M-0513/F-0838/M-1029/M-1262/M-1307/F-0687/F-0839/M-0744/M-0901/F-0807/F-1151/M-0608/F-1120/F-0705/F-1112/F-1171/M-0678/F-0635/M-1022/F-1042/F-0728/M-1083/F-0698/F-1196/F-0980/F-1123/F-1225/M-1323/F-0532/M-1044/M-1110/F-1249/M-0843/F-1295/M-0680/M-0610/M-1147/M-0611/M-0805/F-1055/M-1024/M-0932/M-1195/F-1116/F-0904/F-0645/F-1154/F-1075/F-1263/F-0717/F-0931/F-1348/M-0723/M-0949/F-0622/M-0636/F-1057/M-1107/M-0964/F-1271/M-0981/M-0903/M-0848/F-0786/F-1045/F-0690/F-0858/M-0620/F-1012/M-0587/F-1250/F-0965/M-1091/F-1153/M-0817/M-0631/F-1193/F-1274/F-0773/M-0593/M-0791/M-0892/F-0952/F-1060/F-1322/F-0971/M-0831/M-0774/M-0709/M-0654/F-1280/F-1113/F-0552/F-0764/M-1158/F-0911/F-1317/F-0616/M-1182/F-1273/M-0539/F-1160/F-1002/M-0802/M-0997/F-0795/M-0599/F-0737/M-1054/M-0909/F-0614/F-0689/M-0770/M-0536/F-1108/F-0864/M-1344/M-0547/F-0537/M-1074/M-0542/M-0989/F-0751/M-0509/F-0762/F-0702/F-1279/M-1142/F-0538/M-0639/M-1033/M-1084/F-1226/M-0978/M-0906/M-0869/M-1073/M-0526/M-0570/M-0806/M-0675/F-0512/M-1078/F-0568/M-1197/F-0549/F-0972/M-0670/M-0724/F-0710/F-1284/F-0798/F-1336/F-0651/M-1311/M-0704/F-1134/M-0518/F-1103/F-0545/M-0919/F-1114/M-0742/M-1117/M-1302/M-1231/M-1292/M-0741/F-1188/M-1038/M-0793/M-0781/M-0604/F-1130/F-1019/M-0634/M-0643/M-1173/F-0747/F-0845/F-0917/M-1139/F-1169/F-0612/F-0686/F-1124/F-0883/F-0927/M-0548/M-0649/F-1121/F-1245/F-0844/F-1032/F-0750/F-1041/M-1137/F-0891/M-1170/M-1264/M-0992/M-1224/F-1062/F-0515/F-0784/F-0829/F-0966/M-0930/M-0878/F-1028/F-0697/M-1094/F-1259/M-1172/M-0826/M-1293/F-1282/F-0712/M-0813/F-0726/F-0924/M-0590/F-0588/M-1291/F-0969/F-1309/F-0735/M-0524/M-0897/F-0810/F-1260/F-0912/F-1079/M-0896/F-1258/M-0960/M-0715/F-1234/M-0572/M-1058/M-1298/F-0830/M-1109/F-0900/M-1270/F-0522/M-0731/F-1100/M-0867/M-0868/M-1036/F-0942/F-0657/F-0832/F-0842/F-0753/M-0961/F-1297/M-0765/F-1017/F-0535</t>
  </si>
  <si>
    <t>F-0661</t>
  </si>
  <si>
    <t>Liao Qiang</t>
  </si>
  <si>
    <t>M-0567/M-0977/M-0778/M-0988/M-1031/M-0960/F-1046/M-0860/F-0804/F-0544/F-1336/M-0899/M-1111/F-1178/M-0859/M-0833/F-0617/F-1196/M-0926/F-0583/F-0579/F-0861/M-1307/M-1347/M-0609/F-0578/F-0786/F-1213/F-1123/M-0920/M-1301/F-1041/F-0913/M-0806/F-0957/M-0818/M-0524/M-1243/M-0951/M-0826/M-1267/F-0836/F-1190/F-0842/M-0566/F-0898/F-1152/F-0763/F-1032/M-1201/F-1001/M-1107/F-0959/F-0864/M-0843/M-0646/F-1026/M-0783/M-0560/M-0562/F-0812/F-1098/M-0709/M-1195/M-0703/F-0508/F-0558/F-1165/F-1071/M-0540/M-0664/F-1132/F-0953/M-1025/M-0501/M-1187/F-1138/M-0550/F-0984/M-0820/F-1057/F-1120/F-0705/M-0809/F-0712/M-0906/M-1184/F-0688/M-1170/F-0531/F-1216/F-0648/F-0638/M-1298/M-0507/F-0686/M-1117/M-1167/F-1055/F-0537/F-0592/M-0665/M-1051/F-0772/F-0929/M-1038/F-0627/F-1002/M-0658/M-0779/F-0614/M-0505/F-0838/F-1049/F-0764/F-0549/F-1171/M-0680/F-0613/F-0808/M-0961/F-0619/F-0939/M-0691/M-1095/M-0973/F-0935/F-1126/F-0739/F-1136/M-0892/F-1183/M-0624/F-0810/M-0831/M-0593/M-0526/M-0606/M-0529/F-0844/F-0532/M-1218/F-0927/F-0798/F-0830/M-0881/F-1103/M-1054/F-1226/F-0672/M-0996/M-0630/F-0884/M-0636/F-0728/M-0869/F-1189/F-0635/F-1316/F-1168/F-1346/F-1295/M-0791/F-1305/F-1106/F-0685/M-0877/M-1345/M-1319/F-1328/M-0528/F-0893/M-1077/M-0915/M-0816/M-0548/M-0723/M-0794/F-0975/M-0597/F-0857/F-1016/F-0574/F-1119/F-0512/M-0555/M-0755/F-1312/M-0602/F-0612/M-0745/M-1241/M-1101/M-0821/M-0940/M-0897/F-1333/F-0622/F-1215/F-1045/M-1164/F-1127/F-0629/F-1273/F-0543/M-1300/M-1084/M-0620/F-0657/F-0829/M-0611/M-0556/F-0551/F-1004/F-1256/F-1349/F-0954/M-0738/F-1317/M-0910/F-0530/F-0969/F-0545/M-0607/M-0901/M-1262/F-1337/F-1280/M-1255/F-0754/F-1198/M-0519/M-0716/M-1303/M-0919/F-1013/F-0676/F-0846/M-1005/M-0600/F-1061/F-0659/M-0581/M-0670/F-0762/M-0577/M-0547/M-0932/M-1110/F-1204/F-1154/M-0696/M-0626/F-0952/F-0671/F-0775/M-1102/F-1060/F-1318/M-1172/F-0695/F-1141/M-0868/M-0539/F-1249/M-1014/M-0639/F-0937/F-1012/M-1033/M-1247/M-1035/F-1134/F-0564/F-0839/F-1155/M-0949</t>
  </si>
  <si>
    <t>M-0662</t>
  </si>
  <si>
    <t>M-0567/M-0926/F-1190/F-0687/M-0507/M-0505/M-1054/M-0678/M-0821/F-1045/M-0636/F-1120/M-1248/F-1151/F-0545/F-0913/M-1276/M-0755/M-1068/M-1031/F-1216/M-0560/F-1178/F-0934/F-0632/F-0763/F-0748/F-0959/F-0828/F-0579/M-0986/F-0543/M-0806/F-0502/M-0940/F-1171/F-0627/F-1202/M-0534/F-0772/F-0954/M-1135/F-1079/M-1014/M-0862/F-0549/F-0682/F-1317/F-0836/M-1077/M-0831/M-0590/M-0899/F-0583/M-0961/F-0927/M-1255/M-1325/M-0778/M-1107/M-1095/M-0526/M-0925/M-0851/M-0820/F-1138/F-1032/M-1182/M-1194/M-0949/F-0525/M-0977/M-0593/F-0911/F-0757/M-0973/F-0563/F-0659/F-0625/M-0837/F-0688/F-1143/M-0738/F-1333/M-0536/F-1318/F-1228/F-0686/F-1132/M-1320/F-0754/M-0869/F-0846/F-1012/M-1030/F-0508/F-0898/M-0709/F-1312/M-0670/M-1025/F-0504/F-1215/F-0753/M-1231/F-1026/M-0677/M-0779/M-0607/F-1010/M-0694/M-0519/M-1078/F-1144/F-1273/F-0537/F-1155/F-1063/F-0735/F-0503/M-0649/M-0818/F-1013/F-0786/M-1156/M-0816/M-0723/F-0588/F-0810/F-0614/F-1258/M-0774/F-0564/F-0544/M-1281/M-0597/M-0951/F-1233/F-1086/F-1198/M-1139/M-1043/M-0960/F-1103/M-1300/M-0982/F-0578/F-0812/M-1005/F-1129/M-0892/M-0524/F-0844/M-1051/F-0726/F-0991/F-1131/F-1040/M-1007/M-0586/F-0764/M-0843/F-0773/M-0995/F-1098/F-0882/F-0852/M-1287/F-1210/F-0622/F-0592/M-0833/M-0691/M-0742/M-1087/F-1313/F-0551/F-1152/F-0775/M-1223/M-0599/M-0868/F-0574/F-0942/F-0512/M-1083/F-0953/F-0827/F-0532/F-1016/F-0889/F-0660/M-0865/M-0744/F-0799/M-1339/F-0829/M-0529/M-0910/M-0732/F-0628/M-0646/M-0746/M-0562/M-0777/F-1055/M-0716/F-0591/F-1119/F-1027/F-1212/M-0576/F-0698/F-1314/M-0581/M-0768/F-0849/F-1204/F-1018/M-0856/F-0676/F-1176/M-1022/F-0751/M-0734/M-0824/F-0515/M-1021/M-0703/F-1149/F-0804/M-0963/M-0840/M-0988/F-0717/F-0531/M-0993/M-0791/F-0842/M-0655/M-0540/F-0669/F-1249/M-0909/M-1187/F-0905/M-0752/M-0897/M-0594/M-0967/M-0513/F-1263/M-1293/M-0841/F-1136/F-0917/M-0759/F-1348/M-0572/M-0608/M-1035/F-1081/M-0680/M-1195/F-1238/M-1266/F-0672/M-1243/M-0885/M-0624/M-0610/F-0697/M-0877/F-0819/F-1165/M-1270/M-1319/F-1342/F-0568/M-1307/F-1057/M-1104/F-0900/M-0970/M-1345/M-0556</t>
  </si>
  <si>
    <t>F-0663</t>
  </si>
  <si>
    <t>Cai Xiaoping</t>
  </si>
  <si>
    <t>F-1204/F-1285/F-1123/F-0632/F-1317/M-1347/M-1036/F-1198/M-0843/F-1016/F-1013/F-1119/F-0861/F-0819/M-1223/F-1226/F-0828/M-1139/F-0537/M-1051/F-1126/M-0536/F-1213/F-0954/F-1215/F-0839/M-1339/M-0821/F-1120/F-0596/M-1068/M-0507</t>
  </si>
  <si>
    <t>M-0664</t>
  </si>
  <si>
    <t>Luo Xiaoyu</t>
  </si>
  <si>
    <t>F-1151/F-1013/F-1168/M-0834/M-0977/F-1336/M-0940/F-0935/M-0505/F-0828/F-1002/M-1107/M-0919/M-0892/M-0841/F-0763/M-0507/F-1120/F-0622/F-1171/M-0926/F-0688/F-0687/F-1098/M-1307/F-0751/F-0747/F-1126/M-1287/F-0953/F-1060/F-1023/M-0920/F-0959/F-1045/M-0548/M-0636/M-0774/F-0799/F-0672/M-0909/F-1042/M-0768/M-1078/F-0638/M-0567/F-0563/F-0627/F-0537/F-1285/F-1132/M-0624/F-1143/F-0754/M-1051/F-1226/F-1032/M-0818/M-1031/F-0579/M-0986/M-0833/F-0954/F-0531/F-0861/M-1201/M-0524/M-0783/F-1129/M-1005/M-0824/F-0808/M-0744/M-0777/M-0877/F-0583/M-1187/F-1273/F-0659/F-1198/M-0696/M-1345/M-0513/F-1282/M-1077/F-0748/M-1286/F-0685/M-0501/F-1212/M-0519/M-1319/M-1068/M-1339/M-0658/M-1072/M-0534/M-1030/M-0951/F-0671/M-0609/F-1316/M-0646/M-1292/F-0838/M-0593/M-0610/M-0715/F-0952/F-0934/F-0714/F-1131/F-1144/F-0812/F-0525/F-1146/M-1087/M-0599/M-1302/F-0842/F-0942/F-0617/F-0697/M-1084/F-0719/F-0628/M-0944/F-1066/M-0979/M-0895/F-0924/M-0871/F-0538/F-0689/F-1027/M-1243/F-0900/F-0558/F-1026/F-0864/F-0598/F-0629/M-0826/M-0606/M-1241/M-0700/F-0980/M-0901/F-0872/F-1349/M-0949/F-0846/M-1329/F-0884/M-0906/F-0580/F-0625/M-1267/F-1278/F-0623/F-1210/F-0543/F-1179/M-0794/F-0574/F-1240/M-1181/M-0837/F-0648/M-0970/M-1158/M-1208/F-0937/M-0771/M-0755/F-0726/F-0549/M-0649/F-1176/F-1204/F-1178/F-0682/F-0827/M-0581/M-0782/M-1036/F-1297/M-1300/F-1225/F-1108/F-0786/F-1279/F-1257/M-0523/M-1170/M-0843/F-1196/M-1218/M-0867/M-1205/M-0961/F-1112/M-0630/F-0545/F-1193/F-0772/F-1016/F-1169/F-1123/M-0746/M-1163/M-0779/M-0821/M-0590/M-0947/F-1324/F-0819/M-1000/M-1194/M-0851/F-1121/F-1175/F-0735/F-0764/F-0857/M-0607/M-1147/F-0516/F-1309/F-1213/F-0676/F-1055/F-1313/F-1127/F-1081/M-0586/M-0850/M-0694/M-0536/M-0876/F-0858/F-0775/M-1044/M-1142/M-1135/M-1095/F-1071/M-1150/F-1189/M-1301/M-1014/F-1001/F-0890/F-0966/M-1054/F-0530/F-0712/M-0778/M-0963/M-0678/M-1231/F-1232/F-0844/F-0845/F-1203/F-1059/F-1136/M-0611/F-1041/M-0758/F-1305/F-1154/F-1152/M-0560/M-0547/M-1145/F-1250/F-0681/F-0750/M-0724/F-1209/M-1053/F-1280/M-1082/M-1125/M-0881/F-0686/M-0600/F-0561/F-1245/M-0859/M-0910/F-0613/F-1149/M-0594/F-1317/F-1188/F-1106/M-1139/M-1038/M-0806/M-0856/M-0723/F-1153/F-0939/M-1025/F-1312/F-0578/M-1056/M-0996/F-0591/M-0994/F-0839/M-0896/M-0709/F-0520/M-1109/F-1012/M-0780/F-0863/M-0526/M-0817/M-0862/F-0852/F-0651/M-0584/F-1004/F-1202/F-1138/M-1099/F-0810/F-0668/F-0544/M-0650/M-0908/M-1303/F-0990/M-0680/F-0739/F-0592/F-1215/F-1253/F-1200/F-1090/M-0967/F-0957/M-1172/F-1046/M-1064/F-1271</t>
  </si>
  <si>
    <t>M-0665</t>
  </si>
  <si>
    <t>Lai Nushi</t>
  </si>
  <si>
    <t>M-0694/F-0538/F-0735/F-1120/M-1014/M-0877/F-1079/F-0579/M-0926/F-0592/M-0609/M-0510/M-0560/F-1171/M-0636/F-0537/F-0544/M-1005/F-1002/F-1045/M-0567/M-1347/F-0625/F-1165/F-0512/F-1324/F-1119/M-1241/F-1190/M-0909/F-1285/F-1136/F-1060/F-1204/M-0755/M-0501/F-0786/F-0828/F-1126/M-0996/F-0775/M-1255/M-0824/M-1325/M-1201/M-0967/F-1312/M-0826/F-0819/M-0892/M-0818/F-1016/F-1106/M-0570/F-0568/M-0562/F-0950/M-0507/F-0954/M-1181/F-1318/M-0782/M-0658/M-0806/F-0754/F-0864/M-1267/M-0831/M-0607/F-1026/M-0777/F-0502/F-1063/M-0993/F-0623/F-0638/F-0515/M-1276/F-1210/M-1095/M-1170/M-0817/F-0808/M-1021/M-1078/F-1023/M-0920/F-0720/M-0988/F-0697/F-1202/F-1333/M-0582/M-0906/F-1013/M-0915/F-1274/M-0678/F-0893/M-0982/M-1304/F-0937/F-1138/F-1041/F-1213/F-0688/F-0558/F-1336/F-0929/F-1317/M-1231/F-0682/F-0894/F-1253/F-1061/M-0555/M-1243/F-0561/F-1349/M-0594/F-0574/M-0513/M-0781/F-0583/F-0668/M-0774/M-1109/M-0833/M-0646/F-0578/M-0526/F-0753/M-1208/F-0503/M-0597/F-0564/M-1022/M-0995/F-1049/F-0927/M-1326/F-0829/F-1275/M-0794/F-0737/M-1268/F-1012/F-0520/F-0632/M-1302/M-1024/M-0837/F-0747/M-0876/M-1194/F-1168/M-0703/F-1179/F-1146/M-1033/M-0780/F-1280/F-1305/M-1111/F-0757/F-0627/M-1072/F-1282/F-0660/M-1030/M-0951/F-0619/F-0719/M-0813/M-0961/F-1257/M-0821/F-0904/F-0763/F-0886/F-0827/F-0872/M-1054/M-0949/F-0516/F-0966/F-0974/M-0791/M-0859/M-1068/M-0843/F-0772/F-0728/F-0531/F-1198/M-0706/F-0508/M-0973/M-1000/F-1144/M-0878/F-0530/F-1134/M-0716/M-0740/M-1301/M-0960/F-1032/M-0593/F-0861/M-1298/F-0517/F-0804/M-1293/F-1066/M-0534/M-0505/M-0634/M-0981/M-0885/F-0552/F-1090/F-0838/F-0514/F-0913/M-1056/F-1004/M-0548/M-0590/M-0553/M-0680/M-0901/F-1127/M-0992/F-0676/M-0779/M-1289/F-0622/M-0851/M-0910/F-0705/M-0624/F-1141/F-1123/F-1259/F-1322/M-0654/M-0933/M-1281/F-0857/F-1052/M-0626/F-1272/F-1042/M-1292/M-1286/M-1025/F-1196/M-1184/M-0986/M-1009/M-0600/F-0852/F-0701/F-0545/M-0758/F-0672/F-1278/F-0686/M-0977/M-0998/M-1345/M-0566/M-1139/M-1205/M-1107/F-1242/M-0557/F-1010/F-1186/F-1348/F-1151/F-1169/M-0860/M-0899/F-1115/F-0917/F-1098/M-1135/F-1178/M-0771/F-0563/M-0789/M-0691/F-0803/M-1035/F-0549/F-0842/F-1086/M-0673/F-1233/M-1083/F-0663/M-1248/M-0979/M-0519/F-0883/F-1176/M-0536/F-1261/F-1143/M-1339/F-1122/F-0684/M-0738/M-0994/M-1101/F-0689/M-0608/F-1149/M-1174/M-0723/M-0587/F-0890/M-1195/F-1133/M-1164/F-0687/M-0862/M-1125/F-1155/M-1051/F-1263/F-0787/M-0964/F-0953/F-0762/F-0695/F-1040/M-0550/M-1099/M-0919/F-0916/M-1172/M-0895/M-1029/M-1329/F-0773/F-1057/M-0840/F-0939/M-0903/F-0659/F-1121/M-0868/F-0905/M-0715/M-1163/M-0518/F-1229/F-0858/M-0533/F-0712/F-1316/M-1145/M-1207/F-0580/F-0766/M-0856/M-0854/F-1001/F-1337/F-1295/M-0736/F-0681/M-1158/F-0614/M-1117/F-0812/F-0543/F-0532/M-0524/F-1152/M-1064/F-1188/M-0677/F-1314/F-0589/F-0596/F-0799/M-1290/M-1093/F-1226/F-1315/F-0914/F-1071/F-0525/M-1053/F-1175/F-0976/F-0569/F-0935/F-1015/F-0991/F-1238/F-1070/M-1161/M-1077/F-0551/F-0629/M-0746/M-1102/F-0760/F-0855/M-1173/M-0744/M-0573/F-0846/F-0788/M-1036/F-0959/F-0836/M-0664/M-1118/F-0980/F-0863/M-1330/M-0599/F-0934/M-0761/M-0881/F-0598/M-1084/M-0528/M-1044/M-1223/F-1193/F-1046/M-0733/F-1212/M-1319/M-0618/M-1338/F-1260/M-1167/F-0671/M-0834/F-1246/F-0844/M-0732/F-0984/F-1341/F-0617</t>
  </si>
  <si>
    <t>F-0666</t>
  </si>
  <si>
    <t>Pamela Stewart</t>
  </si>
  <si>
    <t>M-0821/F-1151/F-1190/M-1223/M-1248/F-0786/F-0622/M-0973/F-0775/F-0672/F-0954/M-0967/F-0545/F-1204/M-1293/M-0940/F-0638/F-1168/F-1136/F-1169/F-1215/M-1347/M-1184/F-0934/F-0763/F-0935/M-1319/F-1336/F-0671/F-0957/F-0592/M-1005/M-1078/M-0567/F-1023/F-1026/M-0925/M-0505/F-1079/M-0609/F-1046/M-1255/F-0927/F-1202/F-1312/F-1228/F-0580/F-0735/F-0844/F-0864/M-0610/F-0798/M-0824/M-0910/M-1344/M-1187/M-0986/F-0596/F-0563/M-0859/M-0553/F-0538/F-0561/M-0851/M-1181/F-1055/M-0988/M-1036/F-1333/F-1152/M-0624/M-0826/F-1143/M-0841/F-0579/F-0898/M-1054/F-0625/M-1320/F-0544/F-1001/M-0599/F-0583/F-0685/F-0705/M-1117/M-0901/M-0709/M-1267/F-0812/F-1240/F-1146/F-1013/M-0909/M-0782/F-1106/M-0557/M-0779/M-0606/F-0682/F-0808/M-1262/M-0716/M-0996/F-1213/F-0760/F-0520/M-1287/F-0828/F-1123/M-0843/F-1132/M-0834/M-1291/M-1292/M-1033/M-0868/F-0772/F-0980/F-0598/F-1263/F-0686/F-1210/M-1268/M-1243/M-0774/M-1101/M-0501/F-1070/M-1147/M-1158/F-1328/F-1032/F-0525/M-0755/F-1040/M-0961/M-1286/M-0960/M-0997/M-1022/M-0528/M-0783/M-1326/F-1092/M-1205/F-0754/M-1281/M-0539/F-0751/M-0523/M-0896/F-0669/F-1119/F-1155/F-0531/M-0694/F-0688/F-0959/M-1087/F-0632/F-0714/M-1077/M-0815/M-0670/F-0893/F-0717/F-1071/M-0742/F-0942/F-1196/F-1108/M-0740/F-0810/M-1247/F-1226/F-0830/M-0703/M-0878/F-1317/M-1304/F-0855/M-1083/M-1208/F-1279/M-0576/M-0806/F-0924/F-0719/M-0877/M-1170/F-0660/M-1167/F-1041/M-0696/M-0706/F-1016/F-0757/M-1163/M-0590/M-0636/F-1066/M-1266/F-0720/M-0548/M-1095/M-1307/M-0944/M-0664/M-1164/F-1250/F-0549/M-0951/F-0652/M-0573/F-1120/F-1081/M-0562/M-0899/F-0872/M-1091/F-1098/F-1129/M-0559/M-1298/F-0861/M-0626/M-1044/F-0532/M-1283/M-0933/F-0911/F-1042/F-0648/F-1086/M-0837/M-0982/M-0572/F-0773/M-0526/M-0524/M-0566/F-0974/F-0952/M-1118/M-0818/F-0955/M-0649/M-0678/M-0550/M-1107/F-0829/M-0738/F-0838/F-0588/F-0512/F-0825/F-0687/F-1012/M-0970/M-0865/M-0995/M-1345/M-0895/M-0848/F-0747/M-0732/F-1282/M-0680/F-1249/M-0758/F-1216/F-0991/F-1138/M-1043/F-1062/F-0795/F-1112/F-0543/M-1235/M-1135/M-0507/M-0620/M-0802/M-0887/F-0890/F-0931/F-1305/M-0639/F-0764/M-0691/M-0536/M-0920/F-0503/F-0629/M-1009/M-1289/M-0556/M-1207/M-0979/F-0839/F-0617/F-0819/F-0904/F-1214/F-0953/M-0631/M-1201/M-0700/F-0863/F-0950/F-1257/F-0537/M-1241/M-0963/F-1348/M-1301/F-1154/M-0771/F-1285/M-1276/F-1209/F-0591/F-1171/F-0832/M-0992/M-1327/M-0655/M-0602/F-0515/M-1035/F-1059/F-0651/F-0804/M-1339/F-0857/M-0582/M-0711/F-0504/M-0816/M-0560/F-1039/F-0748/M-0833/F-0612/M-1182/F-1297</t>
  </si>
  <si>
    <t>M-0667</t>
  </si>
  <si>
    <t>Nouf Al-Qahtani</t>
  </si>
  <si>
    <t>M-1223/F-0687/F-1169/M-1347/F-0935/F-1336/M-0607/M-0778/M-0988/F-1129/M-0507/F-1178/F-0531/F-0632/F-1046/M-1035/M-0821/F-1215/M-0678/F-0543/F-1171/M-1286/F-0763/F-1071/M-1054/M-0834/F-0747/M-0824/F-0574/F-1228/F-0638/M-0949/F-1136/F-1060/F-0804/F-0913/F-0819/M-1231/F-1032/M-0977/F-1151/M-0919/M-0851/M-1031/M-1135/M-1139/F-0622/M-0862/M-0548/M-0560/F-1120/M-1187/M-1339/M-0818/F-1126/M-1014/F-0545/M-0992/M-0876/M-0540/M-0837/F-0502/M-0899/F-0617/M-0609/F-0839/F-1001/F-1063/M-0995/M-1303/F-0515/M-0895/F-0688/M-0982/F-1318/M-1194/F-0561/M-1181/M-0599/F-0504/M-0513/M-0901/M-1218/F-1212/F-1004/M-1087/F-0544/M-1072/M-1307/F-0950/M-0910/M-1095/F-0568/M-0557/M-1005/F-0934/F-0625/F-1002/F-1143/F-0627/M-0970/M-0780/F-1222/F-0751/F-1070/F-1284/F-0838/M-1267/M-0791/F-1226/F-1213/M-0758/F-1042/M-0636/M-0881/F-0517/M-1030/M-0755/M-1293/F-1333/M-1301/F-1305/F-1152/M-0868/F-1240/M-0926/F-1297/M-0794/M-1241/F-0844/F-0864/F-1165/F-1189/M-1033/M-0906/F-0592/F-0808/M-1051/F-1138/M-0550/M-0510/F-1285/M-1170/M-1325/F-0659/F-1202/F-1079/F-0849/F-1026/F-0686/F-0628/F-0563/F-0583/M-0696/M-1158/F-1253/M-1268/F-1155/F-1210/F-1131/M-0840/M-0896/F-0588/M-1262/M-0826/F-1012/M-0646/M-0740/M-0715/F-1324/F-0775/M-1289/M-0915/F-1061/F-1045/F-1146/F-1259/M-1195/M-0940/M-1326/F-0739/F-0564/F-0660/F-0886/F-0613/F-0508/F-0927/M-0562/F-1316/M-0539/M-0742/F-0516/M-1025/F-0900/M-0981/M-0802/M-0634/F-1062/M-0993/F-0828/F-1119/F-1196/M-0961/M-1266/M-0774/F-1081/M-1201/M-1145/M-0945/M-1184/F-1123/M-0665/F-1168/F-1052/M-0709/M-0524/F-1141/M-0865/M-0536/F-0953/M-0967/M-1344/F-0579/M-0593/F-0894/F-0735/M-1077/M-1036/M-0817/M-0843/F-0596/F-1271/F-1315/F-1188/M-0885/M-1248/F-0623/F-0690/F-0514/F-0893/F-0682/M-0649/F-0676/F-0911/F-1103/M-1276/F-0882/F-1010/M-1247/M-0997/M-0928/F-0797/F-0601/F-0772/F-1016/F-0689/M-1082/M-0610/F-1049/M-1083/F-1313/F-1337/M-0833/F-1098/M-0856/M-0577/M-0553/F-1106/M-0642/M-0771/F-0991/F-0786/M-0741/M-0586/M-0527/F-1108/F-0719/F-1295/M-1056/F-1261/M-0733/F-0651/M-0869/M-1091/M-0841/F-0535/M-1243/F-1186/M-0658/F-0685/M-0505/F-0957/F-0520/F-1013/M-0806/F-0799/F-1059/F-0669/F-1317/F-1116/F-0578/M-0815/M-0878/F-0959/M-1069/F-0983/F-1023/F-0575/M-0779/F-1027/F-0764/M-0860/M-1068/F-0635/M-1107/F-0538/M-0529/F-0616/F-1055/M-0656/M-0573/F-0798/M-1304/M-0523/F-0748/M-0897/M-0973/M-0611/F-1238/F-0966/M-0602/F-1179/M-1255/M-0501/M-1053/F-0861/F-1245/F-0842/F-0954/F-0883/M-1073/M-0996/M-0887/F-1314/F-0589/F-0974/M-1329/F-0549/M-1099/M-0679/F-0767/F-1209/M-1117/M-1150/F-0647/F-0645/F-1198/M-1084/M-0587/F-1134/F-0905/F-1075/F-0845/F-0580/M-1182/M-0816/F-0807/M-0850/M-1235/F-1190/M-0641/M-1050/M-0566/F-1144/F-0787/F-0922/M-1104/F-1216/M-0859/F-0726/F-0812/M-0768/F-0990/F-1232/M-0608/F-1214/M-1185/F-0830/M-0960/M-0744/M-1167/M-0923/M-1038/F-1115/M-0781/F-1127/M-0925/F-0985/F-0889/F-0558/F-0511/M-1270/F-1154/M-0664/F-0712/F-0713/M-1125/M-0848/M-0759/F-0717/F-0672/F-1277/F-0569/F-1256/M-1064/F-0855/M-0582/M-1345/F-1204/F-1263/M-1161/M-0694/M-1331/M-1302/M-1281/M-0820/M-0854/M-0734/M-0796/M-1044/M-0903/F-1133/M-1177/M-0888/M-0738/F-1335/F-1057/M-0700/M-0600/F-1254/M-0519/F-0987/M-1102/F-0904/M-0752/M-0567/F-0614/F-1160/M-0986/M-0723/F-1273/F-0874/M-0978/M-0606/F-1280/F-0858/F-1112/M-0777/F-0512/M-1109/M-0877/M-0920/F-0760/M-1156/F-0917/F-1176/F-1258</t>
  </si>
  <si>
    <t>F-0668</t>
  </si>
  <si>
    <t>F-1169/M-1167/F-1204/F-1317/F-1046/F-1198/M-1036/F-0804/F-0622/M-0678/F-0627/M-0892/F-1178/F-0819/F-0688/M-1293/F-1012/F-0538/M-0680/F-0828/F-1190/F-0861/F-0583/F-1002/F-1226/F-1336/F-1132/F-0799/M-1201/M-1231/M-0851/M-0703/F-0846/M-1051/M-0507/F-1168/F-1059/M-1286/M-1005/M-0505/M-1078/M-1187/M-0967/M-1223/M-0524/M-0821/M-0519/F-1146/M-0510/F-1126/M-0540/M-0986/M-0501/F-0629/M-1262/M-0910/F-0578/M-0599/F-0911/F-0543/F-0619/F-0757/F-0549/M-0920/M-1267/F-1106/F-0537/M-0768/M-0909/F-0842/F-1016/F-0579/F-1213/F-0900/M-1054/M-0925/M-0826/M-1184/F-1324/M-1255/F-0663/M-0977/F-0838/M-0834/M-0970/M-0843/F-1055/M-0862/F-0638/F-0775/M-1276/M-0607/F-1297/M-0670/F-0913/F-1136/F-1193/M-0859/M-0664/M-0536/F-1186/M-0529/F-0544/M-1035/F-0991/M-1319/F-1240/M-0841/F-0748/M-0566/F-0614/M-0809/F-0712/M-1243/F-0717/M-0646/F-1183/F-0596/F-1274/M-1218/F-0687/M-1170/M-0553/F-1275/F-1189/F-1165/M-1181/M-1248/F-1285/F-0931/M-0620/F-1280/F-1314/M-1139/F-0502/M-0534/M-0818/F-1129/M-1347/F-0864/F-0894/M-0562/F-0512/M-0996/F-1155/M-0723/F-0588/M-0944/F-1061/F-0937/F-0598/F-0726/F-1013/M-0867/M-0781/F-1316/M-1325/F-1081/F-0917/F-1121/F-0503/F-0935/M-0557/F-0753/M-0694/M-1014/F-0697/M-0528/F-0558/M-1102/M-0837/F-1196/F-1045/F-1001/M-0567/M-0816/F-0635/M-1291/M-0779/F-1138/F-1312/M-1302/F-1279/M-0982/M-0806/F-0705/F-1228/F-1032/F-1315/M-0782/F-0836/F-1152/F-0531/M-0897/M-0774/M-1334/M-0949/M-0778/F-1079/F-0764/F-0927/M-1194/F-0739/M-0813/F-1041/M-0597/M-1056/F-0829/M-0877/F-0808/F-1328/M-0700/M-0915/F-1151/F-0659/F-1026/F-1089/M-0906/F-0787/M-0899/F-0591/F-0671/F-0929/M-1031/F-1202/M-0820/M-1287/F-1042/F-1144/M-1207/F-1086/M-0570/M-1064/F-0672/F-0657/F-1123/M-0577/M-1300/F-0719/M-0593/F-1263/M-0715/F-0825/M-0765/F-1066/F-1225/F-0682/F-1212/F-1295/F-0568/F-0760/M-0556/F-0953/F-1282/F-1337/M-0887/F-0545/M-0665/F-0612</t>
  </si>
  <si>
    <t>F-0669</t>
  </si>
  <si>
    <t>Ahmed Azmi</t>
  </si>
  <si>
    <t>F-0935/M-1293/M-1276/M-0837/M-0510/F-0688/F-1136/M-0860/M-0534/M-0536/M-0996/F-1171/M-0680/M-0843/M-0678/M-0988/M-0768/F-1190/F-1002/M-0818/F-0596/F-1178/F-0882/M-1255/M-0778/F-1152/F-0753/F-0622/F-0531/F-0632/M-1038/M-0859/M-0806/M-1036/M-0560/M-0791/F-0739/F-1079/F-0580/F-0502/F-0836/M-0606/M-1231/F-0617/F-1324/F-1046/F-0627/M-0910/F-0954/F-1226/M-1347/M-0821/M-0664/F-0927/F-0672/F-1106/M-0949/M-1182/M-0744/M-0899/F-0991/M-1243/M-1195/F-1108/F-0754/F-1063/F-1010/M-0507/M-0973/F-0543/M-0896/F-1059/M-1005/F-0799/F-0763/M-0587/M-1069/F-0592/M-0658/M-1325/F-0568/F-1012/F-1280/F-0537/F-0705/F-1210/F-0583/F-1123/F-0726/M-0758/F-0844/M-1247/M-0620/M-0526/M-1307/M-1291/F-0937/M-1298/M-1035/F-0861/F-0911/F-0828/F-0574/F-0638/M-0817/M-1030/F-1297/M-1303/F-0564/F-0957/F-1284/F-0939/M-0607/M-0820/F-0561/M-1319/F-1057/M-1205/F-0544/F-1183/M-1095/M-0919/F-0747/M-0920/M-1329/F-1040/M-0590/F-0625/F-1214/M-0780/F-1285/M-0824/F-0517/F-1165/F-0898/M-0548/M-0723/F-0959/F-0514/F-1004/F-0924/F-0872/M-0624/F-0839/M-0906/F-1130/M-1194/F-1259/F-0751/M-0540/F-1263/M-1083/F-1204/M-0792/M-0608/F-1212/F-1250/M-0529/F-0775/F-1198/M-1289/F-1257/M-0961/F-1295/F-1061/F-0614/M-0793/M-0573/M-1022/M-0781/M-1031/F-1186/M-1167/M-1139/M-0634/F-0808/F-0660/F-1328/F-1238/M-1078/F-1315/M-0831/M-1054/F-0619/F-1349/F-1245/M-0597/F-0663/F-1141/F-1189/F-0798/M-0746/M-0933/M-0923/F-0623/M-1223/F-1332/M-0895/M-1339/F-1258/M-0731/M-0582/F-1119/F-0974/F-0652/M-0992/F-1132/F-1322/M-1281/F-0512/M-0802/M-0997/F-1336/M-1170/F-1305/F-1317/M-0562/F-1313/F-1013/M-1051/F-1075/M-1091/F-0504/F-1129/F-0786/F-1153/F-1120/F-0772/M-0986/M-1117/F-1055/M-0576/M-0665/F-1188/F-1278/M-0703/F-1151/F-1016/M-0593/F-0671/F-1168/F-0698/F-0682/F-1316/M-0555/M-0740/M-0926/M-1077/F-0508/F-0701/F-1134/F-0657/M-0716/F-1193/F-1032/M-0945/M-0881/M-1181/F-0904/F-0905/F-0659/M-1043/M-0834/M-0897/F-0651/M-0527/M-1029/M-0505/F-1041/F-0735/F-0829/F-0858/M-0636/M-0981/M-1286/F-1155/M-1323/M-0967/F-0764/F-1115/F-1261/M-1033/F-1169/F-1049/F-0647/M-0876/M-0841/F-0558/F-1070/F-1081/M-0909/F-1271/F-0827/F-0685/M-0566/F-1251/F-0748/F-0942/F-0598/M-0777/F-0578/M-0782/M-0738/M-0599/F-0913/F-1071/M-0765/M-1044/M-1241/M-1287/F-1279/M-0940/F-1026/F-0842</t>
  </si>
  <si>
    <t>M-0670</t>
  </si>
  <si>
    <t>Cheng Hongwei</t>
  </si>
  <si>
    <t>M-0505/F-1168/F-1123/F-1046/F-1212/F-0543/M-0678/F-0763/F-1032/M-1201/M-0841/F-1316/M-0973/F-0622/M-0892/M-0606/M-0609/M-0567/M-0636/F-0980/M-0768/F-0799/M-1255/M-0610/F-0568/M-0744/M-0501/M-1301/M-0548/M-0909/M-1084/F-0735/M-1068/F-0959/M-1054/F-1151/F-0619/M-0862/M-1223/F-0937/F-1178/F-0957/M-0949/M-0833/M-1036/F-1171/M-0664/M-0513/M-0961/F-1126/F-1001/M-0646/F-0687/F-1013/F-0739/F-0748/M-1014/M-0755/M-0899/M-0599/M-1145/F-0808/M-0738/F-1324/F-1222/M-1087/M-0703/F-1190/F-0950/F-1169/M-0906/M-1291/M-0876/F-0775/M-0986/F-0682/M-1231/F-0720/F-1155/F-0663/F-1004/F-1055/M-1195/M-0536/F-0954/M-1107/F-0563/M-0680/M-1325/F-1132/M-0526/M-0928/F-0927/F-0638/F-1333/M-1035/F-0544/F-0929/M-1276/M-1024/F-1318/F-1041/M-0694/F-0625/M-0925/F-1129/M-0837/M-1078/M-0877/M-1347/M-0834/F-1059/M-0970/M-0539/F-0984/M-1147/M-0859/F-0956/F-0882/F-1042/F-1136/M-0967/M-0716/F-1119/F-1204/F-0975/F-0727/M-1182/M-0560/F-0520/F-1026/M-0821/M-1167/F-1295/F-1240/M-0696/F-1215/M-0926/M-0534/F-0578/M-1102/F-1121/M-0809/M-0570/F-0592/F-0836/F-1071/M-0519/M-1007/M-1266/F-0598/F-0861/M-0831/F-1272/F-1183/F-0953/F-1052/F-0924/F-0829/M-0557/M-0843/M-1320/F-1049/M-0960/F-1284/F-1188/M-0995/F-1202/F-1146/F-0955/M-0587/F-0857/F-0538/F-1079/F-0669/M-0582/F-1070/F-0647/M-0781/M-0920/F-0579/M-1031/M-0993/F-0812/M-0977/M-1205/M-1163/F-1112/M-0979/M-1091/M-0562/M-1319/M-1044/F-1227/M-0988/F-1196/F-1138/M-1345/F-0819/F-0531/F-0712/F-0512/M-0816/F-1040/F-0632/F-1027/F-0939/F-0549/M-1194/F-0726/F-1210/M-0919/M-0885/M-0602/F-1086/F-0676/F-1133/F-0692/F-0942/F-0842/M-1030/M-1303/F-1120/M-1101/F-0627/F-1018/M-1043/M-1170/F-1189/F-0825/F-1317/M-0752/M-0851/M-0634/F-0798/F-1081/F-0503/F-0832/F-0864/M-0662/F-0672/M-0745</t>
  </si>
  <si>
    <t>F-0671</t>
  </si>
  <si>
    <t>Zahra Gamal</t>
  </si>
  <si>
    <t>M-0821/F-0786/M-0599/M-0940/M-0961/M-1243/M-0567/F-1169/F-1120/M-1248/M-0977/F-0578/F-1002/F-1119/F-1132/F-1196/M-0778/F-1285/F-0579/F-1143/M-1054/F-0900/F-1202/M-0973/M-1255/F-0622/F-0747/F-1045/F-0927/F-0549/M-1035/F-0959/M-0818/F-1086/F-1152/F-0544/M-1033/M-0876/M-0824/F-1046/F-1155/M-0862/F-0812/F-1215/F-1071/F-1136/F-1129/M-0646/M-1036/M-1267/M-1077/M-1025/M-1051/M-1241/F-0839/F-1213/F-0596/F-0619/F-0625/M-0895/M-0664/M-0910/M-1068/F-1263/F-0937/F-0844/F-1222/F-0861/M-1276/M-0505/F-1098/M-0915/F-1240/M-0960/M-0970/F-1249/F-0720/F-0726/M-0926/F-1257/M-1147/F-0660/M-0951/F-1138/M-1014/F-0531/M-0501/F-0760/F-0798/M-0560/F-1081/M-1194/M-0995</t>
  </si>
  <si>
    <t>F-0672</t>
  </si>
  <si>
    <t>Yao Ling</t>
  </si>
  <si>
    <t>M-0694/F-0592/F-0828/F-0543/M-0940/M-1276/F-0574/F-1045/F-0954/F-1129/F-0537/M-0680/F-0578/M-1025/F-0735/M-0837/M-0678/M-0982/F-1228/M-1248/F-0763/M-1111/M-1223/F-1198/M-0949/F-0950/F-0544/M-0606/F-0538/F-0687/F-0937/M-0562/F-1098/M-0607/F-1136/F-1196/M-1262/F-0975/M-0755/F-0531/M-1033/M-0906/M-1030/F-0627/M-1231/M-0919/F-1013/M-0961/M-0973/F-0927/F-0563/M-0818/M-0899/M-1054/M-0996/M-0610/M-1307/M-0851/M-0526/M-1068/M-0536/M-0909/M-1167/F-1316/M-0738/F-0714/F-0512/F-1324/F-0685/F-1178/F-1257/M-1170/F-0688/M-0877/M-0783/M-0624/F-0697/F-0911/M-0593/F-1202/F-0864/F-1143/F-0846/F-1081/M-1031/M-0817</t>
  </si>
  <si>
    <t>M-0673</t>
  </si>
  <si>
    <t>Deng Lan</t>
  </si>
  <si>
    <t>F-1119/M-1276/M-0973/F-0543/M-0567/F-0953/M-1014/M-0694/F-0531/F-1196/M-0507/M-1031/F-1316/M-1139/M-0967/M-1025/M-0960/F-1198/M-1005/F-0935/M-0593/F-0812/F-1216/F-1123/M-0774/M-0536/M-0755/F-0954/M-0646/F-0864/F-0959/F-1324/F-0882/M-0624/F-0748/F-1046/F-0900/M-0738/M-0837/M-1187/F-1013/M-1344/F-1059/F-0596/M-0703/M-0510/M-0951/M-0680/M-0696/M-0782/F-1226/F-0592/M-0562/F-0980/M-1038/F-1183/F-0839/F-0672/M-1077/M-1035/M-0779/M-1167/M-0792/M-0833/M-0744/F-1337/F-0688/M-0915/F-1023/M-0862/M-0910/F-0617/M-0534/M-1036/F-1257/M-0868/M-1231/M-0590/F-0735/F-0898/M-0979/F-0753/M-0824/M-0892/F-0739/F-0549/F-0625/F-0632/F-1151/F-0598/F-0763/F-0712/M-1223/F-0955/M-0859/M-0791/M-1307/M-0869/M-0587/F-0838/F-1278/M-1218/M-1117/F-1129/F-1165/F-0668/F-0558/F-1045/F-0660/M-1304/M-1292/M-1201/M-0961/F-0568/M-0594/F-1186/M-0716/M-0920/M-0818/F-0578/F-0861/F-1012/F-1112/F-0893/F-0775/F-1138/F-1106/M-1033/M-0505/M-1320/M-1107/F-1016/F-0720/F-1066/M-0540/M-0843/F-1253/F-0503/F-1057/F-1171/M-0609/F-1318/F-1001/F-0583/M-0780/M-0528/M-0599/M-0977/F-0950/F-0760/F-0545/M-1054/M-0723/M-0815/F-0686/M-1184/F-0804/F-1204/F-1041/F-1004/F-1169/F-1317/F-0627/F-1258/M-0733/M-0793/F-1193/M-0678/F-1280/M-1102/F-1285/M-1147/F-1152/F-1136/M-0602/M-0566/M-1268/F-0952/M-0610/M-1281/F-0551/M-0742/M-0670/F-0849/M-1291/M-1095/F-0773/M-0529/F-0714/F-0948/F-1127/M-1248/F-0913/M-0665/M-0901/M-1301/F-0687/M-1266/F-0786/F-0516/F-0502/M-0691/F-0538/M-1068/M-1135/F-1256/F-0927/M-1072/F-0684/M-0820/F-0629/F-0886/M-0758/M-0802/M-1110/F-0990/M-1007/M-1347/F-1153/M-0706/M-1044/M-0636/F-0991/M-0809/M-1267/F-1179/F-0757/F-0819/F-1133/M-0896/F-1116/M-1156/F-1349/M-1182/M-0679/M-1181/M-0768/F-0852/F-1126/F-0726/F-0934/M-1300/F-0764/M-1003/F-1130/F-1321/F-0762/F-0797/F-0772/F-1042/M-1298/M-0926/M-0821/M-0677/F-1060/F-0828/M-0923/M-0573/F-1190/F-1071/F-0787/F-0635/F-1312/M-0851/M-0876/M-0885/M-1043/M-1283/M-1235/F-1273/F-0525/F-0942/F-0987/F-0690/F-0591/M-0831/M-1331/F-1295/M-0841/F-1213/F-1336/F-1274/F-0929/F-0671/M-0840/F-0520/F-0659/M-1000/F-1075/M-1319/F-1212/F-1210/M-0800/M-1056/F-1028/M-0556/F-1228/M-0570/F-1063/M-0834/M-0560/M-0664/F-0544/F-1333/M-0909/M-0577/M-0783/M-0644/M-1345/M-0806/M-0982/F-1015/M-1224/F-0890/F-0803/M-0781/F-0537/F-0681/F-0799/F-0957/M-1195/F-1189/F-1279/M-0557/F-1146/M-0947/M-0547/F-0863/F-1328/F-0685/M-0759/F-0962/M-0626/F-0574/M-1024/F-0504/M-0940/F-0563/F-1232/F-0924/M-1287/F-0911/F-1108/F-1154/F-0702/F-1017/M-1069/M-0501/M-0871/M-1118/F-1297/F-0663/F-1215/F-0676/F-1271/F-1070/F-0613/M-0608/M-0932/M-1101/F-0623/M-0899/M-1243/F-0956/M-1125/F-1140/F-0894/F-1040</t>
  </si>
  <si>
    <t>F-0674</t>
  </si>
  <si>
    <t>Dina Shaik</t>
  </si>
  <si>
    <t>M-0821/M-1293/M-0636/M-0778/M-1031/F-0804/F-1190/M-0961/M-0507/F-1317/F-0538/F-0861/M-1068/F-0763/M-0646/F-0574/M-0837/M-0806/M-1005/M-0505/M-1078/M-0919/M-1201/M-0779/F-0568/M-1276/M-0892/M-0899/F-0625/M-1187/F-1059/M-0949/F-0913/F-1228/F-0846/F-0842/F-1204/M-0599/M-1286/F-1318/F-0864/M-1347/M-0566/M-0860/M-0593/M-0792/F-1045/F-0638/F-0579/M-0824/F-1013/M-1307/F-1046/F-0712/M-0694/F-1178/F-0686/M-0513/F-0563/F-1249/F-0980/M-0536/M-0774/F-0537/F-0828/F-0672/M-0606/M-0609/F-0671/F-1305/M-0590/F-0898/M-1344/F-0525/M-0970/F-0544/F-1198/F-1152/M-0826/F-1004/F-0955/F-1138/F-1098/M-0802/F-0935/M-1033/M-0560/M-1194/F-1285/M-0526/M-0624/F-1132/F-1151/F-0799/M-1170/F-1312/M-1035/F-0514/F-1233/F-0564/M-1292/M-0877/F-0760/F-1183/F-0893/F-1169/M-0527/M-0670/F-1129/F-1297/M-1036/M-0818/F-0748/F-1274/M-1325/M-0986/M-0876/M-0881/F-1040/M-1262/F-0747/F-1280/F-0957/F-1120/F-1143/M-1038/F-1060/M-0906/F-0659/F-0929/F-1176/M-1072/M-1320/M-0567/F-0954/M-0557/F-0931/M-1021/F-1279/F-0927/M-0608/F-1189/M-1218/M-0813/M-0758/M-0820/M-0524/M-0791/M-0534/F-0515/F-1144/M-1300/F-1106/M-1145/F-1245/M-0716/F-0580/M-1182/M-0871/F-0512/F-0685/M-0611/M-0634/F-1263/F-0952/M-0909/F-0819/F-0894/M-0815/F-1119/F-0882/F-0953/M-0703/M-0680/M-0528/M-1102/M-0768/F-1193/M-0529/F-1061/F-1131/F-1259/F-1136/M-1268/F-1168/F-1079/M-0594/F-1337/M-1014/F-0939/F-0762/F-0520/M-1084/M-0973/M-0783/F-0717/F-0830/M-1289/F-1165/F-0858/F-1026/M-1083/M-1069/F-0948/M-1211/M-1167/F-1041/M-0926/M-0556/M-1077/M-0550/F-0622/F-0937/M-1025/M-0992/F-0687/F-0836/M-1267/M-0977/M-0910/M-0523/F-0596/M-0746/F-1256/M-1339/F-1126/M-0700/M-0996/M-0988/F-1123/M-0920/F-0911/M-0677/M-0869/F-0889/F-1103/F-1324/F-0812/M-0597/F-0612/M-0678/M-0732/F-0753/M-0814/F-1257/M-0602/F-0532/F-1032/F-1295/F-1042/M-0752/M-0581/F-0543/F-1089/M-1118/F-1154/F-0627/F-0959/M-0928/F-1215/F-1015/F-1321/M-1231</t>
  </si>
  <si>
    <t>M-0675</t>
  </si>
  <si>
    <t>Joe Allen</t>
  </si>
  <si>
    <t>M-0694/F-0786/F-1204/F-0543/M-0567/F-1002/F-0954/F-0953/F-1046/M-0507/F-1169/F-0959/M-0926/M-0774/M-0755/F-1045/M-0536/F-0735/F-1228/M-0841/M-0607/M-0678/F-0580/M-0562/M-0744/M-0738/F-0861/F-1285/F-0726/M-1347/F-0617/F-0574/M-0988/M-1187/F-1129/F-0622/F-0502/F-0836/F-0579/F-1086/M-0915/F-1210/F-0531/F-1016/M-0524/F-0632/F-1151/F-1168/M-1005/F-1132/M-0906/M-0758/F-0515/M-0505/F-0819/M-1320/F-0623/M-1054/M-0961/F-0753/F-0950/M-0818/M-0636/M-1025/F-0563/M-1195/F-1226/F-0975/M-0817/F-0614/F-1146/F-1120/M-1223/F-1318/M-1325/F-1165/F-0838/M-0892/M-0851/M-0501/F-0525/F-0671/M-0862/M-0582/M-1135/F-0638/F-1178/F-0898/F-0812/M-0624/F-1081/F-0558/F-1328/F-1060/F-1278/M-1072/M-1307/M-1262/M-0824/M-0837/M-1083/M-0876/F-1042/M-1248/F-0955/F-0839/F-1263/F-0798/F-0508/F-0942/F-0804/F-1186/F-0957/F-0846/M-0771/F-1131/F-0882/M-1109/M-1344/F-1215/M-0557/F-0739/M-1329/M-0539/M-0593/F-0747/M-0919/M-0834/M-1043/F-1041/F-1061/F-0651/M-0703/F-0538/F-1152/M-0794/F-1004/F-0537/M-1181/M-0843/F-1333/M-0973/F-1190/M-1218/F-0764/M-0576/F-0669/F-1272/F-1071/M-0944/F-1257/M-0673/M-0510/F-0688/M-1182/M-0960/F-0893/M-1077/M-1035/F-0754/M-1276/M-0928/F-0504/M-1326/M-0970/M-1051/M-0814/M-0896/M-1243/F-0627/M-0534/F-0931/F-0517/M-1319/M-1095/M-0566/M-0996/M-1287/F-0855/F-1273/F-1253/F-0592/M-1300/M-0826/M-0586/F-1126/M-1069/M-0793/M-0982/F-0748/M-0778/F-0828/F-0913/F-0698</t>
  </si>
  <si>
    <t>F-0676</t>
  </si>
  <si>
    <t>Pan Hai</t>
  </si>
  <si>
    <t>F-0935/F-0953/M-1276/F-0687/F-1079/F-0531/F-0786/F-0512/M-0694/M-0821/M-0960/M-0860/M-0919/M-0833/F-0544/M-0567/M-1307/F-1032/F-0804/M-0806/F-1059/M-1184/M-1319/F-1216/F-1204/F-0688/F-0568/M-1139/M-1286/M-1038/M-0925/F-0549/F-0671/F-1316/M-1078/F-0882/M-0593/F-0934/F-1120/M-0988/F-0622/M-0501/F-1318/M-1054/M-1223/M-0792/F-0812/F-0975/M-0951/F-0580/M-0881/M-0779/M-0526/F-0772/M-0862/F-0747/M-1077/M-1084/F-1240/F-0757/M-0982/F-0668/M-1293/M-0831/F-0638/F-1212/F-0751/M-1194/M-0723/M-0606/F-0753/F-0957/F-1004/M-0624/M-0809/F-0596/F-1016/F-1165/F-1324/M-0550/F-1123/F-0629/M-1091/M-0992/M-0783/M-1109/M-0587/F-1285/M-0986/F-0697/M-1068/M-0507/M-1117/F-1013/M-1014/F-1249/M-0636/M-0834/F-1061/M-1030/F-1196/F-0617/F-1010/F-1317/M-1031/M-0696/F-1257/M-1243/F-1198/F-1106/M-0758/M-0738/F-0592</t>
  </si>
  <si>
    <t>M-0677</t>
  </si>
  <si>
    <t>Grace Rodriguez</t>
  </si>
  <si>
    <t>F-0622/F-1198/F-1204/F-1168/F-0627/M-1201/F-0804/F-1045/M-0607/M-0510/F-1046/M-0877/F-1317/F-0545/F-0538/M-0837/F-0934/F-0935/M-0507/F-0537/M-0744/M-0992/F-0913/F-0763/M-1231/M-0778/F-0632/M-0703/M-0536/M-1107/F-0672/F-0975/M-1077/M-0758/M-0977/F-1336/M-0961/F-0838/F-1228/M-1038/F-1136/F-0543/M-0988/F-1042/M-1187/M-1095/M-1286/F-0682/F-0592/M-0841/M-1068/M-0550/M-1194/F-0671/F-0625/F-1216/M-0973/M-0821/M-0818/M-0951/M-1025/M-0567/M-0636/M-0986/M-0899/F-1063/M-0594/F-0502/M-1293/F-0861/F-0686/M-1347/F-0614/M-0780/F-1178/M-1170/F-1152/F-1186/F-0819/M-0562/F-1123/F-1026/F-0942/F-0663/F-1070/M-1031/M-0534/F-0842/F-1132/M-0925/F-0799/M-1255/F-0578/M-0851/F-1002/M-0678/M-0779/F-0685/F-1059/M-0597/F-0956/F-0955/F-1212/M-0926/M-1109/M-0993/F-0689/F-1138/M-1035/F-1190/F-0719/M-0560/M-1014/F-0980/M-1281/M-0738/F-1193/M-0774/F-0900/M-1195/F-0503/M-0960/F-0786/F-1061/F-1165/F-0828/M-0869/M-1147/M-0539/M-0587/F-1249/F-0753/F-0629/F-1282/M-0694/F-1274/F-0754/M-0691/M-1269/F-1183/M-0624/F-0735/F-1279/F-1273/F-0688/M-1262/F-0939/M-0590/M-0791/M-0831/M-0680/M-0817/F-0687/M-1007/F-0563/M-0834/M-1248/F-0905/F-0659/F-1196/M-0600/M-0789/F-1312/F-0911/M-1078/F-1259/M-1307/M-1184/M-1181/M-0593/M-0967/F-1189/M-1111/F-0668/M-0979/M-0820/F-1004/F-0712/F-0929/F-1215/M-1243/F-1055/M-0876/M-0802/M-0620/M-1268/M-1069/F-0619/M-1325/F-1257/F-1149/F-1315/M-0715/M-1320/F-0591/M-0740/M-0513/F-0532/F-0512/F-1169/F-0647/F-0767/F-1335/F-0697/M-0524/F-0852/F-0751/F-1171/F-1349/F-0739/M-1074/M-0777/F-1324/M-1182/F-0775/F-0612/F-0953/F-0797</t>
  </si>
  <si>
    <t>M-0678</t>
  </si>
  <si>
    <t>Ghada Hamad</t>
  </si>
  <si>
    <t>F-0953/M-0837/M-1014/M-1223/M-0738/M-0960/M-0560/F-0512/M-1031/F-1046/M-1319/M-0507/M-0680/F-0672/F-0828/F-1216/M-0806/M-1111/F-1016/M-1339/M-0774/F-1285/F-0502/F-1119/M-0843/F-0563/M-1243/F-1317/F-0580/F-0753/F-1042/F-1196/F-0712/F-1178/F-0934/F-0544/M-0791/F-0574/M-0534/F-0842/F-1336/F-0819/F-1001/F-0579/F-0578/F-1026/M-1084/F-0937/M-0779/F-1108/M-0510/M-0501/F-0861/F-1198/M-1292/M-0824/M-0505/F-1168/M-0562/F-1004/M-0970</t>
  </si>
  <si>
    <t>M-0679</t>
  </si>
  <si>
    <t>Zhang Lin</t>
  </si>
  <si>
    <t>F-0828/F-0672/F-0543/M-0926/M-0567/M-0973/F-0671/F-0804/F-1151/F-1129/M-0505/F-0839/M-0593/M-0534/M-0919/F-1317/M-0779/F-1316/F-0812/F-0638/M-0996/M-0768/M-1293/F-0747/F-0975/F-1071/F-0754/M-0960/M-1307/F-0629/F-1226/F-1198/F-1190/M-1301/M-0694/F-1146/F-1079/F-1041/F-0786/F-1002/M-0920/F-1126/M-1184/M-0860/M-1243/M-0986/F-1171/F-0549/M-0553/F-1336/M-1287/F-1026/M-0590/M-0536/M-1111/F-0861/M-0609/M-0806/M-0791/F-0563/M-0876/M-1304/M-1194/F-1215/F-1210/F-0911/F-0751/M-0570/M-0951/F-0838/F-0687/M-0995/M-1068/F-0937/F-0632/M-0977/F-0512/F-1143/F-0502/M-0817/M-0600/F-0953/F-0882/F-1212/M-0961/F-0842/M-0910/M-0851/F-0950/M-1319/M-1078/M-0877/M-1347/M-0774/M-1170/M-1101/M-1181/M-1292/F-0705/F-0913/M-1303/F-0622/M-0733/M-0507/M-1201/F-1060/F-1066/F-1196/M-1087/F-1045/F-0545/M-1276/F-1086/F-1312/M-0901/M-1109/F-1328/F-1282/F-0579/F-0717/F-0819/F-0836/M-1329</t>
  </si>
  <si>
    <t>M-0680</t>
  </si>
  <si>
    <t>F-0954/F-1120/F-1002/M-0505/M-1293/F-1336/F-0735/M-0926/M-0567/M-1167/M-1068/F-0819/F-0537/F-0627/F-1285/F-1317/M-0977/F-1216/F-1190/M-0562/M-0609/F-1129/M-1243/M-0599/M-0961/F-0638/M-0909/F-1041/M-0982/F-1016/M-1078/F-0959/M-0899/M-0824/F-0935/M-1111/F-0512/F-1257/F-1169/F-1136/M-0940/F-0596/F-0812/F-0839/M-1223/F-0753/M-1201/F-0508/F-0739/M-1038/F-0975/M-0733/M-0859/M-1036/M-0837/F-1202/F-0632/F-1165/M-1170/M-0925/F-0545/M-1307/M-0988/F-0574/F-0726/M-0501/F-0911/F-0563/F-0592/M-0524/F-0751/M-1101/F-1282/M-1181/M-0560/M-0860/F-1168/F-0672/F-0942/F-0579/F-0980/M-0778/M-0834/M-0716/F-1108/F-1012/M-0895/F-1204/F-0578/M-0970/F-1059/F-1155/M-0607/F-0754/M-1194/M-0678/M-0851/F-1213/F-1126/M-0519/F-0614/F-1152/F-1312/M-0892/M-1051/M-0841/F-0588/M-0843/M-0820/F-0583/M-0555/F-0629/M-0928/M-1156/F-1245/M-1025/M-0527/F-1349/M-0973/M-1304/M-0696/M-0744/M-1182/M-1268/F-1131/F-0953/M-0606/F-1324/M-1329/M-0709/F-1026/M-1030/M-0792/M-1241/F-0808/F-0937/F-0898/M-1231/M-1005/F-0929/F-1274/M-1255/M-0906/M-1339/M-0920/F-1001/M-0620/F-0517/F-1032/F-1240/M-0513/F-0705/F-0864/F-1297/F-0625/F-0502/M-0979/F-0525/F-0622/M-1077/F-0799/F-1176/F-1092/M-0789/M-0791/M-1135/M-1095/F-1123/F-1151/M-1014/M-1072/F-0939/M-1205/F-1215/F-1186/M-1195/F-0931/F-1023/F-1233/M-1187/F-0682/M-0831/M-0960/F-0652/F-1280/M-0774/F-0538/M-0510/F-0836/F-1226/F-0884/M-0723/F-0748/F-1315/F-0852/M-0869/M-0540/M-0636/F-1063/M-0771/F-1259/F-1146/M-1172/M-1163/M-0992/F-1279/M-0553/F-1119/M-1300/M-0649/F-0807/M-0998/M-0624/M-0854/M-0833/M-1283/M-1107/F-0747/M-0677/M-0865/F-0688/M-1325/M-0793/M-0964/M-0630/M-0848/M-0586/M-1102/M-0862/F-0917/M-1074/F-1212/M-0582/M-0570/M-1033/F-0775/F-1013/F-0561/M-1024/M-0528/M-0877/F-0974/F-0697/F-1249/M-1083/F-1049/M-0867/F-1214/M-0691/F-0612/M-0816/M-0611/F-1225/M-1218/M-1298/M-0745/F-1198/F-1316/M-0675/F-0686/F-1149/F-0773/F-1006/M-0963/M-1302/F-1318/F-0882/F-0844/M-1084/F-0580/M-0782/M-0593/F-0737/M-0996/F-1057/M-1301/M-1287/F-1309/F-0515/M-1235/M-1344/F-0934/F-1188/M-1044/F-0690/F-1015/M-1347/F-0619/M-0529/F-1086/M-0993/F-0838/F-1062/F-0648/F-1250/F-0913/M-0559/M-1247/F-0616/F-0516/F-0698/M-0887/F-1228/F-0927/M-0779/M-0986/M-0507/F-1130/F-1071/F-0804/F-0955/F-1079/M-0919/F-0875/M-0876/M-0878/F-1200/M-0658/M-0644/F-0798/F-1106/F-1055/F-1090/M-1054/F-1018/F-0904/M-0967/F-0659/F-0531/M-0741/M-0738/M-0826/M-1091/F-1253/M-1211/F-0889/M-0752/F-1222/M-0781/F-0948/F-0760/M-0603/F-1046/M-0932/M-0547/F-0842/F-0720/M-1021/M-1080/M-0694/F-1089/M-0901/M-1267/F-0763/M-1206/F-1263/M-1220/M-1064/M-1319/F-0810/M-0572/M-0776/F-1272/M-0944/F-0669/M-1276/M-0594/F-1348/F-0950/F-1278/F-0968/M-1125/M-0794/F-0685/F-1333/M-0610/F-0712/F-1121/M-1252/M-0821/F-0520/M-1217/F-0828/M-0605/F-0660/M-0941/M-0634/F-1193/F-0846/F-0543/M-0704/F-1232/F-1132/F-1066/F-0568/M-0615/M-0897/F-0628/M-1142/F-0984/M-1320/M-0608/F-1017/F-1273/F-1341</t>
  </si>
  <si>
    <t>F-0681</t>
  </si>
  <si>
    <t>Rasha Hadi</t>
  </si>
  <si>
    <t>M-1223/F-1136/F-1168/F-0954/F-0819/F-0627/F-1178/F-0502/F-0763/F-0543/F-1196/M-1167/F-0804/M-0860/M-1319/F-1126/F-1120/F-1317/F-1228/F-1012/F-1004/M-0992/F-0531/F-1023/M-1111/F-0751/M-1182/M-0501/F-1152/F-0846/F-0812/F-1190/M-0862/F-0568/F-0757/F-0828/F-0739/M-0696/M-0636/F-1013/M-0768/F-0980/M-1139/M-1025/M-0837/M-1243/F-1155/M-1325/M-1033/F-1079/M-0792/M-0794/F-1032/F-1213/F-0622/F-0672/M-0744/M-0738/M-0895/M-0841/F-0957/F-0838/M-0843/F-1123/F-1316/F-1216/M-0951/M-0783/F-0844/M-0833/F-1070/M-1107/M-0576/M-0507/M-1292/F-0588/F-0935/M-1286/M-1195/M-0550/F-0558/M-0709/M-0620/F-1057/F-1222/M-0778/F-1106/F-0503/F-1059/M-0593/M-0995/M-1302/F-0748/M-0715/M-0609/F-1202/M-0928/F-0882/M-0519/F-0512/F-1274/M-0540/F-0861/M-0982/F-0760/F-0956/F-1040/F-0525/M-1147/M-1201/F-0623/F-0929/M-1347/M-0594/F-0537/F-0939/M-0599/F-0579/F-0950/M-0949/M-1135/M-0960/M-1276/F-1215/F-1263/M-1344/M-0888/M-0597/F-1226/F-0857/F-1071/F-1063/F-0697/M-1267/F-1055/M-0779/M-0820/F-1204/F-1042/M-1262/M-0840/M-0548/F-0538/M-0806/M-1231/M-0919/F-1060/F-0754/M-1241/F-0688/F-0849/F-0836/F-1016/M-0610/M-0818/M-0733/F-0839/M-1293/F-0545/F-0628/M-0559/F-0544/M-1110/F-1336/M-1268/M-1301/F-0515/F-0829/M-0909/F-0852/F-1171/F-0705/M-1187/F-0911/M-0977/M-1269/F-0687/M-0724/M-1281/M-0524/M-1064/F-1314/F-0775/M-0562/F-1337/F-0616/F-0520/F-0549/M-0731/F-0574/F-1133/F-0953/F-1183/M-0881/F-0797/M-0940/F-0592/M-0539/F-0900/M-1101/M-0691/F-1098/M-0771/M-1072/F-0886/F-0551/F-0682/F-1285/M-1339/F-0727/M-1021/M-1158/M-0703/F-1227/F-0686/M-1069/F-1001/M-0586/F-0580/M-0606/F-1131/F-1249/F-0629/F-0931/F-1134/F-0671/F-1149/M-0859/F-1275/F-1165/F-1052/M-0527/F-1027/F-0786/F-1315/M-0993/F-0799/F-0726/M-0967/M-0526/F-0808/F-0638/M-0607/M-0988/F-0735/F-1018/F-0855/F-1245/F-1138/F-0801/F-1129/M-0567/M-1208/M-0644/M-1218/M-1038/F-1233/F-1066/M-1084/M-0944/M-0896/M-1053</t>
  </si>
  <si>
    <t>F-0682</t>
  </si>
  <si>
    <t>Du Yin</t>
  </si>
  <si>
    <t>M-1068/F-0538/M-1014/M-0977/F-1151/M-0960/M-0843/F-1026/M-0926/F-1196/M-1031/M-1307/F-0537/M-0833/F-1198/F-1126/M-1248/M-1035/F-1202/F-0980/F-1215/F-0672/F-0563/F-0772/M-0988/M-0624/M-0562/M-1201/F-1045/F-0568/M-0680/F-0688/M-0636/F-1165/F-1190/F-0836/F-0638/F-1204/F-1297/F-0544/M-1030/M-0567/M-1247/M-0566/F-0935/M-1287/F-1012/F-0619/F-0502/F-1119/F-1213/F-0842/F-0512/M-0982/M-0806/F-1041/F-1317/M-1087/F-0953/F-0839/M-0670/M-0892/M-1036/M-0996/M-1033/F-0934/F-0598/M-1025/M-1320/F-1136/M-0901/F-1318/F-0882/M-1267/F-0583/M-1051/M-0973/F-0592/F-1108/M-0818/M-0524/F-1263/F-1120/F-1143/M-1072/F-0959/F-0942/F-1144/M-1303/F-0739/F-0957/F-0810/F-1193/M-0600/F-1146/M-0817/M-1109/M-0696/M-0777/F-1123/M-1347/F-0787/F-0720/M-0881/F-0861/F-0504/F-1273/F-1284/F-0625/M-0820/F-1240/M-0862/M-0831/F-1013/M-1117/M-1319/M-0909/M-0868/M-1276/F-1212/F-0748/M-1102/M-0738/M-0709/M-0949/F-0753/M-0510/M-0691/M-0664/M-0560/M-1286/F-1049/F-1169/F-1106/F-1066/M-0837/M-1243/F-1312/M-0841/F-0578/M-0586/M-0997/F-0617/F-0717/M-0703/M-0599/M-0582/M-1021/M-0755/F-1027/F-0686/F-0726/M-0774/F-1081/M-0527/M-1291/M-0679/F-0913/F-0812/M-0888/M-0910/F-0924/M-0700/F-1171/M-0678/M-0897/M-0550/F-1336/F-0532/M-0715/M-0577/F-0884/M-0821/M-0536/M-0895/M-0781/F-1253/F-0798/M-1283/M-0986/F-0627/M-0602/F-1222/F-0558/M-1043/M-1195/F-1178/F-0764/M-0559/M-1167/M-0744/F-0671/F-1183</t>
  </si>
  <si>
    <t>M-0683</t>
  </si>
  <si>
    <t>M-0960/F-1151/M-1276/F-1336/M-1054/M-1223/M-0507/M-1139/F-0735/M-1167/M-0860/F-0959/M-0910/M-0824/F-0574</t>
  </si>
  <si>
    <t>F-0684</t>
  </si>
  <si>
    <t>Jia Lijun</t>
  </si>
  <si>
    <t>M-1223/M-1347/M-0973/M-1276/F-0954/F-1045/M-0926/M-0778/F-1098/F-1002/F-0512/M-0988/F-1151/M-0636/M-0694/F-1168/F-1012/M-0877/M-0774/F-0580/F-0627/F-1106/M-0534/F-0537/F-1059/F-0622/M-0899/F-0638/F-0544/F-1183/F-0596/M-0925/F-1046/M-0723/F-0937/M-0843/M-1033/M-0548/M-0992/F-0763/M-0960/M-1187/F-0747/F-0934/M-0859/M-1036/F-0751/F-0882/M-0967/M-1262/F-1285/F-0563/F-0748/F-0753/M-0951/F-0739/M-0920/F-0726/M-0881/M-1005/F-1212/M-0519/M-0821/M-0758/F-1126/M-1231/M-1194/M-1111/M-0910/M-1031/F-1063/M-1292/F-1123/M-1117/M-1286/F-1333/M-1014/F-0900/F-1136/M-0869/M-1243/M-0703/F-1143/M-0979/F-0929/F-0583/F-0617/M-1201/M-0562/M-0599/M-0833/M-0536/M-0841/M-1298/M-0600/F-1165/F-1055/F-0525/F-0545/M-0970/M-1325/M-0919/M-0982/F-1186/F-1280/F-1071/M-1255/F-1057/M-0909/F-1120/M-1035/M-0566/F-0754/F-0787/F-1032/F-1213/M-1068/F-1004/F-0686/F-0564/M-1139/M-0755/F-1273/F-1215/F-0598/M-0777/F-0532/M-1022/M-0986/F-1196/M-0557/F-0955/F-0829/M-0630/M-1072/F-0950/M-0550/F-0579/F-0520/M-0815/M-1135/F-1284/F-1112/M-0567/F-0668/M-0664/F-1336/M-0620/M-1334/F-1132/M-0649/F-0849/M-0624/M-1268/F-1204/M-0860/M-1247/M-0691/M-1344/F-1016/F-1257/F-0757/F-0839/F-0625/M-0868/M-1248/F-0904/M-0824/M-0865/F-1144/M-1319/F-1176/F-0898/F-0828/M-0646/M-1304/M-0576/M-0607/M-1110/F-0613/F-0911/F-0688/M-0513/M-1077/M-1267/F-0531/M-1083/F-1169/F-0538/F-0948/M-0901/F-0980/F-1346/F-1152/F-0974/M-0573/F-0939/F-0663/F-0614/F-0984/F-1062/M-1345/F-1216/F-0836/M-1142/F-1103/M-0794/F-1141/M-0746/M-0848/M-0547/F-1049/F-1179/F-1317/M-1208/M-0878/F-1245/M-0895/M-0837/M-0678/M-1164/M-0742/M-0851/M-0906/F-0935/F-0893/M-0791/F-0635/M-1301/M-1170/M-0961/M-0680/F-0807/F-0775/F-1190/M-1287/M-1269/M-0933/M-0765/M-0540/F-1328/F-1272/M-1107/M-1095/F-0804/M-1167/M-1091/F-1086/M-0856/F-0652/M-0792/M-1162/F-0659/F-1060/F-1178/M-0834/F-0612/M-1021/M-0716/F-1138/F-1121/F-1282/F-0515/M-0501/F-0575/F-0844/F-0832/M-1037/M-0831/F-1127/F-0808/F-0858/F-0712/M-0752/F-0552/M-0862/F-0592/F-0786/F-1240/M-0940/M-0524/M-1323/M-1025/M-0593/M-1054/M-0709/F-0516/F-0953/F-1026/M-1300/F-0568/M-1303/F-0942/F-0632/M-0783/M-1293/F-0717/F-1349/F-0772/M-0806/F-1023/F-1115/M-0675/F-0697/F-0971/F-1228/F-0543/M-0892/F-1249/F-1129/F-0966/F-0735/F-0687/F-1079/M-0656/F-0705/F-1316/M-0505/F-1010/M-0527/F-1081/F-1210/M-1224/M-1069/M-1080/M-0590/F-0702/F-1227/M-1320/M-1087/F-1108/M-1182/F-1015/F-1188/M-0817/F-1232/F-1203/M-0539/F-0714/M-0818/M-0665/M-0643/M-0526/M-0998/F-1253/F-1119/F-0883/M-0529/F-0578/F-0889/M-0928/M-0542/F-0798/M-0577/F-0959/F-1157/M-1266/F-0648/F-1278/M-0915/F-1198/M-0700/F-0975/F-1193/M-1206/M-0586/M-0888/M-0570/F-0924/M-0609/M-0510/F-0517/F-1040/F-1041/M-0897/M-0816/F-1305/M-0655/F-0601/M-0541/M-0556/F-1171/M-0650/F-0672/F-1295/M-0908/M-0847/F-0549/M-0683/F-0801/F-1250/F-1013/M-1331/M-0820/M-0610/F-0628/M-0738/F-0574/F-1092/F-1011/F-0913/F-1020/M-1281/M-0741/F-1175/M-1241/F-1001/F-1226/M-0572/F-0671/M-1024/F-0855/M-0949/F-0681/M-0571/F-0827/F-1131/M-1307/F-0846/M-0634/F-1315/F-0890/F-0861/M-0708/F-1335/M-0704/F-1089/M-1264/M-0958/M-1101/F-1324/M-0597/M-1218/M-0641/M-0602/M-0932/F-1155/M-0533/M-1147/F-0845/M-0582/M-1184/F-0623/M-0896/F-1090/F-1261/M-0740/M-1211/F-1070/F-0936/F-0819/F-1153/M-0793/F-1042/F-0502/M-0814/F-0917/F-1114/M-0743/M-0993/F-0922/M-0805/F-0558/F-0629/M-0809</t>
  </si>
  <si>
    <t>F-0685</t>
  </si>
  <si>
    <t>Yu Hongyan</t>
  </si>
  <si>
    <t>F-1136/M-1293/M-0778/F-0545/M-1014/F-1046/F-0775/F-1106/F-1151/F-1026/M-0960/F-0819/M-0837/F-1196/F-1123/F-0671/M-0841/M-0755/M-1201/F-0913/M-0843/M-1031/M-0806/F-0531/M-0536/M-1347/F-1126/F-0772/F-1168/F-1190/M-1223/F-0950/M-0593/F-0502/M-0926/M-0553/F-0812/F-1041/M-0694/F-1336/F-0638/M-1051/M-0609/F-1120/F-1285/M-1167/F-1098/M-0831/F-0959/F-0538/F-1216/F-1045/M-0851/M-1078/F-1016/M-0738/M-0833/F-1282/F-0686/F-0525/F-1212/F-1002/M-1030/M-0792/M-1287/F-0596/M-0896/M-0881/M-1072/F-0619/F-0751/F-0688/F-0668/F-0735/M-0599/F-1202/M-1038/M-1170/M-0576/F-0828/F-1169/M-0567/M-1195/F-1165/M-1243/F-1280/M-0909/F-0839/M-1241/M-0780/F-0836/F-1119/M-1262/F-0561/M-0620/F-0984/M-1231/M-0877/M-0505/M-0970/M-0678/F-1066/M-1087/M-0821/M-1182/M-0566</t>
  </si>
  <si>
    <t>F-0686</t>
  </si>
  <si>
    <t>Yin Xiaoyu</t>
  </si>
  <si>
    <t>M-0973/M-1276/M-0961/F-1026/M-0940/F-0828/F-1106/F-1013/M-0778/F-1123/M-0910/M-0843/M-1187/M-1111/F-0622/F-1045/F-1132/M-0566/M-0821/M-0919/M-0567/M-1319/F-1119/M-0599/M-0996/M-1201/F-0574/M-0593/M-1231/F-0954/F-0545/M-0859/M-0986/F-1215/F-0627/M-1005/M-0841/F-0772/M-0501/M-0607/M-0624/M-0510/M-0646/M-1095/M-0610/M-0949/M-0536/M-1307/F-1188/F-1196/M-1223/F-0937/M-1248/M-0562/F-0697/F-1169/F-0537/M-0851/F-0839/F-0957/M-0524/M-1072/F-0515/F-1312/F-1066/M-0570/F-0531/F-0619/M-0837/M-0505/F-1136/F-1317/M-1301/M-1194/M-0758/F-0934/M-0906/M-1030/M-1054/F-1210/F-1193/M-0777/F-0751/F-1316/F-0632/M-1347/F-0502/F-0514/F-1273/M-1170/M-1033/F-0578/M-0582/M-0982/F-0829/F-1151/F-0747/F-0714/F-1198/M-0988/M-0609/M-0677/M-0700/F-0544/M-0636/M-0539/F-0613/F-0532/M-0723/F-0614/F-0980/F-1138/M-0809/F-1012/M-0620/F-0598/M-0768/F-0799/M-0534/M-1109/M-1145/M-1344/M-0716/F-0672/F-1108/M-0779/M-0550/M-0560/F-0660/F-1049/F-1189/M-1158/F-1280/F-1112/M-1267/M-0634/M-1110/F-1233/F-1178/F-0975/F-1098/F-0913/F-1168/F-0763/F-1070/F-1257/M-0915/F-1245/F-1041/F-1179/M-0724/F-1155/M-0876/F-0668/F-0720/M-1304/M-0877/M-0703/F-0685/F-1010/M-0992/M-1091/F-1062/M-0755/M-0896/F-1040/M-1135/M-0977/M-0964/F-0775/F-1171/F-1120/F-1212/M-1051/M-0818</t>
  </si>
  <si>
    <t>F-0687</t>
  </si>
  <si>
    <t>Eric Jackson</t>
  </si>
  <si>
    <t>M-0926/F-0592/M-0960/F-1169/M-0678/F-0545/F-0786/F-1123/F-1316/F-1106/M-0977/F-1204/F-1178/F-1119/M-1201/F-0543/M-0821/F-0934/F-1004/F-0580/M-0593/F-1285/M-0834/F-1202/F-0763/F-1016/M-1135/F-1046/F-1045/F-0538/F-0839/M-1051/M-1025/M-0824/F-0864/M-0909/F-0775/F-0525/M-1293/F-0861/F-0632/M-0831/F-1198/M-0755/F-0596/M-0610/M-1038/F-0726/M-1107/F-0735/F-1132/F-0804/M-0680/F-1023/F-0828/F-0980/F-0772/F-0627/M-0970/M-1243/F-1333/F-1312/F-0844/F-0508/F-1324/M-0646/F-0619/M-1005/M-0505/F-0686/F-0617/F-0574/F-0579/F-1249/M-0636/F-0705/M-0733/M-1195/F-1188/F-1063/M-1036/F-0563/F-1155/M-0709/M-1147/M-1304/M-1298/F-0819/M-1078/M-1181/M-0582/F-0578/F-0753/M-0609/M-0607/M-0895/F-0688/M-0988/F-0588/F-0558/M-1241/F-0544/F-0623/M-1223/M-1194/F-0991/F-1284/F-0531/F-0672/F-0685/M-0696/M-0524/M-1287/M-0624/F-1010/F-0931/M-1072/F-0935/F-1171/F-1305/F-1278/F-0952/M-1087/M-1184/F-0598/F-1328/M-0774/M-1084/M-0562/M-0649/M-0809/F-0714/M-0944/F-0937/M-0715/M-1101/F-1143/F-1215/F-0517/M-0758/F-0757/F-1245/M-1347/F-1126/M-0993/F-1131/M-1276/F-0697/M-0586/M-1139/M-1069/M-0992/F-0748/F-1337/F-1081/F-1275/F-0583/M-0783/F-0929/F-0512/F-1228/M-0915/F-1028/F-0872/F-1216/F-1273/M-0869/M-1255/M-1167/M-0507/F-1196/F-1144/M-0573/M-0677/M-0843/F-1013/F-1335/F-1059/F-1042/F-1079/M-1111/F-1129/F-0629/F-0663/M-1054/M-0901/M-0986/M-0691/F-0647/M-0665/F-1314/M-0923/M-0816/F-0712/F-1222/M-1339/F-0954/F-0503/M-0536/F-0514/F-1070/M-1014/M-0859/M-1074/M-1344/M-0778/M-1301/M-0570/M-0634/M-0526/M-0888/F-1138/F-1210/M-1164/F-0751/M-0723/M-1326/M-0813/F-0893/F-1226/M-0781/M-1158/M-0851/M-0501/F-0990/M-1307/F-0659/M-0860/F-1116/F-0613/M-0513/M-0802/M-0818/M-0738/M-0887/F-0764/F-0810/M-0741/F-1179/M-1056/F-0648/F-0975/M-1033/F-0955/F-1146/M-0540/M-0744/M-1218/F-1012/M-0523/M-0567/M-0694/F-1318/M-0868/F-0900/M-0527/M-1068/F-1258/M-0745/M-1319/M-0967/F-0838/F-1348/F-0917/M-1331/M-0881/M-0833/M-0600/M-0519/M-1231/F-1136/F-0532/M-1289/M-0920/F-0799/M-1082/M-0928/M-0771/M-1286/F-1349/F-0803/M-0752/M-0892/F-1071/F-0972/F-1092/F-1168/M-0879/M-1104/F-0905/M-1102/F-0651/F-1153/F-0968/M-0560/F-1026/F-1183/F-1127/F-1212/F-1032/F-1120/F-0601/F-0671/F-0894/M-0995/M-0639/M-0979/F-0959/F-0652/F-0719/M-0703/M-1211/F-0635/M-0837/M-0973/M-0806/M-1080/M-0736/F-1190/M-1320/M-0700/M-1187/M-1192/F-1151/M-0594/F-1130/M-1302/M-0553/F-1165/M-0998/M-0866/F-0883/F-0911/F-0913/F-0516/M-0664/F-0953/F-1157/F-0502/F-1259/F-0522/F-1002/M-0919/M-0550/M-1156/M-0510/F-1238/F-1340/M-0908/M-0877/F-1257/F-0863/M-0606/M-0958/F-0710/F-1277/F-0530/F-1317/M-1161/M-0841/M-0826/M-1093/F-1260/M-1044/F-1282/M-0576/M-0620/M-0539/F-0625</t>
  </si>
  <si>
    <t>F-0688</t>
  </si>
  <si>
    <t>Dong Yue</t>
  </si>
  <si>
    <t>F-1316/M-0834/F-0545/M-0599/M-0821/M-0505/M-1276/F-0638/F-0627/F-0953/F-0748/M-0961/F-1336/M-0940/M-0892/M-1036/F-1169/F-1168/F-1098/M-0833/M-1303/M-1068/F-1152/F-1136/F-0563/M-0723/M-0610/M-1223/M-1038/F-0786/M-1307/M-1031/F-1143/M-0680/M-0818/F-0687/F-0935/M-0837/F-0579/M-1293/F-0525/M-1051/F-0747/F-1071/M-0513/F-0672/M-0992/M-0909/F-0538/F-1204/F-0751/F-0537/M-1286/M-1167/M-0694/M-0862/M-0824/M-1054/F-0812/M-0783/F-0819/M-1301/M-0696/F-0617/F-1013/M-0920/F-1126/M-1014/M-0548/M-1267/F-0622/M-1339/M-0960/F-1171/M-1347/F-0544/F-0950/F-0619/F-1012/M-1030/M-0851/F-1318/F-0959/F-1004/M-0949/F-1196/F-1226/F-1032/M-0841/F-0697/F-0954/M-0860/M-0593/F-1263/M-1298/M-1107/F-1297/F-1216/F-0798/F-0957/F-1070/M-0526/M-0995/M-1195/M-0868/M-1145/F-0929/F-0900/F-0561/M-1102/M-1302/F-0991/M-1077/F-0775/F-0660/F-0628/F-0942/M-1135/F-0598/M-0607/M-1184/F-0917/F-0974/F-0839/M-1156/M-0843/F-0686/M-1194/M-1024/F-1228/F-0753/F-0754/F-0719/F-1123/M-1109/M-0926/M-0507/M-1208/M-1268/F-1337/F-1317/M-0901/F-0668/F-1188/M-0510/F-1190/M-0586/M-0859/F-0648/F-0583/F-1001/F-1106/M-1241/F-0846/M-0536/F-1328/F-0980/F-0886/F-1045/F-1214/M-1300/F-0739/M-1287/F-1165/M-1289/F-1086/M-1211/F-0797/M-0679/F-0714/F-1312/M-0967/F-0956/F-0804/M-0594/M-0973/M-1139/F-0836/M-0906/F-0861/M-0582/M-0609/F-0852/M-0577/F-1041/F-1282/M-1025/M-0878/M-0744/M-0560/F-0924/F-1059/F-0937/M-0566/M-1101/F-0927/F-1257/F-0520/M-1170/M-0752/M-0765/M-0996/F-1322/F-1046/M-1248/M-0746/F-0952/M-1326/M-0793/M-1163/M-0576/M-1207/F-0502/M-0606/F-0701/F-1275/M-0881/F-1222/F-1225/M-0540/F-0939/F-0975/M-0778/F-0543/M-0986/F-1079/M-0758/F-0552/M-1329/F-1089/M-1033/M-0840/M-0903/F-1023/F-0864/F-0568/M-0887/M-0527/F-1028/M-0562/F-1155/F-0829/M-1022/F-1210/F-1242/F-1055/M-0979/M-0780/F-0596/M-1218/M-1095/M-0802/F-0575/F-0772/M-0885/M-0670/M-0982/M-1117/M-1243/F-1040/M-1072/M-1182/M-0951/F-1178/F-1280/F-0601/F-0663/F-0676/M-0630/F-0651/F-0904/F-0803/F-0652/M-1150/M-0738/F-0767/M-1205/F-1151/M-1231/F-0625/M-0573/F-1130/M-0871/M-1044/M-0977/F-0564/M-0981/F-0623/M-1083/M-1304/M-0794/M-0529/F-0695/M-0519/F-0855/M-0899/F-0990/M-1201/M-1181/F-1198/M-1187/M-0636/M-0654/M-0533/F-1116/M-0964/F-0522/F-0578/F-0616/F-0629/M-0876/F-1039/F-1258/F-1144/M-1325/M-0970/M-0755/F-0966/M-0782/F-1321/M-0907/M-0777/M-0600/M-0572/M-0792/M-1007/F-1249/M-0761/M-1142/F-0828/F-0882/F-0531/M-0781/F-1016/M-1291/F-0799/M-1056/F-1131/M-0988/M-0817/M-1005/F-1160/M-0774/F-0532/M-0644/F-1129/F-0934/M-1093/M-0879/M-0534/F-0968/M-0806/F-0574/M-0641/F-0735/F-1120/F-1119/F-0712/F-0849/F-1146/M-0555/F-1232/F-1261/F-0760/F-0763/M-1125/M-1091/F-1273/F-0911/F-0913/M-0928/F-0671/F-0720/M-0993/F-0872/F-1002/M-0642/M-0947/F-0517/M-0658/M-0509/M-0587/M-1008/F-1221/F-1313/M-1344/M-0733/F-0592/F-1026/F-0707/M-0567/M-0528/M-0944/M-0621/F-1133/M-0869/M-1345/M-0590/M-1247/M-0896/F-0946/F-1256/F-0580/F-0916/M-1310/F-1324/M-1281/M-1073/M-0915/M-1173/F-1285/F-0503/M-1262/M-1323/F-1052/M-1078/F-0948/F-0512/M-0796/M-1069/M-0649/M-0943/M-0571/M-0790/F-1062/M-1217/F-1140/F-1309</t>
  </si>
  <si>
    <t>F-0689</t>
  </si>
  <si>
    <t>Marwa Ali</t>
  </si>
  <si>
    <t>F-0622/M-0926/F-1198/M-0636/F-0959/M-0843/M-1293/M-0507/M-1243/F-1228/F-1169/F-0672/F-0935/M-1139/M-0562/M-0607/M-0774/M-0973/F-0627/M-0967/M-0910/M-1347/M-1031/M-0961/M-0510/M-0986/M-1184/F-0772/M-0738/F-0819/F-1026/M-0837/F-1204/F-1210/F-0682/M-0593/M-0851/M-0528/F-0954/M-1339/M-0519/F-1151/M-0877/F-1312/F-1240/M-0996/F-0799/M-1054/M-0548/F-1178/F-1333/F-0726/M-0919/F-0638/F-0632/M-1005/M-0920/F-1190/F-1106/M-0536/F-0957/M-0723/M-1170/M-0777/F-1045/F-0812/F-0543/F-0864/F-1081/F-0660/F-0614/M-0925/F-1108/M-0862/M-1276/F-0735/M-0881/M-1231/M-0694/F-0810/F-0980/F-1004/F-1316/M-0758/M-0909/M-1223/F-1285/F-1212/F-1202/F-1120/M-0792/F-0592/F-1010/M-1194/F-1046/M-0594/F-0629/F-0517/M-0779/F-0898/F-1188/M-0940/M-0826/M-0709/F-1066/M-1187/M-1024/F-0786/M-0783/F-0929/M-0680/F-1123/F-0671/F-0829/F-1324/F-0537/F-0927/F-1041/M-0988/M-0806/F-0516/M-0606/F-1337/M-0840/M-0834/M-0527</t>
  </si>
  <si>
    <t>F-0690</t>
  </si>
  <si>
    <t>M-0821/M-1068/F-1123/M-1201/F-0538/F-0804/M-0860/F-1002/M-1276/M-0910/M-0977/F-0627/F-1168/M-0636/F-0543/F-1190/M-1111/F-1106/M-1293/F-0574/F-0622/M-0824/F-0617/M-1187/F-0934/F-0688/M-1167/M-0646/F-0842/M-0560/M-0609/M-0843/F-0568/M-1301/M-0507/M-1139/F-0512/M-0505/M-1347/M-1036/F-1212/M-0877/F-1136/M-1255/F-1317/M-0723/F-0786/M-0744/M-1084/M-0899/F-1169/F-0751/F-0754/M-0624/F-1071/M-0607/F-0763/F-0882/F-0829/F-0937/F-1226/F-0672/F-1152/F-0935/F-0638/F-1013/M-0892/F-1318/F-1081/F-0629/F-1282/F-0812/F-0712/M-1194/M-1014/F-0929/M-1077/M-1005/M-1033/F-0861/M-1339/F-0598/M-1231/F-1126/M-0540/F-0959/F-1202/F-0714/F-0580/F-1337/M-0919/M-0979/F-0705/M-1182/M-0791/F-0739/F-1151/M-0928/F-0685/M-0851/M-1030/M-0831/F-0748/F-1297/F-0760/F-0980/M-1147/M-0696/F-1233/M-1344/M-0859/M-1303/M-0703/F-1280/M-0833/M-0778/F-1130/F-0549/M-0534/F-0893/M-0630/F-1183/M-0562/M-0986/F-0753/F-0757/M-1281/F-0530/M-0901/F-0520/M-0909/F-1131/F-1059/F-0775/F-1010/M-0678/F-0561/F-0563/F-1012/F-0628/F-1066/F-0857/M-0501/M-0524/M-1269/M-0963/M-1031/M-1051/M-0570/F-1004/M-0567/M-1267/M-0973/F-1316/F-1032/M-1072/F-1213/F-1275/M-1022/M-1289/F-0838/F-0504/M-0782/F-1143/M-0740/F-0956/M-0817/F-1240/F-0799/M-1307/M-1248/M-0802/M-0550/M-0840/F-0686/M-0814/M-1247/M-0608/F-1193/M-0768/F-1070/M-0926/F-0808/F-0849/M-0789/M-1038/M-0694/M-0925/F-1188/M-0988/F-0697/M-0536/M-1158/F-0764/F-0844/F-0651/F-1214/F-0917/M-0897/M-0755/F-0671/M-1181/F-1046/F-1245/M-0818/F-1321/M-0745/M-1345/F-0625/F-1045/F-0886/M-1054/F-1027/M-1334/F-0948/M-1091/M-1024/M-0970/F-0682/F-1216/F-0974/F-1060/M-0706/F-1272/M-1135/M-1326/M-0715/M-0815/M-1003/M-0940/F-1154/M-1319/M-0673/F-0632/F-0807/F-0913/F-0953/M-0548/F-0583/M-0738/M-0847/M-0996/F-1335/M-0997/M-0837/F-1250/M-1243/F-0596/F-1057/M-1025/F-1120/M-0895/F-0578/M-0557/M-0809/M-1262/M-1300/F-0819/F-1229/F-0750/M-0949/M-0573/M-1069/F-0952/M-0961/M-0620/M-0920/F-1017/M-0834/F-1324/F-1313/M-0781/F-0652/F-0558/F-1215/F-1028/F-0663/M-0513/M-0967/M-0699/M-0677/M-0724/F-1134/M-0869/F-0890/M-1270/F-0514/M-1163/F-0957/F-1086/F-1263/M-1287/M-0680/M-1044/F-0525/F-0681/F-0727/M-0700/M-1329/M-1304/M-0716/F-1055/M-0951/M-0606/M-1308/F-0828/M-0741/M-0529/F-1144/M-0777/M-1264/F-0726/M-0978/M-0641/M-0960/F-0942/M-1064/M-0599/M-0806/F-1210/F-0983/M-0649/F-0531/F-0551/F-1001/M-0733/F-1328/F-0797/F-1285/M-0867/F-0830/F-1006/M-0841/M-0761/M-1029/F-0544/F-1249/M-0709/M-1035/F-1349/F-0931/F-1186/M-1302/M-0610/F-0623/F-1225</t>
  </si>
  <si>
    <t>M-0691</t>
  </si>
  <si>
    <t>Han Xiaohua</t>
  </si>
  <si>
    <t>F-0861/F-1285/F-0735/F-0563/F-0545/F-0819/F-1126/M-1139/M-0593/M-0678/F-0828/F-1152/F-1317/M-1068/F-0935/M-1307/M-0607/F-1336/M-1248/M-0960/M-0606/M-0824/F-0512/M-0821/F-0799/F-1120/F-0846/M-0534/M-1107/F-0712/M-1301/M-0510/F-0953/F-0531/F-1316/F-1257/F-0578/F-0632/M-0505/F-1196/F-1098/M-0826/F-0538/M-1241/F-0751/M-1033/F-1212/F-1240/M-0755/M-0646/F-1129/M-0837/M-0843/F-0775/F-1060/M-0877/M-1145/M-0777/M-1195/F-1165/M-1339/M-0909/F-1204/F-1138/M-0940/M-1021/F-0980/F-1297/F-0798/M-1031/F-1202/F-0671/F-0991/M-1087/M-0768/M-1054/F-0544/M-1181/F-1132/F-1188/F-0596/M-1036/M-1302/F-1119/M-0967/F-0525/M-1083/F-1183/F-0957/M-0792/F-1062/M-0809/F-0772/F-1274/M-0868/F-1190/F-0804/F-0898/F-0625/F-1312/M-0860/F-1002/F-0836/F-0623/F-0929/M-0951/F-1079/F-0648/F-1151</t>
  </si>
  <si>
    <t>F-0692</t>
  </si>
  <si>
    <t>Rebecca Diaz</t>
  </si>
  <si>
    <t>F-1198/F-0861/M-1223/F-0622/F-1119/M-0834/M-0510/M-1293/F-0812/F-0638/F-1002/M-1243/M-0996/M-1068/M-0967/M-0843/F-1226/F-0502/F-1168/M-0940/M-0837/F-1046/M-0851/F-1202/F-0671/F-1228/M-1033/F-1129/F-0512/F-0592/F-1210/F-0617/M-0774/F-0687/M-0992/F-0950/M-0892/M-0744/F-0579/F-0598/M-1051/F-0927/M-0915/F-0538/M-0528/M-1201/M-0909/M-0694/M-1339/F-1257/M-0664/F-1152/F-0627/M-0609/M-1307/M-0723/F-1336/F-0563/F-0959/F-0660/M-1135/M-0826/M-0567/F-0839/F-0619/F-1136/M-1195/F-1057/M-1030/M-0818/F-0829/M-1292/M-0961/F-0632/F-0898/F-0578/F-0614/M-0670/F-0504/F-0629/F-0537/M-1005/M-1276/M-0779/F-0568/F-0515/M-0646/F-1186/M-0925/F-0514/F-1042/M-1303/M-0560/M-0806/M-0597/M-0817/M-0507/M-0859/F-0719/M-0944/F-1045/M-0526/F-0564/M-0881/M-0678/M-1102/M-1304/F-0991/M-0876</t>
  </si>
  <si>
    <t>F-0693</t>
  </si>
  <si>
    <t>Feng Xuan</t>
  </si>
  <si>
    <t>F-0935/M-0599/F-1013/M-0636/M-0973/F-0592/F-0672/F-0544/M-0996/F-0537/M-0680/M-1293/F-0839/M-1347/M-0536/F-1169/F-1120/F-1071/M-0507/F-1202/F-0953/F-1132/F-1059/F-1032/F-0991/M-0501/M-0678/F-0580/M-1231/F-0864/M-0919/F-0882/M-1033/M-1139/M-0841/F-1046/F-1257/F-1106/M-0860/F-1079/F-1119/M-0778/M-1014/M-0833/F-0627/F-0763/F-0748/F-1002/M-0562/M-0837/M-1182/F-0819/M-0606/F-1136/M-0961/F-0671/F-1285/F-1016/F-0751/F-0682/F-0574/M-1107/M-0738/F-0911/F-0747/F-0525/M-1201/F-0739/M-0951/M-0792/F-0622/F-1041/F-0545/M-0774/M-0607/F-0617/F-1146/F-0638/M-0970/M-0834/F-0717/M-0862/M-0539/F-1143/M-1247/M-0995/F-1026/M-1038/M-0505/M-1344/M-1302/F-0720/M-0524/M-1319/F-1284/M-0982/M-0513/F-1312/F-1086/F-1152/F-1198/M-0831/F-1317/M-0694/F-1123/M-1223/M-0824/M-1304/F-0929/F-0754/F-0659/F-1055/F-1060/F-0726/M-1325/M-0820/M-0555/M-1255/M-0944/M-0567/M-0988/M-0897/M-1078/F-0583/F-0952/M-0782/M-1051/F-1023/M-0582/F-1212/M-0949/F-0549/M-0816/M-1110/F-0598/F-1168/M-1187/M-0967/M-1300/F-0959/F-1061/M-1091/M-0665/F-0697/F-0619/F-0685/F-0772/F-0937/M-1031/M-1194/M-0851/M-0783/M-0609/F-1057/M-1036/F-1272/F-1129/F-0563/F-0846/M-0744/M-1334/F-1151/F-0530/F-0939/M-0771/F-1010/M-0547/M-0723/M-0915/M-0877/F-0808/F-0957/M-1025/M-0928/F-1028/F-1278/F-1042/M-1287/M-1276/F-0564/F-0760/F-1216/F-1336/F-0727/M-0600/M-0867/F-1204/M-1262/M-1035/M-0871/M-1142/M-0566/M-1218/F-0543/M-0557/M-1243/M-0586/M-0611/M-0624/F-1066/M-0534/M-0570/M-0821/F-1075/F-1280/F-0884/F-1045/F-0980/F-1089/F-1027/F-0591/M-0920/F-1171/F-0596/F-0950/M-1056/F-0568/F-0623/F-1332/F-1138/F-0690/F-0927/F-0753/M-0817/F-1098/F-0934/F-0508/M-1095/M-0746/M-1283/F-0735/F-1012/M-0813/M-0876/F-0954/F-0924/M-0731/F-0538/M-0527/M-0510/M-0977/M-0943/M-0992/F-1189/F-0804/M-1030/F-1279/F-0913/M-0602/M-0815/M-0626/M-1077/M-1102/F-0948/M-1083/F-0807/F-0861/M-0646/F-0712/M-0587/F-0844/M-0649/M-0519/M-0650/M-0997/M-1170/F-0857/F-1229/F-1018/F-1015/F-1282/F-0828/F-1275/M-0910/F-1183/F-0512/M-0732/F-0975/M-0590/F-1313/M-0733/M-1118/M-1147/F-0628/M-0644/F-1253/M-0576/M-0675/M-0741/M-0888/M-0593/F-0684/M-0964/F-0692/F-1342/M-0770/M-0998/F-0578/M-0945/M-0556/M-0994/M-0843/M-0608/M-0597/M-1345/M-1164/M-0806/M-0960/F-0900/M-0940/F-0687/F-0827/F-0661/M-0923/M-0641/F-0938/M-0548/M-1074/F-1190/F-1318/M-1064/M-0656/M-0794/M-1068/F-1240/F-0965/F-1001/F-0825/F-0531/F-1305/F-0681/F-0532/F-1090/M-0768/M-0906/M-0986/F-0898/F-1349/M-1323/F-0773/M-1111/F-1259/M-0941/F-1126/M-1184/M-1000/F-0629/F-0515/F-1130/F-0705/M-0565/F-0799/F-0750/M-0765/M-0528/F-0942/M-1235/M-1117/M-0642/M-0643/F-0955/F-0795/M-0509/M-0584/F-0558/M-1299/M-1167/F-1196/F-0522/F-0569/F-0946/M-0559/F-0632/F-0858/F-0788/M-0709/F-0737/M-1181/F-1316/M-0594/F-0503/M-1327/M-0892/F-1215/F-1210/F-0852/M-1301/M-0560/F-1251/M-0703/F-0561/M-1286/M-0989/F-1081/M-0550/M-0878/F-0803/M-0780/F-1127/M-0518/F-0688/M-0724/F-0613/F-1295/M-1072/M-0854/M-1067/F-1108/F-1178/F-0785/F-0775/M-0631/M-1339/F-0786/M-0700/M-1101/F-1063/M-1087/F-0883/F-0787/M-1163/M-0809/M-0506/M-1054/F-1039/F-0971/M-1109/F-1337/F-1226/M-1307/M-0755/F-1236/M-0542/M-0926/F-0894/M-1291/M-0679/M-1192/M-0903/F-0535/M-1158/M-0901/M-0811/F-1213/F-1335/M-0664/M-0673/M-0791/M-1220/F-1245</t>
  </si>
  <si>
    <t>M-0694</t>
  </si>
  <si>
    <t>Eric Martin</t>
  </si>
  <si>
    <t>F-0622/F-1123/M-1201/M-0837/F-1190/M-0778/M-1054/F-1169/F-1119/F-1120/F-0538/M-1276/M-0821/F-1212/M-0505/F-0763/M-0536/M-1051/F-0775/M-0910/M-0841/F-0846/F-1324/M-1030/F-0544/M-1031/F-0980/F-0861/M-1301/F-0632/F-0839/M-1187/M-0925/F-1146/M-1231/M-1078/F-0812/F-0953/M-0519/M-0646/M-0988/M-0899/F-0578/F-0735/M-0806/F-1171/M-1286/F-0688/F-0525/M-0624/M-0892/F-0786/F-1108/M-0680/F-0619/M-0744/F-0935/M-0926/F-0882/F-0508/M-0862/F-0596/M-0877/M-0909/F-0842/F-0579/F-0747/F-1282/F-0937/M-1005/F-0592/M-1035/F-0682/F-1004/M-0960/M-0982/F-1032/F-0520/M-0723/F-1126/F-0671/F-0864/F-1132/F-1263/F-0954/M-0881/F-0748/M-1091/M-0576/F-0563/M-1344/F-0580/F-0927/F-1318/F-1216/F-0638/F-0819/M-0553/F-0503/M-1107/F-0537/F-1317/M-0897</t>
  </si>
  <si>
    <t>F-0695</t>
  </si>
  <si>
    <t>Roy Hernandez</t>
  </si>
  <si>
    <t>F-0592/M-0837/F-0828/M-1014/M-1319/M-0680/F-1002/F-0735/M-0988/F-1198/M-1031/F-1178/M-0778/F-0846/M-1187/F-1126/F-0568/F-0935/M-0910/M-0860/M-0977/F-0786/F-1204/M-1135/M-0843/M-0926/M-0560/F-1004/M-1243/F-1213/F-0954/M-1033/F-0632/M-1184/F-0622/M-0607/F-0531/M-1276/M-0562/M-1036/M-0892/M-0877/F-0574/M-0967/M-1286/M-0792/F-0525/M-0507/F-0578/M-1241/F-1333/F-0911/F-0712/F-0812/F-1285/F-0772/F-1152/M-1255/M-0709/M-0821/F-1324/M-0895/M-0513/F-1274/M-0961/F-1138/M-0970/F-0804/F-0955/M-0794/F-0627/M-0859/M-0973/M-1320/M-1139/M-0820/F-1013/F-0682/F-0984/F-0798/F-1071/F-0957/F-1165/M-1069/M-1147/F-1284/M-1287/M-0505/M-0716/F-1042/M-1035/F-0726/M-0986/M-0960/M-1024/F-0844/F-1257/F-0625/M-0715/F-0864/F-0687/M-0949/F-0882/F-1190/M-0501/M-0826/M-1247/M-1194/F-1328/M-0996/M-0536/F-0927/F-1143/M-0670/M-0700/M-0624/M-0744/M-1111/F-1146</t>
  </si>
  <si>
    <t>M-0696</t>
  </si>
  <si>
    <t>Dong Jingjing</t>
  </si>
  <si>
    <t>M-1068/M-1223/F-0632/F-1198/F-1026/M-0973/M-0624/F-1046/F-0543/M-0567/M-0961/F-0786/M-1231/F-1129/M-0909/M-0534/M-0560</t>
  </si>
  <si>
    <t>F-0697</t>
  </si>
  <si>
    <t>Waseem Saleem</t>
  </si>
  <si>
    <t>M-0926/F-0622/F-0543/M-0636/M-1223/M-1276/M-0505/F-0687/M-0778/M-0973/F-1228/M-1201/F-0804/M-0860/F-0592/F-1215/F-1079/F-1016/F-1013/F-1151/M-1339/F-0786/M-1014/F-1106/F-1098/F-1212/F-0568/M-0940/F-0512/M-1255/F-1318/M-0567/F-0828/M-1287/F-1196/M-1303/M-0510/F-0991/M-1030/M-0566/M-0694/F-0520/F-0836/F-0638/M-0590/M-0877/F-1132/M-0758/M-0859/F-0578/M-1145/M-1139/M-0899/M-1181/M-0534/F-0927/F-0574/F-1198/F-1004/F-1060/F-1123/M-0906/F-0911/M-1035/F-0935/F-1012/F-1042/F-0627/M-0949/M-1243/M-0843/F-0549/F-0950/F-1284/M-1344/F-0937/M-0970/F-0532/F-0623/F-1263/M-0896/M-0831/F-1001/M-0696/F-1041/F-1202/F-1138/M-1319/M-0841/F-0763/F-1285/M-0869/F-0953/F-1066/F-1136/M-1347/F-0685/M-1054/M-1184/M-0539/F-1337/F-0579/M-1111/M-0979/F-1002/M-0540/M-0895/F-1120/F-0598/F-0690/M-0806/M-0779/M-0528/M-1231/M-1078/M-0582/F-0545/F-0942/F-1165/F-1046/M-1107/F-1119/M-0781/M-1156/F-0913/F-1349/M-1247/M-0606/M-0834/M-1038/M-0833/F-0882/M-0678/M-0658/F-0672/M-0961/F-0839/M-1158/F-1130/M-0876/F-1204/F-1059/M-0600/F-0975/F-1176/M-0928/M-1301/F-0807/F-0956/M-0977/M-1195/M-0709/M-0826/M-0774/F-1152/M-0981/M-0951/F-0764/F-1348/F-1026/M-0851/F-0712/M-1300/M-0646/M-1101/F-0517/M-1281/M-0824/F-0904/F-1257/M-1182/M-1135/F-0544/M-0967/M-0624/F-0812/M-0738/F-0954/M-0820/M-0933/M-0553/F-0980/M-1248/M-0919/F-1023/F-0857/F-0698/F-1062/M-1147/F-0719/M-1269/F-1169/M-1170/M-0817/M-1091/F-0660/F-1258/F-1134/M-1009/M-0791/M-0840/M-1072/M-1241/M-0837/M-1205/M-1194/F-0808/F-1010/F-0829/F-1314/M-0755/M-0783/F-1336/M-0733/F-0531</t>
  </si>
  <si>
    <t>F-0698</t>
  </si>
  <si>
    <t>Kathleen Thompson</t>
  </si>
  <si>
    <t>F-1168/F-0543/F-0592/F-1013/M-0507/M-0977/F-0627/M-0843/F-1317/M-0837/M-1243/M-0599/F-0804/F-1045/M-1014/F-0828/F-1098/F-0861/F-1196/M-1303/F-1132/M-0501/M-0919/M-1030/F-0531/M-1339/M-0694/F-1123/F-0622/F-0959/M-0560/F-1001/F-1324/F-0954/M-1139/F-0688/F-1023/M-0833/F-1060/M-0505/M-0609/F-0754/M-0678/F-0957/F-0735/M-1241/M-0973/M-0519/F-0632/M-0960/M-0988/M-0593/M-1184/M-1267/M-1095/M-0821/F-1188/M-0910/M-1084/F-1169/F-0772/F-0739/F-1155/F-0682/M-1035/F-1071/F-0549/F-1146/F-1316/M-0841/F-1086/F-1026/M-1077/F-0525/M-0970/F-1151/M-0920/F-0515/F-1240/M-1302/M-0876/F-0672/M-1319/F-0659/F-0836/M-1005/F-0629/F-0714/M-0524/F-0668/M-1223/M-0834/F-1041/M-1292/F-0846/F-1143/F-1214/M-1181/M-0809/M-0691/M-0851/M-1170/F-0894/M-0909/F-0564/M-0557/M-0738/M-0831/F-1228/F-0937/M-0897/M-0646/M-1033/F-0517/F-1198/F-0520/M-1135/M-1298/M-0878/M-0818/F-1002/F-1062/M-0881/M-1167/M-0860/M-0758/F-1119/F-0583/M-0780/M-1195/M-0536/M-0570/F-1046/M-1051/M-0576/M-1276/F-0952/F-0502/M-1307/F-0857</t>
  </si>
  <si>
    <t>M-0699</t>
  </si>
  <si>
    <t>Noha Alamri</t>
  </si>
  <si>
    <t>F-1198/M-0694/F-1169/F-0687/F-1045/M-1014/M-0510/M-1201/F-0775/M-1248/F-1316/M-0843/M-0910/M-0778/F-0583/F-0638/F-0861/F-1168/M-0567/F-1151/M-0996/M-1035/F-1190/F-1152/M-0593/F-0625/F-1285/F-0578/M-0992/M-1293/F-0543/M-0859/M-1033/F-1216/F-0913/M-0834/M-0536/F-0512/F-0748/M-1139/F-0515/F-0672/M-1276/F-0954/M-1030/F-0580/M-1051/M-0519/M-0744/F-1046/F-0632/F-0991/M-0977/F-0753/M-0505/M-0877/M-1223/F-0739/M-0791/M-0960/M-0920/F-0682/M-0826/M-1243/F-0864/F-0617/F-1336/F-0544/M-0646/M-0831/M-1072/F-1016/F-1188/M-1025/F-1004/M-0851/F-0726/F-0538/F-0596/M-0833/M-1301/M-1077/F-0549/F-1210/M-1286/F-0592/M-0895/F-1079/F-0786/F-1193/M-0599/F-1023/F-0671/M-0570/F-1215/F-0799/M-0507/F-0751/F-0508/M-0782/F-1280/M-0881/M-1101/M-0794/M-1135/F-1013/M-0926/M-0600/M-0779/M-1292/M-1344/F-0760/F-0717/M-0590/F-0935/F-1146/M-1111/M-1036/M-1291/F-1214/M-0901/M-0876/M-0501/M-1068/M-1054/F-0690/M-1145/F-0807/F-0532/F-1108/M-0809/M-1187/F-1349/F-0564/F-1284/F-0545/M-0758/F-0844/F-0953/F-0622/F-1212/F-0894/F-1060/F-0520/M-1095/M-0869/M-1269/M-0909/M-0677/F-0648/F-0836/F-0955/F-0668/M-0566/F-0763/F-1119/M-0557/M-0906/F-1061/M-0607/M-1087/M-1231/M-0620/M-1107/M-0560/M-0781/F-0975/F-1272/M-1022/M-0664/M-1170/F-1186/F-0568/M-0609/M-0988/F-0830/M-0818/M-0624/M-0716/M-1255/M-0602/M-0573/F-1001/F-0882/F-0787/M-0949/M-1158/F-0659/M-0597/M-0981/M-0738/M-0824/F-1041/F-0931/M-0587/M-1181/M-1247/M-0678/F-0502/M-1184/M-0559/M-0680/F-1314/M-1205/F-1103/F-1297/F-1176/M-1005/F-1134/F-1342/F-1171/F-0984/F-0952/F-0842/M-1064/M-0860/F-0889/F-1059/F-0927/F-0514/F-1204/F-1315/M-1117/M-0817/M-0745/M-0586/M-1339/M-0658/F-0904/M-1163/F-1130/M-0706/F-0627/F-0525/M-0885/F-0884/F-0948/F-1337/M-0925/F-0942/M-0765/F-1049/M-0610/M-1304/F-0966/M-1302/M-1326/M-1267/M-1056/M-1329/M-0540/F-0804/F-0974/M-1347/F-1098/M-0777</t>
  </si>
  <si>
    <t>M-0700</t>
  </si>
  <si>
    <t>Nabeel Zuhair</t>
  </si>
  <si>
    <t>M-0961/M-1293/F-0687/M-0510/M-1054/F-1151/F-0934/F-1119/F-0531/F-1123/F-0763/M-0778/F-0819/M-0507/M-1139/F-1198/M-0843/M-1184/M-1347/F-0544/M-0593/M-0755/M-0926/M-0977/M-0899/M-0992/F-1285/F-0563/F-1336/M-0834/M-1031/M-0680/F-0545/M-0919/M-0501/M-0566/M-0837/F-1129/F-0799/M-0610/F-1004/M-1223/F-0900/F-0543/F-0959/M-0818/M-1339/F-0561/F-0596/F-0935/F-1120/F-1032/M-0876/F-0629/M-1187/F-0798/M-0774/F-1081/M-0783/F-1273/F-0929/F-1333/F-0520/M-0646/F-0625/F-1061/F-0726/F-1337/M-0582/M-1267/M-0988/F-0810/M-0986/F-1186/F-1193/M-0993/M-0529/M-0901/F-0697/F-1240/F-0846/M-0703/F-0622/M-0877/M-0809/F-1171/F-0623/M-0833/M-0928/M-1286/F-1263/M-0536/M-1243/F-0579/M-0925/M-0570/F-0532/F-0954/F-0957/M-0664/F-1284/M-1084/F-1212/M-0505/M-1170/M-1102/F-1041/M-1231/M-0550/M-0851/F-0942/M-0859/F-0748/M-0590/M-1111/F-0668/M-0576/M-1194/F-1060/M-0524/M-1208/F-1189/M-0758/F-0537/M-1276/M-1344/M-1036/F-1165/M-1095/M-0967/M-0895/M-0940/M-1087/M-1078/M-1083/M-1319/M-1262/F-1188/M-0933/F-1057/F-1130/F-0671/F-1216/F-1018/F-0991/M-1201/F-1010/F-1013/F-1183/F-0735/M-1167/F-0698/M-1307/F-0864/F-0614/F-1063/F-1278/M-0620/M-0567/M-1024/F-0592/F-0712/F-0638/F-1012/F-0508/M-1118/F-0844/M-0658/M-1044/F-1213/F-1349/F-1001/M-0951/F-1245/M-0587/F-1348/F-1144/F-1136/M-0560/M-0716/F-0842/M-0539/F-0648/F-0861/M-1163/F-0682/M-0724/M-0607/M-0826/M-1145/M-1110/F-0689/M-0821/M-0779/F-1274/M-0860/M-0806/F-0894/M-1292/M-0696/M-0892/M-0709/M-0636/M-1030/F-0517/M-1182/F-1042/M-1289/F-1202/F-1271/F-0719/F-1146/F-1066/F-1335/M-0600/F-0772/F-0905/M-0540/M-0824/F-1317/F-1257/M-1069/F-0692/M-1301/F-1045/F-0676/F-1027/M-0848/F-0627/M-0606/M-1147/M-0995/M-0903/F-0953/M-0964/M-0879/F-0757/M-0699/M-0715/F-0551/F-1121/F-1016/M-1025/F-1313/F-0804/F-1040/M-1053/M-1265/M-0723/F-1168/F-0538/F-0558/F-1017/M-0694/M-0519/F-1295/F-0937/F-1314/F-1059/F-0750/M-0768/F-0632/M-0780/M-0594/M-1255/F-0578/F-0917/M-1003/F-0580/F-0617/M-1009/M-0981/M-0982/M-0831/F-1309/F-1228/F-0828/F-0962/M-1051/M-0738/F-0672/F-0747/F-0503/F-1055/F-1179/F-0832/F-0515/F-0972/F-0980/F-0927/F-0720/F-0628/F-0836/M-0548/M-1135/M-1207/M-1014/F-1169/F-1152/M-0673/M-0654/F-0619/M-1308/F-1106/F-1127/F-0939/M-1162/M-0641/F-1328/M-0868/M-0741/F-1280/M-0744/F-0830/F-1002/F-0616/F-0574/F-0753/F-0690/F-0984/F-1178/F-0739/M-0631/M-1310/M-0973/F-0707/M-0897/F-1249/M-0656/F-1028/F-0760/F-1079/M-0789/F-0552/M-1035/F-1204/M-0908/F-0766/M-1101/M-0733/M-0910/F-0502/F-0661/F-0645/F-1065/F-0773/F-0737/M-0878/F-0575/M-1304/F-0686</t>
  </si>
  <si>
    <t>F-0701</t>
  </si>
  <si>
    <t>M-0778/F-1136/M-0834/F-1106/M-0967/F-0913/M-1005/F-0819/F-0828/F-0747/M-0524/F-1013/M-1223/F-1152/F-0625/M-1030/M-0534/M-1033/F-0544/M-0680/F-1016/F-0846/F-0812/F-0515/M-0910/F-1257/F-1155/M-0768/M-1301/F-0864/F-1312/F-0578/M-0841/M-0501/F-0712/M-1036/F-1098/M-1078/M-1051/F-1026/M-0791/M-0528/F-0580/F-1169/M-1084/M-0779/M-0951/M-0567/M-0723/F-1123/M-1187/F-1108/F-0682/M-1339/M-1293/M-1025/F-0753/M-1303/F-1146/M-0678/M-0826/M-0831/M-1021/M-0664/F-0937/M-1248/M-0576/F-0861/M-0758/M-0906/F-1061/M-1167/F-0726/M-1091/F-0957/F-0502/M-0694/F-0798/M-0586/F-0857/M-0783/M-0658/F-1119/M-0824/M-0570/F-0627/M-0553/F-0893/M-1054/F-0574/M-1102/F-0687/F-0668/F-0980/F-1126/F-0619/F-0503/M-0557/M-0961/M-0809/M-0505/F-1213/M-0703/F-0836/F-1176/M-0774/M-1307/M-1147/F-0838/F-1168/M-0755/F-1063/F-0504/M-0620/F-0787/M-1287/M-0792/F-1190/M-0646/F-0757/F-1198/F-1079/M-0818/M-0519/M-1007/M-0816/F-1049/M-0993/F-0855/F-0929/M-0738</t>
  </si>
  <si>
    <t>F-0702</t>
  </si>
  <si>
    <t>F-0592/F-0953/M-0636/F-0828/M-1293/M-0567/M-1319/F-0579/F-1285/F-1045/F-1169/F-0935/M-0960/M-0821/M-1187/M-1201/F-1151/M-0919/F-0544/M-0723/M-0818/F-1023/M-0859/M-0778/F-1204/F-1216/F-1086/M-0791/M-1038/F-1138/F-0812/F-1212/M-1035/F-1324/F-0672/F-0598/M-1111/F-1146/F-0839/M-0590/F-1001/F-1002/M-0536/M-1292/M-0909/F-1240/M-0831/F-0543/F-0775/M-0949/F-0563/F-1059/F-1129/F-1071/M-1107/F-1155/F-1317/F-1032/F-1333/F-0929/M-1248/M-1014/F-0671/M-0566/F-0638/M-1287/M-0678/M-1243/F-1119/F-0714/F-0561/F-0629/M-1291/M-1031/M-1223/F-0685/M-0988/F-1042/M-0843/F-0772/F-1273/M-1077/M-0658/M-0970/F-0842/F-1305/F-0682/F-0807/M-0691/F-1144/F-1060/F-0980/F-0864/M-1068/F-0819/F-0712/F-1136/F-1210/M-1095/F-0613/M-1303/F-0688/M-1218/M-0869/M-0694/M-0915/F-0627/F-0754/M-0593/F-0508/M-1181/F-0838/M-1030/F-0950/F-0532/M-1084/M-0868/F-0798/M-0594/F-1016/F-0537/F-1168/F-1282/M-0700/F-1106/M-0833/F-0927/M-1184/F-0810/M-1344/F-1108/F-1196/M-1247/F-1132/F-1213/F-0668/F-1121/M-0995/F-0705/M-0768/F-0844/F-1280/M-1167/F-0942/F-1062/M-0774/M-0529/M-0724/F-0617/F-1190/F-0568/F-0939/M-0977/F-0786/F-0799/M-0837/F-0728/M-0820/F-0619/M-1083/M-0524/F-0512/F-0727/M-1005/M-1304/F-1253/M-0834/M-0738/M-1022/F-0757/M-0744/M-0560/F-0829/F-0861/F-1312/F-1061/F-1316/M-1078/F-1186/M-1051/M-0964/F-0748/M-0600/F-1297/M-0979/F-0726/F-0601/F-1257/M-1339/F-1342/F-1315/M-1283/F-1010/F-0882/F-1328/F-0720/M-1009/M-1139/M-0597/F-1256/M-1326/M-1056/M-0607/M-1298/M-0602/F-0764/M-0896/F-1226/M-0677/F-1258/F-0974/M-0851/M-0802/M-0599/F-1249/M-0941/F-0616/M-1029/F-0763/F-0830/F-0937/M-1267/F-0517/M-0815/M-1024/F-1346/M-0587/M-0505/F-0735/M-0534/M-1325/M-0903/M-0877/F-0692/M-0998/F-1198/F-0857/M-0557/F-1189/M-0501/F-0622/F-1055/M-1262/M-0606/F-1188/F-0760/F-1026/M-0973/F-0588/F-1006/M-1163/F-1263/F-0514/F-1259/M-0758/M-0809/F-0719/M-0777/F-1120/M-0581/M-0646/F-0832/M-1135/F-0855/F-1013/F-1063/M-0716/M-0892/M-0771/F-1171/M-0624/F-1127/F-0849/M-0814/M-0755/M-0841/F-1318/M-1117/M-0816/M-0925/F-0972/F-0858/M-0862/M-0782/M-0887/F-1098/M-1109/F-0530/M-0961/F-0890/F-0975/F-1039/M-1205/M-1145/M-1033/M-1286/F-1081/F-1232/F-1225/M-0631/F-1103/M-0926/M-1231/F-0852/M-0742/F-0905/F-0578/F-1143/M-0933/F-1183/F-0531/F-1274/F-0583/M-0562/M-1087/F-1028/M-1110/M-0824/F-0637/M-1156/M-1276/F-0520/M-0670/F-1278/F-0717/F-0893/F-0632/F-0652/F-0917/M-1270/F-1130/F-0948/F-0690/F-0612/M-0794/M-0630/M-0793/M-0510/F-1157/M-1101/M-0608/F-0545/F-0889/F-0535/F-0663/F-0575/F-0954/F-1057/M-0570/M-1334/M-1177/M-1347/M-1072/F-0693/F-0574/F-0913/F-1176/M-0609/M-0765/M-0940/M-0770/M-0907/M-1241/F-0804/M-0656/M-0899/M-0711/F-0521/F-0991/M-0908/M-0519/M-1102/M-0930/M-1174/F-0904/F-1200/F-0549/M-0906/F-1222/F-1065/F-0959/M-1021/M-0539/M-0542/F-0934/F-0902/F-0965/M-0967/F-0707/M-1054/F-0985</t>
  </si>
  <si>
    <t>M-0703</t>
  </si>
  <si>
    <t>Saleem Alqahtani</t>
  </si>
  <si>
    <t>F-0954/M-0940/F-0622/F-1098/F-0531/F-0786/M-0778/F-0819/M-1276/F-1046/M-1054/M-0859/F-1013/F-0748/M-0599/M-1031/M-1248/M-0818/M-0988/M-0593/F-1178/M-1187/M-0986/M-1347/F-0672/F-0934/M-0821/M-1293/F-0512/F-1060/M-1005/F-1106/M-0949/M-0961/F-0953/F-1312/M-0610/M-0562/M-0723/F-0864/M-0524/F-1215/F-0627/M-0877/F-0828/F-0502/M-0824/M-1182/F-0697/M-0783/M-0791/M-0694/M-1068/F-1228/F-1119/M-0876/F-0625/F-0937/M-0862/M-0860/F-1188/F-0659/M-0881/M-0851/M-0768/M-1095/F-0629/F-1316/M-0744/F-1070/M-0507/F-1132/M-1083/M-0609/F-1204/M-0678/F-0520/M-0606/M-1111/F-1136/M-0869/F-0900/M-0826/M-0529/F-1081/F-0726/F-1274/F-0772/F-0619/F-0812/F-1282/M-1345/F-1079/M-0600/M-0973/M-1087/F-1126/F-0957/F-1240/M-1325/M-0928/F-0838/M-1107/F-1193/M-0709/M-0567/F-0959/F-1144/M-1320/F-1271/F-0757/M-1145/F-0690/F-1249/F-0563/F-1155/F-0956/F-0514/M-0809/M-0792/F-1168/F-0682/M-1170/M-1292/F-0764/F-0578/F-0804/F-0574/M-0528/F-1040/M-0733/M-0802/M-0895/F-0632/F-1165/M-1255/F-1305/F-0846/F-1062/M-0620/F-0855/M-0771/M-1181/F-1152/M-0536/F-1233/F-0543/F-1123/F-1071/M-0901/M-0755/M-1038/F-1045/F-0727/F-0924/F-1012/M-0899/M-0691/M-0505/M-0527/F-0612/M-1231/M-1035/M-0724/M-0665/F-1198/F-1057/M-0779/M-1194/F-0980/F-0614/F-1171/F-0952/F-0950/F-1196/M-0519/M-1101/M-0758/M-0903/F-0839/F-0719/M-1036/F-0657/M-1021/F-0583/F-1273/M-0513/M-0782/M-0979/M-0586/M-0557/F-0685/M-1084/F-0939/F-0712/F-0671/F-0537/F-0647/M-0841/M-0636/M-1044/F-1138/F-0844/F-0591/M-1014/F-0797/F-1336/F-0763/F-0598/F-0638/F-0942/M-1033/M-1267/F-1245/M-0814/M-1074/M-1323/F-1349/F-1202/M-0738/M-0920/F-0735/F-1131/F-1004/M-0833/F-1153/F-1086/F-1061/M-0553/M-0577/F-0886/M-1158/F-1279/M-0501/M-0992/F-0617/M-0716/M-0910/M-0996/F-0832/M-0740/M-0817/F-0580/F-1234/M-1303/F-1092/F-0836/M-0780/F-0751/M-0837/M-1241/M-1118/F-1130/M-0856/F-1232/F-0882/F-0668/M-1307/F-0884/F-0564/M-0582/M-0995/F-1134/F-0842/M-0806/M-1334/M-0646/M-0923/M-1022/M-0566/F-1190/M-1163/M-0644/M-1147/M-0539/F-1016/M-0594/M-0555/M-1243/M-1117/M-1270/M-0915/M-0534/M-0944/M-1217/M-0964/M-1262/F-1059/M-1069/F-1052/F-0753/F-0990/F-1257/M-1223/M-0602/F-1297/F-0913/F-0508/M-1024/M-0706/F-1348/F-0845/F-1026/F-0830/F-0714/F-1335/F-0613/M-0850/M-1319/M-1224/F-1100/M-0834/F-1285/M-1287/F-1216/M-1205/F-0974/F-0863/M-0642/F-1186/F-1001/F-0623/M-0847/M-0540/M-0994/M-0597/M-0639/F-1002/M-1025/M-0919/M-1298/F-0935/F-0635/F-1023/F-0827/F-0651/M-1264/F-0592/M-1218/F-0905/F-1328/M-0909/M-1000/M-1164/M-0892/F-1129/F-0929/F-1209/M-1247/F-1212/F-0825/F-0889/M-0658/M-0843/F-0946/F-1121/M-1192/M-0565/M-0559/M-0897/F-1169/M-1308/F-0801/F-1120/M-1184/F-0596/M-0868/F-1141/F-0857/M-1104/M-0793/M-0571/F-1337/F-1277/M-0878/M-1166/F-0808/M-1339/F-1175/M-1220/M-1201/F-0948/M-0655/F-0861/F-1317/F-1151/M-1167/M-1082/M-0643/M-1173/F-0511/F-1309/F-0558/M-0607/M-0715/M-0831/M-0867/F-0728/M-0664/F-0803/M-0729/M-0967/F-1160/M-0982/M-0604/M-1078/M-0770/F-1278/F-1089/F-1200/F-0522/F-1225/M-0789/M-0926/F-1333/F-1010/F-0710/M-0977/M-1174/M-0925/F-1041/M-1197/F-0666/M-0680/F-1214/M-1139/F-0687/M-0570/F-1063/F-0894/M-0777/M-1289/F-1251/F-1042/M-1302/F-1133/M-1043/M-0873/F-1143/F-0552/M-0518</t>
  </si>
  <si>
    <t>M-0704</t>
  </si>
  <si>
    <t>Yi Jianming</t>
  </si>
  <si>
    <t>F-1119/M-0961/F-1169/M-1248/M-1167/M-1005/M-1036/F-1285/M-0899/F-1079/F-0627/F-0531/F-0735/M-1286/F-1023/F-1106/M-0607/M-0567/M-1107/M-0510/F-0568/M-1293/F-0578/M-0892/F-0579/F-1257/M-0821/M-0940/F-0583/F-0991/M-0560/F-0799/M-0624/M-1287/M-0877/F-1215/M-0694/F-1171/M-0548/F-1123/F-1086/M-0609/F-0687/F-0753/M-1030/M-0738/F-0726/F-0671/M-0859/F-0549/M-1111/M-0949/M-0774/M-1347/F-1183/M-0779/M-1033/F-1190/F-0812/M-0977/M-0524/F-0544/F-0668/F-0515/F-0545/F-0747/M-0862/F-1317/M-1054/M-1302/F-1045/M-0658/F-0804/F-0672/M-1303/F-1226/M-0919/F-0720/F-0900/M-0906/M-0539/F-1010/M-1276/M-0895/M-0670/F-0659/F-1198/M-0868/F-0864/M-0755/F-0861/F-0894/F-1318/F-0514/F-1120/M-0570/M-1241/M-1077/M-0599/F-1316/M-0909/F-1032/M-0925/M-0993/F-1004/M-0967/F-1213/F-1349/M-1084/M-0783/M-1181/M-0519/F-1138/F-1196/F-1249/F-0682/F-1126/M-0792/F-0954/M-0582/M-0562/F-0786/F-1026/F-1282/M-0992/F-0563/M-0973/F-1193/F-1178/F-0829/M-0860/M-0970/M-0777/M-1269/M-1069/F-0882/M-0768/M-1091/F-0898/F-1012/F-1151/M-1087/F-0836/M-0826/M-1255/F-1346/M-0771/F-0613/M-1281/F-1057/M-1044/F-0689/F-0857/M-1051/F-0952/F-0619/M-0996/M-0680/M-0665/M-0986/M-0505/M-0606/M-0982/M-0791/M-0963/F-1136/F-0648/F-1071/F-1063/F-0830/M-0793/M-0818/F-1046/M-0644/F-0558/M-0816/F-1202/M-0841/F-0807/M-0926/F-0760/M-1074/M-1320/F-0629/M-0664/M-0809/M-0964/F-0767/F-1133/F-0955/F-0884/F-0698/M-0885/F-1272/F-0651/F-1313/F-1002/M-1205/M-1195/M-0979/F-0617/F-0757/M-1068/F-1041/F-0750/M-1117/F-0849/F-1116/F-0532/M-0572/M-0528/F-0939/F-1242/F-1297/M-1307/F-0669/F-1204/M-1325/M-0789/M-1024/F-1081/M-0947/M-0559/F-0525/M-1163/F-1250/F-0537/F-0957/F-1186/F-0632/F-1227/M-0851/F-1260/M-0703/F-1165/F-0942/M-1067/F-0904/M-0636/F-1059/M-0734/F-0754/F-0688/M-1231/M-1035</t>
  </si>
  <si>
    <t>F-0705</t>
  </si>
  <si>
    <t>Xia Cheng</t>
  </si>
  <si>
    <t>M-1068/M-1201/F-1002/M-0636/F-1316/M-1167/F-0804/F-0592/M-1293/F-1171/M-0755/F-1198/M-1014/F-1106/M-0834/M-0877/M-0505/F-1012/F-1023/M-0960/F-0568/M-1347/M-0949/F-0747/F-0846/F-0632/F-0537/F-1168/M-0977/F-1257/M-0899/F-0753/M-0774/F-1136/F-1215/F-1226</t>
  </si>
  <si>
    <t>M-0706</t>
  </si>
  <si>
    <t>Evelyn Murphy</t>
  </si>
  <si>
    <t>F-0828/M-0694/F-1013/F-1136/F-1079/F-0953/M-0977/M-1031/M-0940/M-0837/F-0819/F-0622/M-1201/F-1002/F-1151/M-0507/M-0607/M-0843/F-1129/F-0763/F-1317/F-1226/F-1071/F-0935/F-1119/F-1098/M-1231/F-1169/M-1187/M-0824/F-1045/M-1339/M-1025/F-0913/F-0545/M-0501/M-0996/M-0960/F-0991/F-0748/F-1165/F-0772/M-1255/F-1042/M-0926/M-0834/M-0560/F-0688/F-0786/F-1123/F-1138/M-1184/F-1026/M-0593/F-0726/F-0799/M-1181/M-0988/M-0567/M-1303/F-1202/F-0950/F-1316/M-1223/M-0738/F-0578/F-0537/F-0927/M-0906/M-0859/M-0553/F-0632/F-1178/M-1304/F-0957/M-1307/M-1014/M-0881/M-1101/M-1194/M-0821/M-0774/F-1016/F-0525/M-0755/F-1324/F-0558/M-1276/F-0579/F-1183/M-0851/F-1337/M-1035/M-0540/F-0810/F-0538/F-0911/M-1005/F-1126/F-1062/M-0794/M-0599/M-1345/M-0949/F-1312/F-1284/F-1186/M-0590/M-0951/F-0648/M-0860/F-0974/F-0959/F-1257/M-0778/F-0839/M-0806/F-1278/F-0588/F-0807/M-0665/F-1271/F-1046/F-0563/F-0764/F-1188/F-0580/M-1329/F-1168/F-1179/F-1204/M-1248/M-1300/M-1038/F-0508/M-0909/F-1213/M-0982/F-1120/M-0992/M-0620/F-0798/M-1091/M-0649/M-0677/F-0861/M-1077/M-0910/F-0638/M-0524/M-1109/M-0646/F-0629/M-1068/M-0576/F-1318/F-0836/F-0672/M-0973/F-1212/F-1061/F-1189/F-0846/M-1139/M-0696/F-1143/F-1228/M-1024/M-0636/F-0504/F-0844/M-1054/F-0855/M-0915/M-0526/M-1083/M-1267/M-0986/M-1286/M-1323/F-1081/F-1040/F-0598/F-1041/F-1263/M-0888/M-1172/M-0897/M-0995/M-0892/M-0716/F-0686/M-0791/F-0596/F-1190/M-0519/F-1245/M-0833/M-0670/F-0804/F-0619/M-1344/M-1281/M-1029/M-0871/M-0944/M-0998/M-0611/M-0780/F-0773/F-1146/F-1010/M-1111/M-0777/F-1055/F-0812/F-0531/M-1084/F-0842/M-0869/M-0981/F-0898/F-0616/F-0787/M-1243/M-1266/M-0609/F-1153/M-1325/F-1216/M-0741/F-0687/F-0728/F-0852/M-0814/F-1215/M-0505/M-0570/M-0529/M-1043/F-1116/M-1033/F-1004/M-0961/F-0663/M-0655/F-0502/F-0682/F-1103/F-1349/M-1164/F-0775/F-0617/F-1012/F-0698/F-1152/M-1207/M-0639/F-0900/F-1027/M-1110/M-1156/F-1106/M-0631/F-1336/F-1112/M-0746/M-1117/F-0647/M-1182/M-1125/F-0543/M-0658/F-1196/F-0568/M-0510/M-0594/F-0914/M-0678/F-0939/M-0820/M-0597/F-1057/M-0978/F-1210/F-0753/F-1032/F-0954/F-0829/F-1200/M-0572/M-0709/F-0613/M-0792/M-0736/F-0544/F-0884/F-0929/F-0530/M-1051/M-0559/M-1056/M-0626/M-0602/F-1028/M-0654/F-1160/M-0680/M-0779/M-1067/F-0975/M-0818/F-1121/M-1030/F-0980/M-1158/M-0548/M-0715/M-1310/M-0853/F-0757/F-0931/F-1333/F-0937/M-0513/M-0577/M-1135/M-0723/M-0865/F-1322/F-0657/M-1301/F-1340/M-0765/M-0724/M-1347/M-0758/F-0685/F-0659/F-1305/M-1292/M-0603/F-1198/M-0781/F-0692/F-1238/F-0737/M-1150/M-0732/M-1118/M-0528/F-0766/F-0893/M-1007/F-0549/M-0771/F-0561/F-0512/F-1108/F-0592/F-0797/M-0815/M-0673/F-1275/M-1293/M-0703/F-0564/M-0967/F-0751/M-0683/M-0870/F-1335/F-1260/M-0919/F-0735/M-0847/M-0943/F-1342/F-1132/M-1235/M-1237/M-0993/M-1003/F-0948/F-0668/M-0768/F-0955/M-0783/F-0938/F-0883/F-1023/F-1130/M-0606/M-0925/F-1249/F-1314/F-0517/F-1171/M-1338/M-1050/F-0652/F-1306/M-1177/M-1319/F-1295/F-0886/F-1086/F-1225/F-1063/M-0920/M-0776/F-1092/F-0627/F-1113/F-1176/M-1166/F-0747/M-1167/F-0872/M-0624/M-1247/M-1036/F-0882/F-1233/F-1001/M-0562</t>
  </si>
  <si>
    <t>F-0707</t>
  </si>
  <si>
    <t>Rasha Abbas</t>
  </si>
  <si>
    <t>F-1198/F-1123/M-1068/F-0627/F-1316/F-1169/F-0537/M-0778/M-1139/M-0859/M-0779/M-1111/M-0560/M-0593/M-0841/M-0851/F-0786/F-1119/M-0507/F-0687/M-0774/F-1168/F-1129/M-1036/M-0768/F-1317/F-0812/M-0996/F-0828/M-0973/M-0562/M-0534/F-1228/F-0502/F-0913/M-1005/M-1276/F-1071/M-0791/F-0748/F-1155/M-0624/F-0751/F-1285/M-0940/M-0967/M-0703/M-1194/M-1255/M-0892/F-1002/F-1081/F-1151/M-1195/F-0598/F-1190/M-1187/F-1146/M-0607/M-0843/M-0524/M-1303/F-1012/F-1143/M-0678/F-1284/M-0636/M-0782/M-0896/F-0686/F-0622/M-0862/M-0818/F-0660/F-0799/M-0901/F-1240/F-1297/F-0592/M-0606/F-1120/F-0808/F-0672/F-0712/M-0906/F-0623/M-0868/F-0668/M-0824/F-1059/F-0663/F-0861/F-0583/F-0857/F-1062/F-1023/M-1248/M-0553/M-1292/M-0780/F-1222/F-1013/M-1339/F-0917/M-0529/M-0510/F-1282/M-0539/F-0900/F-0659/M-0665/F-0629/M-1033/F-1130/M-1014/M-0895/F-1275/F-1186/M-0505/M-1167/F-0991/M-0977/M-1269/F-0942/F-0807/M-0995/F-0719/F-0689/F-1079/F-0754/F-0596/F-0516/M-0986/F-1132/M-1347/M-0783/F-0956/F-0613/F-0697/M-1298/M-1320/F-0829/M-1291/F-0804/M-1084/F-0819/M-0664/F-1010/M-1243/F-0563/F-1092/M-0597/M-0982/F-1152/F-1040/M-0925/M-0949/M-0926/F-0544/M-1218/M-0837/M-0634/F-0762/F-0980</t>
  </si>
  <si>
    <t>M-0708</t>
  </si>
  <si>
    <t>M-0505/F-1204/M-0636/M-1025/M-0910/F-1285/M-1223/F-0959/F-1316/M-1248/M-0599/F-0632/F-1178/M-0892/F-1059/M-0960/M-0877/F-0747/M-0821/F-1004/M-1307/F-0578/M-1243/F-1106/M-1347/M-0744/F-0563/F-0846/M-0982/M-1068/F-0751/F-0864/F-1213/M-0510/F-0687/F-0950/F-0861/M-0961/F-0531/M-1139/F-0537/F-0617/F-1228/F-1212/F-0592/M-0986/F-0900/M-0833/M-0560/M-1030/F-1042/F-1336/F-1079/M-0876/M-1038/F-0614/M-0680/M-0818/F-1086/M-0664/M-1304/M-0526/F-0935/M-0738/M-1005/M-1187/F-0625/M-1303/F-0549/F-1123/F-0629/M-0995/M-0895/M-1291/F-1055/M-1072/F-0819/F-1169/M-0973/M-0777/M-0733/F-0588/F-0808/F-1041/M-1344/F-1132/M-0548/F-0503/F-0991/F-0810/M-0582/M-0926/F-0807/M-0678/M-0851/M-0768/M-0860/M-1195/F-1305/M-1334/M-1201/M-0501/M-0600/F-1297/F-0812/M-1182/F-0953/M-1255/F-1119/M-1325/M-0774/M-1319/F-1193/M-0606/F-0619/F-1274/F-0583/M-1276/F-0544/M-0670/M-0862/M-1170/F-0668/F-0672/M-1218/F-0502/M-1302/M-0909/F-0939/M-0562/F-0929/F-0839/F-1314/M-1287/M-1078/M-1286/F-0775/F-0882/F-0772/F-1066/M-1111/F-0682/F-0568/M-1181/M-0816/M-0778/F-1126/F-1215/F-0538/F-1152/M-0553/M-0534/M-0519/F-0686/M-1208/M-0988/F-1186/F-0763/F-0596/M-0597/M-1095/M-0899/M-1033/F-1312/M-0915/M-0577/F-0612/F-1120/F-1098/M-0919/M-1300/F-1130/F-1001/F-0804/F-1337/F-0927/F-1214/M-0611/M-1069/M-0967/M-0820/F-0858/F-0872/F-1071/M-1054/F-0574/F-0838/F-0957/M-0620/F-0893/F-1136/F-0948/F-1171/F-0669/M-0742/F-1002/F-0980/F-1063/F-1175/F-0898/M-0658/F-1168/F-1049/M-0587/M-0507/M-1339/M-0963/F-0798/F-0726/F-0685/F-0623/M-0840/M-0540/M-0694/F-1238/F-1249/F-1226/F-1257/F-1189/F-0616/M-0992/F-0698/F-1129/F-0931/F-0545/F-1045/M-0817/M-0576/F-1279/F-0786/M-0570/F-1260/F-1222/M-1067/F-1346/F-0552/F-0739/F-1229/M-0859/M-1110/F-1018/M-0831</t>
  </si>
  <si>
    <t>M-0709</t>
  </si>
  <si>
    <t>Katherine Green</t>
  </si>
  <si>
    <t>M-1223/M-1319/M-0560/F-0786/F-1079/F-0538/M-0755/F-0959/M-0837/M-1248/M-0877/M-0636/F-0839/M-0833/M-0899/M-0988/F-0991/F-0754/F-1228/F-0775/F-1151/F-0861/F-0592/M-1286/M-0949/F-0864/M-0910/F-0617/F-1132/M-1051/F-0579/M-1139/M-1187/F-1041/M-0536/F-1317/F-0502/F-0739/M-0919/M-0779/M-0824/F-1316/M-0982/F-0748/F-0627/M-1255/M-1262/F-1023/F-1045/M-0758/M-0562/F-1001/F-1312/F-0934/M-0961/F-0804/M-0646/M-1243/F-1032/F-1178/F-0629/M-1307/M-1078/M-0624/M-0540/F-0911/M-0526/M-1035/F-0838/M-0792/F-0671/M-0834/F-1318/M-0794/M-1320/M-0862/F-1226/F-1204/M-0892/F-1215/F-0720/M-1145/F-1061/M-0782/F-0503/F-0686/M-0925/M-0841/F-1066/M-1038/M-1054/F-1210/F-0531/F-0682/M-0831/M-1031/F-0751/M-0820/F-1324/F-1143/M-1300/F-0619/M-0995/F-0857/M-0510/M-0733/M-0670/F-0954/F-0515/F-0537/M-1167/F-1136/F-1214/M-1182/F-0846/F-0543/M-0593/F-0956/F-1271/F-0689/M-1014/F-1196/M-0906/F-0950/F-1123/F-1010/M-0915/M-0723/F-1305/M-0967/F-1040/M-1170/F-1071/M-0783/F-0953/F-0625/F-1146/F-1130/F-1012/F-0660/F-0836/F-0638/M-0881/M-1158/M-0694/M-1325/M-0586/M-1087/F-0564/F-0935/F-0516/F-1098/F-1333/M-0513/F-1081/M-0778/F-1216/F-1042/M-0944/M-0928/M-1276/F-0685/M-1287/M-0818/M-1241/F-0942/M-0507/F-1026/F-0690/M-0724/M-1077/F-0898/F-0760/M-0559/M-0940/F-1278/M-0606/F-1176/M-0550/M-0780/F-1153/F-1119/F-1013/M-1269/F-1168/M-0815/F-0622/F-1245/M-0901/F-0588/M-0768/M-1043/F-0672/M-0716/M-0945/F-1059/F-1275/F-0917/M-0871/F-1193/M-0817/M-1109/M-0960/M-0964/M-0700/F-0931/M-0731/M-0868/F-1260/M-0678/F-0829/F-0882/F-1149/M-0706/F-0613/F-0651/F-1052/F-0787/F-0889/F-0937/M-0607/M-1347/M-0534/M-1267/F-0799/M-0970/M-0539/F-1120/M-0926/F-0580/F-0812/M-0854/M-0847/F-0712/M-0577/F-1233/F-0578/M-0738/F-0659/M-1084/M-0806/M-0865/M-0610/F-1103/M-1030/M-1231/M-1339/M-0977/M-0994/M-0553/M-0878/M-1033/F-0819/F-1198/M-0528/F-0545/M-0644/F-1342/F-1348/M-0996/M-0570/M-0594/M-0856/M-0527/F-0735/F-1285/F-0648/M-0567/F-0772/F-0728/M-1184/F-0647/M-1102/F-1127/F-1309/F-0563/F-1129/F-1070/F-1225/M-0548/F-0828/M-1293/F-0952/M-0933/M-0576/M-0742/F-0763/M-1201/F-0980/F-1213/M-0677/M-0759/M-0860/M-0590/F-1251/F-0549/M-0876/F-0697/F-0726/M-0581/F-0927/F-1349/M-0774/M-0505/F-0852/F-1116/F-1144/M-0573/M-0752/M-1164/M-1005/M-0947/M-0941/F-0957/F-0830/F-0916/M-1142/M-0814/M-0744/M-0602/F-0939/F-0737/F-0688/F-0569/F-1039/M-0850/F-0905/F-0845/M-1194/M-1205/F-1086/F-1018/F-1002/M-1173/M-1000/F-1055/F-1140/F-0968/M-0679/M-0843/M-0566/M-1334/F-1315/M-0680/M-1135/F-1065/F-1189/M-0584/F-0653/F-1341/F-0808/F-1075/F-1060/F-0801/M-1008/F-0983/F-0858/F-0512/F-0598/F-0623/F-1212/F-1229/M-1099/F-1227/M-0992/F-1169/M-0609/M-1174/F-1159/F-1114/M-0800/M-0641/M-0745/F-0886/F-1183/F-1313/F-0681/M-0826/F-0990/M-1345/M-0696/M-0793/M-0821/M-1156/F-1306/M-0840/M-0909/M-0897</t>
  </si>
  <si>
    <t>F-0710</t>
  </si>
  <si>
    <t>Tareq Shah</t>
  </si>
  <si>
    <t>M-0694/M-0926/F-1204/F-0543/M-0961/F-0622/M-0560/M-0996/M-1025/F-1316/F-0763/M-1139/M-0593/M-0505/M-0892/M-1111/M-0646/F-1143/M-0779/F-0592/F-0545/M-1293/F-1213/M-1054/M-0636/M-1187/M-1167/F-1129/M-0925/M-0609/F-0638/M-0988/F-0687/M-0680/M-0513/M-1033/M-0949/F-0632/F-0828/M-0833/F-0537/F-0980/M-0992/F-0991/M-0703/M-0899/F-1001/M-0524/F-0525/F-1198/F-1045/M-0723/F-0686/F-0598/M-0606/M-0843/F-0625/M-0821/M-1276/M-0664/M-0986/F-0842/F-1106/F-1273/M-1087/F-0714/F-0512/F-0950/M-0755/F-0531/F-0735/F-1193/F-0804/M-1102/F-0942/M-1194/M-1255/F-0927/F-1026/F-1152/F-1226/M-0733/M-0744/F-1063/F-0558/M-0877/M-0566/F-0623/F-0739/M-1035/M-1301/M-1117/F-1059/M-1030/F-1336/F-0911/F-0688/M-1107/M-0550/M-0995/F-1168/M-0881/M-1147/F-0935/F-1013/M-1298/F-0753/F-0836/F-1155/F-1190/F-0984/F-1183/M-0507/M-1287/M-0610/F-0502/F-0953/M-0691/F-0538/F-1215/F-1061/M-1304/M-0831/M-0794/F-0838/F-1179/M-0977/M-0993/F-1274/F-0775/M-0837/M-0973/F-1066/M-1101/M-0982/F-1333/M-0670/F-0614/M-1021/M-1320/M-1283/F-0939/M-0590/M-0510/M-1022/M-1156/F-1112/M-0594/F-0797/F-0563/F-1138/F-0561/F-1279/M-1302/F-1210/F-1151/F-1126/F-0508/M-0981/F-0578/M-1095/F-0619/M-0665/F-1098/M-0789/F-0786/M-1286/F-1123/F-1178/M-1347/F-0629/M-1078/M-0528</t>
  </si>
  <si>
    <t>M-0711</t>
  </si>
  <si>
    <t>Bryan Kelly</t>
  </si>
  <si>
    <t>M-0821/F-1119/M-0988/F-1136/M-0940/F-0502/M-1031/M-0694/M-1293/F-1196/F-0578/F-1032/F-1002/F-0748/M-0860/F-1132/M-0818/M-0910/F-1123/F-1046/M-0536/M-0961/M-0982/F-0617/M-0599/M-0534/F-0726/M-0919/M-0824/F-0959/F-0735/F-0629/M-1339/M-0738/F-1212/M-0925/F-0537/F-0799/M-1054/F-0975/F-0549/F-0543/F-1204/F-0772/M-1111/M-0915/F-1106/M-1181/M-0567/M-0505/F-1213/F-1016/F-0763/M-0951/M-0862/M-1286/F-1071/M-1307/F-0753/F-0686/M-1303/M-1347/M-0590/M-0783/M-0540/F-1193/F-1013/M-0646/M-1247/M-1117/F-1060/F-0953/M-0519/M-0566/M-1069/M-0774/M-0996/F-0934/M-0970/F-0625/M-0901/F-0775/F-0705/F-0957/F-1126/M-0877/F-1042/M-1218/F-1317/F-1061/F-0900/M-1035/M-1298/F-1274/F-0839/F-0568/F-0846/F-0754/F-1324/F-1165/F-1023/F-1059/F-1249/M-0986/F-0984/M-0992/M-1325/M-0609/F-1202/M-1068/F-1190/M-0758/M-1038/F-0786/M-0587/M-1231/M-0624/F-1138/M-1302/F-0927/M-1269/M-0816/M-1334/M-0892/M-1345/M-0709/M-0843/M-1255</t>
  </si>
  <si>
    <t>F-0712</t>
  </si>
  <si>
    <t>Cui Xiaoli</t>
  </si>
  <si>
    <t>F-0954/F-0592/F-1079/M-0510/M-0973/F-1012/F-0632/F-0953/M-0774/F-0786/M-0851/M-0860/M-0609/M-1111/M-1167/F-1026/F-1316/M-0986/M-1201/M-0694/F-0726/F-1032/F-1183/M-0961/F-0828/F-0937/F-1336/F-0627/F-0804/F-0545/F-1098/F-1168/F-0900/M-0806/F-1002/F-0748/M-0925/M-0992/F-1120/M-0821/F-1126/F-1178/F-1198/M-1286/F-1318/F-1042/F-1257/M-1231/F-1215/M-0910/F-1138/M-0696/M-0599/M-1223/F-0574/F-0751/F-0686/M-0636/F-0772/M-0824/M-0892/F-0697/F-1297/M-0534/M-1320/F-1204/F-0638/F-1108/M-0843/F-0622/F-0735/F-1216/F-1004/M-0926/M-0833/F-0975</t>
  </si>
  <si>
    <t>F-0713</t>
  </si>
  <si>
    <t>Wu Xiaofeng</t>
  </si>
  <si>
    <t>F-0828/M-1276/F-1151/F-0592/F-1336/F-0578/F-1171/F-0688/M-1307/F-1079/F-0638/F-1169/F-0913/F-0632/F-1098/F-1204/M-0534/M-0738/M-0646/M-0694/F-1004/F-1041/M-1068/F-0934/M-0536/M-1184/F-0864/F-0625/M-1005/M-0609/F-1226/M-0926/F-0839/F-0819/M-0540/F-1202/F-0544/M-0824/F-1123/F-0935/F-1210/F-0900/M-0901/M-0859/F-1318/M-0860/M-1248/M-0996/M-0507/F-1012/F-0861/F-0748/F-0508/F-0619/F-0543/F-0954/M-0519/M-1038/M-0723/M-0906/M-1021/F-0975/M-0821/F-0757/M-1292/F-1108/F-0804/F-0545/M-1087/F-0812/M-0594/M-0560/M-0513/M-0696/F-1070/M-0960/M-0919/M-1347/F-0617/M-1286/F-1059/F-1010/F-1119/M-1304/M-0979/M-1291/F-0583/F-1284/M-1201/F-0672/M-0567/F-1023/F-0627/F-0502/M-0951/F-1190/M-0949/M-0768/M-1255/F-1333/M-0899/F-0893/F-0810/M-1078/M-1243/F-1016/F-0842/F-1071/F-1032/M-0831/M-0636/M-0691/F-0660/F-1112/M-0802/M-1109/F-1186/M-0566/M-1218/M-0576/M-1139/F-1179/F-0952/F-1263/F-0598/F-1312/M-0910/F-0950/M-1014/M-0961/M-1345/M-0505/F-0549/M-1107/F-1317/F-1214/M-1077/M-1084/F-0898/F-1152/M-0834/M-1135/F-1245/F-1028/M-1231/F-0563/F-0882/M-0867/F-1045/F-1258/M-0573/F-1278/M-1091/F-0671/M-0582/M-1269/M-1267/F-0775/F-1280/F-1188/F-0659/F-1335/F-1026/F-1282/M-0977/M-0742/M-0733/M-0940/F-0682/M-0837/M-0876/M-0599/M-1187/F-1295/F-1106/F-1272/M-0670/F-0894/F-0786/F-0517/M-0501/M-0928/F-0852/M-0771/M-0679/M-0607/F-1132/F-1052/F-1189/F-0538/F-0622/F-1138/M-1054/F-1297/F-0827/F-0596/M-0933/F-1313/M-1301/F-1279/F-0512/F-0927/F-0504/F-1232/F-0628/F-0753/M-1022/M-0759/F-0530/F-0966/F-0522/M-0510/M-1069/F-1234/M-0724/M-0620/M-0892/F-1066/M-0744/F-0690/M-0656/F-0991/M-0624/M-1268/F-1240/F-0580/M-1195/F-0739/F-0836/F-1165/F-0911/M-0833/F-1275/F-1227/M-0779/M-0887/M-1044/F-1213/M-1323/F-0904/F-1055/M-1303/M-1067/F-0948/M-0851/F-0558/F-1013/F-0552/F-1271/F-0984/M-0755/M-0528/M-1320/M-0606/F-1193/F-0561/M-0790/M-1170/M-1325/M-0988/F-0846/M-0967/M-0600/M-0856/F-0845/M-0590/M-0973/M-1110/M-0593/M-1074/M-0869/M-0586/M-1031/M-1287/F-1337/M-0559/M-0662/F-1168/F-0737/M-0993/F-1130/F-0692/F-1183/M-0805/M-1182/F-1129/F-1040/F-0687/F-1244/M-0680/F-1006/F-0719/F-0520/M-1111/F-1126/F-1321/F-1136/M-1117/F-0957/M-1207/F-0773/M-0608/F-0681/M-0820/M-0703/M-0678/F-0844/M-0524/F-0953/M-1217/M-1194/F-0727/M-0877/F-1261/M-1102/M-1033/F-1316/F-0766/F-0905/M-0848/F-1065/M-0639/F-1259/F-0623/F-1251/F-1277/M-0547/M-1223/F-0616/M-1224/F-0772/M-0909/M-0778/F-1324/F-1178/M-0995/M-1167/F-0574/F-1149/M-1293/M-0776/M-0555/F-1200/F-0884/M-1334/F-1175/F-1046/F-0902/F-1002/M-0791/F-1198/F-0747/F-1042/F-0705/F-0537/F-0962/F-0838/F-0938/F-1314/F-0629/F-0697/M-0994/F-0858/M-1344/F-1092/M-0611/F-1176/M-0958/F-0525/M-1099/F-0514/M-0706/M-1174/F-1216/F-1349/M-0944/M-0665/F-1146/F-1049/F-1273/M-0815/M-0794/M-1035/F-0689/M-1181/F-1260/M-0992/F-1348/F-0531/F-0798/M-0604/F-1285/F-0912/F-1061/M-0840/M-0986/F-1018/F-1120/M-0731/M-1235/F-0799/M-0683/F-1228/F-0889/M-1051/M-1030/F-1242/F-0579/F-1155/F-1342/M-0932/M-0896/M-1156/F-1121/M-0789/F-0929/M-1241/F-0568/M-1047/M-0562/F-0971/M-1220/M-0981/F-0712/F-0735/M-0774/M-1142/F-0959/F-0503/F-0825/M-1145/M-0809/M-0541/F-0937/M-0704/F-1114/M-0843/F-0942/F-1122/M-0781/M-0806/M-0850/M-0800/M-0777/F-0849/F-1196/M-1211/M-0963/F-1039/M-0822/M-0793/F-1180/M-0529/M-1009/F-0695/F-0663/F-1222/M-0783/M-1083/M-0553/M-0677/M-0643/M-1025/F-0754/M-0943/F-0720/F-0763/F-0652/F-1144/F-0751/F-0588/F-1254/F-1215/M-1330/M-0982/M-1266</t>
  </si>
  <si>
    <t>F-0714</t>
  </si>
  <si>
    <t>Wesam Almutairi</t>
  </si>
  <si>
    <t>F-0622/F-1026/F-1336/F-0543/M-0926/M-0837/M-0877/F-1002/M-0678/F-1012/F-1098/M-0774/F-1045/F-0512/M-0755/M-1319/F-1126/M-1014/F-1168/F-0583/F-0846/F-0574/F-0537/F-0754/M-0818/M-0841/F-1132/F-1123/M-0859/F-1285/M-1339/M-0624/F-0549/F-1165/M-0744/M-0599/M-1139/F-0839/M-1030/F-1257/F-1228/M-1135/M-1223/F-0712/F-0544/F-1312/M-0851/F-0627/F-0538/M-1195/M-1243/F-0913/F-0753/M-1292/M-0843/M-0783/M-0986/F-1190/M-1035/F-0751/F-1155/F-0953/F-0772/F-0937/M-0505/F-0980/M-0951/F-1136/M-0670/M-1068/F-1171/F-1151/M-1111/F-1202/M-0560/M-0915/M-0567/M-0606/F-1001/F-0975/F-0842/F-1213/F-0819/M-0967/M-1194/F-0672/M-0928/F-0882/M-1262/F-0558/M-0664/F-0838/F-0525/F-1129/M-0792/F-0739/F-1046/M-1255/M-0576/M-1031/F-0648/F-1253/F-1273/M-0510/M-1276/M-0636/F-0503/M-1281/M-0960/F-1131/M-0876/M-0696/F-0663/M-1054/M-1078/M-0892/F-0934/M-1033/F-0578/M-0658/F-0682/F-0686/F-1214/F-0687/F-0807/F-1061/F-1318/M-0536/M-1024/M-1302/F-0514/M-0501/M-0680/F-0629/F-0828/M-0553/M-0555/M-0834/F-1233/M-0586/M-0996/F-0619/M-1293/M-1182/F-1079/F-1198/F-1032/M-0716/F-1305/F-1103/F-0763/M-0961/F-0728/M-0860/M-0548/M-1036/M-1320/M-1043/M-0831/F-1215/M-0528/M-0700/M-0868/F-1153/M-1325/F-0748/F-0688/M-1347/F-0735/F-0596/F-0568/M-0507/M-0709/M-1344/M-1218/M-1167/F-0924/F-1188/F-0545/F-1071/M-0779/M-0988/M-0781/F-1023/M-0977/M-0513/F-1092/F-1169/F-1284/F-0517/M-0964/M-0789/M-1298/F-1183/M-0694/F-1272/M-0679/F-1321/M-1307/F-0829/M-0547/F-0954/M-0925/M-1286/F-1315/M-0556/F-1282/M-1345/F-1316/F-1149/F-0551/M-1072/F-0939/F-1127/M-0909/M-1287/F-0601/M-0738/M-0540/F-0592/F-0935/M-1082/M-1087/M-0833/F-0747/F-0786/M-1289/F-1006/M-1162/F-0911/F-1274</t>
  </si>
  <si>
    <t>M-0715</t>
  </si>
  <si>
    <t>Hao Chen</t>
  </si>
  <si>
    <t>F-0804/F-1316/M-0694/F-1336/M-0599/F-1136/M-0510/F-0839/F-1071/M-0774/M-1201/M-1347/M-0834/M-1248/F-0638/F-1012/F-1132/F-0574/M-0949/M-0899/M-0723/M-0909/M-1054/M-0988/M-0843/F-1086/M-0982/M-0851/F-1178/M-0758/M-0610/M-1307/F-0583/F-1129/M-0906/M-0837/F-0980/M-0607/M-0862/M-1301/F-1106/F-1152/F-0747/M-1077/F-1041/F-0598/F-1120/M-0513/F-1226/M-1303/M-0560/F-0812/F-1123/M-1107/F-1032/F-1143/M-0528/M-0738/M-0680/F-1098/M-0876/M-0920/F-0829/F-1026/F-0596/F-1210/F-1023/F-1165/M-0755/F-1317/F-1055/F-0846/F-0754/F-0726/F-0672/M-1087/M-0744/F-0580/M-0658/M-0507/F-0828/F-1010/M-0519/M-0593/M-1241/F-0558/M-0534/M-0550/F-0686/M-0877/M-0973/M-1030/M-1031/M-1182/F-1151/F-1057/F-0984/M-0553/M-0567/F-1126/F-0629/M-0566/M-0925/F-0592/F-0544/F-0900/F-0622/F-0844/F-1108/F-1144/M-1033/F-1263/F-0838/M-1293/M-1021/M-0536/F-1169/F-0531/F-0688/F-0563/M-0831/M-1247/M-0878/F-1328/F-0913/M-1145/M-1035/F-0974/F-0564/M-0527/F-0727/M-0778/M-0777/F-0763/M-0557/M-1276/M-0892/F-0720/F-0810/F-0855/F-0628/M-0709/M-0691/F-0659/M-1036/F-0502/M-1289/F-0991/F-0939/F-0503/M-0582/F-1171/F-0937/M-0802/F-1046/F-0861/F-0836/M-1156/F-1061/M-1223/M-0840/M-0548/F-1193/M-0816/F-0617/M-0611/M-0871/M-0919/M-1181/F-0551/M-1231/F-0799/F-0601/F-0762/M-0979/F-0648/F-1256/F-0819/M-0780/M-0677/F-0935/M-0940/M-1326/M-1292/F-0959/M-1025/F-0955/F-1312/F-0591/F-0760/M-1287/M-1095/F-0538/F-1275/F-1198/F-1204/M-0933/M-0547/F-0898/F-1222/F-1066/M-0731/M-0590/M-0860/F-1213/F-0632/M-0996/M-1329/F-1227/M-1302/F-1314/M-1158/F-0990/M-1320/F-0578/M-0967/M-0960/M-0664/M-0854/M-0524/F-1112/M-0539/M-1184/M-1194/F-1295/F-0543/F-0668/M-0821/M-0963/M-1163/M-0792/M-0732/F-0966/M-1207/M-0856/F-1127/F-1225/F-0561/F-1272/F-0532/F-0712/M-1109/F-0975/M-0501/F-1183/F-0690/F-1013/M-0901/F-0931/M-1135/F-0537/F-0692/F-0954/M-0867/F-1141/F-0552/M-0699/F-1273/F-0702/F-1279/M-1068/M-0556</t>
  </si>
  <si>
    <t>M-0716</t>
  </si>
  <si>
    <t>M-0973/M-1293/F-0953/F-0672/F-0671/M-0624/F-0812/M-0977/M-1276/M-0567/M-0534/F-1046/M-0680/M-0560/F-0531/M-0837/M-0961/M-0851/M-1167/M-0834/M-1068/F-1215/M-0607/M-0755/M-0859/F-1317/F-1178/F-0864/M-0992/F-0688/F-0763/M-0606/M-0694/M-0562/M-0536/M-1292/F-1126/F-1098/F-1120/F-0543/M-1030/F-1183/M-1339/F-1016/M-0599/F-1012/M-0744/M-0949/F-1079/M-1145/M-0876/F-1001/M-0519/F-1155/M-0609/M-1139/F-1285/F-0748/F-0842/F-1066/M-0636/F-1228/F-0687/F-1297/M-0926/M-0733/M-1031/F-0911/F-0712/M-0817/F-1086/F-0929/F-0512/F-1004/F-0786/M-0818/F-0583/F-1336/M-1111/F-1213/M-1303/M-1033/M-1255/F-0574/F-0563/F-1210/F-0959/F-0545/F-1143/M-0901/M-0507/F-1136/M-0723/F-0839/M-1051/M-0877/F-1144/M-1072/F-0568/M-1262/F-0682/M-0899/M-0501/M-1101/F-0861/F-0898/F-1171/M-0540/M-0539/M-0600/M-0783/M-1298/M-0988/M-0782/F-0991/F-1179/M-0791/M-0993/F-0508/M-0802/M-1083/F-1282/F-0578/M-0892/M-0582/M-1329/F-0882/F-1240/M-1035/M-0573/F-0980/F-0775/M-1184/F-1002/F-0893/F-1226/F-0657/F-1272/F-0612/F-0830/M-1218/M-0510/M-0792/F-1257/F-0564/M-0895/F-1196/M-0995/F-0904/F-1023/F-1275/M-0700/F-1214/F-0754/M-0576/F-1279/F-1202/M-1291/M-1087/M-0840/F-0787/M-1300/F-0627/F-1146/M-0779/M-1231/F-1337/F-0846/M-0865/F-0617/F-0747/F-1348/F-0629/M-0780/M-1347/F-1131/M-0843/M-1307/F-1312/M-1043/M-0505/M-0548/F-1130</t>
  </si>
  <si>
    <t>F-0717</t>
  </si>
  <si>
    <t>Lan Zhiming</t>
  </si>
  <si>
    <t>M-1293/M-0988/F-0578/F-1190/M-0973/F-1106/M-0949/F-0671/F-0632/F-0627/M-0837/M-0774/F-1151/F-0937/M-0678/F-1317/F-1196/F-0622/F-0957/M-1084/F-0568/M-0624/M-1033/M-1276/F-0545/F-1324/F-1046/F-1132/M-0609/F-1002/F-0537/F-1138/F-1215/M-0960/M-0862/M-0915/M-0841/M-0599/F-0846/F-0798/M-0738/F-1126/M-1187/M-1231/M-1344/F-1071/F-1210/M-0877/F-1045/F-1001/F-0927/M-0961/F-1120/M-0550/F-1212/F-1026/M-1248/M-0758/F-0838/M-0606/M-0553/M-0529/F-0682/M-1078/M-0560/M-0768/F-0804/F-1165/F-0532/F-1061/F-0596/M-1303/F-0828/M-1184/F-0726/F-0623/F-0753/M-1014/F-1041/F-1023/M-1194/F-0563/F-0625/M-1102/F-0504/M-0507/M-1107/M-0977/F-0672/M-0658/F-1130/M-1301/M-0896/F-1129/F-0942/M-0892/M-0951/M-0833/F-1278/F-0819/M-0607/F-1285/M-1156/M-0540/M-0910/F-0544/M-0670/M-0610/M-0534/F-0939/F-0917/F-0935/F-1169/M-0793/F-1204/F-1171/F-0775/M-0982/M-0691/F-1198/F-0735/F-1092/M-1111/M-0594/M-0505/F-0558/F-0613/M-0510/M-1334/F-0574/F-0861/M-1292/F-0720/F-0844/M-1286/M-0539/F-0857/M-0876/M-1182/M-0817/F-0864/M-0673/F-0598/F-0612/M-0881/F-1333/M-0986/F-0829/M-1022/M-0649/M-1181/F-0830/M-0944/F-1066/M-0926/F-0786/F-0886/M-1269/F-0763/F-0931/M-0940/F-0514/M-0783/M-0567/F-1131/F-1018/F-0583/F-0687/F-0503/F-0757/F-0592/M-0992/M-0742/M-0821/F-1060/F-1312/M-0779/M-0843/M-1298/M-1056/F-0705/M-1101/M-0679/M-0513/M-0636/M-1031/M-0780/M-0771/F-1070/M-0646/F-1146/F-0617/M-0555/F-0517/F-0929/M-0557/M-1218/M-1262/M-1291/M-0909/M-0752/M-1145/F-0712/M-0963/F-1141/F-0579/M-0964/F-1103/F-0614/M-1087/F-1314/F-0697/F-0953/F-0660/M-1325/F-0882/M-1024/M-0878/F-0739/M-1223/M-1067/F-0748/F-1042/M-0854/F-1115/F-1153/M-1035/M-1068/F-0812/F-0575/M-0802/M-0639/M-1255/F-1202/F-0690/M-0847/M-1109/F-0701/F-1249/M-0675/M-1025/M-0593/F-0728/F-1012/F-1228/F-0842/F-1328/M-0932/F-1318/F-1006/M-0630/M-1158/F-1178/M-0680/F-0591/M-1208/F-1271/F-1337/F-0914/F-0588/F-1316/F-0502/F-0543/F-0898/M-0776/F-0580/M-0813/M-0928/F-1149/M-0824/M-1167/F-0900/F-0747/M-0573/F-1049/F-1222/F-1013/F-0801/F-1213/M-1135/F-0962/M-0800/M-0781/F-0913/F-1079/M-1345/F-0934/F-0797/M-0920/M-1038/M-0643/M-0582/F-0965/F-0657/F-1245/F-0561/F-1004/M-0694/M-0859/F-0645/F-1232/M-1162/F-1261/M-0548/M-0919/F-0950/F-1098/M-0850/M-0536/M-1347/F-1253/M-0806/M-0814/M-1139/M-0978/F-0954/F-0688/M-1021/M-0731/M-0703/M-0662/F-0531/F-0629/M-1030/M-0826/F-0924/F-1123/M-0851/F-1309/F-1179/M-0562/F-0971/F-0589/F-0616/F-1336/F-0855/M-0656/F-0902/M-0867/F-0969/M-0895/F-0750/M-0907/F-1152/F-1144/M-0501/M-1300/F-1119/F-1216/F-1168/F-1155/M-1339/M-1161/M-1220/F-1157/F-1059/M-0789/M-0834/M-0664/F-1127/F-1315/F-0619/M-0715/F-0653/M-0704/F-0564/F-0722/F-1282/M-0683/M-0778/M-1304/F-1136/M-0923/M-0865/F-1225/M-1174/F-1295/M-1117/F-0991/F-1055/F-0825/F-1226/M-1005/F-1200/M-1044/F-0974/M-0642/F-1294/M-0724/F-1090/M-1192/F-0661/M-1077/F-0858/M-0745/F-0955/F-0894/M-0868/M-0994/F-0538/F-1275/M-0665/M-0809/F-0787/M-0620/F-1193/M-0860/F-1284/M-0967/M-0576/M-0528/M-0570/M-0732/F-1236/F-0959/M-0899/F-1274/F-1321/F-0836/F-1297/F-1189</t>
  </si>
  <si>
    <t>M-0718</t>
  </si>
  <si>
    <t>Benjamin Williams</t>
  </si>
  <si>
    <t>M-0505/M-1223/F-1316/F-1151/M-1014/F-1045/F-0687/F-1190/F-0622/F-0671/M-0593/F-1119/M-1054/F-0935/F-1171/F-1071/F-0672/F-0937/M-1319/M-0510/M-0624/F-1123/F-0953/F-1023/F-0538/F-0596/F-1212/F-0799/F-1129/F-0747/M-1078/M-0988/F-1026/F-1155/F-0583/F-1046/F-0748/M-0540/M-0877/M-0925/M-0590</t>
  </si>
  <si>
    <t>F-0719</t>
  </si>
  <si>
    <t>Janice Rivera</t>
  </si>
  <si>
    <t>F-0953/F-0592/F-0622/M-1201/F-1336/F-0627/F-1045/M-0834/F-0959/M-1307/F-0812/M-0505/F-1226/M-1107/M-1036/F-1016/M-0860/F-1168/F-0632/F-1212/M-0986/F-0563/F-0927/M-1339/F-1228/F-0629/F-0726/M-0925/M-0536/M-1243/F-1002/F-1171/M-0824/F-1183/F-0882/M-0949/F-0625/M-1167/F-1060/F-1155/M-0909/M-0610/M-0901/F-0950/M-1223/M-1303/M-1187/F-0836/F-1136/F-0671/M-1078/M-1293/F-1178/M-0560/F-0846/F-1196/F-0663/F-0583/F-0568/F-1318/M-0758/F-0772/F-1070/F-1151/M-0778/M-0862/F-0839/F-0508/M-0988/M-0973/M-1262/M-1145/F-1120/M-0982/M-1292/M-0570/F-1059/F-0954/F-1169/M-1320/F-1297/F-0682/M-0774/M-0723/M-1117/F-1274/F-1317/M-0920/M-1291/M-0733/F-0579/M-0876</t>
  </si>
  <si>
    <t>F-0720</t>
  </si>
  <si>
    <t>Martha Sanders</t>
  </si>
  <si>
    <t>F-1119/F-1198/F-1168/M-0961/F-0786/F-0953/M-0877/M-0977/M-0910/M-1031/M-0859/F-0592/M-1347/M-0899/M-0824/F-1171/F-1041/F-0543/M-1293/F-1123/F-1228/M-0680/F-1151/M-1005/F-0957/M-0738/F-1120/M-0744/F-1016/M-0624/M-0599/M-0567/F-0545/F-1023/F-1169/M-0758/F-0735/M-0566/F-0563/F-1045/F-0900/M-0925/M-0821/F-1138/F-0579/F-0512/M-0831/F-0913/M-0919/F-0838/F-0544/M-0960/M-1095/M-0534/M-0755/F-0561/M-1184/M-1303/M-1344/F-1060/F-1046/F-0980/F-0846/M-1301/F-0839/M-1025/F-0754/M-0906/M-0610/M-0670/M-1014/F-0622/M-1307/F-1002/F-1042/M-1319/F-1026/F-0549/F-0808/M-1187/F-0508/F-1063/M-1182/F-0520/M-1021/F-0717/F-1132/M-0658/F-0632/M-1145/M-1035/M-1276/F-1106/F-1165/M-0620/F-1222/M-1194/M-1291/F-1249/M-1262/F-0763/F-1061/M-1033/F-1155/M-0507/F-1312/F-0864/F-0719/F-1010/F-1204/F-0760/F-1183/F-1324/F-1317/F-0685/M-0986/F-0931/F-1318/M-1243/F-0975/M-1302/F-0687/M-0560/F-0984/F-0623/F-0844/F-0764/M-1267/M-1087/M-0860/F-1062/M-0677/F-1081/M-0881/F-1278/M-1091/M-0709/F-0688/F-1240/M-1084/F-0682/M-0768/F-0697/F-0939/F-1233/F-0857/M-1117/F-0726/F-0739/F-0627/F-1092/M-0809/F-1193/F-0504/M-0901/M-0630/F-0617/M-0778/F-0705/M-1147/F-1070/F-0956/F-1143/M-0867</t>
  </si>
  <si>
    <t>M-0721</t>
  </si>
  <si>
    <t>Xia Mei</t>
  </si>
  <si>
    <t>F-1119/M-0507/F-0861/M-0961/F-1336/M-1025/M-0607/M-0774/M-1319/F-0804/F-0688/F-1016/M-1231/M-1167/M-0562/F-1212/M-1347/M-0755/F-0545/M-1276/F-1216/F-1226/F-1178/M-0851/M-0694/F-1202/M-0877/F-0747/F-1155/M-1077/F-0632/M-0610/M-0744/M-1068/M-0609/F-0828/F-0735/F-0753/F-0846/M-1014/F-1198/F-0580/M-0977/F-1079/F-1013/F-1071/M-1344/F-0502/M-0723/M-1036/M-0696/M-1293/M-1201/F-0957/F-1228/F-1002/M-0833/F-1257/M-1303/M-0919/F-0512/F-0598/M-1021/F-0697/M-0646/F-0525/M-1218/F-0543/M-1069/F-1249/F-0980/M-0862/M-0540/M-1291/F-0638/M-1255/F-1132/M-0680/M-0821/F-1143/F-0614/F-1284/M-0960/F-1337/F-0754/M-0768/F-0927/M-0566/M-0557/F-1213/F-1057/F-1204/M-0519/M-0993/M-0826/F-0893/F-1086/M-1182/M-0809/F-0613/M-1083/M-1292/F-0625/M-0567/F-1010/F-1190/F-0719/F-0739/M-0586/F-0959/F-1004/F-0829/F-1233/M-0733/M-0716/F-1168/F-1165/M-0539/M-0824/M-0816/M-1072/M-1243/M-0570/M-1107/F-0772/M-1022/F-0537/F-0842/F-0929/F-1273/M-1031/F-1041/F-0763/M-0608/M-0920/M-0973/F-0953/F-1123/F-0924/M-0996/F-0726/M-1187/M-0899/F-0563/M-1091/M-0967/F-1152/F-0538/F-0623/F-0956/F-0578/M-1051/M-0679/F-0904/M-0715/F-0530/F-1023/F-1175/M-1300/M-1044/M-0550/F-1042/M-0779/M-0926/M-0700/M-0780/M-0664/F-1317/F-1046/F-0882/F-1313/M-1286/F-0894/M-1184/M-0970/F-1314/F-1103/F-0544/M-0901/F-0858/M-0813/M-0527/F-1001/F-1196/M-1110/M-0611/F-0671/M-0910/M-0599/F-1342/M-0602/F-1131/M-0576/M-0944/F-1055/M-0840/F-0516/M-0556/F-1328/M-1170/F-1066/F-1081/M-0951/M-0896/M-0885/F-1136/F-0657/F-0669/M-1304/M-0624/F-1070/M-1298/M-1325/M-1139/F-0574/F-1106/M-0559/M-1281/M-0848/F-0812/M-0963/F-0629/M-1323/F-0558/F-1063/F-1278/F-1285/M-0841/F-1154/M-0878/M-1248/M-0649/M-0998/F-0913/F-1322/M-0560/M-0945/M-1339/M-0703/M-0897/F-0591/F-0592/M-0634/M-0606/M-1326/F-0676/F-0810/M-0856/M-0881/M-1195/F-1146/F-0911/M-0831/M-1043/M-1101/F-1061/M-1078/F-0690/F-0900/F-1245/F-0934/M-0982/M-0941/F-0948/F-0531/M-0758/F-0855/F-0648/M-1164/M-1118/M-0776/F-0601</t>
  </si>
  <si>
    <t>F-0722</t>
  </si>
  <si>
    <t>Magdy Abbas</t>
  </si>
  <si>
    <t>M-0694/M-1293/M-0599/M-0960/F-1123/F-0812/M-0851/F-0819/F-0839/M-1319/M-0973/F-1228/M-0678/M-1111/M-1005/M-0986/M-0961/M-0507/F-1026/M-1276/M-1184/F-1257/F-1316/F-0861/F-1001/M-0806/M-1262/M-0562/F-1079/F-0828/F-1126/F-0735/F-1318/F-0583/M-0901/F-1151/F-0957/F-1002/M-1078/F-1059/M-0792/M-1054/F-0578/F-0537/M-0919/F-0954/M-1181/F-0561/F-0739/F-0712/M-0833/M-1145/M-0566/M-1030/M-0606/F-0671/M-0778/F-0619/F-1171/F-1178/F-1240/M-0594/M-1095/M-0709/F-0751/M-0624/F-1284/M-0909/F-1282/M-0906/M-1051/F-1013/F-0663/F-0772/M-0528/F-0525/M-0824/F-0502/M-0926/F-0935/M-0646/F-0763/F-0623/M-0777/M-0524/F-1155/F-0520/M-0510/F-1317/M-0664/F-0504/F-0544/M-0915/F-0638/F-1041/F-0687/M-0703/F-1214/M-0590/F-1106/F-0568/M-0636/F-0898/F-0574/M-0809/M-0609/M-1024/M-1167/F-1336/F-1120/M-1339/F-0530/M-1107/M-1301/M-0862/M-1110/F-0508/M-0815/F-0950/F-0727/F-1057/M-0587/F-1275/F-1196/M-0529/F-1253/M-1156/M-0691/F-0592/F-0627/M-0995/F-0924/F-0931/F-0798/F-1226/M-0715/M-1014/F-0775/M-1326/F-0829/M-0610/M-0888/M-0840/F-1263/F-0698/F-1129/M-1101/F-1112/M-1022/M-1307/F-0942/M-0607/M-0513/F-0516/F-0601/M-0602/F-0532/F-1032/F-0531/M-0892/M-0539/M-0813/F-1212/F-1190/F-1280/M-1231/F-0757/M-0979/F-0984/F-0657/M-1056/M-0970/F-0830/M-1255/F-1136/M-1286/M-1172/F-1198/M-0755/F-1046/F-1116/F-1335/M-0940/F-1010/M-0923/M-1325/M-0582/F-0917/F-0545/F-0543/M-1043/F-1092/F-0927/M-0860/M-0885/M-0700/M-0843/F-1271/F-1028/M-1029/F-1131/F-1225/F-0625/M-1162/M-0834/F-0773/M-0634/F-1040/M-0665/M-0859/F-0849/M-0878/M-0802/F-1213/F-0900/M-1142/M-1235/M-0850/F-1285/F-1146/M-1269/F-0596/M-0774/M-0895/M-0746/F-0934/F-1165/F-0767/F-1143/M-0670/F-1179/F-0676/F-0688/M-1347/F-0855/M-0791/F-0588/M-0744/M-1031/F-0563/F-1066/F-0804/M-0586/F-1233/M-1187/M-1102/M-1303/F-0672/F-1348/F-1204/F-1152/F-0953/F-0614/F-1260/F-0564/F-0579/M-0781/F-0647/F-0661/F-0937/F-1061/F-0857/F-0515/F-0622/F-0990/M-1248/F-1249/F-0747/M-0841/M-0650/M-0738/F-1119/M-1241/M-1033/M-0848/M-0501/M-1080/M-1125/F-1060/F-0787/F-1006/M-1007/M-0877/F-0786/F-0558/F-0629/M-0928/F-1065/F-1200/F-0682/M-0768/F-0512/M-0736/M-0933/M-0814/M-0505/M-1223/F-1202/M-0553/F-0753/F-1295/M-1174</t>
  </si>
  <si>
    <t>M-0723</t>
  </si>
  <si>
    <t>Jose Jones</t>
  </si>
  <si>
    <t>F-0861/F-0672/F-0543/F-1026/M-0961/F-0688/M-0510/F-1285/M-0607/M-1139/M-1201/M-0567/M-0694/F-1190/M-0505/M-0507/F-0748/F-0592/F-1012/F-1106/M-0646/M-0599/M-0636/M-0560/M-1319/M-0755/M-1276/M-0680/M-0609/F-1060/M-1014/F-0799/F-1336/F-0786/M-1005/F-1318/F-0638/F-1004/F-1165/F-1045/M-0818/F-1120/F-0574/F-0629/F-0839/F-1171/F-1132/M-0876/M-0973/M-1107/F-0583/M-0562/F-1210/M-0915/F-1297/F-1226/M-1223/M-1038/F-0838/M-0910/F-1213/M-0513/M-0851/M-0606/M-1031/F-0596/M-0783/M-1111/F-0753/F-1257/F-0953/M-1069/F-1337/F-0712/F-1002/F-0538/F-0812/F-1129/F-0660/F-0808/M-1194/F-0668/F-0819/M-1095/M-1231/F-1119/M-0960/F-1144/M-0593/M-0528/F-1216/F-0632/F-1312/M-0982/M-1035/F-0502/M-0859/M-1287/F-1146/F-1123/M-0837/F-0515/M-0620/F-0512/F-0558/M-1195/F-0939/F-1040/M-1267/M-0774/M-0881/M-1304/M-0526/M-0899/M-1187/M-0833/F-1042/M-1262/F-1086/M-0555/M-0940/F-1280/F-1079/F-0882/M-0630/F-1001/F-0754/M-0566/M-1147/F-1169/M-1077/F-0561/M-1281/M-0768/M-0779/M-0926/M-0820/F-0530/M-1030/M-0877/M-0979/F-0772/F-0810/F-1349/F-0549/F-0622/M-1255/F-0537/F-1049/F-0937/F-0956/M-0610/M-1205/F-0659/F-1112/M-1182/M-1084/M-1286/F-1178/M-0824/M-0777/F-0974/M-0843/M-0782/F-1240/M-1056/M-0547/M-0815/F-0934/F-1258/M-0649/M-1241/F-1314/F-0966/M-0789/M-1323/M-0539/M-0895/F-1028/F-1245/F-0579/F-0614/M-1347/F-1149/M-0534/M-0590/M-1292/F-0617/F-0720/M-1091/F-0931/F-0751/F-0855/M-0586/F-1273/M-0602/F-0689/M-0678/F-1324/F-0648/M-0624/F-0829/M-1293/M-1298/M-0988/F-1316/F-1075/M-0892/F-1305/M-0945/M-0673/F-0671/M-0738/M-0501/M-1029/F-1346/M-1135/F-1256/F-1212/M-0742/F-1321/F-1317/M-0553/M-0540/M-1302/F-1013/F-1222/F-1071/F-1138/F-0804/M-0611/F-0717/F-0552/M-0986/F-0935/F-0516/M-0831/F-0598/F-0775/F-1032/F-1202/F-0827/M-0550/F-0950/F-0685/F-0682/M-0631/M-1036/F-0580/M-1117/F-1260/F-0760/F-1282/M-0573/F-0578/F-0544/M-1307/F-1198/M-0759/M-0834/M-1037/M-1247/F-0750/M-0536/M-0947/F-0959/M-1083/M-1310/M-1303/F-1176/M-1167/F-1214/F-0517/M-0733/F-1063/M-1068/F-0846/M-0847/F-0697/M-1283/M-0949/M-0932/M-0523/M-0981/F-1057/F-0619/M-1301/F-0825/M-0639/M-1320/F-1196/F-0652/F-1155/F-0797/F-0747/M-0771/M-1308/F-0687/M-1022/F-1136/M-0919/F-1103/M-1033/M-0709/M-0696/M-0662/F-1066/F-0563/M-0600/M-1218/F-1315/M-1067/F-0948/M-0608/M-0903/F-0692/M-0654/M-0821/M-0548/F-0955/F-1151/F-1041/M-0791/F-1278/M-0745/M-0556/F-1209/M-1268/M-0997/M-1044/F-1143/F-1328/F-0924/M-1072/F-1018/F-0702/F-0916/M-1021/M-0878/F-0858/M-1344/M-0989/F-0905/M-0885/M-1101/F-0531/F-0714/M-0920/M-1289/M-0708/M-1206/M-1299/F-1232/M-0923/F-0653/F-1250/F-1016/M-0901/F-1228/F-0798/M-0906/F-0863/F-0545/F-0651/M-0736/F-0828/F-0836/F-0954/F-1200/F-1023/M-0518/F-0880/F-1126/F-1121/M-1334/F-1134/F-1133/M-1051/M-0703/F-1253/F-1168/M-1166/F-1081/M-1025/F-1233/M-0992/M-0643/M-0594/F-1061/M-1339/F-0795/F-0983/M-1054</t>
  </si>
  <si>
    <t>M-0724</t>
  </si>
  <si>
    <t>Patrick Carter</t>
  </si>
  <si>
    <t>M-0505/F-1198/F-0804/F-0935/M-1276/F-0632/F-1002/F-1196/M-0859/F-0627/F-0687/M-1025/F-1168/F-0538/F-0579/F-0617/F-1032/F-1169/F-0735/M-0624/M-1014/M-0818/M-0510/M-1293/F-0578/M-0609/F-0545/F-0828/M-0774/M-0877/M-1301/F-1046/F-1079/F-0882/M-1031/F-1213/F-0846/F-0502/F-0763/F-0739/F-0786/M-1139/F-1016/F-1136/M-0841/F-0596/F-0580/F-1086/F-0839/M-0519/F-1190/F-1042/F-1285/M-0843/F-1317/F-0913/M-0901/F-0512/M-1005/F-0861/F-0898/M-0783/F-1165/M-1218/M-1262/F-0980/F-1171/F-0829/F-1282/F-0574/M-0755/M-1292/M-0996/M-0834/F-0686/M-0636/M-0590/M-0501/F-0751/F-0532/M-1319/M-0821/F-1045/M-0919/F-0798/F-1013/F-0772/F-1178/F-1071/F-0638/F-0927/M-0899/F-1123/M-0768/F-0685/M-1182/M-0826/F-1336/F-0764/M-0881/M-0658/F-1106/M-0949/F-1129/F-1214/M-0862/F-1010/F-1226/F-1004/F-1204/M-0709/F-1055/F-1240/M-0993/F-1271/M-0680/F-0515/M-1033/M-0570/M-1194/F-0931/F-0688/F-1186/M-0634/M-1320/F-1297/M-0715/F-1132/M-1286/M-0982/F-0975/F-1249/M-0892/F-0705/F-1120/M-0779/M-1021/F-0953/M-0780/M-1304/F-0864/F-0537/M-0809/M-0703/F-0682/M-0867/M-1345/M-0576/M-1303/M-0910/F-0959/M-0620/F-0543/F-1060/F-1257/M-0791/M-0534/F-0753/M-0981/M-0920/M-0970/F-0508/M-0555/F-0549/M-1135/F-1052/M-1101/F-1314/F-0911/M-0560/F-0659/F-0504/M-1077/F-0754/F-0520/F-0525/F-1275/M-0550/M-0664/F-0628/F-1258/M-1102/F-0544/F-0955/M-1083/M-1036/F-1346/M-0792/M-0696/M-1289/F-0622/F-0712/M-1231/M-0602/M-1211/F-1256/M-0758/F-0900/F-0872/F-1144/M-0979/M-1344/F-0660/M-1069/F-1075/F-0884/M-0840/F-0563/M-0573/M-0600/M-1030/F-0719/M-1051/M-1255/M-0744/M-0806/M-0813/M-1291/M-0646/M-1167/F-1232/F-1119/M-1107/F-0893/F-1023/F-0588/F-0629/F-0974/F-1143/M-0833/M-0700/F-1318/F-0757/F-0561/F-0990/F-1015/M-0562/M-0593/M-1334/M-1003/F-1210/F-0598/M-0977/M-0932/M-0594/F-0773/F-1216/F-0568/M-1022/F-0672/F-0591/M-0887/F-1012/M-1241/M-1156/F-1149/F-1295/F-0819/M-0742/M-1170/M-0941/M-1043/M-1078/M-0741/F-0775/F-1026/F-1316/F-0747/M-0778/F-0890/M-0566/F-0858/F-1328/M-1091/M-1248/M-1181/M-0678/M-0963/F-0991/M-0848/F-1274/M-1184/F-0613/M-1201/F-0842/F-0767/M-0694/M-1266/F-0976/M-0577/M-1163/F-0663/F-0583/M-0642/F-0564/M-0793/M-0556/F-1041/M-0649/F-0748/M-0611/M-0582/F-1066/M-0557/F-1284/M-0540/F-1348/F-1233/M-0854/F-0728/M-0587/M-0824/M-1110/M-0997/M-0610/M-1224/F-0971/F-0535/F-1222/M-1035/M-0723/M-0876/M-0536/F-1312/F-0937/F-1001/M-0542/M-0607/M-0988/F-1108/M-0925/M-1307/F-1244/M-1270/F-1105/M-0662/M-0631/M-0581/M-0553/F-0530/M-0871/M-0816/M-0908/F-0695/M-1205/F-0601/F-1146/M-1187/F-1212/M-0856/F-0625/F-0883/M-0528/M-1053/M-1323/M-0851/M-1287/F-0671/M-1068/F-0521/F-1305/F-1179/F-1332/M-1118/M-1243/M-0548/F-1049/M-0978/F-1280/F-0727/F-0531/F-1151/F-0614/F-0836/F-0722/M-0903/M-1087/F-0645/F-1092/M-1064/M-0765/M-1054/M-0708/M-0973/M-0746/F-1215/F-0957/F-0717/F-0852/M-1339/M-0940/F-0619/F-0939/F-0962/F-0522/M-0644/M-1239/F-1183/F-0690/M-0752/M-0691/M-1029/M-0683/M-0947/F-0787/M-1347/F-0592/M-1223/M-0615/M-0865/F-1081/M-0960/F-0832/F-0653/M-0586/F-0934/F-1017/F-1065/F-1321/M-1072/M-1150/M-0539/M-1056/M-0928/F-1189/M-0567/F-1126/M-0964/M-1109/M-0915/M-0943</t>
  </si>
  <si>
    <t>F-0725</t>
  </si>
  <si>
    <t>Pan Nushi</t>
  </si>
  <si>
    <t>F-0861/F-0953/M-0988/M-0505/F-1013/F-0592/F-1204/F-1317/F-1045/M-0778/M-0607/M-0678/F-1032/F-1171/M-1005/M-0507/F-1316/F-0672/F-1285/M-0949/F-1123/F-0735/M-1286/F-0763/F-0980/M-0566/M-0562/F-0957/F-1202/F-1098/M-0919/M-0768/M-1107/M-0860/F-0747/F-1228/M-0534/F-0627/M-0599/M-1031/M-1293/M-1035/F-0799/M-1033/M-0877/M-0821/F-0804/F-1152/F-0579/F-1168/F-1106/M-0851/F-1198/M-0973/M-0782/F-1026/M-1267/F-0538/F-0583/F-0638/M-0723/F-0520/F-0748/M-1247/F-0543/M-1301/F-0688/F-1151/F-0687/F-0927/F-0839/F-0508/F-1079/M-0783/F-1188/M-0977/F-0515/M-0909/F-1059/F-1284/M-1339/F-0934/F-0623/F-1129/M-0920/M-1068/F-0578/M-0970/M-1014/F-0697/F-1119/F-1193/M-0794/M-0540/M-0899/F-1183/F-1070/F-1016/M-0961/F-1271/M-0859/F-1240/F-1138/M-1201/F-0959/F-0614/M-0925/F-0686/M-0680/F-0714/F-1297/M-1218/M-0597/M-0806/F-1253/M-1223/M-0834/M-1036/F-0772/F-1273/M-0967/M-0876/M-1170/M-1156/M-1319/M-0501/M-1208/M-0981/M-0915/F-0564/F-0531/F-0682/M-1231/F-1120/F-1126/M-0831/M-1325/F-0632/F-0516/M-1072/F-0882/F-0525/F-1046/F-0668/F-1060/F-0864/M-0896/M-0513/F-1272/M-0963/M-0926/F-1249/F-0855/M-1101/M-0548/F-0537/M-0590/F-1216/M-0744/M-0570/F-0512/F-1132/F-1186/M-1111/M-0928/F-0757/F-0760/F-1349/F-1121/M-1304/M-0606/M-1243/M-1347/M-0679/M-0582/F-1165/M-0664/M-0529/M-1276/F-0753/M-1291/F-1346/M-1287/F-1337/M-0646/F-1313/M-0791/F-1061/M-1139/M-0993/F-0929/M-1095/F-0819/M-0771/F-0812/M-0527/F-1143/M-0868/F-0727/F-1146/F-0625/M-0706/F-0797/F-0775/M-0556/M-1326/M-1255/M-0709/F-0858/M-1307/M-1021/M-0716/F-1178/M-0996/M-0609/F-0726/F-1226/F-1134/M-1162/F-0588/M-1038/M-1334/M-0793/F-0751/F-0628/M-1109/M-0608/F-1149/M-0576/F-1040/M-0843/M-0691/F-1189/F-0900/F-1063/F-1233/F-1001/F-0939/F-0561/F-0913/M-1195/M-0813/F-0846/M-0746/F-0969/M-1298/F-1127/F-1274/M-0738/M-1184/F-1215/M-1268/F-1336/M-1303/F-0786/M-0610/F-1055/F-0931/M-0826/M-1187/F-1012/M-0624/F-0828/M-1235/M-1142/F-0975/F-1295/F-0684/F-0645/M-1056/F-1153/M-0557/M-0510/F-0883/F-0764/F-0502/M-0850/M-0724/M-0837/M-1192/F-1004/F-0717/F-0695/F-0705/F-0954/F-1144/M-1110/M-0892/M-0581/F-1039/M-0573/F-1342/M-0779/F-0532/F-0653/M-0524/F-0530/F-0830/F-1312/M-0670/F-1075/M-0703/M-1104/F-1322/F-1042/F-1133/M-1181/F-1200/M-0856/M-0654/M-0694/F-1315/M-0805/F-1131/M-1043/M-1009/M-0758/M-0755/M-1082/F-1214</t>
  </si>
  <si>
    <t>F-0726</t>
  </si>
  <si>
    <t>Hind Suliman</t>
  </si>
  <si>
    <t>M-0599/F-0592/M-0837/M-0738/F-0632/F-0819/F-0531/M-0694/M-0680/M-1068/M-0567/M-1231/F-0574/M-1167/M-0841/F-0537/M-0851/F-0579/M-0636/M-0961/F-1002/M-1187/M-0909/F-0937/F-1046/M-1036/M-1031/F-1059/F-1317/M-0593/M-0560/F-0786/F-0927/F-1106/F-0671/M-0940/F-0580/F-0900/M-1276/F-0682/M-1038/F-0772/M-0826/M-0901/M-0833/F-1013/F-0687/M-0915/F-1143/M-0821/F-1210/M-0986/F-1204/F-1171/M-0768/M-1051/M-1054/F-0812/M-0960/M-0570/M-0877/F-0804/M-0896/F-1188/F-1333/F-0558/F-1071/F-0991/M-1077/F-1215/M-0755/F-1213/M-0831/F-0712/M-0818/F-1151/F-1336/M-1107/M-0758/M-0519/M-0540/F-0625/F-0763/F-0846/M-0843/F-0525/F-0911/F-1136/M-1262/M-0926/M-1255/M-0881/F-1132/M-0678/F-0503/M-1304/M-0529/M-0895/M-1014/M-1101/M-0806/F-1316/F-1214/F-1026/M-1292/F-0942/M-1145/M-0510/F-1193/F-0882/M-1320/M-0771/M-1344/F-0544/F-0842/F-0613/M-1298/M-0824/F-0952/F-1079/F-0748/F-0861/F-0598/M-0562/F-1212/M-0949/M-0507/F-0917/F-1055/F-0651/F-1285/M-0582/M-0630/M-0892/F-0512/F-0564/F-0764/F-0705/F-0622/F-0799/F-1086/M-0703/M-1287/M-0973/M-1139/F-1314/M-0607/M-0557/M-0928/F-0663/F-0617/F-1257/M-0899/M-0840/M-1267/M-0992/M-0778/M-0782/F-0980/M-1307/M-1194/F-0629/F-1028/M-0634/F-1328/M-0534/M-0526/F-1272/F-1275/M-0834/F-1129/M-0988/F-0957/F-0516/F-1144/F-0760/M-1241/F-0719/F-0807/F-1098/M-0979/M-1319/F-1279/F-1001/M-0732/F-0775/F-1146/M-0951/M-0792/M-0620/M-0906/M-1118/F-0735/F-1032/M-0513/M-0862/M-0699/M-0865/F-1010/F-1274/F-1322/F-0797/M-0809/F-1202/M-0590/M-0606/F-0905/F-1253/F-1233/F-1216/M-1218/F-0530/F-0773/F-0616/F-0894/F-1228/F-0578/M-1181/F-1155/F-1103/F-0728/M-0765/M-0779/F-0828/M-0700/F-0549/M-0715/F-0612/F-0830/M-1003/M-1067/M-0802/M-1142/F-1240/F-0551/F-1075/F-0543/M-0859/F-0959/M-0903/M-0888/F-0522/M-1326/M-0505/F-1226/F-0890/M-1211/F-1168/F-0668/M-0610/M-1064/F-0583/M-1223/M-0964/F-0515/F-0689/F-1152/M-0970/M-1300/M-0626/M-1078/M-0501/M-0977/M-0781/M-0813/F-1198/F-0686/M-1347/F-1070/M-0981/F-1332/M-1162/F-1018/F-0893/F-0552/M-0919/M-0576/M-1170/M-1069/F-0688/F-0966/F-0588/M-1025/F-0627/M-1033/F-0532/M-0805/M-1345/F-0953/M-0780/F-0852/M-0932/M-0944/F-0924/M-0691</t>
  </si>
  <si>
    <t>F-0727</t>
  </si>
  <si>
    <t>Areej Amer</t>
  </si>
  <si>
    <t>F-0672/M-0973/M-0624/F-1098/M-0694/F-0502/M-0860/F-0638/M-0859/F-0622/F-0574/F-0819/F-1190/M-1054/M-0738/M-0824/F-0763/M-0843/F-1119/F-0578/M-1187/M-0821/M-0833/M-1035/F-1204/M-1255/F-1016/F-1136/F-1041/M-0961/F-1215/M-0841/F-1257/F-1213/M-0831/F-0625/F-0580/F-1169/F-0935/F-0751/M-1276/F-1316/F-1071/F-1155/F-1151/F-0579/M-1025/M-0977/F-1188/F-1002/F-0937/M-1036/M-1347/M-1031/F-1168/M-0876/F-1216/M-0582/M-1345/M-1069/F-0991/M-0680/M-0610/F-1081/M-0526/F-0544/F-1336/M-0960/M-1304/F-1318/M-1344/F-0686/F-0735/M-0507/M-1184/M-0919/M-1068/M-1303/M-0783/F-0955/M-1262/M-0599/F-1063/F-0627/F-0939/F-0808/F-0538/M-0809/F-1226/M-0820/M-1231/M-1286/F-1222/F-1186/F-0934/F-0913/F-0957/M-0915/M-0560/F-0844/F-0954/M-0733/M-0744/F-1126/M-0791/F-1027/M-1293/M-0567/F-0531/F-0942/F-1062/M-0501/M-1208/F-0688/F-0545/M-0594/M-1243/F-1106/M-0636/F-0543/M-0895/M-0606/M-1044/M-0576/M-1135/M-1201/M-1241/F-1129/M-0634/F-1066/M-0920/F-1013/F-0787/M-0620/F-0532/F-0517/F-1282/M-1268/F-1228/F-1152/F-1130/M-0782/F-1061/M-1014/M-0609/F-0520/M-0993/F-1240/F-0772/F-0514/M-0771/M-0899/M-0679/F-1333/F-0839/M-0724/F-0530/F-0628/M-0510/M-0885/M-0986/M-1269/M-0630/M-1077/M-0868/M-0732/F-1183/F-1337/F-0719/F-0864/M-1301/F-1305/M-0794/F-0601/M-0877/F-1028/M-0910/F-1060/F-1278/F-1271/F-1212/M-0970/F-0828/F-0753/F-0898/F-1070/M-0593/M-0816/F-1214/F-0861/F-1297/M-0644/M-1182/M-1107/F-0671/F-0829/F-0612/F-0931/M-0837/F-0591/M-1084/M-1300/F-1131/F-0799/M-0559/M-1029/M-1043/M-1117/M-0932/F-0689/M-0505/M-1139/F-0522/M-0897/F-1274/F-0629/M-0758/F-1285/F-1322/M-0777/F-0512/M-0740/F-0929/M-0641/M-0540/M-1267/F-0882/F-0616/F-0687/F-1120/F-0588/F-1055/M-0806/F-0648/M-0742/M-0562/M-0678/M-1323/M-1205/F-0537/F-0552/M-0534/F-1023/M-0607/M-0779/M-0774/M-0940/F-1018</t>
  </si>
  <si>
    <t>F-0728</t>
  </si>
  <si>
    <t>Xia Xiaoli</t>
  </si>
  <si>
    <t>F-0861/M-0988/M-1276/F-1169/F-1190/F-1002/M-0967/M-0567/F-0839/M-1054/M-0607/F-1168/M-0593/F-1152/M-0996/F-1120/M-0910/F-0583/M-0899/M-1035/F-0512/F-0959/F-0748/M-0678/M-1031/F-0798/F-1119/F-0596/F-0980/M-1167/F-0747/F-1202/F-1312/F-0687/M-0534/F-0950/F-0991/M-0610/F-0537/M-0915/F-1129/M-1025/F-1210/M-0624/M-0723/M-1339/M-0562/M-1248/F-0726/F-1226/F-1126/M-1231/M-1139/F-0954/F-0753/M-0733/F-1001/M-1301/F-0688/F-0763/M-1287/F-0937/F-1337/M-0876/F-0638/F-0672/F-1146/F-0592/F-0574/F-1151/F-1023/M-0818/M-1293/F-1196/F-0544/M-0658/F-0812/F-1155/F-0619/F-1204/F-0617/M-1184/F-1165/F-1188/F-1285/M-0986/M-0833/M-1201/M-0960/F-0751/F-0934/M-1170/M-1036/F-1059/M-0821/M-0906/M-1194/M-0599/M-1267/F-1183/M-1325/M-0949/M-0507/M-0709/F-0772/F-1060/F-0929/F-0504/M-0768/F-0705/M-0851/F-1042/F-1178/M-1319/M-0867/F-1215/F-1046/M-0860/M-0609/F-0578/F-0953/M-0781/M-1205/M-0576/M-1269/M-0590/M-1255/F-0502/F-0623/F-1012/F-0532/M-0809/M-0547/M-1247/F-0580/M-1320/M-0940/M-0602/F-0927/M-1303/F-1222/F-0659/F-0931/M-0550/F-0939/M-1107/M-0553/F-0900/M-0523/F-0514/M-0993/M-0738/F-0671/F-0579/M-0973/F-1015/F-0568/F-1295/F-1348/F-1176/M-0919/M-0834/M-0732/M-0548/F-1071/F-1179/F-0689/F-0754/M-0777/M-0597/F-1279/M-0903/M-0892/F-1198/M-0932/M-0783/F-0563/M-0505/M-0600/M-0981/F-0622/F-1032/M-0526/F-1055/F-0663/M-0771/M-1243/M-1030/F-1075/F-0786/M-0862/M-0817/F-0616/F-1108/F-0697/F-0531/M-0824/M-1064/F-1297/F-0948/F-0767/M-0555/M-1292/M-0837/F-1233/F-0819/F-1026/M-0995/F-1318/F-1263/M-0528/M-1147/M-0871/M-0630/F-1061/M-1051/F-0935/M-1302/M-0944/M-0670/F-0564/M-0694</t>
  </si>
  <si>
    <t>M-0729</t>
  </si>
  <si>
    <t>Sajid Syed</t>
  </si>
  <si>
    <t>F-0622/F-0935/F-0543/F-0959/M-1347/M-1031/M-0694/F-0671/F-0688/M-0738/M-0505/F-1316/F-0538/M-0678/M-0977/F-1013/F-0544/M-0961/F-1059/F-0747/M-0774/F-0537/M-1054/F-0531/F-1071/M-1078/F-0748/M-0768/F-1257/F-0592/M-1201/M-0837/F-0549/F-1198/F-0772/F-1002/M-1307/M-0510/M-0599/F-0632/F-1060/M-1301/M-0609/F-0980/M-0982/F-0842/M-0919/F-1079/M-0696/M-0680/M-1344/M-0536/F-0950/M-1184/F-1041/F-1324/F-1226/F-0625/M-1084/F-0598/M-0794/M-0951/M-1072/M-0513/F-1138/M-0779/F-0937/M-0534/F-1212/F-0953/M-1195/F-0934/M-0519/M-1286/F-0844/F-0786/M-0910/F-1240/F-0596/M-1069/M-0670/F-1202/F-0984/F-0558/M-0783/M-0995/F-1126/M-0821/F-0804/M-1325/F-0898/F-1193/F-0705/F-1026/F-1333/M-1110/M-0843/M-0624/F-1129/M-0606/F-0629/M-1014/M-0630/M-1030/F-0753/F-0799/F-1216/F-0583/M-0778/F-0882/F-1249/F-0857/F-1312/F-0900/M-1194/M-0818/F-1042/F-1278/F-0757/M-0716/F-1169/M-0834/M-0567/M-0507/F-0855/F-1143/M-1043/F-0613/F-0689/M-0665/F-0635/F-1318/M-0576/M-0806/F-1305/F-0668/F-0657/M-0824/M-0777/M-0840/F-1106/F-0687/F-0764/F-1317/M-0817/M-0611/M-1243/M-0964/F-0810/M-1248/F-1233/F-1337/M-1303/F-0894/F-0520/M-0636/M-0791/F-1155/F-1336/M-1007/F-1119/M-1320/M-1068/M-1304/M-0933/M-1107/M-0909/M-1095/F-1176/M-0988/F-0975/M-0740/F-0763/F-1018/M-0963/M-0548/M-0781/F-0712/M-1147/F-0601/F-1190/M-0973/F-1151/M-1326/F-1012/M-1111/M-0562/F-1132/M-0608/M-0901/F-1196/M-1035/F-1179/M-1025/M-0993/M-0941/M-0970/M-0526/M-0960/F-0563/F-1204/F-1225/F-0828/M-0577/M-0607/F-0530/M-0570/M-1205/M-0895/M-1287/M-1056/M-1000/F-1061/F-1279/M-0703/M-1345/M-0582/M-1005/M-0879/F-0552/F-0685/M-1024/F-0889/F-0676/M-0925/M-0528/F-1213/F-1228/M-0926/M-1117/M-1182/F-0514/F-1284/M-0744/F-0575/F-0739/M-0600/M-0755/F-1121/M-0644/F-1282/F-0954/F-1253/M-1310/M-0547/M-1074/F-1188/M-0776/F-0957/F-0751/F-0812/F-1258/M-0897/M-1192/M-0752/F-0545/M-1298/M-0724/M-0723/M-0992/M-1319/F-0627/F-0697/M-1187</t>
  </si>
  <si>
    <t>M-0730</t>
  </si>
  <si>
    <t>Qin Xiaofeng</t>
  </si>
  <si>
    <t>M-0973/F-1168/F-0688/M-1031/F-0531/F-1106/M-0837/M-0774/M-0859/F-0839/F-1336/F-1171/M-0778/M-0821/F-0954/F-0804/F-1178/M-0860/F-0596/M-1036/F-0568/M-0738/F-1041/F-0627/F-1060/F-1152/M-0505/F-1210/F-0937/F-1126/M-0806/M-1292/M-1293/M-1201/F-0799/F-1071/F-1023/F-1216/F-1129/F-1143/M-0791/F-1285/M-0540/F-1228/M-1184/M-1248/M-1145/F-0748/F-0844/M-0566/M-1231/M-0779/M-1087/M-1255/M-0553/M-0862/F-1079/F-1119/F-0537/F-0671/M-0817/F-0697/F-1151/F-1324/F-0975/M-0896/F-0660/F-1013/M-1276/F-0751/F-0580/F-0543/F-0798/M-0758/F-0545/M-0507/M-1084/M-0901/M-1218/M-0951/M-0960/M-0831/F-0682/M-0818/F-1001/M-0992/F-0598/M-0606/M-1101/F-1138/M-1014/M-1083/F-0578/M-1072/F-0714/F-0726/M-0723/F-0623/M-0899/M-0843/M-0570/F-0842/M-0678/M-1035/F-1305/F-0882/M-0599/M-1262/M-0909/F-1098/F-0632/F-0638/M-1319/M-0582/M-0977/M-0716/F-1179/F-1312/M-1091/M-0510/F-0614/F-0687/M-1158/F-1059/F-0787/M-1223/F-1086/M-0771/F-0953/F-1002/M-1139/M-1005/M-0871/F-0959/M-1038/F-0849/M-0519/M-1267/M-1301/M-1095/F-0754/M-0696/M-1167/M-0906/F-0893/F-0984/F-0957/F-1258/M-0703/F-0812/F-1169/M-1320/M-0783/M-0646/M-0609/F-0904/M-0944/F-1190/M-0527/F-1028/F-1297/M-0694/M-1281/M-0620/F-0753/F-0668/F-0819/M-1051/M-0781/F-1153/F-1120/F-0838/F-0942/F-1066/M-0600/F-0775/M-0724/M-0742/M-0988/M-1187/M-1283/F-0846/F-1313/M-0792/F-0900/M-1182/F-0763/F-0830/F-1316/F-0564/M-1286/F-1123/M-0868/F-1222/M-0964</t>
  </si>
  <si>
    <t>M-0731</t>
  </si>
  <si>
    <t>Xie Jianhua</t>
  </si>
  <si>
    <t>F-1123/M-0821/M-0599/F-0687/M-0843/F-1012/F-0638/F-0574/M-0961/F-1013/F-1045/M-0996/M-0774/F-1215/F-1126/F-1151/M-1111/M-0824/F-1004/M-1307/F-0861/M-0567/M-0723/M-1035/M-0859/M-0694/F-1171/M-1276/M-0910/F-1136/F-1026/F-1165/M-0636/F-1041/F-1071/M-1036/M-1255/M-0624/F-1212/M-0960/M-0851/F-0726/M-0920/F-0954/F-0754/F-0578/F-0579/M-0833/M-1339/F-0929/F-0580/M-0834/M-1107/M-0548/M-0738/M-0925/M-0881/M-1068/F-1079/F-1168/F-0531/M-1320/M-1303/M-1223/F-0623/F-1061/M-0986/M-0993/M-0777/F-1081/F-0544/M-1344/M-1184/F-1108/F-1183/F-1060/M-1083/M-0593/F-0798/F-0697/F-0913/M-0979/M-1170/F-0629/M-1101/M-1091/F-1057/F-1032/F-0515/M-0919/M-1241/F-0561/F-1106/F-0957/F-0517/M-0646/F-0617/F-1086/F-1282/F-1263/F-1063/M-0928/M-0818/M-1286/M-0841/F-1305/F-0612/M-1145/F-0549/M-0536/F-1198/F-1202/F-0894/F-1278/M-0981/M-0967/M-1247/F-0627/F-0564/M-1248/F-1049/F-0980/F-1216/M-1208/M-0600/F-1213/M-1345/M-0988/F-0735/F-0720/M-1167</t>
  </si>
  <si>
    <t>M-0732</t>
  </si>
  <si>
    <t>Elijah Young</t>
  </si>
  <si>
    <t>F-0786/F-1169/M-0505/F-0592/M-0778/F-0861/M-1201/F-0687/F-0804/F-0632/F-1119/F-1336/M-0877/F-0638/F-1079/M-0624/M-0859/F-0763/M-1243/M-0744/F-1126/F-0544/M-0940/F-0980/M-0988/F-0950/F-1146/F-1151/F-0812/F-0574/F-0596/M-1068/F-0545/M-0841/M-1292/M-1223/F-0935/M-0862/M-0961/F-0864/F-1198/F-0538/M-1077/F-1132/F-1013/M-1344/M-1145/M-1241/F-0748/M-0534/M-1033/M-0792/M-1051/M-0610/F-0543/F-0625/M-1347/M-1339/M-0777/M-0607/F-0520/M-0524/M-0806/M-1181/M-0738/F-0627/M-1111/M-0925/F-1165/M-0566/M-1218/M-0996/F-0882/F-1333/M-1083/M-0896/M-0926/F-1168/M-1301/F-0663/F-1136/M-1069/M-0658/F-0622/F-0757/M-0967/M-0920/M-1303/F-1190/M-0949/M-0768/M-0928/M-0809/M-0526/M-1109/F-0682/F-0671/M-0851/F-0934/M-0567/M-0982/F-1312/M-0553/F-1196/M-0723/F-1183/F-1086/F-0578/M-0594/F-0672/F-0531/F-0844/F-1026/M-0816/F-0956/F-0842/M-0562/F-1278/M-0780/M-0678/F-1212/F-0726/M-0897/M-0993/M-1269/M-0694/F-1027/F-0564/F-1130/F-0735/M-1255/M-1319/M-0758/M-1268/M-1325/M-1024/M-0781/M-0670/F-0760/F-0900/F-0623/F-1120/F-1123/M-0791/F-1328/M-1021/M-0547/M-1281/M-0665/M-0973/F-1275/F-1012/M-0960/F-0855/F-0939/F-1018/F-0872/F-0514/F-1060/F-1204/F-0583/M-1187/F-1143/M-0646/M-1287/M-1329/F-0974/F-0905/M-0507/F-0601/M-0597/M-0820/M-1291/F-0502/M-0620/F-1153/F-0846/F-1226/F-1297/F-1240/M-0843/F-1279/M-0555/M-1231/M-1326/M-0606/F-0688/F-0764/M-0559/M-0779/F-1225/M-0590/F-1098/M-0833/M-1072/F-0767/F-0889/M-0636/F-1178/F-0580/M-0527/M-1147/F-0819/M-0915/M-1000/M-1056/F-0798/M-0901/F-0830/F-0924/M-1139/M-1184/F-0836/M-0696/F-1028/F-1032/M-0649/F-0635/F-1316/F-0754/M-1307/M-0865/M-1044/M-0892/M-1163/F-1317/F-1004/M-0513/F-0617/F-1057/M-1170/M-1025/F-1127/M-1082/M-0560/M-1331/F-0975/M-1298/M-1286/M-0700/F-0954/F-0952/F-1234/M-1022/F-0957/M-0933/M-1276/F-0927/M-0977/F-0959/M-1054/F-1152/M-0964/M-1195/M-0662/F-0676</t>
  </si>
  <si>
    <t>M-0733</t>
  </si>
  <si>
    <t>Li Zhiming</t>
  </si>
  <si>
    <t>F-0622/F-0954/F-1168/M-1201/M-0877/M-0940/F-0627/M-0599/F-0531/M-0680/M-0534/M-1307/F-0812/M-0536/M-0755/M-0851/F-1228/F-1324/F-0502/M-0949/F-0592/F-0583/M-0824/M-1036/F-1204/F-0799/F-1032/M-0899/M-0973/F-0819/F-1151/F-0545/M-1033/F-0580/M-1223/M-0841/M-0791/M-0540/M-0501/F-0980/M-0909/F-0828/M-0860/F-1129/M-0606/F-1123/M-0723/F-1098/M-0843/M-0636/F-0512/M-0624/M-0510/F-0747/F-0836/M-0837/M-1255/F-1318/F-1106/M-0834/M-1014/F-1257/M-1247/F-0829/F-1202/F-0839/M-0758/F-1152/F-0563/F-1165/M-0738/M-0960/M-0607/F-1060/F-1169/F-0632/M-0778/F-1216/M-1117/M-1035/M-0505/M-0910/F-0672/F-1213/M-1347/F-1178/F-0578/F-0804/F-1215/M-0664/M-0779/F-0955/M-1083/M-1231/F-0568/F-1138/F-0623/M-0670/M-1344/F-0514/M-0587/M-0806/F-0690/F-1144/F-0638/F-1337/F-0798/F-0775/F-0911/F-0857/M-1025/M-0928/M-0703/M-0513/M-0992/M-0896/F-0927/F-1001/F-1071/F-0516/F-1317/F-1282/M-0925/M-0677/F-0808/F-0950/M-1205/M-1167/F-0717/F-1119/M-1248/M-0528/M-0567/F-1196/M-1329/M-0951/M-1068/F-1258/F-0561/M-0550/F-1183/M-1084/M-1241/F-1059/F-0786/F-0939/M-0570/F-1066/F-0663/M-0862/M-0590/M-0996/M-1276/F-0720/M-1293/M-0783/F-0727/F-0712/F-0991/F-1210/F-0974/M-1145/M-0815/F-1055/F-0686/F-1193/M-0582/M-1326/F-0763/M-1269/F-0635/F-1130/M-0792/F-0613/M-0665/M-1054/M-0867/M-0548/M-0933/M-0610/F-0924/F-1063/F-0574/M-0967/F-0787/M-0897/M-0997/F-0849/M-0782/M-0892/F-0737/M-0970/F-0917/M-1325/F-1263/F-0894/F-1175/F-1023/M-0557/M-0814/M-1172/F-0872/F-1316/F-1040/M-0813/M-1087/M-0820/M-1298/M-0691/F-0959/F-1349/F-0889/F-0544/F-0810/M-1043/M-1095/F-0551/F-1136/M-1195/F-1132/F-1079/M-1135/F-0942/F-0913/M-0555/M-0715/M-0888/M-1292/M-0789/F-0596/F-0842/F-0682/F-0948/F-1049/M-0856/F-0668/M-1107/F-0762/M-1147/F-1116/M-1077/F-1133/M-0611/F-1249/M-0581/M-0562/F-1285/M-0821/M-0964</t>
  </si>
  <si>
    <t>M-0734</t>
  </si>
  <si>
    <t>Azhar Ahmad</t>
  </si>
  <si>
    <t>F-0622/F-1123/M-0973/F-0935/F-0954/F-1336/F-0578/M-0510/M-0507/F-1120/M-0774/F-1046/M-0837/M-0841/F-1071/F-1317/M-0877/F-1098/M-0505/F-1119/F-1026/F-1324/F-1171/F-0839/F-0804/M-0818/F-0980/M-1187/F-1198/F-0819/M-0560/F-1168/F-1132/F-0563/F-1210/M-0986/F-1183/M-0536/F-1079/F-0775/F-0687/F-0625/F-0735/M-1030/F-0748/M-0915/F-0882/M-0910/F-1004/M-0680/F-0754/F-0957/F-1213/F-1240/M-1286/F-0543/F-1138/M-0738/M-0901/F-0502/M-0920/F-1106/F-1257/M-0949/F-0927/M-1267/M-1303/F-0614/F-1169/F-0617/M-1231/F-1060/F-0747/M-0528/M-0513/M-0960/F-0682/F-1305/M-0783/F-0663/M-0582/F-0898/F-0911/M-1095/F-0829/F-0671/M-1248/M-1243/F-0686/M-1319/M-1036/M-1291/M-0780/F-1001/M-0566/M-1087/F-0583/F-0953/F-1144/M-1293/F-0592/F-0975/M-0587/F-0937/F-0685/F-1032/F-1112/M-1307/M-0909/F-0952/F-0688/M-1101/F-1016/F-0596/M-1051/F-0807/M-1111/M-0649/M-1024/M-0834/M-0733/F-0764/M-0860/M-0892/F-1066/M-1201/F-1253/M-1247/F-1057/M-0896/M-0821/F-0846/F-1278/M-0833/M-0926/F-0799/F-1312/F-1130/F-1041/M-1054/M-0593/M-1182/M-0794/F-1348/M-1255/F-1212/F-1245/F-1055/F-0568/M-0779/M-1156/M-0871/F-1012/M-0881/M-1139/F-0698/M-0782/F-0672/M-0709/F-0726/M-0859/M-0843/F-0537/M-1276/M-0691/F-1010/F-0588/F-1189/M-0816/F-1279/F-0612/M-0970/F-0714/F-0893/F-0628/F-0786/M-0840/F-0948/F-0660/M-0964/M-1326/F-1271/M-1325/F-1092/M-1292/M-0951/M-1184/M-0646/M-1014/F-1256/M-0791/M-1022/F-0647/M-1021/M-1262/F-0844/M-0742/F-0659/M-1223/F-0990/M-1005/F-0564/M-0817/M-0856/M-0755/F-1214/M-0961/M-0570/M-0539/F-0857/F-0635/F-0890/F-0712/F-1275/F-1349/M-1158/M-0826/M-1064/M-0977/F-1315/M-0979/M-1172/F-1018/M-0940/M-0699/M-0778/M-0944/M-0995/F-1006/M-1038/M-1170/M-1281/F-0668/F-0956/F-0757/F-1233/M-1078/F-0538/M-0967/F-0676/F-0931/F-1002/M-0862/M-0602/F-1284/M-1235/F-0561/M-0548/M-1334/F-0971/F-0905/M-0899/F-0657/F-0825/F-0613/F-0913/F-1017/F-1136/F-0828/F-0737/F-1070/M-1033/M-1118/F-0522/M-1311/M-0869/F-1282/F-1178/M-1084/F-0812/M-0620/M-0609</t>
  </si>
  <si>
    <t>F-0735</t>
  </si>
  <si>
    <t>Doris Peterson</t>
  </si>
  <si>
    <t>F-1013/M-1276/M-0960/M-0837/F-0632</t>
  </si>
  <si>
    <t>M-0736</t>
  </si>
  <si>
    <t>Ann Price</t>
  </si>
  <si>
    <t>M-0636/M-0926/F-1285/F-1190/F-0935/F-0688/M-0910/F-1079/M-1293/F-1178/M-0779/F-0627/M-0593/M-1231/F-0687/M-0824/M-0860/F-1257/F-1098/M-0859/F-0804/M-0505/M-1054/M-1014/M-0818/M-1111/M-0778/M-1036/F-1151/F-0671/F-0927/M-1255/F-0735/M-1182/F-0828/M-1303/M-0876/M-1287/M-1187/F-1016/F-0638/F-1071/F-0799/F-1213/F-1316/M-0877/F-1165/M-0599/F-0861/F-0672/F-1046/F-1216/F-0775/F-0900/M-1035/F-1204/F-1317/M-0940/M-1267/M-0609/M-1319/F-1041/F-1023/F-0836/F-0568/M-0906/F-0537/F-1126/M-1068/F-0663/M-1005/M-1084/M-0566/F-0786/F-1212/F-1253/F-0515/F-0659/M-0694/M-1170/M-0979/F-1119/F-0975/F-1215/M-0560/M-0982/F-0588/F-1070/M-0988/F-1060/F-1001/M-0696/M-0606/M-0744/F-0864/F-1249/M-0951/F-0508/F-1002/F-0882/M-0899/F-0739/M-0967/M-0833/M-0524/F-1106/F-0512/F-0726/M-1325/M-0507/M-0771/M-0834/F-0937/F-0748/M-0510/M-0782/F-0812/F-1130/M-0539/F-0622/F-1040/F-1026/M-1241/M-0821/F-0629/M-1345/M-1147/M-1347/M-1281/F-1055/F-0955/F-1324/F-0583/M-0678/M-0892/F-0808/M-0997/M-0528/M-1135/F-1152/M-0677/M-1223/F-0619/F-1214/M-1302/F-0705/M-0973/F-0754/F-1196/F-1143/M-1025/F-1280/M-1218/F-0538/M-1211/M-0961/M-0949/F-1012/M-0878/F-1155/F-0697/M-1248/F-0551/M-1033/F-1004/M-0869/M-0964/F-1061/F-1108/F-0685/F-0669/F-0924/M-1184/F-1168/F-1013/M-1334/F-0668/M-1326/F-1278/M-0540/M-0901/F-0698/F-0516/F-0514/F-0855/M-0582/M-0923/F-1149/M-0658/M-0680/F-1312/M-0881/M-0919/F-1176/F-1198/F-0893/M-1117/M-0780/M-0624/F-0613/M-0679/F-1245/F-1337/M-1243/M-1069/F-0857/M-0960/M-1101/F-0974/M-0809/M-0897/M-1235/M-0817/M-0699/F-1188/M-1292/M-0981/M-0774/F-0727/F-0760/M-0783/M-0562/F-0532/M-0885/M-0944/F-1186/F-1063</t>
  </si>
  <si>
    <t>F-0737</t>
  </si>
  <si>
    <t>Beverly James</t>
  </si>
  <si>
    <t>M-1276/F-0578/F-1212/M-0505/F-0775/F-0819/F-1151/M-1054/F-0538/M-0919/M-0926/F-1079/F-1171/M-1167/M-0536/F-1316/M-0507/F-0735/F-1178/F-0748/M-0960/F-0543/M-1033/M-1201/M-1347/F-0627/M-0607/M-0973/F-1046/M-0774/F-1143/F-0688/M-1231/M-0723/F-0574/F-1106/M-1078/F-0563/F-0934/M-0510/F-0671/F-1204/M-0779/F-0580/F-1041/F-1012/M-0806/M-0951/M-1301/M-0624/M-0982/F-1001/M-1145/M-0768/F-0829/M-0599/F-1032/F-1190/M-0988/F-1228/F-1336/F-0502/F-1016/F-1183/F-0959/M-0996/M-0860/F-0861/M-0821/M-1325/M-1248/F-1273/F-0754/F-0844/M-0851/F-0583/F-0911/F-1188/M-1184/F-1138/F-0714/F-0991/M-0526/M-1286/F-0927/M-1084/F-0531/F-0545/M-0534/M-1035/F-1062/F-0757/M-0658/F-0537/F-1129/F-1026/F-1086/M-1111/M-0567/M-0609/M-1319/M-0944/F-1060/F-0588/F-1120/M-1014/M-0606/M-0782/M-0680/M-0868/M-1030/F-0739/F-1280/F-0828/F-0613/F-0579/M-0716/F-0690/F-1066/M-0940/F-1130/M-0501/F-0980/M-0777/M-1187/F-1274/F-0632/F-1198/M-0820</t>
  </si>
  <si>
    <t>M-0738</t>
  </si>
  <si>
    <t>M-1223/F-1136/F-0935/F-0953/F-0592/M-1014/M-1167/F-1079/M-0624/F-0861/F-1046/M-0960/M-0860/M-0919/F-0622/F-1106/F-1171/F-1023/M-1276/F-0583/F-1002/F-1016/M-0821/M-0560/F-0959/M-0536/F-1196/M-0636/F-1165/M-1005/F-1285/M-0758/M-0986/M-0779/F-0735/M-0988/F-0543/F-1152/F-0512/M-0744/F-1257/M-0806/M-0566/M-0599/M-0609/F-0598/F-1317/M-1184/F-0799/M-0593/M-0610/F-1059/F-1202/M-0768/M-0694/F-0627/M-0820/M-0524/F-1123/F-0525/F-0558/M-0507/M-1035/F-1263/F-1216/M-0892/F-1210/F-0911/F-0617/F-0934/F-1146/F-0685/M-0862/F-1336/M-0859/F-1337/F-0682/M-0778/F-1045/F-1297/M-1286/M-1241/M-1243/F-0937/F-1057/M-1077/F-1305/F-1066/F-1190/F-0838/M-1054/M-0567/F-0514/M-1072/F-1189/M-0818/F-0957/F-0984/M-1021/M-0590/M-1248/F-0629/F-1004/F-0549/M-0841/M-1344/M-0607/M-0949/M-0600/F-1092/M-1289/M-1145/F-0726/M-1030/F-0956/M-1147/M-0926/M-1307/F-0588/F-1129/F-0727/M-0816/F-0808/F-1314/F-0754/F-0939/M-0895/M-1109/M-0679/F-1226/F-1071/M-1110/F-1272/F-0772/F-1018/F-0638/F-0975/F-0537/F-0846/M-1031/M-0885/F-0538/M-0783/F-0719/M-1292/M-0547/F-1259/F-0532/M-0696/M-1302/M-1022/M-1267/F-0657/F-0954/M-0510/F-1279/M-0527/M-0813/M-0831/M-1024/F-1131/F-1316/F-0858/M-1201/F-0739/M-0780/F-0812/F-1233/F-1284/F-1183/F-1342</t>
  </si>
  <si>
    <t>F-0739</t>
  </si>
  <si>
    <t>Zhao Xiaomei</t>
  </si>
  <si>
    <t>F-0786/F-0543/F-0545/M-0960/F-1336/F-1045/F-0775/M-0877/M-0599/M-0562/M-0977/M-0774/F-0578/M-0988/F-0954/F-0913/F-1178/F-1119/F-0596/F-0563/F-0751/M-0926/F-0975/F-1026/M-1301/F-0512/M-0834/F-1106/F-1151/M-0821/F-0747/F-1059/F-0617/M-0505/F-0754/M-1319/M-0831/M-0513/F-0838/F-1136/M-0696/M-0510/F-0592/F-0735/F-0798/F-0538/M-0909/F-0846/M-1005/F-0839/M-1325/F-1098/F-1143/M-0899/F-1129/M-0501/M-1223/M-1139/F-1120/M-0868/M-1036/M-0624/M-1201/F-1063/M-1035/F-0861/M-1293/M-1014/F-1216/M-0876/M-0928/M-0782/F-0842/M-0680/M-1286/M-0758/M-0951/F-0991/F-0537/M-1109/F-1282/M-0837/F-0757/F-1171/F-0671/M-1307/F-0697/M-0536/F-1285/F-0515/F-0690/F-1183/F-1079/M-0527/F-1198/F-1204/M-0944/M-0691/M-1298/M-1024/F-1002/F-0531/M-1334/M-0860/F-0613/F-1027/F-0980/M-1038/F-0668/F-0748/M-1135/M-0539/F-1318/F-1130/F-0712/M-1320/M-1267/M-1283/F-0503/M-0895/F-1028/M-0658/F-0812/F-1081/F-1226/M-1145/M-0933/F-0659/F-1348/M-1022/M-0779/F-1123/F-1004/M-0986/M-0892/M-0700/M-0967/F-1165/M-0534/F-1144/F-0688/F-0657/F-1188/F-0830/M-0586/M-0992/F-1312/M-1084/M-0560/M-1262/M-0582/F-1190/M-0973/F-1273/F-0942/M-0694/M-0610/M-1147/F-1013/F-0737/F-0672/M-0896/M-0703/M-0566/F-0764/F-1121/F-1016/M-0820/F-1225/M-0885/M-1044/F-0726/F-0804/F-0579/M-0576/M-0590/M-0826/F-1256/F-1315/F-1062/F-1012/F-1060/M-0573/F-1155/M-0901/M-0557/F-0616/F-1212/M-0716/F-0808/M-0723/M-0559/F-0950/M-1030/F-1023/M-0879/F-0927/M-1292/F-0864/M-1031/M-0945/M-0783/M-0940/M-0529/F-1314/F-0955/M-0677/M-1243/M-0636/M-1167/F-1349/M-0556/M-0923/F-1328/M-0906/F-1242/M-0609/F-1041/F-1075/F-0629/F-1342/F-1061/M-0593/F-0894/M-1231/F-0622/M-0620/F-1275/F-0952/M-0755/M-0964/F-1316/M-1021/F-0750/F-0953/F-1234/F-0719/F-0935/M-0547/F-1018/M-0709/F-0799/M-0765/F-1257/F-0717/F-0934/F-0660/F-0648/F-1070/F-0849/F-1169/F-0632/F-0924/F-0984/F-0828/M-0851/F-1168/F-0628/M-0665/F-1214/F-0898/M-0646/M-0744/M-0732/F-0635/F-0987/M-0915/M-1268/F-1032/F-1055/F-0714/M-0649/M-1161/M-0824/M-0778/F-0681/M-1281/F-0580/M-0867/F-0893/M-1291/F-1284/M-1156/M-1303/M-0789/M-0996/F-0661/M-1276/F-0669</t>
  </si>
  <si>
    <t>M-0740</t>
  </si>
  <si>
    <t>Zhu Min</t>
  </si>
  <si>
    <t>F-1198/M-1201/F-0687/M-1167/F-1119/M-0694/F-1317/M-0593/F-1126/F-1016/F-0934/M-1319/F-1151/F-0748/F-0512/M-0678/M-0892/M-0967/F-1143/F-0812/F-0671/F-0798/F-0751/M-1276/F-1190/F-0839/M-0926/F-1123/F-1032/F-0580/M-0940/M-0919/M-1036/M-0680/F-0520/M-0755/M-0505/M-1005/F-1120/M-0646/F-0754/F-0799/M-1347/F-1169/F-0574/F-0864/F-1324/F-0953/M-1095/M-0723/F-1202/M-1184/M-0636/M-0986/F-0614/M-1054/F-0672/F-0844/F-1057/F-0735/M-0562/M-1107/M-1101/M-0709/F-1041/F-0980/F-1228/M-0899/F-1210/M-0606/F-1001/F-1186/F-0898/M-0973/M-0782/M-1033/F-0596/M-1298/F-0900/F-0688/F-0838/M-0567/F-0685/F-0549/F-0819/M-0566/M-0738/M-0791/F-0625/M-1255/M-1223/M-1243/F-1155/M-0792/M-0774/F-1061/F-0939/M-0576/M-0582/M-0820/F-1349/M-0624/F-0543/F-0959/M-1109/M-0851/F-1222/M-0780/F-0739/F-0623/F-1316/F-1318/M-0944/M-1135/F-0697/F-1138/F-1060/M-0988/F-0753/F-0592/F-1026/F-0931/M-0534/M-0896/M-1187/F-0917/M-0777/M-1231/F-1204/M-0877/M-0602/M-0733/M-0862/F-0612/M-1083/M-0996/M-1084/M-0876/M-0529/F-1214/F-1002/M-1292/F-1103/F-1012/M-0925/F-1336/F-0804/M-0513/M-0949/F-0857/M-0547/M-0993/M-0910/M-0802/F-0690/M-0897/F-0682/M-1267/F-1348/M-1145/F-0588/F-0669/F-0530/F-1189/F-0668/M-0888/M-1303/F-0911/M-0982/M-1269/F-0551/F-1253/F-0966/F-1018/F-0538/F-0828/F-1188/M-1339/F-1245/M-0528/F-1335/F-1112/M-1147/M-0696/F-0726/F-0737/M-0960/F-0568/F-0619/F-0663/F-0760/F-1280/F-0927/F-1171/F-0728/F-0627/M-0997/F-0990/M-1248/F-0564/F-1023/M-1022/F-1216/F-0616/M-0871/F-0545/M-0745/M-0841/M-0649/M-0920/F-0858/M-1043/F-1106/M-0590/F-0552/M-0821/M-0555/M-0501/M-0610/F-0517/M-1074/M-0998/F-1129/F-1116/F-1004/F-0772/M-0833/F-0787/F-0763/F-0578/M-1139/M-1077/F-0532/F-0652/M-0703/M-1283/M-1211/M-0848/M-0634/M-0507/M-0768/F-1240/M-0599/M-1300/F-1259/M-1170/M-0752/M-0570/M-0510/M-0609/M-1301/F-1212/F-1131/M-1293/F-1234/F-1063/F-0508/M-0548/F-1168/M-0642/F-0717/M-1035/M-1334/F-1052/M-1051/M-0577/M-0981</t>
  </si>
  <si>
    <t>M-0741</t>
  </si>
  <si>
    <t>Naeem Saad</t>
  </si>
  <si>
    <t>F-0622/F-0861/F-0632/M-0973/M-1031/F-0671/M-1068/M-0988/F-1196/F-0531/F-1016/F-1120/M-0567/M-0940/F-1013/F-0627/F-0954/M-1223/F-0583/F-1079/M-1319/F-0580/F-1216/F-0804/M-1293/M-0501/F-0927/F-0592/M-0507/M-1248/M-0910/F-1123/F-1126/F-0629</t>
  </si>
  <si>
    <t>M-0742</t>
  </si>
  <si>
    <t>Ge Xiaomei</t>
  </si>
  <si>
    <t>F-0687/F-1026/F-0627/F-1002/M-1223/F-1032/F-0512/F-0671/F-1119/F-1212/M-0910/M-0636/F-1215/M-0926/F-1285/M-0744/F-1045/M-0833/F-0622/F-0545/M-1231/F-0954/F-1171/M-1111/F-0828/M-1292/F-1228/M-0534/F-0544/F-0882/M-0755/F-1216/M-0536/F-1071/F-1198/M-0843/F-0579/M-0758/M-1030/M-0738/F-0772/F-0753/M-1038/M-1276/F-0617/M-0824/M-1195/F-0598/M-0919/M-0524/F-1305/F-1055/F-0525/M-0986/F-1169/F-1023/M-1036/F-1126/F-1004/M-0892/F-1213/F-0747/M-0774/M-0782/M-0733/F-0625/M-0792/F-0775/F-0574/F-1312/M-0877/M-0951/M-0768/M-0694/M-0973/F-0839/M-0899/M-1194/F-1297/F-0688/M-1005/M-1095/M-1319/F-1316/F-0807/M-0906/M-0540/M-0915/M-0593/M-0582/F-1178/M-0607/F-0937/F-0543/F-0588/M-0624/F-1202/M-1139/F-0939/M-0970/F-0819/M-1135/M-0646/M-1287/M-1101/M-0851/M-0526/M-0630/F-0720/M-0834/F-1049/F-0984/F-1349/F-1146/F-0804/F-0613/M-0513/M-0501/F-1257/M-0944/F-0632/F-0530/F-1040/M-0928/M-1083/F-0953/M-0841/M-1241/F-0991/M-0566/F-1027/F-1317/M-1262/F-1120/M-1145/M-0816/M-0859/M-0570/M-0802/F-1240/M-0925/F-0558/M-1248/M-0967/M-0876/F-0502/M-1035/M-0560/F-0520/F-1052/F-0751/F-0927/F-1168/F-1333/F-0799/M-1051/M-0611/M-1054/M-0979/M-0597/M-0920/F-0697/M-0559/M-1091/F-0905/F-1062/F-1010/M-1117/M-1283/F-0531/M-1293/M-0771/M-1110/M-0505/F-0830/M-1344/M-0901/F-1225/M-0519/M-1301/F-0682/M-0608/M-0620/M-1345/M-0599/M-0988/M-0691/F-1070/M-0809/F-0719/F-1271/F-1260/M-1167/M-0862/F-1335/M-1158/M-0658/F-0596/M-1298/M-0940/M-0510/M-1102/F-0934/F-0712/M-0703/F-0990/F-1346/F-1175/F-1189/F-0849/M-1201/M-1255/F-0808/M-0553/F-1280/F-1086/M-0961/F-0561/M-0879/F-0652/M-0791/M-1205/F-1210/F-1015/M-0817/F-0686/M-0715/F-0568/F-0651/F-0966/M-0783/M-0567/F-0956/M-0909/F-0942/M-1247/F-0900/M-1347/M-1118/M-0759/F-0668/M-1142/F-1337/M-1243/F-0829/M-1077/F-0564/M-0680/F-0858/F-1129/F-1063/F-1061/M-0793/F-1059/F-0592/F-0684/F-1204/F-0689/F-0797/F-0852/M-0869/M-0572/M-0949/M-0923/M-0831/F-0583/F-1313/M-0781/F-1143/F-1157/F-0767/M-1174/M-0789/M-0895/F-1214/F-0857/M-0731/F-1108/F-0763/M-0856/M-1031/F-1229/F-0911/F-0976/M-1037/F-1092/F-0969/F-1060/M-0779/M-0746/F-0672/M-0887/M-0606/F-0836/M-0550/F-0904/F-0623/M-1184/F-0786/F-1016/M-0740/F-0760/F-0864/M-0732/F-1151/F-0702/F-0714/F-0968/M-0780/F-1079/M-0556/F-1250/F-1226/F-1001/M-0670/F-0803/F-0748/F-0580/F-1244/F-1098/M-1308/F-0825/F-1039/M-0867/M-0678/M-1109/F-0551/M-1191/M-1073/F-0950/F-0798/F-1133/M-0837/F-0635/M-0642/M-0778/M-0821/M-1084/F-0628/M-1172/F-1089/F-0838/M-1161/F-0653/F-0517/M-0706/M-1014/M-1207/M-0993/F-0638/M-0981/M-0634/F-0846/F-0522/M-0562/M-0960/M-0711/F-0875/M-1302/F-1149/F-1324/F-1183/F-1136/F-0647/F-1284/M-0631/M-0860/M-1311/F-0735/M-0881/F-0935/M-0557/F-1272/F-1123/F-0929/F-0948/F-0959/M-0723/F-1193/M-0996/M-1286/M-1147/M-0523/F-0980/F-1013/M-0587/M-0794/F-1065/M-0586/M-1267/M-1162/F-1106/F-0750/M-0609/F-0500/F-0552/F-0503/M-1334/F-1253/F-0957/M-1068/M-1303/M-0765/M-0548/M-1166/F-1242/M-0610/F-1245/M-0741/F-0578/F-0975/M-0641/F-0538/M-0600/F-0861/M-0932/M-0736/M-1074/M-1304/M-1067/M-1022/M-1299/M-0708/M-0941/F-0924/F-0955/F-0773/M-0992/F-0549/M-0602/M-1307/F-1115/M-1164/M-0643/F-0827/F-1046/M-0806/M-1069/M-0800/F-0788/F-1012/F-0728/M-0977/F-1152/F-0912/M-0529/F-0666/F-1190/F-0701/M-0994/F-0880/F-1127/M-0615/F-1318/M-0896/F-1341/F-1274</t>
  </si>
  <si>
    <t>M-0743</t>
  </si>
  <si>
    <t>Chen Xiang</t>
  </si>
  <si>
    <t>M-0505/M-0973/F-1136/M-1276/M-0567/F-1204/M-0774/F-1336/F-1079/M-0851/F-0579/M-0877/M-1068/M-0607/M-1030/F-1002/F-0937/F-0934/F-1046/M-0562/F-0950/M-0833/F-1318/F-0842/M-1243/M-0738/M-0606/F-0580/M-0510/M-0566/F-0959/F-1202/M-1347/M-0821/F-1042/M-0599/M-1054/M-0996/F-1213/F-1138/M-0915/F-1168/F-0763/M-0768/M-0982/F-1196/F-1226/M-0550/F-1026/M-1320/M-0540/F-0747/M-0837/F-0672/M-1247/F-1228/F-0828/F-0786/M-1117/F-0671/M-0841/F-0720/F-0829/M-0988/F-0574/F-1086/M-1072/F-0549/M-0526/M-1231/M-0843/M-1078/F-0690/M-1187/F-0838/M-0664/M-1287/M-0901/F-0751/F-1271/F-0588/M-0715/M-0646/F-0614/M-1218/F-0688/F-0685/F-0739/F-1119/F-0532/F-0953/F-0836/F-1275/M-0610/M-1300/M-1158/F-0956/M-0593/M-0548/M-1262/F-0798/F-1055/F-0545/M-1268/F-0537/F-0622/F-0980/M-0777/F-1143/F-0689/F-0592/M-0534/M-0892/M-1194/M-1223/F-1282/M-0630/M-1293/F-0927/F-0520/M-0524/F-1152/F-0757/F-1040/F-0697/M-1038/M-0778/F-0812/F-1018/M-1301/F-0904/M-1329/M-0724/F-1126/M-0665/F-1049/M-0944/M-1344/F-0652/M-0814/F-0886/F-0616/M-0961/F-0727/F-0647/M-0940/F-0598/M-1084/F-0668/F-1001/M-0920/F-0583/M-0826/M-0871/F-0632/M-0932/M-1135/F-0991/F-0819/F-1132/F-1153/F-1023/M-0740/F-0612/M-0694/F-1133/M-0856/F-0748/M-1044/F-1198/M-0816/M-0881/M-0501/F-1045/M-1307/M-1139/F-1250/M-0859/F-1155/F-0893/F-0613/F-0754/M-0945/F-0861/M-1077/M-0865/M-0897/M-1014/M-1102/M-0536/M-0919/F-1238/M-0818/F-1324/M-0887/M-0791/F-1144/M-0979/F-0663/F-0659/M-1000/F-0975/F-0657/M-0723/F-1256/M-0867/M-0793/F-0508/M-0539/M-0896/F-0858/F-0762/M-0741/M-0742/F-1151/F-1215/M-1248/M-0602/M-1164/F-0682/F-0832/F-0952/M-1156/F-0651/F-1225/M-1067/F-1146/F-1313/M-1184/M-0779/M-0780/F-0561/M-0847/M-0519/F-1332/F-1013/M-0636/F-0924/M-0611/M-0650/M-0658/M-0706/F-1115/M-1051/M-0587/F-0515/M-0993/F-0955/M-0771/F-1106/M-1118/F-1212/M-1298/F-0804/F-1284/M-1289/M-1292/M-0678/M-1162/F-0623/M-1111/F-1297/F-0889/M-1192/F-1186/F-1169/F-1210/F-0568/M-0789/M-0906/F-1244/F-1112/M-0758/M-1286/F-1222/F-1165/F-1123/F-0863/F-1016/M-1025/M-0528</t>
  </si>
  <si>
    <t>M-0744</t>
  </si>
  <si>
    <t>Zou Lin</t>
  </si>
  <si>
    <t>F-1026/F-1317/F-0688/M-0607/M-0678/M-0694/M-0837/M-1223/F-0812/M-0949/M-1005/F-0538/M-0821/F-1198/M-0806/M-1054/F-0568/F-1071/F-0772/F-0672/M-1292/M-0738/F-1126/F-0617/M-1231/M-0680/F-1216/M-0843/F-0580/F-0954/M-1293/M-1303/M-1201/F-1132/F-1178/M-1287/F-0632/M-0833/F-0861/M-0566/F-0525/M-0925/M-1301/M-1195/F-0991/F-0543/M-1339/M-1031/F-0520/M-0755/F-1285/M-1107/F-1228/M-1248/F-0828/M-1304/F-1212/F-1226/F-0592/F-1183/F-1086/M-0977/M-1087/F-0663/F-1002/F-0754/F-1001/F-0842/M-1101/F-0953/F-0625/F-1282/M-0505/M-1276/F-1263/F-0579/F-0537/M-1187/M-0536/F-0980/F-1168/F-1061/F-1151/M-0570/M-0664/F-1190/F-0682/F-0578/M-0841/M-0862/F-1136/M-1021/M-0960/M-0594/M-0534/M-0986/F-1138/F-0622/M-1051/F-0975/M-0979/M-0510/M-0995/F-1123/M-0919/F-1333/F-0763/M-0910/F-1155/F-1210/M-0774/M-0636/F-0900/F-1042/F-1066/F-1274/M-0567/M-0539/F-0937/F-0549/M-0860/F-0627/F-1305/M-1083/M-0553/F-1027/M-0620/M-0859/M-1243/M-1095/M-1147/M-1111/F-1213/M-0992/F-1106/M-0940/F-1120/M-0526/F-1057/M-0899/F-1023</t>
  </si>
  <si>
    <t>M-0745</t>
  </si>
  <si>
    <t>Eng Saeed</t>
  </si>
  <si>
    <t>M-0837/M-0834/M-0961/F-1013/F-1317/M-0821/F-0622/M-0567/M-1139/M-0919/F-1178/F-1136/M-0779/M-0960/F-0672/F-1045/F-0839/M-0996/F-0991/F-1106/F-0579/M-1051/M-0843/F-1151/F-1071/F-1012/M-0593/F-1032/F-0804/M-0606/F-1196/M-1184/M-1107/F-0763/F-1123/F-1213/M-1068/M-1248/M-1182/M-1347/F-1198/F-1132/F-0580/M-0833/F-1046/F-0836/M-0646/M-0967/F-0812/F-0583/M-1223/M-1101/F-0975/M-0501/F-0508/F-0747/F-0900/F-1333/M-0680/F-0798/M-0806/F-0632/M-0526/M-1292/F-1318/F-0735/F-0937/F-0660/M-0910/F-0980/M-1243/M-0510/M-1293/F-1119/F-0638/F-0537/M-1031/F-0625/F-0911/M-1194/F-0568/M-0876/F-1129/M-1345/F-1171/M-0560/F-1079/M-0507/M-1187/M-1038/M-0802/M-1035/F-0682/F-1061/F-1062/M-0794/F-1169/M-0860/M-1301/M-0906/F-0561/F-0512/F-1004/F-1336/F-0829/M-0678/M-1036/M-1005/F-0578/F-1057/M-0700/M-0951/M-0599/M-0540/F-1316/F-0612/M-0562/M-1218/F-0619/F-0959/M-0778/F-0598/M-0877/M-0513/M-0774/F-1212/M-1247/F-0942/M-1102/F-0772/F-1041/F-1216/F-1189/F-0502/F-1202/M-0536/F-1144/M-0555/F-0751/F-0690/F-1016/M-0909/F-0857/M-1276/F-1210/M-0594/M-1135/F-0538/M-0600/F-0544/M-1181/F-0913/F-0514/M-0851/M-0988/F-0648/M-0744/M-0573/F-0828/F-0939/M-0755/M-0859/F-1168/F-0882/F-0726/M-0610/M-0738/M-0609/F-0543/M-1241/F-0884/F-1146/F-0886/F-0516/F-1313/M-0977/F-0760/F-0549/F-1328/F-0838/F-1059/F-0563/M-0771/M-0793/F-0588/M-0865/M-0986/F-1240/M-1147/M-0505/F-0617/F-1256/M-1024/M-1083/F-1138/F-1154/F-1141/F-1232/M-0696/M-0607/M-1291/F-0657/F-0858/M-1283/F-1042/M-0895/M-1195/M-0576/F-1002/M-0993/F-0659/F-0531/F-1258/M-0758/M-1118/M-0824/F-1120/F-0957/F-1282/F-1324/F-0842/M-0901/F-1049/F-1335/M-0664/F-0754/F-1297/M-0940/F-0852/M-1207/F-0701/F-0810/F-1190/M-1109/M-0582/F-0601/M-0694/M-1163/F-0629/M-0925/F-0935/M-0997/F-1272/M-0979/M-1111/F-1121</t>
  </si>
  <si>
    <t>M-0746</t>
  </si>
  <si>
    <t>Christian Collins</t>
  </si>
  <si>
    <t>F-0954/M-1347/F-1204/M-0599/M-1031/M-1276/M-1014/F-1136/F-1168/M-0607/M-0843/F-1317/F-1106/M-1139/F-1123/F-1119/F-0935/F-1171/F-1026/F-1212/M-0926/F-1129/M-0505/M-0768/M-1248/M-1107/F-0747/F-0502/F-1016/M-0755/M-0973/M-1231/F-0580/M-0860/F-0574/F-0980/M-0567/M-1286/M-0524/F-1046/M-0593/F-0775/F-0804/M-1035/F-0515/F-1228/M-0877/M-0851/F-0688/M-0909/M-1084/F-1023/M-0862/M-1301/M-0606/F-0828/F-1108/M-1247/M-0783/M-1344/F-0583/M-1167/M-0967/F-0844/M-0996/F-0638/F-0829/M-0678/M-0646/F-1143/M-0794/M-0949/M-0526/F-0671/F-0537/F-0663/F-0927/F-1132/F-0660/F-1066/F-0543/F-1282/M-1184/M-0610/F-0592/M-0988/M-0928/F-1001/M-0881/F-0819/M-0961/M-0774/M-1292/F-1169/M-1181/F-1079/F-1144/F-1120/F-1098/M-0802/M-1005/F-0763/F-1057/F-1193/F-1012/F-0627/F-0812/F-0754/M-0781/F-0861/M-1291/M-0901/F-1151/M-0944/F-1226/M-0791/F-0991/M-0834/F-1328/M-1077/F-0712/M-0859/M-0634/F-0622/M-0680/F-0842/F-0913/F-0561/F-0578/M-0700/F-1041/M-1156/M-1158/F-1295/F-0836/M-0915/M-1267/M-1044/F-0697/M-0868/F-0619/F-0893/M-0658/F-0872/M-1243/M-1078/M-0536/F-0751/F-1336/F-0503/M-1135/M-0910/M-0778/M-0817/M-1241/M-1262/F-1070/M-1287/F-1013/M-0665/F-0884/F-1284/F-0520/M-0867/M-0696/M-1300/M-0806/M-0594/M-0993/M-0789/F-1131/M-0925/M-1201/F-1333/M-1211/M-1339/F-0623/F-1063/M-0821/F-0545/M-1293/M-0820/M-1187/M-0945/M-0562/F-1028/F-1018/F-0937/F-1190/F-1059/M-0837/M-0742/F-1202/M-0879/F-0846/M-0813/F-1275/M-0940/M-1056/F-0839/M-0960/F-1179/F-1175/F-0564/F-0686/M-1033/M-0933/M-0824/F-0767/M-0673/F-1280/F-0661/F-0687/M-0777/F-1263/F-1257/M-0780/M-1255/M-1223/F-0990/M-0995/F-1315/M-0920/M-1329/M-0560/M-0876/F-0762/M-0587/M-1331/M-1025/F-0617/F-0931/F-1004/M-0501/M-0573/F-1032/F-1153/F-0525/F-0735/F-1316/F-0857/F-1165/M-0833/F-0672/M-0636/M-0566/F-0939/M-0899/F-0917/M-0703/M-0557/F-1152/M-0815/M-0709/M-0744/F-1040/F-1133/F-1060/M-0539/M-0675/F-1086/M-1182/M-1145/M-0771/F-0652/M-0602/F-0808/F-0838/M-0887/M-0752/M-1162/M-1303/M-0656/M-0979/M-0553/M-1307/M-0716/F-1154/M-0513/M-0790/F-0692/M-0715/M-0992/M-1270/F-1260/F-1232/F-0975/M-0994/F-0864/F-1272/M-1021/M-0510/M-1319/F-1346/F-0657/M-0528/M-1036/F-1297/F-1126/F-1250/F-0799/F-0651/M-1074/F-0959/M-1038/M-1037/M-0548/M-0841/M-0977/F-1017/F-0558/M-0650/F-0886/M-1007/F-0613/M-0964/M-0519/F-0948/F-0875/M-0679/F-0512/M-0738/F-1198/F-1002/F-1015/F-0832/M-0854/F-1188/F-1127/M-1067/F-0772/M-0582/M-1054/M-1327/F-0739/F-0942/M-0997/F-0929/F-0953/F-0538/F-0934/F-1071/F-0568/F-1233/F-1155/M-0639/F-1160/F-1214/F-1256/F-0830/M-1265/M-0831/F-1116/F-0720/M-0699/F-1196/F-1258/M-1299/M-1239/F-0514/F-1274/F-0647/M-0708/M-1235/F-0516/M-0611/F-1140/M-0643/M-0895/F-0579/F-0508/F-0898/F-1242/M-0534/F-1183/F-1213/F-0863/M-0800/M-0792/F-0511/M-0507/F-0596/F-1216/F-1061/F-1259/F-1157/F-1045/M-1110/F-1240/M-1030/M-0741/M-1095/F-1251/F-0637/F-0911/M-0590/M-1334/F-0563/M-0694/F-1138/F-0726/F-0531/F-1055/M-0506/M-0871/F-0682/F-1176/M-1325/F-1279/F-1121/M-1320/F-0748/M-0847</t>
  </si>
  <si>
    <t>F-0747</t>
  </si>
  <si>
    <t>Yuan Shu</t>
  </si>
  <si>
    <t>F-1123/M-1068/F-0632/F-0592/M-0505/F-0627/F-0688/F-0672/M-0977/F-0804/F-0622/M-0778/F-0937/F-0935/F-1285/F-1213/F-0953/F-1136/M-0910/F-0502/F-0580/F-0913/F-1190/M-0791/F-1016/M-1276/M-0680/F-1045/F-1004/F-0617/M-0919/M-0607/M-1286/F-1012/M-1303/F-0991/F-1336/M-0599/M-0553/F-0568/F-1042/F-1178/M-1301/M-0536/F-0625/F-1168/M-1243/F-0739/M-0560/F-0763/F-1129/M-0834/M-0837/F-1204/F-0975/M-0703/F-1318/M-0901/M-0986/F-0538/F-0638/F-0748/F-1059/M-1182/M-0513/F-1152/F-1226/F-1155/M-0548/M-0658/M-1248/F-1193/F-0549/M-1241/F-0668/M-0949/M-0609/F-0508</t>
  </si>
  <si>
    <t>F-0748</t>
  </si>
  <si>
    <t>Lin Guohua</t>
  </si>
  <si>
    <t>F-1123/F-1026/F-0959/M-0680/F-0687/M-0755/F-0531/F-1226/F-1136/M-0837/F-1169/M-1243/M-1167/F-1228/F-1013/M-0593/M-0678/F-1106/M-1031/M-0988/M-0738/F-0592/M-0624/M-1286/M-0505/F-1168/F-0627/F-0538/F-0900/F-1190/F-1210/F-0838/F-1216/F-0957/M-0851/F-0927/M-1033/M-0920/F-1257/M-0818/M-0524/M-0925/F-1046/F-0844</t>
  </si>
  <si>
    <t>M-0749</t>
  </si>
  <si>
    <t>Jia Xiaoyu</t>
  </si>
  <si>
    <t>F-0622/M-1293/F-0687/F-1316/M-1031/M-1347/M-0940/M-0821/F-1169/F-0828/M-0510/F-0786/F-0543/M-0678/F-0959/F-0954/M-0755/M-0607/F-0763/F-0502/F-1336/F-0578/M-0560/M-0694/M-0910/F-0638/M-1184/F-1106/F-0812/F-1004/F-1120/F-1071/F-1143/F-0846/F-0545/M-0992/M-0566/F-1046/M-0877/F-1136/M-1107/F-1183/M-1084/M-0977/M-0996/M-0961/M-1303/F-0980/F-0512/M-1139/F-1171/F-1196/M-0609/F-0934/F-0671/F-1210/M-0738/M-0524/F-1226/M-1051/F-0537/M-0841/F-1123/F-0861/F-0913/M-1025/F-1002/F-0804/M-0901/F-0975/M-0636/M-0973/M-0507/M-0624/M-0851/F-1012/F-0596/F-1324/M-1101/F-1178/F-0735/M-0658/F-1213/M-1319/F-0799/F-0531/M-0696/F-1060/F-1016/F-1282/M-0988/M-0792/F-0627/F-1284/M-1170/F-0660/M-0925/F-0574/F-1151/M-0778/F-1198/M-0791/F-0592/M-1292/F-1202/M-0869/F-1257/F-0950/F-0900/F-1297/F-1042/M-0528/F-1204/F-0561/F-1132/M-1325/F-1010/M-1241/M-1262/M-1145/F-1129/M-1147/F-1013/M-0550/M-1091/M-1302/M-0691/M-0993/M-0758/F-0623/M-0597/M-1187/F-0775/M-0723/M-0820/M-0501/F-1023/F-0508/M-0926/M-0593/F-0917/F-0617/M-1021/M-1248/M-1038/M-0680/F-1263/F-1112/M-1339/M-0899/F-0838/M-0892/M-1201/F-0829/F-1222/F-0727/F-1280/M-1087/M-1194/F-1295/F-1045/M-1298/F-1144/F-0705/M-0620/M-1102/F-0849/F-0583/M-0782/M-0540/F-1130/F-0668/F-0931/F-1348/M-1156/M-0577/M-0802/F-0952/M-0649/F-0894/M-1110/F-1212/F-1333/F-0757/F-1285/M-0960/F-1225/M-0602/M-0860/M-0594/F-0551/F-0966/F-0538/F-1059/M-0548/F-0924/F-1001/F-1318/M-0523/F-1026/F-1049/F-0685/F-1256/M-0928/F-0632/M-1235/F-0844/M-0862/F-0942/M-0843/M-1083/M-0834/M-0670/M-0519/M-1118/F-1057/F-1126/F-0669/F-1245/M-0608/M-0553/F-0544/M-1068/M-0876/M-0897/F-1052/M-0793/F-1274/M-0582/F-0937/M-1030/M-1072/M-1300/F-0760/F-1168/M-1033/F-0532/F-1233/M-0630/F-0927/M-0809/M-0567/M-0909/F-1335/F-0726/F-1312/M-1069/F-0588/M-0610/M-1014/M-0752/F-0747/M-0818/M-1301/M-0606/M-1162/F-1165/M-0920/M-0995/M-1223/F-1027/F-0886/M-0831/M-0536/F-0728/F-1242/F-1190/M-0744/M-1195/M-0559/F-0991/F-0754/M-0813/M-0513/F-1215/F-1337/F-0807/M-0646/M-0837/M-1205/F-0598/M-1111/M-0859/M-0715/F-1322/F-1176/F-1272/F-1032/M-0867/M-1135/F-0682/F-0516/F-1249/M-0906/F-0739/F-0819/F-1119/M-1243/F-0935/M-0915/F-0767/F-1188/F-1227/F-0520/M-1255/M-1035/M-0655/M-0599/F-0535/M-0626/M-0572/F-0890/F-0825/M-1276/M-1078/M-1307/F-0953/F-0552/M-0970/F-1186/M-1267/M-0881/F-0698/M-1054/M-1208/M-0771/M-1270/F-0750/F-0707/M-0998/F-0748/M-0644/F-0558/F-1271/F-0672/M-1224/F-0697/F-0701/M-0656/F-1086/F-1015/M-0562/F-0965/M-1177/M-0805/F-1090/M-0963/F-0563/M-1308/F-0976/F-1203/F-0625/M-0967/M-0879/F-0766/F-0568/M-0650/F-1131/F-0580/F-0619/F-0503/M-0505/F-0810/F-0857/F-0984/M-0949/M-0919/F-0579/M-1053/M-1029/F-0688/F-0612/F-1041/M-1283/M-0888/F-0689/M-0734/F-0614/F-1098/F-0575/F-1216/F-0842/F-0939/M-0779/M-0534/F-0882/F-0893/F-0974/M-0776/F-0504/M-0729/F-0569/M-1206/F-1317/M-0533/M-1310/M-0907/F-1315/F-0589/F-0515/M-0806/F-1079/M-0923/F-1275/F-1342/F-1138/M-0711/M-0982/F-0874/M-0518</t>
  </si>
  <si>
    <t>F-0750</t>
  </si>
  <si>
    <t>Ghada Ansari</t>
  </si>
  <si>
    <t>F-1204/M-1167/F-0861/F-1168/M-0940/M-0678/F-1120/F-1212/F-0688/F-0622/F-1046/F-1045/F-0537/M-1248/M-0779/M-1223/M-0996/M-0841/F-1123/F-1012/F-1136/F-0538/M-0859/M-0738/F-0627/M-1276/M-0624/M-0524/M-1068/M-0567/F-1098/F-1285/F-0786/F-1016/F-0580/F-1060/M-1195/F-0839/F-1257/F-0747/M-1078/F-0980/M-1135/M-0694/M-1201/M-0570/M-0851/M-0877/M-0806/M-0988/M-1030/F-0757/M-0824/F-0937/F-1183/M-0951/M-0513/F-0525/F-0682/M-0977/F-0959/F-0561/M-0919/M-0703/F-0753/F-1284/M-0519/M-0590/F-1055/M-0670/M-0970/M-1262/F-0502/F-1196/M-1187/F-1129/M-1184/F-0726/F-0583/F-0578/M-1319/F-0687/F-0558/M-0960/F-1155/F-1106/M-0768/F-1193/M-0820/F-1057/F-1216/M-0664/F-0592/M-1072/F-1190/M-0777/M-1035/M-0837/F-1071/F-1228/M-0910/M-1077/F-1013/M-0792/F-0638/F-0697/F-0712/F-1119/F-1274/F-0671/F-0955/M-0758/F-0991/M-1287/M-0794/M-0809/M-0821/M-1344/F-1130/M-0553/M-1005/M-0620/M-0680/F-1253/M-1231/F-0900/M-1111/M-0771/F-0574/M-0630/M-0510/M-1347/F-0787/M-0599/M-0778/F-0515/F-0935/M-1054/F-0913/M-0843/M-0860/F-0950/F-0531/M-1241/M-0593/M-0862/M-0868/F-1179/M-0528/F-0660/M-0610/F-0625/F-0894/M-1267/M-1101/F-1126/M-1021/F-1348/M-1281/M-0899/M-1158/F-0659/M-0897/F-1249/F-0598/M-0915/M-0755/M-1036/F-1275/M-1329/M-0507/F-0564/M-1320/F-1026/M-0933/M-1102/F-0705/F-0517/F-0810/F-0503/M-0876/F-1324/F-1349/F-0773/F-1272/M-1024/M-0871/M-0982/F-0549/F-0735/F-0929/M-1182/M-0566/F-1282/F-1121/M-0834/F-0942/F-0849/F-0842/F-0748/F-0852/M-0818/F-0893/F-1002/F-0685/F-0927/F-1202/F-0737/M-1163/F-0804/M-0527/M-1298/F-1165/F-0984/F-0957/M-0920/M-0791/M-0941/M-1007/M-1118/F-1214/M-1326/F-0855/M-0597/F-0635/F-0934/F-1328/M-1334/M-0715/M-1117/M-1139/M-1205/F-1144/F-1040/F-0990/F-0819/M-0973/F-0969/F-1259/F-0591/M-1031/M-0909/F-0898/F-0828/F-0956/M-0562</t>
  </si>
  <si>
    <t>F-0751</t>
  </si>
  <si>
    <t>Sun Zhong</t>
  </si>
  <si>
    <t>F-0672/M-0694/F-0861/F-0786/M-0988/M-0636/M-0961/F-0671/F-0622/M-1005/F-0819/F-1317/M-0534/F-0828/F-1285/M-1035/M-1347/M-1276/M-1223/M-0925/M-1293/M-0977/M-0791/F-0935/F-0799/F-0798/M-0779/F-1098/F-1012/F-0754/M-0982/M-1194/F-1045/M-0680/M-1241/F-1126/F-1324/M-0723/F-0804/M-1184/M-0818/F-0739/M-1025/M-1031/F-1026/F-1212/F-0950/M-0590/F-1132/M-1248/M-1319/M-1111/M-0528/F-1071/F-1171/M-0567/F-1168/M-0536/F-0543/M-0646/M-0609/F-1146/M-1107/F-0583/M-0821/F-1316/M-1170/M-1301/M-1267/M-0562/F-0512/M-1054/F-0954/M-1255/F-1059/F-0747/M-0519/F-1001/F-1202/M-0892/F-0592/M-1072/M-0501/F-0687/M-0782/F-1249/F-1165/F-1013/F-0619/F-0625/F-1010/F-0927/M-1201/F-1198/M-1262/M-1101/F-1002/F-0712/F-1312/M-1298/F-0538/F-0775/F-1120/M-0992/F-0939/F-0846/F-1305/F-0627/F-1123/M-0909/F-0663/F-0579/F-0682/F-0953/F-0836/F-1040/F-0980/F-1119/F-1274/F-1055/M-0896/F-1061/F-0537/F-1136/M-1117/F-0717/F-1112/F-1336/M-0816/M-0507/M-1139/F-1106/F-0917/M-0548/F-1297/M-1339/M-0620/F-1240/F-0686/M-0755/M-1156/F-0514/M-0851/M-1051/F-0748/M-1036/F-0580/M-0793/M-0738/M-0547/M-0876/F-1259/F-0545/M-1243/F-0882/F-1062/M-0696/M-0559/M-0607/M-0841/M-1269/F-1280/F-0558/M-0724/M-1195/F-1318/F-1272/M-1231/M-0926/F-0564/M-1283/M-0673/F-0697/F-1215/M-1326/M-0899/F-0568/M-0833/M-0556/M-0813/F-0561/M-1291/F-0959/M-0524/M-1286/F-0623/F-1063/F-1284/M-0649/F-0544/M-0910/F-1342/F-1066/M-1323/F-0616/F-0773/M-1172/M-0716/F-0858/M-1235/F-1315/F-0844/M-0920/M-0553/M-0600/M-1320/M-0540/M-1056/M-1083/M-0903/F-0612/F-1216/M-0949/F-0931/M-1068/M-0774/F-0549</t>
  </si>
  <si>
    <t>M-0752</t>
  </si>
  <si>
    <t>Ahmad Ahmed</t>
  </si>
  <si>
    <t>F-0622/F-0861/M-0960/M-1319/F-0579/M-1068</t>
  </si>
  <si>
    <t>F-0753</t>
  </si>
  <si>
    <t>Ebrahim Ahmed</t>
  </si>
  <si>
    <t>M-0926/F-0953/M-0910/F-1198/F-1123/M-1014/F-1119/F-0786/F-0563/F-0672/M-1036/M-1054/F-1046/F-1336/M-0593/M-0534/M-1223/M-0599/M-0774</t>
  </si>
  <si>
    <t>F-0754</t>
  </si>
  <si>
    <t>F-0786/M-1167/F-1336/F-1045/M-1201/F-1204/F-1285/F-0543/M-1054/M-1031/F-0531/F-0935/M-1243/M-1276/F-0735/F-1123/M-0892/M-0860/F-1213/M-0534/M-0899/F-1023/F-1210/F-0544/F-0579/F-1168/F-1046/M-1014/F-0927/M-1223/F-0980/F-0672/M-0744/M-0919/M-0806/F-0861/F-0512/M-1068/F-0638/M-0774/F-1257/M-0703/M-1301/M-0949/F-1129/M-0837/F-1119/F-1178/M-1030/F-0954/M-1078/M-0926/F-1086/M-1287/F-1196/M-1293/F-0502/M-1005/M-1247/M-0510/F-0622/F-1002/M-0778/F-0625/M-1095/F-0688/M-0590/M-1320/F-1032/F-0798/M-1241/F-1151/M-0881/M-0609/M-0646/M-0817/M-1182/F-0686/M-0877/F-0799/M-0593/F-0864/F-0520/M-0709/F-0763/M-1135/F-0751/M-1077/M-0996/F-0893/F-0712/M-0529/F-0580/M-0755/M-0851/M-0960/F-1026/F-0836/F-0503/M-0553/F-0757/M-0824/M-1248/M-0986/F-1062/F-1057/M-1051/F-0857/F-0588/F-1316/F-1042/F-1061/F-0705/M-0826/F-0900/F-1222/M-0758/F-0563/M-0528/M-0988/F-1176/F-1318/M-0970/F-0516/M-0821/F-1193/M-0820/F-1190/M-1083/F-0974/M-0608/M-0982/F-0955/M-0733/M-0878/M-0843/F-1186/M-0815/M-1319/M-0560/F-1198/F-0953/M-0539/F-1028/F-0549/F-0829/M-0624/F-1258/F-0934/M-0550/F-0844/F-1226/M-1292/M-1147/M-0783/F-0627/M-0501/M-0794/M-0723/F-0617/M-0865/F-1273/M-0738/F-0929/M-0670/F-1143/F-1155/M-1163/F-0515/F-1106/F-0950/M-1291/F-0652/F-0819/F-0884/M-1286/M-1325/F-0651/F-0728/M-1281/F-0886/M-0577/M-1110/M-0777/F-0808/M-0742/M-0582/F-1144/M-0600/F-1233/M-0925/F-0561/F-0628/F-0858/F-1245/F-1081/F-0760/F-1328/M-0862/M-0731/M-0620/F-0687/F-1169/F-0613/F-0578/M-0813/F-0727/F-1059/F-1027/F-1092/M-0664/M-1181/F-1317/M-0998/F-0846/M-1262/M-0680/M-0562/M-1084/M-0793/F-1134/F-1152/M-1170/F-0669/M-1339/M-0576/M-0740/M-0610/M-0768/M-1036/F-0717/M-0519/F-0660/M-0834/M-0967/M-1310/M-0833/M-0816/F-1321/F-0959/F-0904/M-1117/M-0536/F-0957/M-0606/F-1060/F-1016/M-0745/F-1149/F-0812/F-0508/F-0747/M-0594/M-0602/M-1187/F-1126/F-1314/M-0961/M-1266/F-1227/M-0732/M-0920/F-1250/F-1133/M-0867/M-1025/F-0719/M-1053/M-0559/M-0599/F-1212/F-1066/M-0715/M-0997/F-0714/F-1041/F-0535/M-1265/M-1289/F-1098/M-1125/M-0831/M-0869/F-1122/M-0675/F-0937/F-1315/M-0556/F-0701/F-0596/M-0835/F-0913/M-0973/M-0896/F-0574/M-0951/M-1069/F-0558/M-1344/F-0537/F-1146/F-1240/F-0661/M-0941/F-1322/F-0804/F-0939/F-1335/F-0707/M-0809/M-0611/M-1345/F-1228/F-1216/M-0782/M-1172/M-1208/M-0915/M-1304/M-0885/M-0818/M-1022/M-0694/M-1211/F-0739/M-0979/F-0753/M-0765/F-0538/F-1039/M-1347/F-1215/M-0933/F-0722/F-0838/M-0513/F-0545/F-1259/M-0771/M-0992/M-1074/M-0841/F-0551/F-1342/F-0514/F-1171/F-0530/F-0589/F-0772/F-0855/F-0788/M-0940/M-1033/M-1003/F-1079/M-1174/F-1001/M-1139/M-0859/M-1072/F-1346/F-1221/F-0787/M-1161/F-1071/F-0764/M-1195/M-0741/F-1275/F-1090/F-1337/M-1302/M-1192/M-0570/F-0807/F-1011/M-1255/M-1043/M-0640/F-0632/M-1102/M-1109/F-1263/F-1105/M-1038/F-1165/M-0518/M-0981/F-0911/M-0655/M-0541/M-0708/F-1116/F-1229/F-0966/M-1007/M-0533/M-1224/M-1194/M-1191/M-1235/M-0679/M-0524/F-0828/F-1120/M-1173/F-0695/M-1185/F-0511/M-0607/F-1324/M-0527/F-1121/F-0882/F-1349/M-1044/F-1284/F-1112/F-0975/F-0842/M-0780/F-0839/M-1107/F-0825/M-1298/M-1145/F-0795/F-0775/F-0598/M-0729/F-0668/M-0505/F-0504/M-1087/F-0726/F-0748/F-0849/M-0906/M-0696/M-0567/M-0506/M-0636/F-1282/M-1093/F-0592/M-0910/F-0948/F-0942/M-0699/M-0909/F-1274/F-1136/F-0823/M-1329/M-0746/M-0944/F-1159/M-1111/M-0597/F-1131/F-1013/M-0850/F-0612/M-1326/M-1184/M-0977</t>
  </si>
  <si>
    <t>M-0755</t>
  </si>
  <si>
    <t>Abdulmohsen Abdo</t>
  </si>
  <si>
    <t>M-0973/F-0861/M-1276/M-1031/F-0828/M-0949/F-1079/F-0763/F-1324/M-1201/M-1347/F-1002/F-1212/F-1012/F-1016/M-0536/M-0843/M-0505/F-0578/F-1098/M-0992/F-1168/F-0959/F-1178/M-1005/F-1257/F-0531/M-0778/M-0560/M-0818/M-0824/M-0507/F-1132/M-1325/M-1038/M-1084/M-0566/M-0837/M-1231/M-0590/M-1307/F-1210/F-0638/F-0846/M-0744/M-1319/M-1303/M-1301/F-1216/F-0545/F-1317/M-0501/M-0696/M-0599/F-0622/F-0911/F-0596/M-0774/M-0528/M-0859/M-0899/F-0563/F-0799/F-1336/F-0735/F-0598/F-0660/M-0548/M-1298/M-1014/M-0831/F-0672/F-0953/F-1312/F-0705/F-1169/F-0934/F-0512/M-0892/M-0909/F-0955/M-1069/M-0594/F-0842/F-1165/M-0979/M-0624/M-1262/M-0694/M-1187/M-0510/F-0515/M-0817/F-1240/F-0583/F-1136/F-0804/F-1253/M-1117/M-0658/M-1156/F-1151/M-1344/F-0549/F-1213/M-1135/M-1241/M-0821/F-0663/F-1060/F-0502/F-0537/M-0951/M-0826/M-1223/M-0860/M-1147/F-1112/F-1123/F-0668/F-0754/M-1007/F-1119/F-0503/M-1167/M-0977/M-1182/F-0561/M-0593/F-1318/M-0867/F-0772/M-0606/F-1349/F-0551/M-1208/M-1024/M-0813/M-0673/M-0678/F-0517/M-0664/M-1320/F-0904/F-1222/F-1013/M-0709/F-1129/F-1066/F-1204/F-1183/F-1032/M-0982/M-0582/F-1295/M-1326/M-1195/M-0771/F-1040/F-0719/F-1285/F-0525/M-0996/F-1228/F-0568/F-0685/M-0794/F-0720/F-0760/M-0961/M-0896/F-0508/F-0935/F-1018/F-1138/F-0812/F-0773/F-1278/F-0798/M-0791/M-0780/M-0919/M-0523/M-1293/M-0679/F-0697/M-1078/F-1042/M-0534/F-0627/M-0854/M-1194/F-1146/F-0616/F-0687/M-0524/M-0738/F-1152/F-0592/F-0807/F-0864/M-0940/M-0910/M-0540/M-0752/F-1071/M-0526/F-1055/F-0984/F-1328/F-0900/F-1232/M-1091/M-0869/F-0629/M-0879/M-0923/M-0765/F-0775/F-0580/F-0819/M-0960/M-1345/F-1131/F-0504/F-1010/M-0777/M-0539/F-1188/F-1026/M-0986/F-1175/F-1081/F-0872/M-1158/M-0932/M-0833/F-1120/M-0793/F-0747/F-1103/M-0906/M-0680/M-1255/M-1087/F-0698/F-0966/F-1075/M-1000/F-0739/M-1267/M-0779/F-1106/M-0576/F-1316/F-0601/F-1346/M-0646/M-1181/F-1261/F-1001/M-0519/M-0782/M-0634/F-1234/M-0792/M-0573/F-0954/M-0654/M-1053/M-0572/F-1242/F-0786/F-0632/F-1023/M-0988/M-1036/M-1111/M-0865/F-0827/M-0740/M-0877/F-0829/M-0964/F-0614/F-1130/M-0926/F-0962/F-1284/F-1315/M-0649/M-1022/M-0636/F-0684/F-1015/F-1221/F-0651/F-1309/F-0957/M-1291/F-0808/M-0895/F-1198/F-1046/F-1263/M-1287/M-1311/M-1073/F-1337/F-0991/M-0806/F-0894/M-0600/M-1139/F-0579/M-1286/M-0820/F-0681/M-0770/F-0558/F-0617/F-1045/F-1063/M-0853/F-0927/F-1113/M-1243</t>
  </si>
  <si>
    <t>F-0756</t>
  </si>
  <si>
    <t>Nancy Green</t>
  </si>
  <si>
    <t>F-0828/M-0694/F-1336/M-1223/F-0672/F-0563/F-1169/M-1293/M-0774/F-0763/F-0545/M-0926/F-0627/M-0977/M-0909/M-1111/F-1136/M-1078/M-0593/F-1285/F-0748/F-0512/F-0543/F-1226/M-1107/M-0843/F-0531/F-1183/F-0975/F-1168/M-1025/M-0768/M-0562/F-1001/F-1071/F-1012/F-0682/M-0738/F-1171/F-0537/M-1054/M-0899/F-0913/F-1016/F-0829/F-0671/M-1030/F-0934/M-0505/F-1165/F-1126/F-0502/F-0861/F-1257/M-0779/F-0838/F-1032/M-1307/M-0806/F-0819/M-0821/M-1325/F-0839/M-0507/M-0560/F-1079/F-1316/M-0783/M-1276/F-0846/F-0726/F-0927/M-1304/F-1282/F-1213/F-1004/M-0678/M-0877/M-0925/M-1292/F-0739/M-0970/M-1036/M-0895/F-1204/M-0670/F-1155/M-0851/F-1132/M-0995/F-0685/F-0525/M-0824/F-0578/M-0548/M-1195/F-1249/F-0937/M-0993/F-1144/F-1317/M-0510/M-0834/F-0900/M-1051/M-0755/M-1344/M-0715/M-1334/M-0988/M-0831/F-0959/F-0980/M-1187/F-0712/M-0919/F-0804/M-1201/F-0625/M-1231/M-1255/M-1135/M-1038/M-1298/M-0599/F-1190/M-0915/M-0816/M-0982/F-0849/F-1130/M-0624/M-0841/M-0960/F-1002/M-0709/F-1318/M-0817/F-1061/M-0967/M-0587/M-0862/F-0638/F-0807/F-0798/M-0896/M-0986/F-0520/M-0553/M-1077/F-1055/F-0687/F-1098/F-0514/F-1151/F-1046/M-0778/F-1013/M-1156/M-0665/F-0657/F-0905/F-1086/M-0981/M-1031/F-0954/F-1041/M-1194/F-0894/F-0830/F-1349/F-0508/M-1302/F-0686/M-1033/F-0799/F-0532/M-0885/M-1184/M-0555/M-0933/F-1042/F-0753/F-0931/F-0882/F-0857/M-0814/F-0580/F-1275/F-1324/F-0929/M-1243/M-0820/F-1120/M-0742/M-0791/M-0680/F-0622/M-0964/F-1312/F-0659/F-0628/F-1179/M-1084/M-0923/M-1205/M-0547/F-0953/M-1014/F-0668/F-1119/F-0889/M-0723/F-0864/F-1129/F-1216/M-0620/F-1348/F-0728/M-0534/F-0564/M-0973/F-1176/F-1186/M-1320/M-0910/F-1210/F-0705/M-1109/M-1110/F-0717/F-0688/F-0801/F-1297/F-0613/M-0664/F-0754/F-1198/F-0579/M-1289/M-0940/F-1070/F-0737/M-1007/M-0871/F-0591/F-0855/F-0598/F-0762/F-0858/M-1037/F-0647/F-1023/M-1283/F-1253/M-0656/F-1260/M-0649/M-0792/F-0957/M-0878/F-0517/M-0943/F-0991/F-0969/M-0559/F-1178/M-0809/M-0566/F-0786/F-1045/M-0557/M-0949/F-1108/M-1150/M-1118/F-1228/F-0544/M-1248/F-1081/M-1101/F-1233/F-1227/F-0935/M-0577/M-0732/F-0635/M-1147/M-0789/M-1266/F-1342/M-1009/M-0771/M-1331/M-0790/F-1175/M-0781/M-0536/F-1280/M-1029/F-1250/M-0600/M-1217/F-0592/F-0942/M-0920/M-0866/M-0602/M-0897/M-0655/F-0648/F-1263/M-1073/M-0996/M-0901/F-0911/F-1196/M-1139/F-1153/F-0629/F-1123/M-0867/F-1261/M-0752/M-0835/M-0608/M-0631/M-1218/M-0782/M-0780/M-0582/M-0639/F-1100/F-1328/M-1008/M-0734/F-0652/M-1281/M-0643/M-1163/F-0747/F-0689/M-1347/M-0567/F-0772/M-1158/M-0997/F-1238/F-0948/F-0653/F-0637/F-1274/F-1115/F-0914/F-0612/F-0596/F-0965/F-0617/M-0542/M-1329/F-0990/M-0888/F-0530/M-1303/M-1043/F-1341/F-1259/M-1145/M-1142/M-1083/F-0702/M-0610/M-0777/F-0844/F-1221/M-1319/F-1212/F-0552/F-1060/F-1215/M-1177/F-0710/F-1127/F-1279/F-0714/F-1229</t>
  </si>
  <si>
    <t>F-0757</t>
  </si>
  <si>
    <t>Tareq Elsayed</t>
  </si>
  <si>
    <t>M-0505/F-1212/F-0622/F-0861/M-1243/M-1025/M-0694/M-0973/F-1198/M-1167/F-0959/F-1119/M-1036/F-1026/M-0755/F-0775/M-0821/F-0954/M-0986/M-1107/M-0536/M-1248/F-0538/F-1171/F-1257/M-0910/F-1012/F-0688/F-0638/M-0510/F-0578/F-0568/F-0579/F-1204/F-0625/M-0774/F-1312/F-0520/F-0786/M-0988/F-1098/F-1079/M-0841/F-1060/M-0540/F-1285/M-1276/F-0935/M-1111/F-1001/M-0892/F-1196/M-1187/M-0817/M-0636/F-1193/M-0550/F-1213/F-1216/M-1014/F-1138/F-1045/M-0860/F-0574/F-1273/M-0519/M-0906/M-1218/M-0992/F-0545/M-1302/F-1016/M-1345/F-0580/M-1139/F-1222/F-1337/F-0836/F-0544/M-1038/M-1195/F-0754/F-0663/M-0777/F-1324/F-0549/M-1292/M-0534/F-1106/F-0592/M-0944/M-0782/M-0802/F-1228/F-1249/F-1144/F-0682/F-1071/F-1297/F-0810/F-1336/M-0678/F-0512/F-0808/F-1057/M-0744/F-0929/F-0864/F-0956/M-0967/M-0851/F-0517</t>
  </si>
  <si>
    <t>M-0758</t>
  </si>
  <si>
    <t>F-1317/M-1139/F-1151/F-0861/M-0940/F-0512/M-0926/F-1212/M-0960/M-0841/M-1005/F-1204/M-0607/M-1319/F-1120/M-0694/M-0859/F-1213/M-1184/M-1339/F-1196/F-1059/M-0768/M-0851/M-1030/F-1106/F-0596/M-0510/F-1123/M-0821/M-0593/M-0540/M-0774/F-0543/F-0748/F-1086/F-1336/F-0804/F-0975/F-0913/M-0892/F-1190/F-0950/F-1165/M-0501/M-0519/F-0751/M-0610/M-1035/M-0636/F-1312/M-0534/M-0992/M-0524/M-0833/M-1286/F-0563/M-1255/M-0986/M-1231/M-1145/F-1002/M-0513/F-0953/M-0624/F-1023/M-0505/F-0754/F-0625/F-0617/M-1051/M-0982/F-0763/M-0507/M-0570/M-0925/F-1119/F-0532/M-0834/F-1333/M-0794/F-0632/M-0536/M-0528/M-0979/M-0877/F-1337/M-0553/M-0680/F-1126/M-0977/M-0843/F-1228/M-1201/M-0862/M-1194/M-0881/F-1210/F-1169/F-0660/F-0672/F-1129/F-1282/F-0935/M-1033/F-1045/F-0942/F-0726/F-0638/F-0747/F-0974/M-1304/F-0531/F-0613/M-0818/F-0514/M-0715/F-0786/M-1303/F-0537/M-1281/F-0717/M-0897/F-1001/M-0910/F-0808/F-1136/M-0906/F-0685/F-0927/M-0665/M-1247/M-0738/M-0634/M-1300/M-0677/F-0984/F-1026/F-0629/F-0772/M-0920/M-0802/M-1243/F-0955/M-0550/M-1248/F-1257/M-0555/M-0915/M-1109/M-0606/F-0574/F-0712/F-1171/F-1295/F-1348/M-1187/M-0548/M-1276/M-0933/F-1016/M-1262/F-0623/F-0954/F-0502/F-1216/M-1320/M-1289/F-0508/M-0837/M-0961/F-0798/F-1222/F-0648/M-1167/F-0687/M-1182/F-1316/M-0771/F-0773/M-0664/F-1152/F-0588/F-0614/F-0828/M-1054/F-1070/F-0829/F-1198/F-0939/M-1241/M-1118/F-0737/F-0659/M-0608/F-1060/F-0872/M-0919/F-0538/F-0530/M-0649/M-0967/M-1074/M-0928/M-1069/M-1235/M-0745/M-0740/M-1325/F-1349/F-0900/M-1077/M-1334/F-0760/F-0990/M-0566/M-0792/F-1215/M-0783/M-0577/M-0567/M-1110/F-0735/M-1293/F-0842/F-0520/F-0690/F-0948/F-0917/F-0937/F-0657/F-0931/F-1186/M-1031/M-0826/F-0801/M-1298/F-0545/F-1004/F-0819/F-0647/M-0782/M-0582/M-1292/F-1176/F-1233/F-0627/M-1135/F-0592/M-1192/M-0703/F-0688/M-1287/F-1146/M-1344/M-0560/M-1195/M-1025/M-1323/M-0777/F-0836/F-0807/F-1314/M-1009/M-0781/F-0882/M-1036/F-0971/F-0969/F-1071/F-0645/F-1138/F-1149/M-1170/M-0716/M-1102/M-1083/F-1061/F-0695/F-1168/F-1189/M-1181/F-0591/F-0635/F-0578/M-0631/F-1063/F-1202/M-0755/M-1091/F-0810/F-0689/M-1283/F-0980/M-0805/M-0817/M-0526/M-0909/F-1143/F-0568/F-1258/F-1046/M-0641/F-1342/M-0860/M-0867/M-0732/F-1079/F-0697/F-0682/M-0793/F-0598/F-1132/F-1250/M-1174/M-1037/M-0742/F-1253/F-0844/F-1144/F-1065/M-1270/F-1013/F-1272/M-0724/M-1267/F-0552/M-1073/M-1269/F-0839/F-1249/F-1285/M-1326/F-1200/M-1268/F-0612/F-1134/F-1188/M-0806/M-0675/F-1141/M-1021/M-0529</t>
  </si>
  <si>
    <t>M-0759</t>
  </si>
  <si>
    <t>F-1013/F-1198/M-0973/F-1204/F-0812/F-0543/M-0774/F-1169/M-0738/M-1167/F-1226/M-0821/M-0940/M-0988/M-0607/F-0687/F-0935/M-0606/F-1023/M-1084/F-1002/F-0950/M-0899/M-0593/F-0583/F-1126/M-0507/F-0672/M-0910/F-1196/F-0934/F-1136/M-0694/F-0625/F-1106/F-1012/F-0512/F-0838/M-0982/F-1123/M-0758/M-0843/F-1210/M-0590/F-1178/F-0592/F-0545/M-1201/F-1257/F-1129/M-0782/F-1285/M-0967/M-1025/F-1081/M-1248/F-1016/F-1171/F-0844/F-0753/F-0839/M-1031/M-0834/F-0619/F-1228/M-0926/F-1066/F-0544/F-0686/F-0959/M-0895/F-1060/F-0882/F-1055/M-0636/F-1305/M-0582/F-1297/M-1262/F-1188/M-1303/F-0754/M-1095/M-0877/M-1030/F-0819/M-0792/F-1059/F-0623/F-1152/M-0680/F-0627/M-1255/M-1072/M-0587/M-0860/M-0560/F-0537/M-1293/F-1168/F-0688/F-0829/F-1027/F-0617/F-0954/F-0747/M-0567/F-1318/F-0598/M-0909/M-1307/M-1287/M-0777/M-1276/F-1213/F-0857/F-1071/F-0690/M-0519/M-0851/M-1145/M-0868/M-0881/F-0861/M-0826/F-1131/F-1316/M-0570/M-1117/F-0757/F-1057/M-0664/M-0646/M-0970/M-0723/M-1344/F-1070/F-0900/M-0566/M-0550/F-0931/F-0638/M-0780/F-1151/M-0658/M-0878/M-1184/M-1069/F-0671/F-0955/M-0837/F-0503/M-0555/M-0793/M-0867/F-0905/M-0678/F-1179/F-0751/F-0864/F-0705/M-0961/M-0597/F-1190/F-1186/F-1098/F-1274/M-0919/M-0831/F-0622/F-0830/M-0534/F-0531/M-0670/F-1146/F-0937/M-0527/F-0787/F-0984/F-0952/M-1107/F-1337/M-1083/M-1223/F-0927/M-0960/M-1007/M-1281/M-0778/F-0629/F-1222/M-0716/M-0599/F-0530/M-0528/M-0896/F-0917/F-1138/M-1292/F-0889/M-0768/M-0677/M-1205/M-0526/F-0872/M-0755/F-0588/M-0928/M-1291/M-0813/F-0568/M-0944/M-0559/F-0948/M-0783/F-1312/F-0898/M-0925/M-0556/M-1320/F-0514/F-0991/F-0647/M-1301/F-0504/F-0712/M-1304/M-1142/F-0502/M-0624/F-1280/M-1319/M-0665/F-1335/M-0986/F-0538/F-1120/M-1241/M-0715/M-1077/M-0547/F-0894/F-1130/M-0765/M-1211/M-0964/M-0824/M-1286/F-0552/M-0995/M-0920/F-1122/M-0656/M-1035/F-0580/F-0929/M-0649/F-0719/F-0855/M-1247/M-0655/F-0574/F-0561/M-0818/F-0980/F-1004/M-1091/M-0523/M-1162/F-0942/M-1078/F-0726/F-0508/F-1328/F-1086/F-1245/M-1118/F-0913/M-0540/M-0696/F-1240/F-1317/F-0799/M-0513/F-1189/M-1156/M-1024/M-0865/M-1172/F-0846/F-0714/M-1087/F-1202/M-0505/M-0630/M-1302/M-0553/F-0563/F-0939/F-0728/M-0833/F-0564/M-1111/F-0676/M-0908/M-1101/M-0862/M-0979/F-1103/M-1300/M-0791/M-0949/F-0632/F-1165/M-1005/F-1149/F-0786/M-1231/F-1321/F-0911/M-0806/F-1183/F-1278/F-1045/M-1173/F-1313/F-0798/M-0809/M-1329/M-0835/F-0858/F-1092/F-0956/F-0828/F-0682/M-0820/F-0974/M-0562/F-1324/F-0520/F-1160/M-1268/F-1236/M-0901/F-1113/F-0972/M-0892/M-1135/F-0983/M-0740/F-0681/F-1263/F-1041/M-0951/M-0945/F-0725/M-1139/M-0700/F-1032/M-0923/F-0720/F-1140/M-1056/F-1042/M-1014/F-0748/M-0789/M-0805/F-0669/M-0510/F-0591/M-1187/F-1114/F-0668/F-1258/F-1214/F-1275/F-0735/M-0856/F-0660/M-1270/M-0509/M-1326/F-1154/M-1269/M-1267/F-1215/M-1170/F-1063/F-1119/M-0871/F-0739/M-0815/M-0869/F-0585/M-1029/F-1225/M-0817/M-1064/F-1100/F-0825/M-1068/F-0521/M-0542/F-0651/F-1273/F-1212/M-0610/F-1314/M-1102/M-0992/F-1028/F-0969/F-1259/F-0579/M-0584/F-1242/M-1181/F-0701/F-0953/M-0859/F-0808/F-0775/F-1155/M-1235/M-0963/M-1191/F-0578/M-0673/M-0978/F-0975/M-0524/M-1243/M-1054/M-1022/F-1336/F-0575/F-0772</t>
  </si>
  <si>
    <t>F-0760</t>
  </si>
  <si>
    <t>Hind Hashim</t>
  </si>
  <si>
    <t>F-1119/F-0531/F-0672/F-0819/M-0910/M-0988/M-0973/M-0774/F-0592/M-0919/M-0926/F-1317/F-0583/F-0512/M-0567/F-1026/M-1030/F-1178/M-0837/F-1202/F-1079/F-0799/M-0877/F-0545/F-0975/M-0566/M-0607/F-0538/F-1198/M-0560/F-1152/F-1001/F-0568/M-1301/M-0818/F-0937/M-0703/M-1077/M-1303/M-0636/M-0524/M-0738/M-1243/F-1098/F-0844/M-1344/M-0977/M-0778/F-1013/M-0909/M-0949/F-1171/F-0954/F-1318/M-0951/F-1059/F-0515/F-0927/M-1078/F-0619/F-0508/F-1146/F-1081/M-0505/M-0768/F-1126/M-0777/M-1135/F-0913/M-0599/F-0627/F-0563/M-1248/F-0598/F-0726/M-1195/M-0906/M-0899/M-0744/F-1215/M-0723/M-0709/M-0646/F-0712/F-0685/F-0812/F-0549/F-0757/F-1055/F-0828/M-1231/F-0561/M-0834/F-1188/F-0839/M-1325/F-0748/M-0986/F-1183/M-1031/F-1106/F-0934/M-1014/M-0582/F-0810/F-0659/M-1139/F-0564/F-1010/F-1168/M-1269/M-1147/F-0735/F-0537/M-0536/M-0851/M-1223/F-0688/F-0714/F-0502/M-0624/F-0764/M-0597/F-1012/F-0504/F-0671/M-1054/M-1084/F-1257/F-1272/F-0893/F-0957/F-1305/M-0781/M-0859/M-0501/M-0553/F-1002/M-0733/F-0786/M-1069/F-1297/F-1169/M-0981/M-0694/M-1320/F-0861/F-0904/M-1167/M-0610/F-1284/F-0842/M-1283/F-1004/M-0630/M-0548/F-1196/M-1051/M-1038/M-1194/F-0804/F-1204/M-1286/F-1285/F-0754/M-0815/M-0961/M-0869/F-1112/F-1153/F-0728/F-0966/M-0896/M-0534/F-0952/F-0629/M-0881/M-0724/M-1293/F-0647/F-0530/M-1339/F-1042/M-0862/M-0779/M-1247/F-1346/F-0798/M-1101/M-0992/M-0963/M-1172/F-0830/F-1233/F-0959/M-0678/F-1240/F-1336/M-0802/F-1028/F-0622/M-1005/F-1134/F-0669/F-0787/F-1259/M-0570/M-0673/M-0782/F-0808/F-1062/M-0741/F-1123/M-0806/F-0984/F-1136/M-0527/F-0686/M-0716/M-0940/M-0742/F-0648/M-1302/F-0578/M-0677/F-1273/M-1276/F-0924/F-0942/M-0626/F-1151/M-0715/M-0993/M-1187/F-0574/M-1022/M-1003/M-0510/F-1032/F-0625/F-1322/F-0849/M-1068/F-1149/M-0878/M-0923/M-1255/F-0580/F-0846/M-1109/M-0590/M-0771/F-0852/F-1046/F-0719/M-0970/M-0826/F-1278/M-0606/M-1281/M-0642/F-0855/M-1025/F-0884/M-1033/M-0540/M-0915/M-0967/F-0953/M-1326/M-1217/M-0920/F-1260/M-0876/F-1143/M-0809/M-0556/M-0888/M-0675/F-0900/F-0935/M-1308/M-0562/F-1309/F-0971/F-0503/M-0780/M-1201/F-1212/M-0699/F-1127/F-1190/F-0775/F-0697/F-1226/M-0572/M-0608/F-0543/M-0928/F-0520/M-0649/M-0587/F-0955/F-0905/F-0681/M-0789/F-1086/F-1027/F-1210/M-1262/M-0603/F-0558/M-0933/F-0682/F-1116/F-1160/M-1110/F-0797/M-1164/M-1111/F-0660/M-0577/M-1095/F-0969/F-0836/F-0517/F-0616/M-0600/F-0917/F-1271/M-1044/F-0638/F-1312/F-1129/M-0745/F-0663/F-1245/M-1241/F-1280/M-0758/F-1324/M-0664/M-0555/F-1057/M-0817/M-0679/F-0698/F-1225/F-1045/M-0813/M-0755/M-1298/M-1347/M-0868/M-0634/M-0814/M-0824/M-1319/F-0579/F-0990/M-1211/M-0655/F-0882/F-0717/M-0783/F-1222/F-1060/F-0916/F-0614/M-0945/M-0670/F-0702/F-0807/F-0763/M-0995/F-1071/M-1142/M-1304/M-0559/M-0860/F-1279/F-0687/M-0996/M-0680/F-1179/M-0843/F-0773/M-0979/M-0507/F-1155/F-0976/M-0529/F-0889/M-0925/F-0968/M-0576/M-0513/F-1041/M-1088/F-1258/M-0665/F-0623/M-0960/M-1291/M-0794/M-1107/F-0753/M-0640/F-1052/M-0761/M-0528/F-1216/F-0898/F-0705/F-0632/M-1085/F-1274/M-0821/M-1158/M-0897/F-0707/F-0956/F-1349/F-1040/F-0902/F-0875/M-1184/M-1064/F-0950/M-0833/M-1181/F-0911/F-1213/M-1166/F-1316/M-1080/M-0706/F-0962/F-1120/M-1207/F-0829/M-0683/F-1337/F-1228/M-0793/F-0825/M-0740/F-0596/M-1035/F-1131/F-0827/M-0770/M-1197/M-1237/M-0519/M-0994/F-0991/M-1036/M-1043/F-1132/M-1235/M-1162/F-0653/F-0747/M-0901/F-1016/F-0864/F-0883/F-0874/M-0584/M-0539/M-0621/M-1182/M-0509/F-1313/M-0841/F-0710/F-1341/M-0978/M-1177/F-0628/M-1148/F-1122</t>
  </si>
  <si>
    <t>M-0761</t>
  </si>
  <si>
    <t>Hao Kai</t>
  </si>
  <si>
    <t>F-1119/F-0804/F-0935/M-0926/M-0940/F-1136/F-1098/M-1276/M-0988/F-1106/M-0510/M-0680/M-0534/M-1068/M-0593/F-0735/M-1036/M-0996/F-0763/F-1190/M-0768/F-0592/F-0934/M-0755/F-0882/M-0646/M-0949/M-0567/M-0960/F-1143/F-0544/M-1025/F-0836/F-1324/F-0579/M-1167/F-0786/F-0629/F-1016/F-0688/F-1012/F-0563/F-0751/F-0975/M-1339/M-0977/F-0638/M-1111/M-0992/M-0636/M-0862/M-0501/M-1038/F-0625/M-0818/F-1312/F-1216/M-0919/F-0549/F-1079/F-1081/F-0864/F-0753/M-0892/M-0505/F-1317/M-0806/M-0507/M-0979/M-0670/M-0528/M-0995/M-0519/F-0898/M-1302/F-0520/F-0959/F-1155/M-1031/F-0937/F-0632/F-0682/M-0576/M-1267/F-0799/M-0859/M-0620/M-0733/F-0900/M-0587/M-1241/F-1041/M-0553/F-0954/M-0590/M-0792/F-0984/M-0607/M-1218/M-0860/M-1091/F-1023/F-1060/F-1337/M-1231/M-1347/F-1120/F-0612/M-0915/M-1110/M-0665/F-0690/F-1336/M-0986/F-0508/F-1228/M-1102/F-1002/F-0685/M-1293/F-1245/M-1248/M-0778/M-0696/M-1181/M-0609/F-1045/F-0578/M-0816/F-1130/M-0771/F-1151/M-0594/F-1129/F-0714/M-1145/M-0630/F-1004/M-0881/F-1001/F-0580/F-1249/F-0893/M-0843/M-1054/M-0691/F-0828/F-0545/F-0739/M-0539/M-0744/F-0622/F-0855/M-1022/M-0824/M-1291/F-0564/F-0726/F-0502/F-0668/F-0913/M-0597/F-1253/F-1178/M-0973/F-0929/F-0669/M-1184/M-1325/M-0774/M-1107/F-0531/F-0911/F-0798/F-0619/F-1027/M-1269/M-1051/M-1326/F-1240/M-1014/M-0758/F-0764/M-0877/F-1168/F-1112/F-0950/F-0747/F-1256/F-1188/M-1187/F-1103/F-1214/M-0740/M-0602/F-0697/M-0781/M-0556/F-1342/M-1142/F-1146/M-1334</t>
  </si>
  <si>
    <t>F-0762</t>
  </si>
  <si>
    <t>F-1198/F-0804/M-0505/F-1013/M-1014/M-0821/M-1167/F-1316/F-1212/M-0967/M-0560/F-0953/M-0834/F-0861/F-0622/F-0638/F-0592/M-0624/F-0934/M-0843/M-0606/M-0694/M-0534/M-0703/M-0680/M-0841/F-0900/M-0636/M-0566/M-0920/F-0632/F-0786/M-1339/F-1001/F-1155/F-0927/M-0973/F-0671/M-1293/F-0980/M-0831/M-0670/M-0926/M-1078/F-0747/F-1165/F-0520/M-1030/M-0758/F-0697/M-0791/F-1168/F-1004/F-1120/F-0629/F-1071/F-1216/F-1032/F-1098/F-0726/F-0864/M-0915/F-1123/M-1181/M-0901/F-1059/M-1255/F-1012/M-0553/M-0919/M-1095/F-1136/F-1045/F-1257/M-1301/F-0544/F-0660/M-0507/M-1139/M-0837/M-0501/M-0928/F-0672/M-1038/M-0536/M-0960/F-1318/F-0663/F-0537/F-0688/M-0529/F-0516/M-1068/F-1263/M-1218/F-1143/M-0851/F-0502/M-1194/M-0609/M-1319/M-0548/F-0613/F-0763/M-0988/F-0807/M-0794/M-0607/M-1276/F-1179/M-0593/F-1297/M-0877/F-1178/M-1334/F-0623/M-0986/M-1292/M-0610/M-1281/F-1016/F-1040/M-1005/F-0828/M-0840/F-0627/M-0738/F-0574/M-0594/F-0720/M-0540/F-0839/M-1091/M-1077/F-0625/F-0739/M-1223/F-0764/M-0779/F-0913/M-1145/M-1033/F-0898/M-0555/M-0678/M-0826/M-0527/F-1328/M-0896/F-0737/M-0815/F-1106/M-0824/F-0808/M-1267/F-0508/M-0611/F-1312/F-0751/M-0814/F-0545/F-1081/F-1324/M-1243/M-1208/M-0709/F-1171/F-1026/M-0567/F-1240/F-1119/M-1307/F-1151/M-0802/M-1344/F-0561/M-1051/F-0990/F-1042/M-0768/F-0685/F-1274/F-0872/M-1302/M-1022/M-0550/F-0652/F-1336/M-0740/M-0781/M-0995/M-0817/F-0580/F-0974/M-0649/F-0957/M-0895/M-1142/F-1023/F-1131/F-0583/M-1211/M-1072/F-1315/M-0941/M-1064/M-1187/F-1002/M-0724/F-0797/M-1083/F-1313/M-1269/M-0881/M-1044/M-0878/F-0959/F-0819/F-1144/M-0573/F-0728/F-0842/M-0996/F-1046/F-0984/F-0512/F-1215/F-0890/F-0889/M-0856/M-0673/F-1273/M-0777/F-0886/F-1227/M-1231/F-0564/M-0860/M-1182/F-0935/F-0844/M-1323/M-0992/M-0782/M-1025/M-1298/F-1295/M-0867/F-0538/F-0692/F-1186/F-0532/M-0774/M-0570/M-0664/M-0755/F-1204/M-1087/F-0705/M-1329/M-1035/F-1079/F-1193/M-1101/M-1283/F-0799/F-1228/M-1156/M-1080/M-0933/M-0539/F-0525/F-0735/F-0531/F-1065/F-1188/M-1111/F-1256/M-0940/F-0760/F-0543/M-0818/M-0981/M-0945/F-1130/M-0662/M-0524/M-1110/F-0924/M-1036/M-0923/F-0798/M-0590/F-1132/F-0971/M-0997/M-0853/M-0733/F-0942/M-0646/M-0847/M-0925/M-1053/F-0929/F-0690/F-0937/F-1250/F-0788/M-0602/F-0686/F-0955/M-0944/M-0620/F-0829/M-1270/M-0562/F-1018/M-0979/F-0530/M-0547/F-1129/M-0654/F-0578/M-1347/M-1195/F-1233/M-0715/F-1180/F-1055/F-0772</t>
  </si>
  <si>
    <t>F-0763</t>
  </si>
  <si>
    <t>Xiao Xiaodong</t>
  </si>
  <si>
    <t>M-0694/M-0926/F-1136/M-0636/M-1201/F-0545/F-1045/F-0687/M-1014/F-1204/M-0680/F-0804/M-0877/M-1107/M-0624</t>
  </si>
  <si>
    <t>F-0764</t>
  </si>
  <si>
    <t>Amy Davis</t>
  </si>
  <si>
    <t>F-0786/F-0861/M-0961/F-0578/F-1045/F-0819/M-0636/F-1002/F-1106/F-1285/F-0763/F-0828/F-1198/M-0992/F-0574/F-0846/F-1336/F-1152/F-0842/F-1146/F-0687/F-0617/M-1054/F-1126/F-1212/F-1216/M-0609/M-1187/M-0960/M-0678/M-1307/M-0562/M-1223/F-0980/F-0957/M-1247/F-0544/M-0982/F-0934/F-0688/F-0975/M-0779/F-1213/F-1136/M-0841/F-0991/M-1068/M-1077/M-0919/F-0627/F-1188/F-0660/M-1339/M-1038/M-1072/M-0821/M-1031/F-1297/M-1182/M-1347/M-1139/F-1143/M-0951/F-0622/M-0806/F-0545/F-1151/F-0623/F-1123/F-1337/F-1041/F-1001/M-0892/M-1078/M-0906/M-0593/M-0566/M-0909/F-0754/F-1046/M-0709/F-0515/M-1303/F-0812/F-0543/M-0820/M-0677/F-0508/M-0944/M-1248/M-0738/M-1145/F-0668/M-0505/F-1328/F-1098/F-1004/F-0775/F-0935/F-1060/M-0582/M-0607/M-0510/F-0726/M-1287/M-1281/M-1087/M-1201/F-0638/F-0689/M-0979/F-0955/F-1026/M-0869/F-1040/M-1095/M-0777/M-1269/M-0783/M-1111/F-1324/M-0567/M-0539/F-0894/F-0751/F-1210/M-0501/F-1165/F-1176/M-1289/M-0813/M-0967/F-0690/M-1107/M-0573/F-0525/F-1119/F-0799/F-1042/F-1012/M-1195/M-1344/F-1295/M-0986/F-0671/F-1258/F-0911/M-1181/M-0778/F-1057/F-0719/M-0910/F-0836/F-1282/F-0564/M-0818/M-0871/F-0917/F-0517/F-1271/F-0886/M-1091/M-0789/M-1158/M-0742/F-0924/F-1274/M-0557/M-0529/F-0537/F-0514/F-0601/M-0793/F-1273/F-0810/M-1147/F-1132/F-1179/F-0549/F-1245/F-0898/F-0760/F-1259/M-1283/M-0758/F-0757/M-0519/M-0664/F-1138/F-0561/M-1118/F-1278/F-1081/M-0644/M-0899/M-0840/M-0555/F-0712/M-0611/M-0834/F-0807/F-1183/F-1154/M-0597/F-1075/M-1029/M-0781/F-0568/M-0920/F-0772/M-0782/F-0657/M-0703/F-0900/F-0735/M-0933/F-1127/M-1022/M-0641/F-0950/F-0583/M-0816/M-0963/M-0768/M-1302/M-0599/F-1013/M-0654/F-0717/M-1142/M-0600/M-0876/M-0897/M-0634/M-0560/M-0673/F-0844/M-0513/F-0714/M-0744/M-0868/M-0646/F-1257/M-0528/F-0504/M-1101/F-1190/F-0959/F-0753/M-1329/M-0694/F-1092/M-0995/M-0835/F-1186/F-1066/M-1043/F-1189/F-0705/F-1204/M-1069/M-1267/M-0759/M-1161/M-1110/F-0855/M-0745/M-1241/F-1168/M-1003/M-0507/M-1080/F-0929/F-1063/F-0747/F-1130/F-1240/M-0802/M-1163/F-1263/F-0592/F-1061/M-0800/M-1167/M-1331/F-0883/F-1312/M-0776/F-0616/F-0875/M-0837/F-0632/F-0801/F-1196/F-1229/F-0904/M-0973</t>
  </si>
  <si>
    <t>M-0765</t>
  </si>
  <si>
    <t>Maram Mahdi</t>
  </si>
  <si>
    <t>F-0786/M-1031/M-0694/M-0843/M-0977/F-1198/F-0579/F-0672/F-0545/M-0860/M-0919/M-0892/F-0671/M-0824/M-0562/F-0934/F-1046/M-0636/F-1169/F-1059/M-0909/F-1032/F-0747/M-0744/F-0861/F-0544/M-0755/F-0753/M-0536/F-1228/F-1215/F-0538/F-0953/F-0980/F-1079/F-1210/M-0940/M-0992/F-0735/M-1194/M-0901/F-1202/F-1171/F-1216/M-0519/F-0580/F-0682/F-0561/F-0596/M-1247/M-1319/F-0583/M-0624/M-0961/F-1284/M-1241/F-0748/M-0610/M-0794/M-0670/F-0688/F-1249/F-0959/M-0782/F-0739/M-1078/F-0838/M-0920/M-0779/M-1231/F-0623/M-0768/F-1081/M-0758/M-1182/M-0926/F-1152/F-0913/F-1132/M-1184/M-1054/F-1045/M-1021/F-1151/F-1013/F-1168/F-0751/M-0703/M-0851/M-1302/M-1276/M-0664/M-1195/M-0876/F-0668/F-0957/M-1262/F-1318/M-0567/M-1025/F-1165/F-1204/F-1040/M-0867/M-1298/M-0550</t>
  </si>
  <si>
    <t>F-0766</t>
  </si>
  <si>
    <t>Eng Hadi</t>
  </si>
  <si>
    <t>M-1223/F-0953/F-1045/M-1276/F-1204/F-1212/F-0954/F-1098/M-0877/F-0775/F-1285/M-0624/M-0841/F-0596/M-0996/M-0774/F-1106/M-1187/F-0975/F-1215/M-0609/M-1287/M-0636/M-1035/F-1317/F-1213/M-0678/F-1042/M-0892/M-1243/M-0553/F-1210/F-0819/M-1025/M-1301/M-0560/F-1026/M-0562/F-0839/F-0537/M-1347/F-1013/M-0519/M-0510/F-0747/F-0804/M-0738/M-0821/M-0791/M-1031/M-0909/F-0937/M-0534/M-1248/M-0599/F-0898/M-0806/M-0970/M-1014/M-1298/F-0950/M-0723/M-1181/F-1222/F-0844/M-1195/M-1030/F-1012/M-0548/F-0829/M-0587/F-0663/F-1081/M-0744/M-1101/M-1038/M-1339/F-0772/F-0719/M-0620/F-0991/F-1198/F-0735/M-1091/M-0755/M-0505/M-1255/F-1168/F-0561/F-0578/F-0861/F-0671/M-0694/F-0638/M-0899/M-1033/M-0960/M-0529/F-1183/F-0763/F-0502/F-0712/F-1119/M-1051/M-1107/F-1165/F-0935/M-0869/M-0826/F-0685/F-0543/M-0926/F-1349/F-0614/F-1297/F-0672/M-1320/M-1072/M-0925/F-0532/M-0979/F-0787/F-1216/F-0525/F-0592/F-1273/F-1046/F-0705/M-0977/F-0753/F-0531/F-1023/F-1186/F-1151/F-0955/M-1043/F-1258/F-1059/F-0564/F-0686/F-0697/M-1334/F-1176/M-1205/M-0597/M-1068/M-0910/F-0520/F-1144/M-0967/F-0952/M-0524/M-0602/F-1312/M-1005/F-1086/M-0919/F-1092/M-0928/F-1333/F-0623/F-0757/F-1179/M-0997/F-1132/M-0547/F-0588/F-1136/M-0865/F-0959/M-1303/M-1087/M-1135/M-0961/F-1335/F-1079/F-1336/F-0508/M-1142/M-0944/M-0896/F-0688/F-0726/M-0673/M-0566/F-0812/M-1102/F-0939/F-0714/F-0622/M-0513/M-1021/F-1154/F-1001/F-0619/F-0668/M-1056/F-0754/M-0843/F-1324/F-0924/F-1295/F-0632/M-0507/F-1028/F-1169/M-1172/F-0687/M-0986/F-0514/M-0700/M-0573/F-0830/F-0786/F-1263/M-1184/M-0815/M-1293/F-0625/F-1275/M-0809/F-1280/M-0963/F-1108/F-0913/F-0601/M-0733/F-0836/F-0760/F-0544/M-1064/M-0740/M-1310/M-1291/F-1232/M-1163/F-0948/M-0724/F-0727/F-0886/F-1346/M-0581/F-1016/M-0981/M-1077/M-1319/M-0992/M-0879/F-1238/M-1162/F-0563/F-1057/F-1127/F-1061/M-0759/F-1228/F-0773/M-0734/M-0716/M-0906/M-0933/F-1315/F-1313/F-0858/M-0664/F-0689/M-1207/M-0818/F-1342/M-0590/F-0617/F-1257/F-1318/M-0680/F-0591/F-1071/F-0750/M-0778/M-0536/M-0639/F-1196/M-0732/F-0583/F-0974/F-0515/M-1247/F-0702/M-1241/M-0540/M-1003/F-1002/M-0813/M-1262/M-1104/F-0810/F-1120/M-0634/F-1190/M-0770/M-1194/F-0894/F-1249/M-0765/F-1316/M-1286/F-1129/M-0783/M-0868/F-0538/M-0800/F-1178/F-0838/M-0885/M-0903/F-0751/M-1073/F-1149/F-0720/F-1202/M-0932/M-0978/M-1029/M-0794/M-1300/M-0940/M-1325/M-1084/M-1109/M-1264/F-0966/M-1292/F-0980/F-0788/F-0637/M-0745/F-0969/F-0917/M-1206/M-1161/F-0987/M-0973/F-1321/F-1189/M-0662/M-0907/F-0893/M-0995/M-0584/F-0956/F-0957/M-0805/M-0550/F-0748/F-1089/F-0580/M-0528/M-0824/M-0746/M-0557/F-1100/F-0545/M-0608/F-1063/M-1167/M-1139/F-1153/M-0709/F-1214/F-1041/F-1146/F-0579/M-0834/F-0512/M-0611/M-0837/M-0711/M-0630/F-0882/F-1055/F-1032/F-1337/M-1083/F-1171/M-0811/F-0890/M-1307/M-0862/F-1070/M-0988/F-0828/F-0968/M-0607/M-1007/M-1170/F-1126/M-0570/F-0629/F-0825/M-0994/M-0860/M-0715/M-0758/M-1044/F-1244/F-1123/M-0600/M-1137/F-1113/F-0912/M-1037/F-1060/M-1345/M-0831/M-0593/F-0616/M-1069/M-0820/M-0768/F-1203/M-1218/M-1252/F-0962/F-1027/F-1010/M-0576/M-0949/F-1131/F-0549/F-0990/M-1323/M-0901/M-1111/M-0567/F-0823/M-0866/F-1233/F-0934/F-0690/F-0911/F-0842/M-1239/M-0546/M-1267/M-0699/F-0713/F-0737/F-1122/F-1152/M-1201/F-0558/F-0929/M-1265/F-1039/M-0859/M-1024/F-1105/M-0908/M-0605/F-0701/M-1344</t>
  </si>
  <si>
    <t>F-0767</t>
  </si>
  <si>
    <t>Guan Weiwei</t>
  </si>
  <si>
    <t>F-0543/M-0738/F-1026/F-0592/M-0960/F-1106/M-0624/F-0804/F-0545/F-0687/M-1005/M-0967/M-0599/M-0607/F-1132/M-0806/M-0567/M-1167/F-1004/M-1307/F-1041/F-0544/M-0524/F-0913/F-0748/M-0949/F-1198/F-0798/F-0538/M-0910/F-0531/M-1107/F-0583/M-1223/F-0568/M-1347/M-0501/F-0638/M-0723/M-1276/M-0996/F-1190/M-0951/M-1247/F-0578/F-0799/M-1287/M-0824/M-0670/M-0831/M-1139/F-0819/F-0672/M-1072/M-0995/F-1013/M-1014/F-0775/F-1042/M-1304/M-0505/F-0751/F-0563/F-0627/M-1182/F-0763/M-1320/M-1038/M-0973</t>
  </si>
  <si>
    <t>M-0768</t>
  </si>
  <si>
    <t>Haifa Salamah</t>
  </si>
  <si>
    <t>F-0622/F-0672/M-0973/M-1243/F-1204/F-1120/M-1293/M-0607/F-1168/M-1031/M-0860/M-1248/M-0562/F-0775/F-0954/F-1026/F-1046/M-1068/M-1054/M-0738/F-0763/M-0926/M-0609/F-1106/F-1045/M-1303/M-1111/F-0735/M-0920/F-1228/F-1004/F-0543/F-1215/M-1287/F-1285/M-0505/M-0877/M-1033</t>
  </si>
  <si>
    <t>F-0769</t>
  </si>
  <si>
    <t>Sajid Al-Harbi</t>
  </si>
  <si>
    <t>M-0988/M-1031/F-0592/F-1336/M-0599/F-0687/M-1054/M-1014/M-1276/M-1107/M-1231/M-1051/F-0763/M-0821/M-0851/F-0980/M-1068/F-0531/M-0536/M-0566/F-0596/F-0954/M-0892/F-1324/F-1171/F-1190/M-0860/F-0839/F-0726/F-0772/F-0799/F-0688/M-0919/M-0779/M-0992/F-0544/F-1032/F-0927/M-1184/M-0593/F-1120/M-0534/M-1077/F-1202/F-0900/M-0560/F-1012/M-1293/F-0842/M-1195/F-1168/M-1307/F-1071/M-0831/M-0505/M-0610/M-1339/F-0697/M-1248/M-0510/F-0798/M-1241/F-0929/F-1060/M-1036/F-0619/F-0957/M-0570/F-1316/M-0733/F-1285/M-0837/M-0961/F-1086/M-0670/M-0986/F-1169/M-1101/F-0625/F-1098/F-0748/F-0808/F-1079/F-0953/F-0537/M-1347/M-0920/F-1210/F-0857/F-0623/F-1222/F-0861/M-0758/F-1026/M-0973/M-1320/F-1274/M-0680/F-0935/M-0528/M-1139/F-0549/M-0778/F-0502/F-1213/F-0931/F-0819/F-1013/M-0597/M-0777/M-0843/F-1204/F-1183/F-1305/M-1287/M-0555/M-0501/F-1136/M-0590/M-1038/M-0513/F-1010/F-1178/M-0960/M-0755/F-0828/F-0937/M-0802/F-0757/M-1326/F-0754/F-1245/M-0794/F-1070/F-1121/M-0862/F-1215/F-0872/F-1196/F-1312/M-1223/M-0624/F-0882/F-1193/M-1218/F-0574/F-0893/F-0538/M-0815/M-0859/F-1349/F-0950/M-1301/F-0829/M-0519/M-0703/F-0747/F-1175/F-0545/M-0524/F-0735/M-0806/F-0613/F-0948/F-0532/F-0671/M-1182/F-1279/M-0901/F-1045/F-0775/M-0646/F-0956/M-1298/M-0609/M-1235/F-1212/F-1153/M-1243/M-0562/F-1337/M-0951/F-1129/F-0751/M-0636/M-1025/F-0984/M-0526/M-0673/M-0550/M-1072/M-1319/M-0677/F-0504/F-1004/F-1138/F-0807/F-1257/F-0698/M-0871/F-1002/F-0804/M-1074/F-1028/M-1078/M-1201/F-0638/F-1046/F-0503/F-0810/M-0556/F-0991/M-0664/F-0764/M-1158/F-1233/F-0668/M-0841/M-0963/F-0669/F-1272/F-0924/F-0525/F-1106/F-1055/M-1289/M-1194/M-1247/M-0982/F-0890/F-1041/M-1300/M-0840/F-0632/M-1021/M-0791/F-0760/F-1131/M-0940/M-0996/M-1069/F-1090/M-0781/F-0651/F-0773/F-1123/M-1334/M-0607/M-1345/F-1015/F-0514/M-1087/F-1216/F-0508/M-1187/F-0580/F-1333/M-1302/F-0552/M-0731/F-0894/M-1303/M-0809/M-1033/M-0814/F-0886/M-0586/F-0617/F-0622/M-0879/M-1064/F-1103/F-0952/M-1329/M-0679/F-1251/F-1332/M-1262/F-1189/F-1186/F-1322/M-1005/F-1027/M-0981/F-1232/F-0663/F-1280/F-0974/M-1311/F-0883/M-0582/M-0792/F-1176/M-0694/F-0676/M-0925/F-1295/F-0684/M-1323/M-1007/M-0910/F-1052/F-0845/F-1249/M-1111/M-0793/F-0827/M-0909/F-1228/M-1291/F-0515/F-1092/F-1140/F-0682/M-0642/F-0627/M-0943/M-0527/F-0563/M-1325/M-1082/F-1328/M-1304/F-0543/M-0970/F-0976/F-1146/M-0573/F-0962/F-0659/M-0826/M-0866/F-1321/M-0949/F-0846/M-0945/M-0741/F-0966/F-0564/M-1191/M-0539/F-1198/F-0568/F-0959/M-1192/F-0530/M-0926/F-0911/F-1061/F-1275/F-1143/F-1062/M-0995/F-0830/F-0717/F-1263/F-0714/F-0849/F-0512/M-0557/F-0913/M-1043/F-0902/F-1225/M-0783</t>
  </si>
  <si>
    <t>M-0770</t>
  </si>
  <si>
    <t>Eman Alshehri</t>
  </si>
  <si>
    <t>M-0505/F-0935/F-0786/F-1151/F-0592/M-0973/M-1347/M-0599/F-1119/F-0672/F-1002/M-0510/M-1276/M-1223/M-1014/F-1316/F-0819/F-1012/M-0779/F-0775/F-1136/F-1129/M-0967/M-0624/F-1098/F-1190/F-0579/M-0992/F-1004/F-0688/F-1204/F-1285/F-0747/M-1231/F-0627/F-0726/F-0578/M-0851/M-1201/F-0632/M-0606/M-0507/F-1042/F-1032/F-1257/F-0954/F-0959/M-0834/F-0671/M-1025/M-0501/F-1013/M-0590/M-0877/M-0636/M-0738/F-1228/F-0911/F-1026/F-1123/F-0929/F-1210/M-1292/M-1038/M-0664/M-1051/M-0567/F-0739/M-0694/F-0537/M-0919/F-0531/M-1243/F-1198/M-0566/F-1305/F-1249/F-0515/M-0560/M-0553/M-1345/F-0763/M-1241/F-1212/F-0882/F-0543/M-0859/F-0563/F-0844/M-0658/M-0670/M-1301/M-1072/F-1226/M-0926/F-0757/M-0821/M-0925/M-0876/M-1005/M-0733/F-0583/F-0991/F-0685/F-0900/M-1304/F-1337/F-1274/M-0824/F-1186/F-0697/M-0600/F-1057/M-1139/F-0839/F-1045/M-0597/M-1024/F-1143/M-0570/M-0703/F-0748/M-1101/M-1218/F-0687/M-0678/M-1334/M-0768/M-0982/M-1320/F-0574/F-0894/F-0931/M-0709/F-1312/M-1030/F-1049/F-0530/F-0804/M-0949/F-0508/F-0720/M-0960/F-1168/F-0613/M-1302/F-1328/F-1132/M-1181/M-0630/M-0665/F-0772/M-1268/M-0920/F-1258/F-0619/F-0980/F-1063/F-0953/F-0942/F-0836/F-1259/M-0577/M-0594/M-0646/F-0934/M-0843/F-0551/F-1317/F-1280/M-0867/M-1248/M-1102/F-1131/M-0837/M-0586/M-0602/M-0559/F-0659/F-0886/M-0536/F-0913/M-0961/F-1214/M-0758/M-0573/F-0623/M-1307/F-0638/M-0977/M-0550/M-0547/F-0651/F-1126/F-0635/F-1171/M-1194/M-1054/M-1286/F-1342/F-0753/M-0634/F-0861/M-0732/F-1169/M-0888/M-0915/F-0754/F-1016/F-1183/M-0815/F-0516/M-1117/M-0892/F-1318/M-0793/F-0990/F-0628/M-0860/F-0975/M-0932/F-0520/F-1216/M-1293/M-1167/F-0827/F-0966/F-1112/M-1082/F-0948/M-1325/M-1303/F-1278/F-0660/M-1135/F-0512/F-0601/M-0899</t>
  </si>
  <si>
    <t>M-0771</t>
  </si>
  <si>
    <t>Hanan Hashim</t>
  </si>
  <si>
    <t>F-1169/F-0828/M-1293/M-0973/M-0940/F-1316/F-0622/F-0538/F-0812/F-1151/M-1036/F-1098/F-0775/M-0624/M-0837/F-0672/M-0778/F-1106/M-0824/F-0627/M-0988/F-1079/F-1002/F-0687/F-0748/M-0510/F-0935/F-0754/M-1303/F-1285/M-1107/M-0534/M-0567/F-1016/M-1223/F-0751/F-0638/F-0545/M-0599/M-0528/M-1095/F-1152/F-1210/M-0841/F-1138/M-0920/F-1213/M-0519/M-1231/F-0579/M-0562/F-1178/M-1248/M-1287/M-1243/M-0881/M-0915/F-0839/F-0911/M-1068/F-0882/F-1042/F-1257/M-1276/M-0831/M-1005/M-0834/M-0524/M-1167/F-0682/M-0949/M-1087/F-0763/M-0553/M-1084/M-0806/M-0607/M-0694/M-1292/M-1051/F-0739/M-0792/F-0502/M-0906/M-0783/F-0697/F-1055/M-1255/F-0632/F-1324/M-0582/F-0574/M-0593/M-1218/M-0892/F-1212/F-0659/F-0516/F-0525/F-0893/M-1187/M-0576/M-1262/F-1193/M-0594/F-1215/F-0544/M-0967/F-0719/M-0755/M-1345/F-0668/M-1170/M-1139/M-0944/M-0782/M-0982/F-0808/F-0861/M-0678/F-1226/M-0696/M-0540/M-1021/M-0507/M-0876/M-1035/M-1247/F-1143/M-1339/M-0610/F-1214/F-1045/F-1176/F-0760/F-0913/F-0799/F-0563/F-1046/F-0942/F-1071/M-1043/F-0772/M-1325/F-0797/F-1001/M-0859/M-0664/M-0586/F-1171/F-1198/F-1027/M-0774/F-0849/F-0517/M-0744/F-0894/F-1028/M-0981/M-0556/M-0738/M-0527/M-0587/M-0869/F-1131/M-0833/F-1081/M-0529/M-0997/F-0747/F-1059/F-0720/F-1126/F-0900/M-1109/F-0512/F-1346/M-0703/M-1158/M-1054/M-0888/F-1204/F-1062/M-0691/M-0548/F-1315/F-0807/M-0862/F-0619/M-0732/F-0889/M-0670/F-0786/F-1295/M-1014/M-1201/M-0758/M-0910/F-1023/M-1300/M-0860/M-1241/M-0777/F-0735/F-0564/M-1022/F-1146/M-1319/F-0660/M-0636/F-0688/M-0809/M-0680/F-0504/M-0868/F-1336/M-1078/F-0726/F-0952/F-1196/M-0673/F-1136/M-1194/F-1216/F-1108/M-0547/M-0700/M-1182/F-0846/F-0580/F-0787/M-0926/M-1156/F-1305/M-0677/M-1334/M-1064/M-0943/F-0617/M-1053/F-0950/F-0628/F-0685/F-0503/F-0737/F-1256/F-1342/M-0641/M-1024/M-0513/M-0925/F-1328/M-0996/M-0536/F-1190/F-0937/F-0531/F-1229/M-0840/M-0608/F-1275/M-1301/M-0871/M-0794/M-0820/F-1271/M-0501/F-1134/M-0899/F-0635/M-0961/F-1317/M-0759/F-0612/F-0830/M-0590/M-1118/F-0832/F-0537/F-1240/M-0901/F-1165/F-1119/M-0813/M-0951/F-0671/M-0765/F-1321/M-1192/F-0623/F-0836/F-0757/M-0994/F-0976/F-1188/M-1344/M-0560/M-0734/F-0975/M-1030/M-0877/M-0816/F-0991/F-0767/F-0948/M-1117/F-1160/M-0993/F-0927/F-0773/F-0819/M-0746/M-0850/F-0857/F-0803/F-0842/F-0762/F-0872/M-0919/M-0847/F-1202/M-0752/M-0977/F-1122/F-0904/M-0843/M-0897/F-1103/M-0856/M-1083/F-0883/M-1029/M-0835/F-0956/F-1297</t>
  </si>
  <si>
    <t>F-0772</t>
  </si>
  <si>
    <t>Xue Zhiming</t>
  </si>
  <si>
    <t>M-1201/M-1347/M-1031/F-0632/F-0592/F-1136/F-0804/M-0961/M-0694/M-0774/M-0560/F-0913/F-1178/M-1223/M-0567/F-0563/F-1316/M-1036/F-1226/F-0578/F-0828/M-1293/F-1106/F-0763/M-0926/F-1013/M-0599/M-0768/F-0882/M-1033/F-0617/M-1030/M-0678/F-0688/F-1045/F-0991/F-0900/M-0779/M-1135/M-0940/M-0501/F-0786/F-0619/M-0562/F-0844/M-0534/F-0622/F-1151/M-1247/M-0919/M-0519/M-0977/F-0980/F-0798/M-0610/M-0510/M-1344/M-1005/F-0502/M-0960/F-0950/F-0861/M-0818/F-0682/M-0877/M-0992/M-0606/M-1304/F-1129/M-0778/F-1204/M-0646/M-1255/F-0819/F-0638/M-1194/M-1287/F-0753/F-0739/F-0687/F-0898/F-1213/F-0520/M-1187/F-1004/F-0627/M-1091/M-0539/F-1215/M-0920/F-0846/M-0691/F-1190/F-1057/F-0588/F-1324/F-0799/M-1054/F-1337/M-1218/F-0659/F-1152/M-0594/M-1101/M-0548/F-0580/M-0780/F-0612/F-0671/M-0967/M-0840/F-0532/F-0747/M-0586/M-0997/F-0829/M-0664/M-1110/M-0909/M-1269/F-1216/F-0807/F-0690/M-1083/M-1289/F-1212/M-1181/F-1275/F-1273/M-0826/M-0716/M-0733/M-1139/F-1016/F-1071/F-1198/F-1274/F-1119/F-0751/F-0787/M-0837/F-1249/M-0624/M-0755/F-1126/F-1258/F-1103/M-0860/F-1245/F-0545/M-0738/M-0555/M-1319/M-1300/F-1026/M-0715/M-1281/M-1301/F-1328/M-0817/F-0953/F-0937/F-0537/M-0649/M-0744/M-1117/M-0582/M-0802/F-1032/M-0636/M-0941/F-1130/F-1186/M-1035/F-0651/M-0821/F-1001/F-0959/F-0904/F-0924/F-0652/M-0888/M-0611/F-0748/F-1002/M-0843/F-1228/M-0928/M-0998/F-0697/M-0869/M-1145/M-0865/M-0782/M-0993/F-1240/F-0544/M-1044/M-0910/F-1284/F-0561/M-0777/M-0834/M-0656/M-0732/F-0812/F-1060/F-1278/M-1111/F-1098/F-0872/M-0550/M-0523/F-0598</t>
  </si>
  <si>
    <t>F-0773</t>
  </si>
  <si>
    <t>Zhao Meng</t>
  </si>
  <si>
    <t>F-0953/M-0926/M-1223/M-0834/F-1071/M-0507/M-1347/F-1169/F-0913/F-0622/F-0735/F-0861/F-1119/F-0574/F-1151/M-1231/F-0954/F-0638/F-0627/F-0512/M-1051/M-0996/M-0919/M-1248/M-0755/M-0899/M-1286/M-0982/F-0538/M-1293/M-0910/M-0818/F-0537/M-0779/M-1036/F-0786/M-1287/M-0593/F-0900/M-0534/F-1002/F-0812/F-1168/F-0579/F-1336/M-0988/F-1285/M-1095/M-1307/F-0959/M-0553/F-1032/F-0688/M-1145/F-0632/F-1132/M-0606/M-0548/F-1059/M-1303/M-1243/M-1167/M-0510/M-1201/F-0975/M-0501/F-1041/M-1084/F-1188/M-0567/M-0951/F-0563/F-1060/F-0846/M-0778/M-0992/M-1292/F-0927/F-1204/F-0629/M-0892/F-1226/M-1339/M-1083/F-0672/F-1190/M-1181/F-1183/M-0821/M-0986/M-0782/M-1101/M-0841/F-1186/F-0516/M-0758/M-1107/F-0894/M-0576/F-1215/M-0826/F-1328/M-0696/F-0842/F-0957/F-0685/F-0596/M-1087/F-0525/M-1135/F-1013/M-1072/F-1178/F-0720/M-0610/M-0709/F-0719/M-0536/F-1063/M-0582/M-0837/M-0794/F-1228/M-0658/F-1272/F-0623/F-1026/F-0503/M-1268/M-0597/F-1081/F-0797/F-1317/M-1014/M-0594/F-0864/F-0668/F-0844/M-0550/M-1005/F-0937/F-1312/F-0544/F-1198/M-0993/F-1189/F-1324/F-0614/M-1281/F-0764/M-0906/M-1195/F-1216/F-0705/F-1297/M-0881/F-0549/F-0829/M-1022/M-0680/M-0877/F-0935/M-1325/M-0587/M-0944/F-0515/M-0524/M-0824/F-0687/F-1212/F-0532/F-1130/M-0973/F-0514/F-0628/M-1194/M-1031/M-0909/M-0895/M-1289/M-0932/M-0742/M-1241/M-0519/F-1175/M-1255/F-1176/M-0876/M-1291/F-1108/F-1225/F-1018/F-0690/M-0878/M-0813/F-1049/F-0659/M-0505/F-1057/M-0609/M-0715/M-0815/F-1193/F-0598/M-0602/F-0592/M-0867/F-1260/F-1098/F-1257/M-0949/F-1138/F-1016/F-0753/F-1349/F-1337/F-1070/F-0889/F-0545/M-1334/F-1314/M-0566/F-0939/M-0923/M-1056/F-1321/F-0934/M-0607/F-0799/F-0855/F-0956/M-0979/M-1044/M-0768/F-1112/F-0686/F-1001/M-0862/F-0929/F-0882/M-0723/F-0601/M-0809/M-0901/M-0724/M-1319/F-1238/M-0879/M-1266/F-1134/M-0626/M-0806/F-1144/F-0980/F-0990/F-1196/M-1301/M-0526/M-0611/M-0664/F-0750/M-0833/F-1015/F-1253/M-1205/M-0703/F-0530/F-0580/M-0960/M-0860/F-1171/F-0517/F-0969/F-1028/M-1068/M-1331/F-0819/M-1054/M-1187/F-0807/M-0655/F-1123/F-1131/F-1335/F-0757/M-0997/M-0540/F-0552/F-0714/M-1302/F-0748/M-1276/M-0868/M-0741/F-0689/F-1256/F-0717/F-0657/F-0661/M-1170/F-0898/F-0832/M-0843/M-0869/F-1213/M-1009/F-1120/M-1110/M-0608/F-1316/M-0817/F-1282/M-0646/F-1258/F-0502/F-0504/M-1267/M-0791/F-0697/F-0568/F-0727/F-1155/M-0915/M-0961/F-1152/F-0931/M-0925/M-0570/F-1165/F-0558/M-1074/F-0712/F-1263/M-1043/M-0908/M-0675/M-0650/M-1320/M-0678/F-0747/F-1232/F-0890/M-1184/F-1346/M-0513/F-0952/M-0729/M-0774/M-1073/F-1154/M-0752/M-1069/F-1333/F-1210/M-1037/M-0599/M-0776/M-0634/M-0562/M-0523/F-0762/M-1270/F-0684/F-0583/F-0531/F-0543/M-0654/F-0698/F-1136/M-0620/M-1000/M-1067/M-1109/F-0804/M-1024/F-0676/F-0617/F-1284/M-0694/F-1280/M-1283/M-0744/F-0682/M-0624/F-1046/M-0631/F-1157/M-0859/F-1149/M-1099/F-0775/F-0827/F-0660/M-1050/F-0613/M-1077/M-1038/M-0644/F-1129/M-1035/F-0917/F-0991/F-1126/M-1206/F-1045/M-1078/F-1153/M-0746/F-0728/M-0920/M-0604/F-0769/M-0636/F-1318/M-1166/F-1348/F-0561/M-0820/M-0802/F-0766/F-0681/F-0772/F-0692/F-1305/M-0738/F-1245/M-0783/M-1025/F-1242/F-0836/F-1106/M-0533/F-0808/F-0966/F-0707/F-1332/F-1079/M-0970/F-1133/M-1137/M-0998/F-1012/M-0835/M-1247/M-0847/M-0560/M-0573/F-0612/M-0640</t>
  </si>
  <si>
    <t>M-0774</t>
  </si>
  <si>
    <t>Maryam Rahman</t>
  </si>
  <si>
    <t>F-0953/F-0632/M-0738/M-0837/M-0505/F-0592/F-0672/F-1013/F-1228/M-0755/M-1078/M-0977/M-0859/F-0934/F-1123/F-1132/F-1032/F-0775/M-0778/F-0617/F-0543/M-0834/M-0988/F-1086/F-1106/M-1139/F-1120/M-0982/M-0566/M-0610/F-1002/F-0798/F-0748/F-0747/M-0680/M-0536/F-0638/F-0537/M-1135/F-0583/M-1243/M-0560/M-0534/F-1210/M-0892/F-0927/F-0786/M-0951/F-0545/M-0524/F-0804/M-0768/F-1285/M-0646/M-0593/M-0996/M-1255/F-0812/F-0629/F-1312/F-0712/F-1212/M-1195/M-0831/M-1072/M-1038/F-1273/F-0660/M-0792/M-1201/M-0590/F-0772/F-1016/M-0609/M-0678/F-0913/M-1344/M-0783/M-0528/M-1036/M-1301/F-1257/M-1095/M-0582/M-0915/M-1167/F-1333/F-0893/M-0526/F-0842/M-1339/M-0716/F-0929/M-1054/F-1055/M-0670/F-0882/M-1101/F-0828/F-0578/M-0920/F-0799/F-0980/F-1168/M-0820/F-1178/F-1204/F-0898/M-0826/M-1231/M-1181/M-1303/M-0899/M-1298/M-1300/F-1112/M-1218/F-1126/M-0816/F-0502/M-1293/M-0607/F-1336/F-0525/F-0917/F-0596/F-0911/M-1069/F-1295/M-0573/F-0531/M-0993/F-0753/M-1276/M-0817/F-0959/F-0689/F-0623/F-0763/F-1049/M-0821/M-0833/M-1014/M-0926/M-0791/F-1026/M-0567/M-0944/M-0553/M-0587/F-0598/F-1171/F-0520/F-0924/M-0903/F-0561/M-1208/F-1226/F-0836/F-0735/F-0975/F-0564/M-1087/F-1098/F-1108/M-1118/F-1071/F-1045/M-1142/F-0726/M-1347/F-0648/F-0504/M-0562/F-0844/F-0858/F-1328/M-1182/F-0669/F-0591/M-0910/M-0860/F-0688/M-0841/M-1109/M-0818/F-0684/M-0636/M-0673/F-0954/M-1291/M-0744/M-0733/F-0974/M-0513/F-0508/M-1223/F-0614/F-1057/M-0997/M-0871/M-0960/M-0548/F-1234/F-0568/M-0679/F-0900/F-0966/F-1317/M-1170/F-1061/M-1162/F-1335/F-0889/F-1305/M-0510/F-1271/M-1077/F-0937/M-0949/F-0787/M-1111/M-0981/M-1289/F-0522/M-0691/F-1062/M-1164/M-0641/M-0897/M-0624/F-1225/F-1245/F-0612/M-0529/F-1278/F-1116/F-0819</t>
  </si>
  <si>
    <t>F-0775</t>
  </si>
  <si>
    <t>Nidal Rahman</t>
  </si>
  <si>
    <t>M-1223/F-1169/F-0861/F-0687/F-0543/M-0624/F-0672/M-0507/M-1243/M-0694/F-0954/F-0959/F-0828/M-0967/M-1036/M-0567/F-0638/F-1119/F-1123/F-1045/M-0510/M-0910/F-1071/F-0819/M-0599/M-0996/M-1201/F-1210/F-0804/F-1204/M-0534/M-1068/M-0818/F-0812/M-1301/M-0501/M-0821/F-0538/F-1171/F-1257/F-0598/F-0864/M-1339/M-1035/M-0680/M-0876/M-0513/F-0735/M-0925/F-1151/M-0524/M-0505/M-1025/F-0545/F-1016/M-0992/F-1285/F-1336/F-1132/M-0744/M-0779/M-0826/F-0726/F-0844/F-1273/M-0860/M-0582/M-1021/M-1291/M-0664/M-1117/M-0783/F-0619/M-1187/F-0531/F-1055/F-0838/M-0600/M-0881/F-0975/M-0841/M-0906/F-1120/F-1274/M-1109/F-0632/F-1190/M-1102/M-0806/M-0646/M-0658/M-0566/F-0537/F-0512/M-0550/M-1051/F-0839/F-1198/F-0558/M-0678/M-1031/F-0502/F-1027/M-1024/F-0583/F-1059/F-0760/F-1337/M-0670/F-1046/F-1316/F-0913/M-0851/M-1286/M-1111/M-0587/F-0747/M-0940/F-0911/M-1231/F-0924/M-0553/F-0514/M-1287/F-0748/F-0651/M-1005/M-0610/M-0888/F-0953/F-1333/F-0846/M-0977/M-0981/M-0824/M-0780/M-1014/F-1176/M-0781/F-0613/M-0606/M-0862/M-0597/F-0950/M-0590/F-0612/F-1250/F-0786/M-0777/F-1188/M-0868/M-0833/F-0588/F-0617/M-1158/M-0901/M-0555/F-1271/M-0602/F-0564/M-0859/F-1228/F-0754/M-0995/F-0714/M-0527/F-1134/M-0703/F-1060/F-1240/M-0791/M-0634/F-0690/F-0578/M-0523/F-1258/F-1178/F-1108/F-0905/F-0927/M-1293/F-1081/F-0739/M-1087/M-0715/F-1066/F-1004/M-0986/M-0738/F-1225/F-1153/M-0877/F-0836/F-0568/M-1139/F-1183/M-0576/M-0768/M-0793/M-0528/M-1091/F-1249/M-1319/F-1149/M-1281/F-1040/M-0557/M-1181/F-0682/F-0652/M-1167/F-0580/F-1129/F-1272/M-0696/M-1208/M-1077/M-0577/M-1235/M-1276/F-1070/M-0586/M-0547/F-1010/M-1000/M-1082/M-1347/F-0592/F-0669/F-1263/M-0699/F-1222/M-1022/F-1253/F-0773/F-0712/F-1133/F-1165/F-1012/M-0993/M-1248/F-0579/F-0635/F-0645/F-0515/F-0757/M-0593/F-0648/F-1032/M-0654/M-0892/F-0720/F-1232/M-0843/F-0807/M-0641/M-1241/F-1322/M-1007/F-0753/M-0887/F-0957/F-1317/F-0799/F-1202/M-0970/F-0508/M-0878/F-1349/F-0858/F-1227/M-1083/F-1216/M-0594/M-0529/F-1196/M-0958/F-1122/F-0647/F-1013/M-0944/F-1297/F-0629/M-0964/F-0623/M-0677/F-1023/F-0893/F-1002/M-0656/F-0549/M-1268/M-0867/M-0831/F-0788/F-0710/F-0883/F-0530/M-0642/M-0636/F-1106/M-0949/M-0774/F-0987/M-0837/M-1255/F-0668/M-1078/F-0886/F-0657/M-0542/F-1103/F-1138/M-1145/F-1261/F-0728/F-0596/F-1028/F-1155/M-1194/F-1212/M-1038/F-0563/F-1063/M-0778/M-0809/F-1234/M-0611/F-1168/F-0551/F-1041/M-0926/F-1282/F-1226/M-1325/F-1079/M-0711/F-1318/M-1072/M-0988/M-1184/M-0533/F-0601/F-0686</t>
  </si>
  <si>
    <t>M-0776</t>
  </si>
  <si>
    <t>Ramzi Khalil</t>
  </si>
  <si>
    <t>F-0861/M-0834/M-1167/F-0672/F-0538/F-1046/M-0860/M-0919/M-0877/M-1293/F-0622/M-0636/F-1136/F-0688/M-1036/M-0967/F-1228/M-1307/F-0579/M-1005/F-0819/F-0804/M-1068/M-0996/F-0592/F-0864/F-1178/M-1187/F-0563/M-1014/M-1347/F-0839/F-0754/M-0562/F-0712/M-0540/M-1184/F-1216/M-0906/F-1188/M-0694/F-0900/M-0566/M-0988/M-0859/M-0624/F-0544/M-1223/M-0779/F-1168/F-0980/M-0837/F-0668/M-0507/M-0599/F-1059/F-0757/F-0629/F-0543/M-0680/M-1087/F-1317/F-0627/M-0951/F-1120/F-0687/M-1339/M-0738/M-0992/M-0590/M-1054/M-1276/M-0926/M-0982/F-0685/M-0519/F-1045</t>
  </si>
  <si>
    <t>M-0777</t>
  </si>
  <si>
    <t>Xiong Meng</t>
  </si>
  <si>
    <t>F-0786/M-0940/F-1046/M-0988/M-0967/M-0510/M-1248/F-1190/M-1107/M-1054/M-1068/M-1223/M-0961/F-1079/M-0567/M-0909/F-1204/F-0688/F-1316/M-1025/M-0609/F-0959/F-1032/M-1014/F-1004/F-0839/F-0957/F-1026/F-0512/F-1212/M-1035/M-0925/F-1318/F-0751/F-0882/M-0851/M-1051/F-0838/F-1336/F-0622/M-0560/M-0949/F-1012/F-1132/M-1077/F-1155/M-1031/M-1287/F-0726/M-1145/F-0980/F-0975/M-0593/M-1325/F-0596/F-1228/F-0568/M-1247/F-0757/M-0778/M-1255/F-1312/F-1188/F-0563/M-0768/F-1171/F-0799/F-1165/F-0819/M-0951/F-0991/M-1194/M-0562/M-0899/F-1305/M-1038/M-1181/M-0920/F-0617/M-1293/M-1307/M-0774/F-1070/M-0606/F-0911/F-0861/M-0696/F-0629/M-0837/M-0536/F-1198/F-1081/F-0864/M-1347/M-0892/M-0570/F-0532/F-0538/F-0508/F-0775/F-0935/M-1301/M-0859/F-1086/F-1016/M-0960/F-0955/M-0557/F-0697/F-1042/M-0843/M-0534/F-0531/F-1317/M-0996/M-0821/M-1276/M-0973/F-0720/M-1243/F-1002/M-0513/F-1240/M-1195/F-0900/M-1021/F-1143/M-0840/F-0954/F-0544/M-1319/F-0659/M-0794/M-0744/F-1169/F-0828/M-0624/M-0926/F-1179/F-0857/M-0862/M-0670/M-0944/M-1095/M-0703/F-0804/F-1138/F-0913/F-0543/M-0555/M-0816/M-1167/F-1249/F-1066/M-1102/M-0977/M-0507/F-0917/F-1337/F-0984/F-0632/M-0780/M-0895/M-1117/M-0877/M-0700/F-1324/F-0754/M-0740/F-0974/M-0906/M-1156/F-0578/M-0932/M-0771/M-1072/M-1205/M-0715/F-1272/M-0928/M-0634/M-0611/F-1175/M-0526/M-0993/F-1126/M-1345/M-0610/F-0717/F-0748/F-0830/M-0576/F-1210/F-1041/M-0818/F-1120/F-0956/M-0528/M-0781/F-1193/F-1333/F-0504/M-0910/F-0808/M-0646/F-1131/M-1182/F-1196/F-1285/F-1116/F-0616/F-0849/F-0558/F-0574/M-1292/F-0898/M-1286/M-0868/M-1266/F-0503/M-0664/F-1119/F-0825/M-0680/M-0792/M-1033/M-0745/F-0635/M-0841/F-0934/F-0692/M-0566/F-0520/M-0826/F-0537/F-0889/M-0665/M-0998/M-1268/M-0903/F-1027/F-1348/F-1263/M-0523/M-0997/F-0685/F-0747/M-0524/M-1283/F-1146/F-1313/F-0953/F-0502/F-0619/F-0832/M-0649/F-0682/M-1053/F-1098/F-1229/M-0915/M-0548/F-1253/M-0572/F-0652/M-1241/M-1300/M-0540/F-0638/M-0547/F-0842/M-0527/M-0815/M-0630/M-0879/M-1218/M-1170/M-1344/M-0831/F-1202/F-0671/M-0887/M-0505/M-1044/F-1282/F-0580/M-0817/F-0583/M-0641/M-0529/F-1001/F-1129/M-0662/F-0929/M-0964/F-0663/F-0702/M-1208/F-1108/F-1274/F-1346/M-0790/M-0736/M-0885/F-1216/M-1281/M-0896/M-0556/M-0732/F-1123/F-0592/M-0733/M-1163/M-0600/M-1024/F-1259/M-0654/F-0687/M-1056/F-1045/M-0758/M-1036/F-1314/F-0648/F-1152/M-1074/F-1023/F-0950/F-1227/M-0626/M-1302/F-0525/M-1101/M-0978/F-1057/M-0995/M-0678/F-0803/F-0714/M-0656/F-1232/M-1267/F-0719/M-0782/F-0549/M-0806/F-1151/F-0763/F-0750/M-0779/F-0927/F-0812/F-0660/M-0992/M-0871/M-0565/F-0829/M-1308/M-0752/F-1100/F-0672/F-1105/M-1329/F-0598/F-0653/M-0550/F-0990/F-0647/F-0787/F-1040/M-0923/M-0741/F-1236/M-0789/F-1189/F-1136/F-0701/F-1280/F-1106/M-1231/M-1147/F-1215/M-0945/F-1234/M-0679/F-0689/F-1168/M-0658/F-1306/M-0694/F-0623/M-1252/M-1064/F-1013/M-0860/F-1059/F-1060/M-1029/F-0612/M-1137/F-0965/F-1178/F-0735/M-1326/F-1055/M-0856/M-0793/M-0559/M-0834/F-1134/M-0586/M-0876/M-0643/M-0770/M-0683/F-1018/M-1009/M-1161/F-1244/M-1237/M-0620/F-0785/F-0521/M-0873/F-1340/M-1206/M-0755/M-0738/M-0930/F-0705/F-0739/M-1201/M-0947/M-0731/F-1154/M-0599/M-0824/M-1291/M-1111/M-0582/M-0791/F-1065/M-1083/F-1297/F-1213/M-0919/M-1022/F-1321/M-1184/F-0912/M-0802/F-0545/F-1133/M-0718/F-0627/M-0943/F-1295/F-1071/F-1294/F-0894/F-1332/F-0886</t>
  </si>
  <si>
    <t>M-0778</t>
  </si>
  <si>
    <t>Theresa Williams</t>
  </si>
  <si>
    <t>F-0786/F-0935/F-1045/F-0953/F-0671/M-0510/M-0910/M-1139/F-0819/M-0988/M-0774/M-0607/F-0748/F-1026/F-0502/M-0694/F-0563/F-1285/F-0763/M-1167/M-1293/M-0540/M-0986/M-1292/F-1316/F-1059/M-0505/F-0545/M-1248/F-1132/M-1307/M-0636/F-0957/F-1041/F-0757/M-1036/F-1126/F-1240/M-0553/M-1077/M-0996/F-1297/F-1216/F-0898/F-1002/F-1155/F-0735/F-0687/F-1098/M-0624/F-0804/F-0583/M-0881/M-0960/F-0538/M-0599/F-1146/F-1188/M-0851/F-0544/F-0913/M-1021/M-0818/M-0501/M-1262/M-0806/M-0664/M-0534/F-1063/M-0738/F-0929/M-0951/M-0826/M-1035/M-1320/F-1108/F-0531/F-1213/M-0779/F-0629/M-1078/F-1060/M-0567/F-0864/M-0831/F-1178/F-1012/F-1079/F-0638/F-0596/F-0660/M-0524/F-0659/M-0834/M-0949/F-1023/M-0755/M-0528/F-1202/F-0579/M-0906/M-0892/F-0663/F-1271/M-0792/F-0697/M-0782/M-0665/M-1135/F-1273/M-0526/F-0719/M-0841/M-0576/M-1054/F-1040/F-1106/F-0592/F-1274/M-0961/F-1183/F-0861/F-0627/M-1195/M-0993/M-0843/F-0797/F-1004/F-0975/M-0758/M-0555/F-0974/F-0672/F-1305/M-0529/M-0771/F-1057/M-0837/M-0550/M-1201/M-1269/F-0846/F-1193/M-0794/M-1329/M-1194/M-0670/F-0838/F-1131/M-0944/F-0775/F-1138/M-1302/M-0723/M-0977/F-1119/M-0877/M-0909/F-1278/F-0954/F-0543/M-0865/M-0895/M-0620/F-0798/F-0688/M-0610/M-0677/F-1348/M-1266/F-0568/M-1211/F-1190/F-0580/M-0678/F-1120/F-1179/F-0525/F-0616/M-1025/M-1276/M-0696/M-0557/M-0513</t>
  </si>
  <si>
    <t>M-0779</t>
  </si>
  <si>
    <t>Haytham As</t>
  </si>
  <si>
    <t>F-1119/M-1293/F-0786/F-1336/F-1013/F-1026/F-1079/F-1151/F-1032/M-0505/M-0926/M-0607/F-0828/M-1347/F-0735/M-0534/F-0512/F-0687/M-0960/F-1204/M-0624/F-0574/F-1106/F-0913/F-0861/M-0996/M-1035/M-0824/M-0774/M-1319/F-0563/M-0703/F-1071/M-0758/F-1098/M-1167/F-0578/M-0961/F-1324/F-1016/M-0548/M-0670/F-0543/F-0617/M-1031/M-0646/F-0672/M-0792/M-1084/F-0660/F-0697/F-0614/F-0592/M-0920/M-0550/M-0967/M-0507/M-0524/F-1152/M-0949/F-0525/M-0860/M-1187/F-1070/M-1005/M-0851/M-0826/F-1004/M-1303/M-1014/F-0619/F-0763/M-0977/F-1010/F-0798/F-1263/F-1042/M-0899/M-1068/F-0532/F-1063/M-1201/M-0951/F-0598/M-0809/F-0953/M-1267/F-0954/F-1012/F-0622/F-1168/M-0892/M-1025/F-0583/F-0751/M-0843/F-1132/F-0663/F-1045/M-0694/F-0549/F-1226/F-1198/F-0819/M-0837/F-1337/F-0561/F-0757/F-0893/M-1021/F-0839/F-0517/M-0970/F-0613/M-1298/M-1281/M-0738/M-0802/F-0810/F-0612/M-1111/F-0596/F-1183/F-0935/F-1305/F-0911/F-1273/M-0895/M-0973/F-1316/M-1110/M-0733/M-1247/M-0771/M-0680/F-1282/M-0997/F-1190/M-0755/M-0859/F-0900/F-0712/M-0777/M-0665/F-1202/M-1208/M-0744/F-1092/F-0545/M-1145/F-1193/F-1126/F-1189/M-0587/F-1060/M-1038/M-0841/M-1139/F-0864/F-0638/F-0647/F-0804/M-0606/M-0501/F-1146/M-0649/M-0993/M-0906/F-0980/F-0739/F-0975/M-1218/F-0842/F-1061/F-1041/M-0519/M-1307/F-0623/F-0829/F-1335/F-0627/M-0526/F-1108/F-0635/M-0982/M-1262/M-0909/M-0723/F-0764/F-1274/M-0610/F-1120/F-1285</t>
  </si>
  <si>
    <t>M-0780</t>
  </si>
  <si>
    <t>Khalil Taha</t>
  </si>
  <si>
    <t>F-0543/F-1198/M-0505/M-1201/M-0837/F-1119/M-0988/F-0959/F-0804/M-0624/M-0510/M-0774/F-1151/F-0545/F-1228/F-1026/M-1005/M-1031/F-0671/F-0687/F-0937/F-1226/F-1317/M-0806/M-1231/M-1339/F-1168/M-0833/F-1169/F-0991/F-1071/F-1202/F-0735/M-1255/M-1068/M-1276/M-0973/F-0953/M-1223/M-0553/F-1138/M-0501/M-0758/M-0519/M-0540/M-1167/F-1312/F-0592/M-1038/M-0534/F-1204/M-0560/M-0782/F-0598/M-1084/M-0860/M-0901/M-0834/F-0844/M-0892/M-1095/F-0980/M-1014/M-1111/M-1303/F-1001/M-0792/F-1059/M-0831/F-0561/F-0632/F-0954/F-1318/F-1123/F-1316/F-1215/F-0798/M-1248/M-1347/F-1284/F-1213/F-1023/M-1243/M-0768/F-0502/M-1320/F-0929/F-1063/M-0610/M-0920/M-0599/F-0568/F-0819/F-0935/F-0580/F-0807/F-0531/M-0895/M-0862/F-1216/M-1307/F-0503/M-1195/M-0738/M-0843/M-0794/M-0992/M-1087/F-1210/M-0567/F-1126/F-1066/F-0861/F-1349/F-0754/F-0828/F-1253/M-0570/F-0942/M-0995/M-1054/M-0961/F-0974/M-1182/M-0977/M-0587/M-1286/M-0960/F-0984/M-1291/M-0593/M-1107/M-0783/F-1016/F-0913/M-0691/F-0574/F-1271/F-0659/F-1055/M-1109/F-1257/F-1028/M-1147/F-1012/M-0670/F-0775/F-1278/M-0940/M-0606/F-0720/M-0733/F-0613/M-0871/F-1129/F-0727/M-0634/M-1033/F-0635/F-0672/F-0714/F-0705/F-1002/M-1334/F-1121/M-0611/F-1152/F-1004/F-1041/F-0810/M-0903/M-1184/M-1268/F-1131/M-1241/F-0934/M-0963/F-1040/M-1283/F-0760/M-1091/F-0956/F-1046/M-0778/M-1345/M-0679/F-1282/F-0525/F-0682/M-1022/F-1275/M-0547/F-1305/M-0826/M-0817/M-0970/M-0926/M-0677/M-0982/M-0869/F-1272/F-0757/M-0915/M-1329/M-0745/F-0839/F-1324/M-0824/F-0516/F-1328/M-1035/F-0905/M-1044/F-0663/M-0664/F-0532/F-0578/F-0857/F-0927/F-1153/F-0900/M-0802/M-0996/F-0596/M-0526/F-0520/M-1326/F-0939/M-0925/M-0814/F-1042/M-0981/F-0625/F-0558/F-1227/M-1170/F-1171/M-0566/F-0515/M-0665/F-0614/M-0781/M-1319/F-1212/M-1043/M-0658/M-0899/M-1302/M-1266/F-0767/F-0564/M-0964/M-0856/M-1029/M-0923/M-0779/M-0933/F-1165/M-0723/F-0747/M-0696/F-1081/M-0576/F-0825/F-0638/F-0619/F-1332/M-1025/F-0726/F-0617/F-1006/M-0609/F-0583/M-0951/M-0680/F-0751/F-0852/F-1079/M-1262/F-0551/M-1036/M-0888/F-0952/M-0859/F-1261/M-0636/M-1078/F-1285/F-1108/F-0645/F-0748/F-1190/M-0909/M-1069/M-0851/M-0744/M-0815/F-1092/F-1189/F-0685/F-1178/M-1292/F-0890/M-0673/M-1145/M-1030/M-0650/M-0853/F-0676/F-0872/F-1065/F-1143/F-1245/F-1130/F-0914/M-1207/M-1325/F-0836/M-0908/M-0528/M-0850/F-0686/M-1101/M-1301/F-0812/F-1183/F-1154/F-1244/M-1008/F-1136/M-1218/M-1139/F-0938/F-0569/F-0855/M-1077/F-0514/M-1102/M-0641/M-0967/F-0579/M-0586/F-0764/M-0906/M-0644/M-1024/F-1259</t>
  </si>
  <si>
    <t>M-0781</t>
  </si>
  <si>
    <t>Duan Xiaomei</t>
  </si>
  <si>
    <t>M-0694/M-0960/F-0735/F-0672/M-1068/M-0680/F-1119/F-1151/M-0851/M-0988/F-0935/M-0678/F-0592/F-1026/M-0843/M-0774/M-1223/F-1228/M-0562/M-0768/F-0563/F-1216/M-1201/F-0828/F-0819/F-1171/M-0744/F-0772/M-0910/F-0754/F-1210/M-1005/F-0954/F-0627/M-0982/F-0839/F-0638/F-0502/M-1276/F-1324/M-0837/M-0540/M-1031/F-1120/M-1184/M-1187/F-0543/F-1317/M-1084/F-1001/F-0757/M-1243/F-0911/M-0758/F-1136/F-1046/F-0525/M-0505/M-0567/F-0937/M-0696/F-1086/F-0671/M-1036/M-0610/M-0833/F-1106/F-1168/M-0646/F-1002/M-0892/M-0553/F-0864/M-0783/F-0846/M-0970/F-0991/F-0927/M-0977/M-0818/F-1213/F-1263/F-0898/F-0980/F-1098/M-0607/F-0861/M-0926/M-0901/F-0613/F-0787/F-0934/M-0915/F-1337/F-0538/M-0834/M-1293/M-0738/M-1194/M-0802/M-0526/F-0719/F-1062/F-0939/M-0593/M-0925/F-1316/F-1057/M-1345/F-0512/M-1339/F-1059/F-0578/F-0568/M-0507/F-1253/F-1130/M-1091/F-1108/F-0808/M-0534/M-0586/M-0524/F-1240/F-1143/M-0809/M-0817/F-1049/F-1336/F-0537/M-0576/F-1178/F-0917/F-0712/M-0566/M-0600/M-1025/F-1272/F-0913/F-1196/F-1245/F-0717/F-0894/F-0956/M-0792/F-1189/M-0967/F-1295</t>
  </si>
  <si>
    <t>M-0782</t>
  </si>
  <si>
    <t>Joan Collins</t>
  </si>
  <si>
    <t>F-0672/F-0953/M-0694/F-0819/F-0786/F-1190/M-0599/F-0543/M-0636/M-1036/M-1005/F-0578/F-0812/M-0510/M-0988/F-0763/M-1223/M-1286/M-0744/M-0566/F-1123/M-0961/M-0501/M-1293/F-1012/M-0821/M-0859/F-0913/F-0596/M-0925/F-0839/M-1243/M-0774/M-1344/M-0843/F-1023/M-1025/M-0553/M-0540/F-1228/M-1051/F-1169/F-1151/M-0910/F-1152/M-0851/F-0512/F-1046/F-1336/M-0996/M-1276/F-1146/F-0927/F-0748/F-0520/F-1002/F-0515/M-0534/M-0960/M-0548/F-0751/M-1139/M-0783/F-0682/M-0794/M-0826/F-1016/M-0755/M-0567/F-1129/F-1045/M-1201/F-1106/M-0593/F-0688/F-1086/M-0576/F-0563/M-0986/M-0792/M-0536/M-0818/M-0834/M-1101/M-0590/M-0833/F-1165/F-0660/M-1345/M-1187/F-1193/F-0623/M-0919/F-0558/M-0995/F-1212/M-1194/M-1167/M-0920/F-0798/F-1057/F-0753/F-1324/M-1291/F-1278/F-0668/F-0957/F-1285/M-0664/M-1267/F-0760/F-1126/F-0583/M-1078/F-1059/F-1041/F-1171/F-1004/F-0717/F-1001/F-0686/F-0705/M-0876/M-1319/F-0514/M-0881/F-0754/M-0899/M-1325/F-1253/M-1307/M-1320/M-0992/M-0607/M-0560/F-0545/F-0954/F-1263/M-0562/M-1043/M-0559/M-0709/M-1007/F-1143/F-0579/M-0594/F-0538/M-0867/F-0980/M-0944/F-1144/F-1349/F-0775/M-1289/F-0588/F-1132/F-0849/F-1060/M-1339/M-0555/M-0646/F-0728/M-0967/M-0519/F-0861/M-0926/M-0679/M-0949/F-1317/F-0638/M-0940/F-0934/F-1273/M-1087/M-0951/M-1091/M-0740/F-1259/F-1066/F-0628/F-1055/F-1120/F-0622/M-0691/M-1195/F-1215/M-1304/M-0979/F-0810/F-0959/M-0597/F-1098/M-1241/F-0911/M-1300/M-0841/F-0830/M-1255/M-0768/M-0963/F-0635/F-1081/M-0732/F-1282/F-1062/F-0737/F-0612/M-0586/F-0762/M-0550/F-1108/F-1168/F-0905/F-0574/F-0632/M-0888/M-0997/F-0955/M-0738/F-0684/M-0778/F-0844/F-1010/M-0680/F-0842/M-1038/F-0898/M-0505/F-1198/F-0836/M-0524/F-1175/M-1014/M-0624/F-1013/M-1111/M-1208/M-0611/F-1271/F-1027/F-0935/F-0687/M-1156/M-1074/M-0656/M-1334/F-0991/F-1075/M-1218/F-0648/F-0857/M-1069/M-0699/M-0868/M-0630/F-1026/F-1216/F-1071/M-0703/F-0858/F-1103/F-0659/F-0801/F-0764/F-1316/M-1181/M-1030/F-0591/M-0791/F-1272/F-1226/F-1063/F-0872/F-0614/M-1247/M-1281/M-0752/M-0570/F-0564/F-0855/M-0871/F-1222/F-0937/M-1147/M-0945/M-0649/F-0537/F-0697/M-1184/M-0877/F-1133/M-1077/M-0860/M-0706/F-0882/F-0598/F-1017/M-1117/F-0580/M-0780/M-1163/M-1107/M-0526/F-1204/M-1205/M-0675/F-1227/M-0734/F-0531/F-0864/F-1176/M-0895/M-1054/M-0507/F-1297/F-0893/M-0806/F-1112/M-0909/M-1301/M-0906/M-0982/F-0616/M-0608/M-0840/M-0557/F-0549/F-0757/M-0816/M-0644/F-1188/M-0853/M-0581/F-1333/M-1323/M-0655/F-1136/M-0862/F-1070/F-0502/F-0807/F-0750/F-1116/M-0513/F-0883/F-0916/M-0678/F-0845/F-0735/F-0838/F-1127/F-1295/F-1079/M-1158/F-0601/M-0528/F-0931</t>
  </si>
  <si>
    <t>M-0783</t>
  </si>
  <si>
    <t>Noha Arshad</t>
  </si>
  <si>
    <t>F-1151/F-0786/M-0926/M-0510/F-0531/F-0538/M-1293/F-1178/M-1036/F-0622/M-0694/M-0859/F-0819/F-0763/M-1111/F-0839/M-0843/F-1013/F-0563/F-0953/F-0735/F-1071/F-1169/M-0779/M-0607/F-0617/F-1202/F-1136/F-1204/M-1319/F-0726/M-0919/F-0638/F-0574/M-0505/M-1031/F-1316/F-1336/F-0515/F-1228/M-0755/F-0842/M-0606/M-1051/F-1196/F-1138/F-0592/M-0646/M-1201/M-1301/F-0543/M-0723/F-1171/F-1183/M-0951/F-0975/M-0824/M-0834/M-1030/M-0566/M-0590/M-0860/F-0598/M-0536/F-1001/M-0680/F-0629/F-1146/F-0804/M-0610/F-1081/F-1066/F-1257/F-0545/F-1213/F-1123/F-1057/F-0911/M-1218/F-1284/F-0672/F-1012/M-0678/F-0980/M-0609/F-1210/F-0927/M-0567/F-1193/M-1078/M-1241/F-0799/M-1068/M-0553/F-1106/M-1292/M-0670/F-0712/F-1337/M-1083/F-1317/M-0877/M-1320/M-0909/F-0580/F-0525/F-1273/M-0977/M-1205/M-0967/F-0508/F-1226/F-0686/F-1023/F-0864/M-0899/M-0691/F-1079/F-0688/F-0561/M-1184/F-1063/M-0960/M-0896/F-1042/M-0620/F-0956/F-1004/M-1268/M-1345/F-0619/F-0687/F-1253/M-0892/M-0658/M-1005/M-0826/F-1098/F-0544/F-0991/M-0501/M-0837/F-1152/M-1170/F-0520/M-1025/F-1212/M-1291/F-0502/F-0894/F-0828/M-0897/M-1276/M-0944/M-0933/F-0578/F-1275/M-0973/F-1126/F-0697/M-0833/F-0739/F-0583/F-1333/F-0957/M-0979/F-1026/F-0775/F-0760/M-1287/F-0614/F-1060/F-0720/M-0982/M-1307/M-1043/M-0700/F-1295/M-0758/F-0861/F-1259/F-0632/F-0601/M-0507/M-0928/M-0794/M-1298/M-0740/M-1101/F-0627/M-0781/M-0562/M-0867/M-0534/M-1304/M-0778/F-1108/M-0986/F-1305/F-1285/M-0608/F-1245/M-1158/F-0882/F-1349/M-0970/F-0838/M-0547/F-0635/F-0647/M-1302/M-0593/M-0550/M-0910/M-0706/M-0988/M-1339/M-0746/M-0851/F-0950/F-0858/F-0714</t>
  </si>
  <si>
    <t>F-0784</t>
  </si>
  <si>
    <t>Maha Ahmad</t>
  </si>
  <si>
    <t>M-0694/F-0953/F-0687/F-1136/F-0861/M-0678/F-1285/F-0512/F-0543/M-0505/M-0859/M-0510/M-1347/M-0821/M-1223/M-0834/F-0748/M-1293/F-1213/M-0919/F-1152/F-1013/F-1171/M-1078/F-1316/F-0596/M-0841/M-0949/M-0837/F-0959/F-0563/F-1155/M-0507/M-0818/M-0646/M-1286/F-0574/F-1215/F-1143/F-0775/M-0909/M-0843/F-0913/M-1107/F-0954/F-0927/M-0680/F-1119/F-0537/M-0636/M-0540/M-0513/F-1132/M-0570/F-0819/F-1317/F-1106/F-1228/M-1187/F-1196/M-0778/F-0668/F-0846/M-1287/F-0592/F-0772/M-1304/F-0632/M-1307/M-0820/M-0696/F-1202/F-0627/F-1336/M-1292/F-0934/F-1131/M-0926/M-1241/F-1165/M-0869/F-1324/F-1284/F-0705/M-0536/M-0862/F-1257/F-0763/F-0828/M-0733/M-0877/M-1033/F-0617/F-1280/F-1012/M-0824/F-0516/M-0780/M-0851/M-1320/M-1195/M-0986/F-0935/F-1123/F-1178/M-0960/F-0564/F-0659/M-0768/F-1002/M-0524/M-0928/M-0982/F-0900/M-1325/F-0532/M-1135/F-0623/M-0501/M-0920/F-1168/M-1139/F-0712/F-0685/M-0896/F-0622/F-0697/F-1186/F-0804/M-0550/F-1312/F-1275/M-1109/M-1345/M-0526/F-0836/F-1169/M-0779/M-1087/F-0579/M-1077/M-0973/F-1016/F-1061/M-1170/M-0782/M-0606/M-1302/F-0839/M-0871/M-1301/F-0753/F-1190/M-0881/M-0599/F-1216/F-0583/M-0806/M-1248/F-0991/F-1001/F-0515/M-0791/M-1231/F-0672/M-0529/F-0517/F-0648/M-0609/M-0567/M-0755/F-1337/M-1283/F-0502/M-0897/F-1045/M-1024/M-1095/M-0534/F-1250/F-0531/F-0578/M-0940/F-0955/F-0619/M-0895/F-0751/M-0809/F-0588/M-1211/M-1247/M-0590/F-1153/M-0964/F-0514/F-1138/M-1319/F-0957/M-0566/F-1070/F-1042/M-0915/M-0723/M-1142/M-0814/M-0945/M-0611/F-1120/M-0793/F-1134/M-0925/F-0689/M-0995/M-1022/M-0783/F-0652/F-0754/M-1038/F-0948/M-0901/F-0735/F-1023/M-0607/F-1079/M-1194/F-1089/M-1005/F-0638/M-1243/F-1332/F-0714/M-0634/M-0527/M-0703/M-1208/M-0794/M-1323/M-0961/F-0538/F-1260/M-0933/M-0997/F-0760/M-1291/F-0544/M-1068/M-0910/M-0993/F-1055/M-0860/M-0610/M-1009/F-0616/M-0759/F-0651/F-1321/F-1222/F-0727/F-0786/M-0742/F-1328/M-0654/M-1269/M-0716/F-0645/M-0670/F-1115/F-1342/F-0747/F-1210/F-0894/M-1334/M-0892/M-1182/F-0830/M-0833/F-1004/M-0519/M-0677</t>
  </si>
  <si>
    <t>F-0785</t>
  </si>
  <si>
    <t>Fu Hongwei</t>
  </si>
  <si>
    <t>M-0505/F-1046/M-0636/F-0538/M-0940/F-0545/F-0819/F-1324/F-0632/F-0980/F-1120/M-1030/F-1285/M-0624/M-0949/M-0851/F-0954/F-0672/F-1336/F-1316/M-1223/F-1060/F-1071/M-0607/F-0592/F-1202/F-0842/F-0900/M-0703/F-1204/F-0638/M-0960/F-0712/F-1198/F-0775/F-1132/M-0992/F-1312/M-0536/M-0833/M-1241/F-0953/M-1038/F-0574/F-0502/M-1243/M-1139/M-0988/F-1317/M-1201/M-0782/M-0777/F-1226/F-1023/F-0726/M-0550/F-0747/F-1273/F-1190/F-1119/F-1297/F-1098/M-0567/F-1333/M-0901/F-0697/M-1095/F-1001/F-0838/F-1002/F-0682/F-0663/F-0753/F-1106/M-0779/M-1293/F-0763/M-1218/M-0996/F-0991/F-0735/M-0951/F-0705/M-0859/M-1291/F-0898/M-0977/F-1213/M-0995/F-0829/M-0529/M-0597</t>
  </si>
  <si>
    <t>F-0786</t>
  </si>
  <si>
    <t>Zheng Li</t>
  </si>
  <si>
    <t>F-1119/F-1136/M-0821/F-1123/M-0960/F-0959/F-0512/M-0505/F-0538/M-0919/F-1120/F-1013/M-0636/F-1212/M-0562/M-0949/F-1226/F-0688/F-0934/F-1213/F-1026/F-1204/F-1012/F-0596/F-1151/M-1107/F-1016/M-1293/M-0860/F-0957/F-0935/M-0988/F-0763/F-1155/M-0694/M-1005/F-0625/M-1286/F-0819/M-1201/M-1033/F-1196/F-0812/F-0861/F-0953/M-0906/M-1139/M-0624/F-0544/M-0758/F-0846/M-1243/M-0961/F-1032/M-0915/M-1267/M-1184/M-0703/M-0507/F-0913/M-0996/M-1287/F-0864/F-0747/F-0754/F-0911/F-0686/F-1152/F-0578/M-0510/F-1216/M-0910/F-0975/M-1319/M-1307/M-0524/M-0519/M-0744/M-1078/M-0782/F-1222/M-1038/F-0804/F-0561/F-0638/M-1181/M-0992/F-1188/M-0774/F-1041/F-0772/M-0513/F-0583/M-0528/F-0705/M-0876/M-0783/F-1055/F-1273/F-0659/F-0937/F-0764/M-0940/F-0514/M-1195/F-1146/M-0570/M-1325/M-0967/F-1098/M-0560/F-0663/M-1084/M-0843/M-1051/F-1190/M-0826/F-0545/F-1165/F-0807/M-0526/M-0781/M-0982/M-1054/F-0697/M-1044/F-0619/F-0927/M-0602/F-1042/F-1278/M-0973/M-0977/F-1305/M-1170/F-1317/F-0894/M-0723/M-0820/M-0878/M-1283/F-1059/M-0928/F-0685/F-1193/M-1182/M-1334/M-0577/F-0632/F-0672/M-0646/M-0664/F-1285/M-1110/M-1247/F-0592/M-0539/M-1043/F-1027/F-0748/M-0553/F-1250/F-1312/F-1202/M-0620/M-0834/F-1057/F-0760/F-0580/F-0828/F-1002/M-0610/F-0842/M-1111/M-0529/M-0700/M-0877/F-1324/F-0543/F-0579/M-0778/F-0671/F-0698/M-0837/F-1282/F-0588/F-1169/F-0668/M-0738/F-1315/F-1260/M-0567/M-1035/M-1231/F-0952/M-1218/M-1082/F-1253/F-1126/M-0926/F-1168/M-0534/F-1271/F-0629/F-0517/M-0881/F-1225/M-1135/F-0628/F-1129/M-0608/F-1063/F-0844/F-1346/F-0568/M-0501/M-0573/M-1117/F-0810/M-1074/M-0599/F-1132/F-0601/F-0751/M-0611/F-0616/M-0851/M-0523/M-0933/M-0986/F-0836/F-1046/F-1259/F-1227/M-0606/F-0832/F-1179/F-0617/F-1335/F-1245/M-0680/M-1310/F-0984/F-1178/F-1309/F-1108/M-0650/M-0995/M-1248/F-0537/M-0815/M-0768/M-0899/M-1262/F-0775/F-1198/M-0833/M-0943/F-1251/F-1215/M-0746/M-0779/F-0612/F-1144/F-0890/F-1183/M-1014/M-0527/M-0641/F-0622/F-0904/F-1106/F-0956/F-1176/F-1336/M-1217/F-1284/M-0733/M-0862/M-0792/F-1189/F-0735/F-1143/M-0879/F-0737</t>
  </si>
  <si>
    <t>F-0787</t>
  </si>
  <si>
    <t>Taher Al-Zahrani</t>
  </si>
  <si>
    <t>F-0828/F-0543/F-0786/F-1045/F-1013/M-0988/F-0538/M-0837/F-1316/M-0510/M-0607/F-1336/F-1136/F-0959/M-0940/F-1324/M-0624/F-1119/F-1046/F-1151/M-1255/M-1033/F-1228/F-0812/F-0537/F-1257/F-0935/M-0599/M-0755/F-1126/F-0819/F-1317/M-0909/M-0992/M-1347/M-1307/M-0967/M-0738/F-1059/F-0838/F-1169/F-1196/F-1202/M-0536/M-1084/F-0638/F-0531/F-0804/F-0898/F-1143/M-0834/F-0991/F-0839/F-0798/M-0636/F-0629/M-0919/M-1135/M-1293/M-0961/M-1303/F-0672/F-1042/M-0548/F-1146/M-0951/F-0775/M-0895/F-1123/F-1129/F-1066/M-0851/M-0539/F-0544/F-0955/M-1302/M-1248/F-0549/M-1167/M-0570/M-0733/F-1215/M-0982/M-0831/M-0996/M-0709/F-0561/M-1054/M-0979/F-0846/M-0534/F-0714/F-0659/M-1069/F-0836/M-0809/M-1021/F-0864/F-1120/F-1070/F-1026/F-1155/M-0540/F-1337/M-1117/M-0586/F-0957/F-0512/M-0507/F-1108/M-0993/F-1190/F-0614/F-0754/M-0821/M-1276/F-0612/M-0715/M-1145/F-0682/M-1223/M-0519/F-0934/M-0526/M-1068/F-0628/F-1193/M-1287/F-0564/F-0530/F-0939/F-0984/F-0525/F-1061/M-0920/M-1139/M-0600/F-0748/M-1241/M-0977/M-0694/M-0700/M-0555/F-0532/F-1213/M-0777/F-1183/F-1144/F-0757/F-0617/M-0608/F-1010/M-0868/M-0771/F-0797/F-0515/F-1204/F-1178/M-1036/F-1138/M-0576/M-0691/M-0782/F-0844/F-1314/M-1181/F-1023/M-0678/M-1030/F-1282/M-0716/M-0820/M-0862/M-0949/M-0970/F-1259/F-1055/F-0808/F-0857/M-0833/M-0594/M-0606/M-1031/F-0503/F-0625/M-0724/M-0816/F-1216/M-1111/F-1263/M-0740/F-0660/F-1253/M-1102/F-0671/F-0627/F-1041</t>
  </si>
  <si>
    <t>F-0788</t>
  </si>
  <si>
    <t>Jia Jianfeng</t>
  </si>
  <si>
    <t>M-0988/F-1079/F-0804/M-0694/M-0940/F-0954/F-1071/M-0960/M-0859/F-1126/M-0851/F-1216/M-0774/F-1106/F-0617/M-0834/F-0545/F-0900/F-1152/F-0592/M-1035/M-0967/F-1228/F-0786/M-1187/M-1025/M-0606/F-0544/M-0560/F-1210/M-0534/M-0919/F-1001/F-1196/M-1243/F-0549/F-1213/M-1038/F-1324/M-0992/M-0899/M-1036/M-1339/M-0507/M-1139/M-0548/F-0543/M-1303/F-0578/F-1123/F-1129/F-0757/M-0624/F-0520/M-1301/M-0636/F-0660/F-0614/F-1316/F-1193/M-0590/M-1231/M-0949/M-1068/F-1183/M-0562/M-0540/F-0911/F-0747/F-0726/M-0817/M-0909/F-1045/F-0929/M-1194/M-0536/M-0896/F-0512/F-1063/M-0779/F-1284/F-0686/M-1184/F-0927/M-0809/M-0876/M-1005/M-0977/M-1033/F-1263/M-0986/M-1291/F-1143/F-1312/M-0833/M-0610/F-0537/M-1014/M-0926/F-0625/M-1255/M-1267/M-0593/F-0839/F-0819/M-1302/M-0970/F-0671/F-1186/M-0570/M-0860/F-1318/M-0744/M-1298/F-0563/F-0619/F-1198/F-0953/M-0843/M-0501/M-0906/F-0685/F-1057/M-0510/M-0781/F-1168/M-1286/M-0897/F-1098/M-0599/M-0862/F-0629/M-0529/F-0935/F-0623/M-1276/F-0504/F-1176/F-0531/M-0778/F-0632/M-1268/F-0638/F-1002/M-0961/F-0838/M-1344/F-1070/F-0861/F-0682/M-1022/M-0594/F-0991/M-0981/M-1031/F-1222/M-1182/M-0995/M-0649/M-0824/M-1135/M-1102/M-1223/M-0973/F-0937/M-1347/M-0679/F-0799/F-0579/F-1253/F-1328/F-0714/F-0705/M-0792/F-0775/M-0895/F-1052/F-1169/M-0738/M-0709/M-0928/F-0772/M-0611/F-1346/M-0755/M-0932/F-1060/F-0628/F-0564/F-0980/M-0768/M-0892/F-1349/M-1241/M-0680/F-0798/M-0758/M-1205/M-0783/M-0868/F-0773/F-0762/F-0812/F-0568/F-0583/F-1165/M-1247/F-1059/F-0627/M-1218/M-0527/M-0600/M-0505/F-0538/F-1041/F-1032/F-0502/M-0821/M-0547/M-0664/F-0934/M-1172/F-1012/F-0959/F-0652/M-0586/M-0607/M-1319/F-0828/F-0515/F-1026/F-1272/M-1056/M-0885/M-1009/F-1089/M-1043/M-0826/F-0717/F-1086/M-0555/M-1007/F-1226/M-1051/F-1108/M-1293/F-1314/F-0950/M-1201/F-1285/F-1090/M-0964/F-0846/M-1195/M-0831/M-1325/F-1278/F-0517/M-1054/F-0516/F-1315/M-0944/M-1292/M-0789/M-1320/F-0668/F-0702/F-0754/F-1004/F-0698/M-0877/F-1042/M-1207/M-0630/F-0864/F-0939/F-0622/M-1087/M-0837/F-1103/M-0699/F-1141/F-0957/M-1111/M-0910/F-1337/M-0723/F-1178/M-0670/F-1092/M-1107/F-0574/F-0797/F-0635/F-1155/F-1202/M-1174/M-0816/F-1244/M-1147/F-1006/F-1066/M-0567/M-0856/F-0952/F-0751/M-0602/F-1313/M-1095/M-1287/F-0503/F-1013/M-0609/F-1295/M-1235/M-0553/F-0845/F-1132/M-1156/F-1046/M-1269/M-0566/M-1029/M-0867/M-0631/M-0782/F-0647/F-0975/F-1234/F-0942/F-0687/F-1119/M-0794/F-0712/M-0745/M-1329/F-0844/M-0947/M-1024/M-0542/M-0923/F-1055/M-1281/M-1177/F-0974/F-1260/M-1304/M-0519/F-1130/F-0760/F-0637/F-0829/M-0658/M-1118/M-0993/F-1016/F-1116/M-0800/F-1127/M-0920/F-1242/F-1136/F-0808/F-0735/M-0865/M-1224/M-0634/M-1101/M-1327/F-0913/M-0802/F-1171/F-1204/F-0938/M-0907/F-0588/F-0727/F-0890/M-1167/F-0672/M-0703/M-1008/M-0524/M-0729/F-0825/M-0700/M-1030/F-0914/F-0530/F-0719/F-0753/M-0818/M-0841/F-0884/M-1173/M-1248/F-0661/M-0770/M-1208/F-1336/F-0983/M-0673/F-0764/F-0763/F-0748/M-1145/F-0936/F-0558/F-1017/F-1146/M-0655/M-0506/M-1162/M-0678/F-1065/F-1212/F-0522/F-0575/M-1217/F-0645/F-1179/M-0997</t>
  </si>
  <si>
    <t>M-0789</t>
  </si>
  <si>
    <t>Zhu Peng</t>
  </si>
  <si>
    <t>M-1276/F-0545/F-0935/F-1336/M-1068/F-0687/M-1248/M-1347/F-1120/F-0671/F-1098/M-0507/F-0735/M-0851/M-0779/M-0607/M-0646/M-0806/F-1285/M-1107/M-0738/F-1212/M-1187/F-1119/F-0959/M-0992/F-1046/F-1190/M-0553/F-1016/F-0980/F-0957/M-1303/M-1243/F-0799/M-1293/F-0617/M-0755/F-1004/M-0949/M-0876/M-0703/M-0540/F-0748/M-0899/F-0786/F-1106/F-1060/M-0548/M-0791/M-1287/M-1014/F-0829/F-1151/F-0502/F-1129/M-0820/F-1138/M-0901/F-1312/M-0758/M-1201/M-0973/M-0694/F-0751/F-0596/F-0882/F-1131/F-0660/M-0526/F-0659/M-1181/F-0772/M-1319/F-1257/M-0979/M-0925/M-1030/M-1051/F-1168/F-0543/M-0996/F-0819/F-0578/F-0717/F-1317/F-0714/F-1196/F-1026/F-0685/F-0574/M-0600/M-1339/M-0915/M-1247/F-1002/M-0744/M-0860/M-0834/F-0538/M-0636/F-1126/M-0909/M-1117/M-0906/F-1169/F-0588/M-0560/F-0934/F-1240/F-0812/F-0549/F-1070/M-1101/F-0804/M-1194/F-0894/M-0843/F-0844/F-1193/F-0651/F-0953/M-1231/M-1291/M-1267/F-0872/F-0613/M-0587/F-0623/M-0967/M-1054/F-1081/M-0926/F-0622/M-0567/F-0950/F-1318/M-0888/F-0954/F-1010/M-1078/F-1263/M-1184/M-1007/M-1167/M-0664/F-1210/F-0632/M-0733/F-0504/M-0841/M-0611/M-0586/F-0669/M-1072/F-1012/M-1087/F-0893/F-0956/M-0724/M-0523/F-1324/M-0817/M-0802/M-1283/F-0544/M-0982/M-1195/F-1316/M-0590/M-0771/M-0945/M-0577/F-0525/M-1069/M-0678/F-0635/F-0754/M-0859/F-1178/F-0861/F-1143/M-0539/M-0768/M-1269/F-0515/M-0960/M-0961/F-0690/F-0619/M-0699/M-0831/M-1025/F-1337/M-0536/M-1118/F-0516/M-0814/M-0910/M-0826/F-0657/F-0846/M-1281/M-0988/F-1123/F-1258/F-0558/M-0881/F-1130/F-1079/F-0684/M-0995/F-0937/M-1038/F-0627/F-1132/F-1225/M-0602/F-0760/M-1304/M-0723/M-0731/F-1222/F-0512/M-0856/M-0862/F-0663/M-0977/M-0887/M-0833/F-0583/F-0929/F-1092/F-1041/F-0898/F-1198/F-1066/M-0576/F-1228/M-1223/M-0892/M-0998/M-1286/M-0609/F-0762/F-0828/F-1295/M-0745/F-1059/F-0747/M-1035/F-1253/F-0808/M-1164/F-0991/F-0883/M-0505/M-0519/M-1289/F-0728/F-0661/M-1344/F-0702/F-0531/F-0798/M-0742/M-0837/F-1171/F-1278/F-0864/M-0821/F-1349/F-0827/F-0913/M-0610/M-0649/M-1270/F-1273/M-0606/F-0720/M-0570/M-0778/M-0593/M-1029/F-0652/F-0855/M-0556/M-1298/F-0931/F-0672/M-1102/F-1186/M-0677/M-0599/M-1064/M-1208/F-0753/M-1329/M-0816/F-0924/F-1250/M-0630/M-0792/F-0695/M-0866/M-0993/F-0857/F-0764/M-1082/M-1111/M-0920/F-1315/F-1274/M-1005/F-0726/F-0917/F-1112/M-1036/M-0770/M-0715/M-1158/F-0688/M-1077/M-1255/M-0964/M-1262/M-1300/M-1205/M-0903/F-0692/M-0871/F-1028/F-1176/F-1152/F-0900/F-0653/M-0923/M-0885/M-0641/M-0559/M-0824/F-1062/M-1021/M-0840/M-1224/F-1204/F-1100/M-0868/F-1146/M-0534/F-1165/F-1154/M-0557/F-0825/M-1091/M-0582/F-1232/M-0930/F-0592/M-0533/F-1075/M-1345/F-0904/M-0865/F-0773/F-0990/M-0691/F-0836/M-0608/F-1284/F-0839/M-0986/F-1251/M-1156/F-0911/F-0946/M-1299/F-0852/M-0981/F-0532/M-0562/M-1211/F-0971/F-1249/M-1218/M-1172/F-1155/F-1213/F-0987/F-0737/M-0650/M-0624/F-1136/M-1142/F-1189/M-1056/F-0537/F-1113/F-1013/F-1032/F-0563/F-1001/F-0530/M-1268/F-1233/F-1179/F-1279/M-0740</t>
  </si>
  <si>
    <t>M-0790</t>
  </si>
  <si>
    <t>Qasim Ahmed</t>
  </si>
  <si>
    <t>F-1169/F-1136/F-0953/F-0622/F-1098/M-1167/F-1026/F-0735/M-0510/F-1196/F-1079/F-0688/F-0592/M-0636/M-0678/M-0961/F-1023/F-1046/M-1339/M-1231/M-1033/F-1012/M-0982/F-0578/M-0949/M-1054/M-0988/M-0646/F-1126/F-0638/M-0593/M-0524/F-0838/M-0553/M-0664/F-0520/M-0843/F-1198/F-1318/M-1243/F-0712/M-0834/M-0910/F-1106/F-0775/F-0747/M-0996/F-0937/M-0977/F-1336/F-0629/M-0992/M-0892/M-1262/M-1077/M-1241/F-0861/F-0754/F-0929/M-1347/F-0574/M-1184/M-1302/F-1004/F-1333/F-0812/F-1032/F-0819/M-0951/F-0808/F-0957/F-0717/M-1145/M-0778/M-1005/M-1021/F-0942/M-1102/F-1129/M-0680/M-1247/F-0726/M-1014/M-0899/F-1055/M-0818/F-1070/M-0940/F-1202/F-0583/M-1287/M-0826/F-1061/F-1131/F-1317/F-0563/F-0786/F-0545/F-0690/F-1132/M-1281/M-0566/F-0660/F-1041/M-1051/M-1276/M-1117/M-0837/F-0538/F-1272/M-0926/M-0529/M-1194/F-1057/M-0862/F-0720/M-0777/M-0915/F-0760/M-1139/M-1201/F-1215/M-0744/M-0802/F-1273/F-1002/M-0768/M-1068/F-0512/M-0715/F-1190/F-0980/M-0590/F-0687/F-1295/F-1155/M-0539/M-0606/M-0783/F-0787/M-0723/F-0975/F-0504/M-0634/F-0544/F-0525/M-0696/F-1324/M-0869/M-0782/M-0867/M-0897/F-1337/F-1146/F-1257/M-0876/F-1071/F-1189/M-0860/M-0560/F-0751/M-0820/F-1165/M-0586/F-0561/M-0513/M-0789/M-0594/F-0543/F-0596/M-0821/F-0882/F-0939/M-0881/M-1069/F-0647/M-0703/F-1316/M-1109/F-0846/F-0990/F-0830/F-0927/M-0507/M-0933/F-1282/F-0502/M-0505/M-0745/F-0864/M-0871/M-1223/M-0986/M-1291/F-0763/F-1027/M-1293/F-0797/F-0893/M-0831/M-0945/F-0905/M-1091/M-0815/F-0798/F-1204/F-0844/F-1130/M-0559/F-0956/F-0913/M-1289/M-1087/M-1009/F-1016/M-0570/M-0779/F-0904/M-0865/F-0934/M-1283/M-1266/M-0599/F-0898/F-0757/F-1213/M-0998/M-0501/F-1063/M-1037/F-1279/F-1212/M-0868/M-0528/M-0609/F-0672/M-0920/F-0503/F-0632/F-0579/M-0562/M-0859/F-0616/M-1344/F-1040/F-1168/M-0794/M-0716/F-0552/M-0814/M-0626/M-1083/M-1325/M-0679/M-0654/M-0817/M-0548/F-0551/F-0911/F-1127/M-0847/F-1227/F-1312/F-1245/F-1256/M-0740/M-1035/M-0879/M-1064/F-0568/M-0665/M-1072/M-0709/F-1280/M-0906/M-0813/M-0973/F-1059/F-0697/M-0673/F-0514/M-1205/M-1311/M-1211/F-0842/M-0573/M-1111/M-0694/M-0547/F-0950/F-1238/M-1038/F-1228/M-0841/F-0580/F-0917/M-1022/M-1036/M-0925/F-0959/M-0738/M-0909/M-0800/M-0774/F-1119/F-0701/F-0991/M-1107/M-1007/M-0576/M-0809/M-1320/F-0828/M-0919/F-0804/M-1345/M-0733/M-0567/F-0772/F-1017/F-1013/F-0532/F-0739</t>
  </si>
  <si>
    <t>M-0791</t>
  </si>
  <si>
    <t>Waseem Ghada</t>
  </si>
  <si>
    <t>F-1168/F-1119/M-1139/F-1196/F-1316/F-1212/M-1005/M-1231/F-1123/F-1136/M-1167/F-0839/F-0622/F-0531/M-0986/M-0806/F-0592/M-0824/F-1171/F-1002/F-1165/F-0950/F-0935/F-0502/F-1183/M-1303/M-1292/F-0838/F-1228/M-1187/F-0934/F-1060/M-0513/M-0831/F-1155/M-1307/M-1036/M-1095/M-0833/F-1023/M-1184/M-1195/M-0519/F-0911/M-0723/F-0682/M-0899/F-0638/F-0772/F-1098/F-1273/M-1301/M-0510/F-0687/F-0629/M-0680/M-0606/M-0610/M-0919/M-1014/M-1033/M-0843/F-0537/M-0562/F-0598/M-0738/M-1111/F-1126/M-0582/M-0860/F-0538/M-1077/F-0763/M-1223/M-0817/F-1151/F-0625/M-0995/F-1152/M-0774/M-1087/M-0977/F-1108</t>
  </si>
  <si>
    <t>M-0792</t>
  </si>
  <si>
    <t>Ren Hongyan</t>
  </si>
  <si>
    <t>M-0694/M-0505/F-0632/F-0578/F-1032/M-0859/M-0755/M-0841/F-0812/F-0688/M-0973/F-0839/F-0543/M-0636/F-1151/M-0567/M-0609/F-1106/M-0910/F-1226/M-0744/M-1054/F-0937/F-1171/M-0909/M-0778/F-0545/F-0512/F-1123/M-1111/F-0957/M-0768/M-0779/F-0574/M-1303/F-0819/M-0843/M-1025/M-1184/M-0992/F-1312/M-0646/F-1012/F-0627/F-0799/F-1001/M-0949/M-1078/F-1132/F-0625/F-0580/F-1202/M-1286/M-1243/F-1204/F-0829/M-0606/M-0610/F-0913/F-1136/M-0925/F-0739/F-0953/M-0553/M-0818/F-1240/F-1190/M-0548/M-1035/M-0940/F-1060/F-0980/F-1129/F-0828/F-1257/F-1146/F-0579/M-1038</t>
  </si>
  <si>
    <t>M-0793</t>
  </si>
  <si>
    <t>Adam Kyle</t>
  </si>
  <si>
    <t>M-0960/M-1223/M-0837/F-1013/F-1212/M-0599/F-0627/M-0967/F-1045/F-1032/F-0839/M-0779/M-1231/F-0687/M-1005/F-1012/F-0954/F-1136/F-0861/F-1336/M-1187/F-1119/F-1202/F-0538/F-0748/F-0592/F-1168/F-1151/F-0545/M-0973/F-0935/M-1167/F-1046/M-0610/F-0625/M-0986/M-0992/F-0531/M-0636/F-1178/M-0920/F-0957/M-0834/F-1198/M-0818/M-0977/M-0510/F-0726/M-1095/F-0578/M-1319/M-1084/F-1204/M-0996/F-0836/F-1001/M-1036/F-1138/M-0507/F-0632/M-1181/F-1169/M-0606/F-0991/M-0607/F-1324/F-0502/F-0898/F-0580/M-0678/M-1077/M-0738/F-1098/M-0703/F-1004/F-1210/M-0774/F-0583/F-0596/M-1287/M-0909/F-0622/F-0660/M-0590/M-0664/M-1030/F-1126/F-1057/F-1317/M-0567/M-1107/F-0934/F-1081/M-0896/F-1155/M-1139/M-1303/M-1025/M-0694/F-1297/M-1068/M-0778/F-1026/F-0959/F-0893/M-0620/F-0629/F-0574/F-0685/M-1292/M-0680/F-1337/M-1307/M-1014/M-0982/F-1249/M-1170/F-1016/F-0648/F-1071/F-1106/M-1241/M-0876/M-0979/M-0665/F-1062/F-1023/M-1135/M-0993/F-0532/F-0671/F-0579/F-1070/M-1101/M-0925/F-0975/F-1318/F-1253/M-1298/F-0953/F-1285/F-0558/M-1031/F-1314/F-1066/M-0691/M-0899/M-0794/F-1131/F-0864/F-1146/F-0712/F-1049/M-0709/F-0804/M-1291/F-1258/F-0952/M-0869/M-1300/F-1040/M-0881</t>
  </si>
  <si>
    <t>M-0794</t>
  </si>
  <si>
    <t>Kimberly Williams</t>
  </si>
  <si>
    <t>F-0954/F-0672/M-1347/M-0599/F-0786/M-0940/F-0632/M-0607/F-1123/F-1106/M-0738/M-1223/F-0735/F-0959/F-0579/M-1231/F-0804/M-0949/M-1319/M-1139/M-0562/F-1012/F-1126/M-0926/M-1286/M-0680/M-0910/F-0934/M-1111/M-1005/F-0502/M-0606/M-1184/F-0763/F-0980/M-0899/F-1143/M-0778/F-0828/M-1248/F-0580/F-0515/F-0772/F-1138/F-0927/F-0688/M-0860/F-0836/M-1095/F-1042/F-0629/M-0806/M-0782/F-1071/F-1183/F-0753/F-0512/M-0570/F-0638/F-0563/F-1032/F-1213/M-0779/F-0937/M-0758/F-1001/M-1267/F-0543/M-0862/M-1135/F-0625/M-0951/F-0598/F-0975/M-1078/F-1046/F-1198/F-0623/F-0929/F-1282/M-0526/F-0622/F-0991/F-0544/M-0986/F-1222/M-1262/F-0829/M-0534/F-1333/M-0973/F-1178/F-0532/F-1171/M-0755/F-0660/F-1070/M-0780/F-1188/F-1063/M-0791/M-0646/M-0587/F-1196/F-1045/M-0809/M-0837/M-0869/F-0754/F-0690/F-1263/M-1087/M-0505/F-1284/F-1253/F-0898/F-0757/F-0504/M-0992/F-0578/F-0819/M-1038/F-1336/F-0846/M-1170/M-0620/M-1068/F-0719/F-1136/M-0928/F-1155/F-0864/M-1044/F-0592/M-0540/F-0764/M-0771/M-1182/M-0944/F-1026/M-0602/F-1129/M-1205</t>
  </si>
  <si>
    <t>F-0795</t>
  </si>
  <si>
    <t>Ihab Abu</t>
  </si>
  <si>
    <t>F-1119/M-0837/M-1167/F-1212/F-1190/F-1198/M-0778/F-1136/F-0502/F-0627/F-0531/F-0672/M-0967/M-0843/F-1079/M-1293/F-1120/M-1276/F-0735/M-1139/F-1013/F-0763/M-0524/M-0926/F-1202/F-0980/M-1068/F-0538/F-1026/F-0751/F-0842/F-1318/M-0949/M-1030/M-1031/F-1041/F-0632/M-1054/F-0622/F-0617/F-1213/M-1135/M-0940/F-0957/M-0519/M-0877/F-0861/M-1095/M-0774/M-0818/F-0544/M-1187/F-0846/M-0834/M-1255/M-0694/M-0860/M-0826/F-1257/M-0779/M-0777/M-0915/M-0501/F-0688/F-1106/M-0841/F-1098/M-0526/F-0838/M-0664/M-1286/F-0786/M-0606/M-1170/M-1145/M-1347/M-0733/M-1078/M-1051/F-0592/F-1316/F-0898/F-0583/M-0992/M-0782/F-0623/M-1038/M-0576/F-1204/F-0520/F-0798/F-1169/F-1285/M-0738/M-0859/F-1061/F-1012/F-0714/M-0996/M-1344/M-1077/F-0953/M-0709/M-0982/M-0567/M-1147/F-0955/F-1070/F-1081/M-0876/M-0901/F-0754/F-1063/F-0836/M-0896/M-0768/F-0598/F-0757/F-0934/F-1228/F-0512/M-0895/F-1129/F-0787/F-1023/F-0828/F-1171/F-0844/M-0869/M-1329/F-0563/M-0988/M-0973/F-1324/M-0594/F-0685/M-0562/M-0636/M-1109/M-0582/M-1319/F-1131/M-0816/F-1189/F-0532/M-0536/F-1092/F-1253/F-0671/F-1273/M-0755/F-1336/F-1305/M-0599/F-1214/M-0899/M-0577/M-1302/F-0551/F-1138/M-1241/M-0510/F-1123/F-0682/M-1298/F-0937/M-0590/M-0792/F-0651/M-1267/M-0970/M-0865/M-0961/F-0558/M-1014/F-0508/F-0689/M-0609/F-0904/M-0910/M-1083/M-0831/F-1155/M-0744/M-0944/F-1225/M-0593/M-0963/M-1091/F-1349/F-1146/F-0849/M-0731/F-0579/M-1194/F-1337/M-0553/F-0858/M-0673/M-1025/F-1165/M-1110/F-1062/F-0753/F-0913/F-0954/F-0628/M-1184/F-1249/F-0659/M-0998/M-1211/F-0855/M-1107/M-0919/M-1207/F-0812/F-1149/M-1142/F-0893/F-0804/M-0925/F-0522/M-0833/F-1126/M-1287/M-1021/F-1144</t>
  </si>
  <si>
    <t>M-0796</t>
  </si>
  <si>
    <t>Sameh Mansour</t>
  </si>
  <si>
    <t>F-0953/M-1201/M-1014/F-1079/F-0632/F-1013/M-1025/F-1012/F-1123/M-0961/F-0545/F-0502/F-1045/F-1285/M-0599/F-0671/M-0738/M-1051/M-0859/F-1016/F-0687/M-0818/M-0899/F-0937/F-1316/M-0609/M-0834/F-1202/M-1255/F-0538/M-0821/F-0592/F-0991/F-0836/F-1324/F-1002/M-1307/M-1223/F-0751/F-1317/M-0548/F-0672/M-1107/M-0992/M-0553/F-1042/F-1143/M-1135/F-0668/M-0744/F-0757/F-1026/M-0755/F-1060/M-1325/M-1036/F-0563/F-1210/F-0839/M-1078/M-1291/M-0949/M-0560/M-1182/F-0520/M-1077/F-0726/F-1213/F-0638/M-0901/F-0614/M-1262/M-0529/F-1055/F-0959/F-1081/M-0820/F-1228/F-0748/F-1059/M-0600/M-0995/F-1178/F-1263/M-0758/M-1033/F-0588/F-0807/M-0513/M-0982/F-0516/M-0507/M-0973/F-0720/F-0980/F-1070/M-1347/M-0841/M-0703/M-0919/F-1273/F-0829/F-1190/F-0580/F-1278/F-0558/F-1136/M-0540/M-0909/F-0612/F-1086/F-0861/F-0917/F-1119/F-1318/F-1171/F-1275/F-1328/F-1132/M-0658/M-0906/F-1146/M-1031/F-1272/M-0895/F-0629/M-0826/F-0842/F-0628/M-0526/M-0888/M-1194/M-1167/F-1098/F-0939/F-0682/M-0680/M-0694/M-1035/F-1215/F-1305/M-0593/F-1280/F-1028/M-0733/F-0508/M-0716/M-0920/M-0926/M-1111/F-0504/F-0688/M-0740/M-0774/M-0940/M-0664/M-0977/F-0954/F-1151/M-0877/F-0872/F-1196/F-0622/M-1241/F-1212/M-0925/F-1284/F-0514/F-0648/F-0503/F-1138/M-0868/F-1349/M-0824/F-1314/F-1004/F-1198</t>
  </si>
  <si>
    <t>F-0797</t>
  </si>
  <si>
    <t>Donald Turner</t>
  </si>
  <si>
    <t>F-0543/F-0622/M-0636/F-1168/F-0538/M-0837/F-1336/M-1201/M-0624/F-0545/M-1223/F-1012/M-1068/F-0819/F-0544/F-0672/M-1293/M-0774/M-0567/F-1046/F-1204/M-0859/F-0812/F-1324/F-1026/F-0953/M-0680/M-0524/M-1033/F-1210/F-1169/M-0507/M-1014/M-1025/M-0593/M-1184/M-0992/F-0583/M-1035/F-1059/F-1202/F-0763/M-1145/F-0619/F-0687/F-1001/F-0804/M-0744/F-0525/F-0632/F-1098/F-0935/M-0560/M-1255/M-0851/F-1215/F-0882/M-1241/M-0528/F-1086/M-1344/M-1195/M-1038/M-1139/M-0821/M-1304/F-1188/F-1282/M-0755/M-0646/M-1054/M-1301/M-0909/F-0659/M-0901/F-1126/F-0786/F-0798/F-0671/M-1339/F-0531/F-0697/M-0979/M-0553/M-1005/M-0783/M-0841/F-0754/M-0967/F-0775/F-0627/F-1079/M-0995/F-0838/M-1319/M-1031/M-0526/M-0599/M-0926/F-0747/F-0846/M-1181/F-0799/F-1171/M-0715/F-1071/F-1305/M-0586/M-0824/F-1060/F-1183/M-0609/F-0980/M-0582/M-0867/F-0712/M-0843/M-0703/F-1155/M-0777/M-0977/F-0842/M-1248/M-1292/F-0682/F-1186/M-1022/F-0580/M-0892/F-1032/M-0709/M-0996/M-0557/F-0772/F-0828/M-0778/F-0760/F-0705/M-0570/M-0831/M-1110/M-0620/M-1291/F-1318/M-0877/M-0933/M-0791/F-1136/M-1347/F-1092/F-0939/F-0537/M-1302/F-0748/F-0764/M-1307/F-1061/F-1106/F-0512/F-0904/M-0510/F-0568/F-0810/M-0932/M-0928/F-1120/F-0900/M-0973/F-1335/M-0679/M-0576/F-0638/F-0698/F-1189/F-0515/F-0934/M-0923/F-1165/M-1334/M-1276/M-0949/F-0727/M-0792/M-0840/F-1316/M-1156/F-1075/M-1243/F-1342/M-0758/F-0762/F-1228/F-0561/F-0598/F-1258/F-0984/M-0540/M-0815/F-1193/F-0829/M-1030/M-0610/M-0602/F-0578/F-1284/F-0735/M-1207/M-1117/M-0820/M-0868/F-1349/M-0910/M-1087/M-1286/M-1323/F-1222/M-1194/F-1216/F-1116/F-0751/F-1249/F-1016/M-0919/M-1208/F-1332/M-0960/M-0879/F-0857/M-0548/M-1267/F-0852/F-0750/F-0532/F-1312/F-1321/F-1143/M-0539/F-1123/F-0502/M-0945/M-0597/M-1003/M-0860/M-0559/F-0592/F-0702/M-0951/M-1043/M-0794/F-0773/F-1041/F-0720/F-0660/F-1242/F-1028/F-1232/M-0742/M-0895/M-0678/M-0665/F-0508/M-0834/F-0616/F-0668/M-1084/M-1269/F-1279/F-0956/M-0724/F-1127/M-0654/F-0614/F-1233/M-1069/F-1280/M-0805/F-1015/M-1102/M-1158/M-1187/F-1013/M-1298/F-1040/M-0706/F-1226/M-0781/M-0779/F-0911/M-0723/F-0676/F-0836/F-1121/F-1253/M-0761/F-1295/M-1265/F-0872/M-1083/M-1231/M-0700/M-0776/M-0759/F-1132/M-0731/M-0639/M-0997/M-0513/F-0686/M-0519/F-0695/M-0881/F-1337/F-0574/F-1203/F-0651/F-0971/F-0959/F-0937/M-0642/M-0643/F-0628/F-0893/M-1074/M-1080/F-1285/F-1175/M-0865/F-0972/F-0726/F-0898/F-0549/F-1004/F-1081/M-1182/F-1100/M-1000/F-0564/M-1064/F-0863/F-0684/M-0738/F-1130/M-0940/F-1055/M-0876/F-1240/F-1002/M-0650/M-1167/M-0694/M-1036/F-1213/M-0964/F-1151/F-0503/M-1051/M-0664/F-1119/F-1027/M-0970/M-0833/F-0623/F-0657/F-0579/M-1056/M-0982/F-0588/F-0954/M-0534/M-0662/M-1107/F-0795/F-1063/M-1118/F-1274/F-0917/M-0527/F-0884/M-0696/F-0585/M-0505/F-0955/M-0581</t>
  </si>
  <si>
    <t>F-0798</t>
  </si>
  <si>
    <t>Saleem Alharbi</t>
  </si>
  <si>
    <t>F-1151/F-1190/F-1002/F-0735/M-0877/F-0531/M-1054/M-0680/M-0910/F-0592/M-0940/F-1126/M-0507/M-0961/F-1046/M-0624/F-0688/F-0583/M-0977/F-0786/M-0843/M-1319/M-1031/M-0988/F-1106/M-0824/M-0821/F-1204/F-1041/F-1198/F-0537/F-1324/F-1183/M-1339/M-0738/F-1226/M-0646/M-0859/F-1336/F-1060/F-1045/F-0748/M-0925/M-0992/M-0986/F-0763/M-1135/M-0567/F-0512/F-0544/F-1178/F-0934/F-1216/M-0926/F-1165/F-1285/F-1312/F-0747/F-1013/M-0566/F-0598/M-1101/M-1247/M-0548/F-0829/M-1107/M-0982/F-0687/F-1071/M-1182/M-0899/M-0526/M-1139/M-1243/F-1061/M-0901/M-0806/M-0501/M-1248/F-1132/F-0632/F-0627/M-0696/F-1026/F-0959/M-0896/F-1152/M-0949/F-1055/M-0560/F-0726/M-0553/M-0915/M-0576/M-0744/M-0869/F-0975/M-0794/F-0619/F-0686/M-0658/F-0578/M-0817/F-0520/F-0954/F-0638/M-1262/F-1210/M-1077/F-1108/M-0510/F-0772/F-0937/M-1195/F-1155/M-0505/M-0570/M-0970/M-0792/M-0892/F-0846/F-1138/M-1095/M-1194/M-0878/M-0951/M-1201/M-1035/M-0590/M-0993/F-1305/F-1123/M-1344</t>
  </si>
  <si>
    <t>F-0799</t>
  </si>
  <si>
    <t>Logan Baker</t>
  </si>
  <si>
    <t>M-0821/M-0567/M-0837/M-1025/F-0819/F-0545/M-0560/F-0775/M-0973/F-1136/F-1119/M-0624/F-0786/M-0534/F-1046/M-0860/M-0910/F-1168/M-1255/F-1002/M-0834/F-1106/M-1276/M-1292/F-1178/M-0960/F-0592/F-1016/M-0961/F-0596/F-0804/F-1312/F-0812/M-1182/F-0632/F-1138/F-1071/F-1336/M-1248/F-1032/F-1129/F-0828/M-0851/F-0751/M-1293/F-1171/M-0510/F-1042/M-0696/M-1051/F-1198/M-0826/M-0986/M-0590/M-1014/M-0779/F-0688/F-1013/F-1202/M-1068/M-0524/M-0783/M-0646/F-0627/F-1041/M-0599/F-1059/M-1030/F-0712/M-0977/M-1319/M-1243/M-1301/M-0906/F-1045/M-0694/M-0778/M-0582/F-0927/F-1316/M-0709/M-1135/F-0735/M-0892/F-1152/F-1004/F-0957/F-0532/M-0501/M-1111/M-0792/M-1325/F-0757/M-1187/F-1120</t>
  </si>
  <si>
    <t>M-0800</t>
  </si>
  <si>
    <t>Lin Yue</t>
  </si>
  <si>
    <t>M-1276/M-0834/M-0973/F-1285/F-0671/M-1243/M-1167/M-0599/F-1215/F-0596/M-0926/F-0579/M-0949/F-1079/F-0574/M-0723/M-0843/M-1014/M-0744/F-1059/M-1005/M-0680/F-1023/M-0636/M-1307/M-0925/M-0738/F-0882/F-1046/F-0846/M-0899/F-0913/F-1336/M-1255/F-1045/F-1098/M-0992/F-1138/F-1204/F-0583/M-1286/F-0900/F-1012/F-0799/M-0859/F-0829/M-1195/M-0791/M-1054/M-0960/F-0544/F-1312/M-0831/F-0953/M-1267/M-0862/M-0519/F-0512/F-0842/F-1165/M-0774/F-1324/M-0821/M-0826/F-1257/M-0820/F-0543/M-1304/M-0560/M-0951/M-0961/M-0609/M-0600/M-0982/M-0778/F-0682/M-1287/M-0909/M-0646/F-1026/F-0592/F-0720/F-0625/M-0833/F-0712/M-0919/F-0760/M-0658/M-0607/M-1293/F-0623/F-0747/F-0687/F-0502/M-1101/F-0617/M-0851/F-0515/F-1210/F-1108/F-1196/M-0507/F-0991/M-0510/F-0763/M-1201/M-0562/F-0689/F-0808/M-0841/M-0837/M-1205/F-0660/F-0934/M-0576/M-0986/F-0628/F-1333/F-1119/M-0877/F-1214/F-0927/M-1095/F-0690/F-0804/F-1240/M-0967/F-0754/M-1031/F-1132/F-1013/F-0612/M-0513/M-0988/F-0861/M-1187/M-1345/M-0606/F-0836/F-0719/F-0828/F-0884/M-0524/F-0632/M-0540/M-0996/M-1107/F-1143/F-1190/M-1208/F-1016/M-1218/F-0622/M-1301/M-0892/F-0935/F-1129/F-0545/M-0536/M-1163/F-1086/F-0516/F-1126/M-0731/M-1156/M-1184/M-1030/F-1055/M-0869/M-0964/F-0852/M-0868/F-0735/F-0786/F-0537/F-0773/F-1271/F-0844/M-1135/F-0705/M-0997/F-0685/M-1241/F-0514/M-0553/M-0716/F-1233/M-1158/F-0638/M-0816/F-0598/M-1231/M-1139/M-0814/M-0993/F-0939/F-0688/M-0679/F-1168/M-0523/F-1313/M-0664/M-0703/F-0959/F-1169/M-1302/F-0975/F-1227/M-0860/M-0777/F-1259/M-0678/M-0741/M-1024/F-1284/M-0881/F-0739/F-0890/M-1038/F-1090/F-0954/M-0970/F-1280/M-0724/F-1103/F-1232/M-1319/M-0626/F-1337/M-0903/M-1298/M-1207/F-0672/F-0772/M-0768/M-1181/M-0771/F-0684/F-1216/M-1111/F-0974/F-1229/M-1182/M-0611/F-0717/M-1035/F-0580/M-1300/M-0610/M-1068/F-1123/F-1202/F-1318/M-1329/M-1262/M-0675/F-0657/M-0608/F-0819/F-0563/M-1223/F-1222/M-1194/M-1247/F-0503/M-0977/F-1146/F-1133/M-0897/M-0782/M-0923/M-0915/F-1001/M-0677/F-1071/F-1314/F-0578/F-1052/M-1162/F-1279/F-0531/F-1089/F-0929/F-0764/F-0931/F-0697/F-1315/M-0533/M-0920/F-1221/F-0795/M-1083/M-0567/F-1061/F-1321/M-0505/F-1317/M-1033/F-0894/M-0789/F-1042/M-0878/M-0979/F-0532/F-0659/F-1273/M-0556/F-1249/F-1092/F-0872/F-0748/F-1183/F-0775/F-0801/F-0561/M-0740/F-1228/F-0798/F-0803/M-0630/M-0901/M-0818/M-1145/F-1225/M-0694/F-0737/M-1080/F-0857/M-0779/M-1021/F-0669/F-1212/M-0749/M-1347/M-0565/M-0547/F-1120/F-0725/F-1004/M-1117/F-1002/M-0501/F-1115/M-1270/F-1178/F-1039/M-0618/F-0549/F-1136/F-1131/F-1198/F-0558/F-0952/F-1155/M-0835/M-0665/F-0693/M-0691/M-0527/M-0896/M-0848/F-0568/M-0876/F-0922/M-1320/F-1305/F-1141/M-0928/F-1250/F-1335/M-0871/M-0809/F-0917/F-0751/M-0867/M-0933/M-0752/F-0651/F-1238/F-0707/F-0728/M-0577/F-0810/M-1148/F-1306/F-0647/M-0906/M-0597/F-1226/M-1078/M-0755/F-1149/F-1256/F-1151/M-1072/M-1074/M-1022/M-1029/F-1040/F-0962/M-0824/F-1309/M-0850/M-0715/M-0624/F-1342/M-1235/M-0941/M-1118/F-0589/F-0538/M-1269/M-1224/F-0911/F-0912/F-0968/F-0916/M-1237/F-0591/F-1332/F-0635/M-0631/F-1032/M-0566/M-1109/F-0766/M-0642/M-0594/M-1051/M-0770/M-0746/M-1296/F-0830/M-1172/M-0910/M-0940/F-0619/F-1106/F-0504/M-1099/F-0807/F-1171/F-1041/M-1344/F-0980/M-0620/M-0542/M-1077/F-0812/F-1015/M-0593/F-0629/F-0757/M-1281/F-0839/M-0945/F-0950/F-1186/F-0984/F-1176/F-1144/F-1316/M-0895/F-1295/F-0668/F-0535/M-1268/M-0711/F-0692/M-0548/F-0905/M-1248/F-0972/F-0957/F-1213/F-1253/F-0976/M-1289/F-1188/F-0627/M-1290/F-1346</t>
  </si>
  <si>
    <t>F-0801</t>
  </si>
  <si>
    <t>Lori Kelly</t>
  </si>
  <si>
    <t>F-0828/M-1223/F-1120/M-1014/F-1098/M-0694/M-1243/M-1293/M-0860/M-1111/M-1319/M-1187/F-0596/M-0738/F-1215/M-0834/F-0804/M-0818/M-0599/M-1287/M-0988/M-0909/M-1107/F-1324/M-0536/M-0837/F-1129/F-1190/F-1183/F-0772/F-1079/F-0748/F-0754/F-0563/M-0534/M-0507/M-0501/M-0862/M-0768/M-0973/F-1002/M-0566/M-1135/F-1169/F-0844/F-1108/F-1013/M-0606/M-0792/F-0697/M-0703/F-0543/M-0567/M-0593/M-0876/M-1201/M-1301/F-0726/F-0531/F-1045/M-1117/F-1336/F-0838/M-0979/F-1249/F-1210/F-0898/F-0712/F-1178/M-0928/M-1033/F-0508/F-0525/F-0836/F-0861/M-0821/F-0671/M-1077/F-1106/F-0812/M-0780/M-1247/F-0760/M-0993/M-1255/F-0598/F-0578/F-0939/F-1204/M-1095/M-1205/F-1165/M-0843/F-1155/F-0592/M-1109/M-1184/F-0799/M-0677/F-1257/F-1271/F-0950/M-0624/M-0716/M-0791/M-0783/F-1305/M-0781/F-1297/F-1086/F-0659/F-0798/M-0709/M-0895/M-0960/M-1054/M-1035/F-0775/M-1087/F-0512/M-1170/F-1112/F-0504/M-0505/F-0568/F-0857/M-0630/M-0696/F-0839/F-0672/M-0576/M-0779/M-1248/F-0502/M-0602/F-1189/M-1286/M-0562/F-0735/F-1253/F-1188/F-0720/F-1059/M-0977/F-1171/M-0611/M-1267/M-0996/F-1222/M-1276/F-1272/M-0897/F-1026/F-1049/F-1225/M-0523/M-0678/F-1275/F-1052/M-0982/F-0690/M-0510/F-1245/F-1001/M-0951/F-1349/M-0915/F-1212/F-0648/M-0824/M-0664/F-0935/F-1274/F-0698/M-0885/F-0797/M-1110/F-1282/M-0892/M-1281/F-0514/M-1231/F-1273/M-0949/F-1313/M-1068/F-0579/M-0658/F-0627/M-1303/F-0728/M-0744/F-0954/M-0636/F-0830/F-1168/F-1240/F-0927/F-0846/M-0741/M-0933/M-0854/M-0732/M-0665/F-0842/F-1016/F-0975/M-1172/M-0539/F-1131/M-0559/F-0687/F-1280/M-0815/M-0967/F-1227/M-0877/M-0634/F-0520/F-0750/M-0906/F-0517/F-1346/F-0948/M-0620/F-1196/F-0886/M-0590/F-0957/F-0613/M-0540/F-0808/F-0682/M-0910/M-0871/M-0759/F-1138/F-0872/M-1182/M-0831/F-0773/F-0619/M-0970/M-1022/M-0641/M-0981/M-0675/M-1218/M-0940/M-0919/F-1141/F-0829/F-1232/M-1344/M-1347/F-1263/F-1279/F-0991/M-0680/F-0558/M-1125/F-1233/F-1132/F-1193/M-1025/F-1261/M-0572/F-1015/M-1307/F-1004/M-1102/M-0577/F-0955/F-1071/F-1066/M-0778/F-0564/M-1051/M-0813/F-0855/F-0622/M-0755/F-0929/M-0607/F-0905/M-1118/M-0992/M-0740/F-0875/M-0782/M-1161/F-0629/F-1055/M-1217/M-0817/F-1081/M-0926/M-1031/F-1186/F-0980/M-1181/M-0670/M-1323/F-1061/F-0685/M-1030/M-1268/M-0826/F-0937/M-0557/F-1198/F-0786/F-0739/F-0545/M-0925/M-1339/F-0705/F-0968/F-1070/F-0934/M-0700/F-1136/M-1139/M-0723/F-0894/F-0858/F-1040/F-1116/F-0747/F-0617/F-1018/F-0663/M-0644/F-1221/F-1046/M-0945/F-1151/M-1056/M-0673/F-0688/M-0691/M-1291/F-1126/M-0978/F-0984/M-1000/M-0724/F-1157/F-1123/F-0911/F-0551/M-0789/F-1176/F-0537/M-0923/F-1318/M-1083/F-1213/F-0757/F-0561/M-0770/F-0946/M-1147/M-0833/F-1153/F-0552/M-0806/M-0851/M-1334/M-0679/F-1316/F-0990/F-0882/F-1258/F-0917/F-0893/F-1236/F-1322/F-1238/F-1312/M-1007/M-1220/M-1150/M-1269/M-0963/F-0635/F-1250/M-1290/F-1042/F-0902/F-0614/M-0533/F-1027/F-0924/F-0503/F-1228/F-0913/F-0959/M-0560/F-0645/F-0953/F-1119/M-0526/F-1317/M-1194/F-0864/F-1113/F-0713/F-0952/M-1088/F-1146/M-1091/M-1302/M-0642/M-0920/M-0733/F-0852/F-1092/M-0841/M-1208/M-0814/F-0686/F-0515/M-1047/M-1099/M-0896/M-1167/M-0869/F-1251</t>
  </si>
  <si>
    <t>M-0802</t>
  </si>
  <si>
    <t>F-1123/F-1045/M-1167/F-1316/F-1168/M-1276/M-0624/M-0919/F-1016/F-0953/F-0563/F-0574/M-0837/M-0859/F-0672/F-1215/F-1212/F-0545/F-1324/F-0687/M-0609/F-0627/F-0638/M-1201/M-0996/F-0531/F-1059/M-1344/F-1023/F-0682/F-1190/M-0524/F-0632/M-0505/F-0836/M-1035/F-0861/M-0758/F-0520/M-1319/M-0519/F-0819/F-0975/M-1031/F-1204/F-0568/F-0622/M-0851/M-0560/F-0688/F-1333/M-0951/F-0508/F-1226/M-0606/F-1171/F-1002/M-0680/M-1287/M-1054/F-0934/F-0900/F-1297/F-1106/F-1108/M-0658/F-1183/M-0696/M-1072/F-1132/F-1253/F-1055/M-1182/F-0747/F-1210/M-0988/M-0540/F-0671/M-1170/F-0838/F-0760/F-0583/F-0894/F-0846/M-0738/F-1213/M-0986/F-1275/F-1081/F-1004/F-1336/F-1070/F-0772/F-0617/M-0507/F-1120/M-1320/F-1222/M-0570/F-0812/F-0612/F-1026/F-0628/F-1136/M-1291/F-0754/M-0967/F-1328/M-0833/F-0578/F-0580/F-0829/M-1300/F-1284/M-1248/F-1169/M-0555/M-0783/F-0808/M-0700/F-0504/M-0733/M-0928/F-1092/F-1178/M-0792/F-0543/M-0715/M-0593/M-0597/M-1334/F-0685/F-0515/F-0810/M-0940/F-0613/M-0630/F-0957/M-1281/M-0673/M-1243/F-1060/F-0648/F-0842/M-0646/F-0917/M-0925/M-0510/F-0538/M-0723/F-1079/M-0664/M-0869/F-1042/F-0799/M-0611/M-0881/F-0911/M-0915/F-0751/F-0974/F-1046/F-1134/M-0607/F-1155/F-1317/F-0579/M-1187/F-0924/F-1225/M-0576/M-0843/F-0717/F-0786/F-0984/M-0636/F-1010/M-0860/F-1349/F-0705/M-1241/M-1223/F-0503/F-1071/F-0966/F-0660/M-0995/F-1152/F-0762/F-1295/M-0778/F-0558/M-1068/M-0731/M-1014/F-0697/F-1098/M-1110/F-1202/F-1133/M-0878/F-0927/M-0665/F-1280/F-1278/M-0699/F-0913/F-1321/F-1144/M-1303/M-1211/F-0980/F-0952/F-0701/M-0977/F-0991/M-1301/F-0942/M-1000/F-0619/F-1258/F-0990/M-0824/M-0581/M-1030/M-0981/F-0659/F-1119/F-0739/F-0522/F-0635/M-0910/M-1087/M-0909/F-0698/M-0694/F-1272/F-0690/F-0969/F-0689/F-0804/M-0782/M-1298/M-1078/M-1326/M-0572/F-0651/M-0848/M-0777/M-1147/M-0513/F-0898/M-0941/F-1018/M-0771/M-1266/M-1051/F-0549/M-0678/M-0755/M-0547/M-0920/M-0926/M-0982/M-0626/M-1310/F-1103/F-0830/M-1172/M-0709/F-1232/M-0553/F-0727/F-0530/M-0776/M-1044/F-1332/M-0639/F-1263/M-0573/M-1102/M-0779/M-0813/F-0855/M-0897/F-0517/M-0888/F-0592/F-0728/M-0641/F-0844/F-1227/M-0670/M-1005/F-0905/M-0815/F-1015/M-0892/M-1109/F-1337/F-1151/M-0834/M-0850/M-1038</t>
  </si>
  <si>
    <t>F-0803</t>
  </si>
  <si>
    <t>Deng Huan</t>
  </si>
  <si>
    <t>M-0821/F-0828/F-0804/M-1201/M-0607/M-0599/M-1276/F-0913/M-0694/F-1212/M-0534/M-1248/M-0567/F-1126/M-0779/F-1324/M-1054/M-0774/M-0818/M-0744/F-1106/F-1169/M-0940/F-0622/M-1255/F-0592/F-1123/M-0919/M-0678/M-0860/M-0841/F-1228/M-0703/M-1030/F-1132/M-0837/F-0786/F-1001/F-0545/M-0505/F-1013/M-1303/M-0901/F-0627/M-0824/F-0798/F-0839/F-0754/M-0988/M-0973/F-1086/F-0934/F-0502/F-0980/M-1181/M-0833/M-0646/F-0747/M-0892/F-0520/M-1145/F-1257/F-1045/F-1079/F-1071/M-1167/F-1317/F-0775/M-0926/M-0501/M-0513/F-1012/M-1031/M-1111/M-0949/M-1005/M-1051/M-1291/F-0846/F-0717/M-0709/M-0877/F-1171/M-0658/F-0563/F-0799/M-1223/F-0558/M-1025/M-1036/F-1274/F-1213/F-0549/M-0961/F-0753/F-1042/F-0950/M-0755/F-0579/F-0974/M-0862/M-0843/F-0583/F-0975/F-0574/M-0524/M-0906/F-0568/M-0876/F-0939/F-1046/F-1188/F-1002/F-1336/F-1131/F-0578/F-1305/M-1024/F-0739/M-0529/M-1147/M-1325/M-0696/M-0665/M-1072/M-0831/F-1275/F-0959/M-0783/F-0829/M-0539/M-1286/F-0682/F-0632/F-1144/F-0538/F-0726/M-0967/M-1068/F-0957/M-1033/F-0690/F-0748/F-1190/M-0871/F-0672/M-0826/F-0612/F-1297/M-0981/M-0680/M-1347/F-1214/F-0543/F-0808/F-0660/M-0777/F-1136/M-1117/F-1233/F-1271/M-0548/M-0897/M-0597/F-0508/F-1282/F-1049/M-0559/M-0792/F-0598/F-1032/F-1179/M-0507/F-1165/F-1259/M-0594/M-1287/F-0849/M-0611/F-0937/M-0586/F-1018/F-0924/M-1298/F-0942/F-0735/F-0911/F-0812/M-0566/M-1139/F-0991/M-0553/F-1258/F-0956/F-1138/M-1231/F-1146/M-1044/M-0587/M-0738/M-0840/M-0964/F-1342/F-0561/M-0527/F-0669/F-0701/F-0537/M-0624/F-1226/F-1295/F-0625/F-0819/M-1345/F-0905/F-1312/F-0552/M-1302</t>
  </si>
  <si>
    <t>F-0804</t>
  </si>
  <si>
    <t>Hind Iqbal</t>
  </si>
  <si>
    <t>M-1068/M-0960/F-1013/M-0926/M-0507/M-0837/M-0560/F-1098/M-0910/F-0632/M-1031/F-1152/F-1216/F-1213/M-1201/F-0625/F-1171/M-1339/M-0755/F-1151/M-1014/F-0812/F-0592/M-0940/M-1292/F-1086/M-1182/F-0842/F-0950/M-0566/F-0934/M-0636/F-1132/M-0961/F-1120/F-0537/M-0901/M-0876/M-0860/F-0735/M-0899/F-1316/M-0540/M-0723/F-0520/M-1005/F-0580/F-1004/M-0988/F-1196/M-1223/M-1307/M-0570/F-1226/M-1231/F-0937/F-0583/M-0567/M-0534/M-0678/F-1123/M-0703/M-0841/F-1165/F-1046/M-0599/F-1324/F-0753/F-0763/M-1025/F-0538/F-1317/M-0646/F-0846/F-0712/M-1345/M-0791/F-1215/M-0696/F-1032/M-0892/M-1267/F-1212/M-0843/M-0824/M-0951/F-0671/M-1320/F-0775/M-0553/M-0694/F-0799/M-0831/F-1146/F-1168/F-0563/F-1263/F-0942/M-0806/M-0779/M-1072/M-1139/M-1347/F-0714/F-0764/F-1059/M-0524/M-0715/M-0680/F-1143/F-0558/F-0786/F-1131/F-0508/M-1293/M-0777/F-0772/F-1016/F-1126/M-1269/M-1107/M-0868/F-0751/M-1287/F-1282/M-0867/F-0514/F-0893/F-0808/M-0967/F-1002/M-0915/M-0528/M-1111/F-1119/F-1189/F-1070/F-1012/M-1158/F-0617/F-0954/M-0859/F-1136/F-0545/F-1176/M-0833/M-1187/M-0897/M-1033/M-1054/M-0979/M-0709/F-0686/M-0895/F-0838/M-0817/F-0623/M-1276/M-1035/M-0865/M-0816/F-0512/F-0864/M-0510/M-1043/M-0716/M-0677/F-1190/M-0982/F-1045/F-0956/M-0977/M-0608/F-0828/M-1300/M-0593/M-0794/F-1023/M-0925/F-1129/M-1022/F-0861/F-0629/M-1255/F-0614/M-0919/F-0705/F-0648/M-0933/F-1155/M-0768/F-0858/M-1283/M-1135/M-0973/F-0927/M-1036/F-1328/F-0549/F-1026/M-0970/F-0598/M-0586/F-1198/F-1121/F-0839/M-1074/F-1175/M-0691/M-1078/M-1087/M-1266/M-0826/F-1040/M-0594/M-0664/F-0739/F-0551/F-1112/M-0815/M-0611/F-0959/F-0798/F-0616/F-1071/M-1286/M-1142/M-0941/F-0579/M-1029/F-0687/F-0688/M-1083/F-1055/F-1233/M-0840/M-0740/F-0689/F-1346/M-0805/F-1337/M-0981/M-1302/M-0851/M-1118/F-0622/M-0809/F-0883/M-1181/F-1027/M-0527/M-0813/M-1235/F-1049/M-0821/M-1301/F-1312/F-0832/M-1291/M-0986/F-0830/F-0564/M-0733/F-1015/F-0502/M-0909/M-0742/M-1248/M-0738/F-1335/F-1062/F-0849/F-1336/M-0679/F-1141/M-0641/M-0782/F-1253/M-1101/F-0797/F-0726/M-0963/F-1001/F-0692/F-0596/F-0924/F-1240/M-1008/M-1344/M-1262/M-1044/M-0744/F-0638/M-0741/F-0628/M-0896/M-0624/F-0568/M-1310/M-0550/M-0774/F-1061/F-1122/M-0761/F-0657/F-1258/M-0945/F-0717/F-0886/F-1092/M-0505/M-0539/M-0559/F-0931/M-1077/F-0627/M-0731/M-1331/F-1065/F-1130/F-1348/M-0548/F-1160/F-1261/F-0955/M-1325/M-0519/M-0602</t>
  </si>
  <si>
    <t>M-0805</t>
  </si>
  <si>
    <t>Bradley Lewis</t>
  </si>
  <si>
    <t>F-1123/F-0592/F-0622/F-0687/F-1046/F-1120/M-0507/F-1071/F-1190/F-0935/F-0913/F-0632/M-1025/M-0977/F-1119/M-1293/F-0578/M-0755/F-0934/F-1196/F-1032/F-1198/M-0919/M-0949/M-1223/M-1030/M-1255/F-0763/M-0824/F-0688/F-1202/F-1152/M-0599/F-1013/F-0672/F-1012/F-0839/F-1151/F-1168/F-0629/M-0967/F-0842/M-1301/F-1060/M-0553/F-1079/M-1182/F-0786/M-0540/F-0671/F-1257/M-0609/F-0838/M-0862/F-0819/F-1171/M-0837/F-0753/M-0524/F-0747/M-0877/M-0988/M-0694/F-0772/M-1194/F-0953/M-0744/M-0940/F-0844/F-1204/F-1016/F-1312/F-1146/M-1201/M-0951/F-1169/M-0526/M-0926/M-1068/F-1178/F-1108/M-1231/F-0686/M-0680/F-1318/F-1138/M-1135/M-0703/M-1181/F-0735/M-0548/M-0818/M-0778/F-0520/M-0560/F-0882/F-0712/F-1165/F-0598/F-0659/F-0898/F-0857/F-1305/M-0678/F-1216/M-0777/F-0561/F-1002/F-0508/F-1041/M-1083/F-0627/F-1131/M-1195/F-0714/M-0567/M-1303/F-0900/M-0566/M-1110/M-1307/M-0529/F-0504/M-0851/M-1276/M-0783/F-0748/F-0614/M-1205/M-1291/F-1155/F-0775/M-1302/F-1004/M-1298/M-1319/M-0895/M-1269/F-0531/F-0545/F-0515/M-0715/M-1187/F-0812/F-1249/M-1024/M-0920/M-0539/M-0992/F-1049/F-1297/M-0928/F-1275/M-0582/M-0636/M-0841/M-0996/M-1283/M-0892/F-1081/F-1188/M-0909/F-0846/M-1087/M-0624/M-0576/F-0682/F-1126/M-0871/F-1213/F-0754/F-1250/M-1111/F-0583/F-0613/M-0782/F-0757/F-0669/F-1278/F-1103/F-1028/F-0861/F-0904/M-0738/M-1077/F-0807/F-0911/M-0903/M-0555/M-0577/M-1170/M-0933/F-1057/M-1054/M-1248/M-0649/M-0607/F-0685/M-0981/M-0556/M-0910/F-1052/M-0941/F-0872/F-1045/F-0804/F-1026/F-1324/M-0982/M-0899/F-1317/F-1273/F-0954/M-0691/M-0860/F-0596/F-0855/M-0865/F-1336/M-1243/M-1147/M-1320/M-0581/F-1240/F-1314/F-1042/M-0519/F-0552/M-1035/F-0663/M-1031/M-1074/M-0906/M-1325/M-1109/M-0593/M-1184/M-0961/M-0696/M-0759/M-1167/F-1075/M-0840/F-1348/F-0980/M-0867/F-0503/M-0815/F-0543/F-1092/F-1116/F-1136/F-1090/M-0998/M-0831/F-0502/M-0510/M-0594/M-0752/F-0563/F-0652/M-1235/F-1212/M-1064/M-0699/F-0616/F-0522/M-0505/F-0798/F-0568/F-0760/M-1078/F-0890/M-0642/F-1226/F-1006/F-0698/F-0829/F-1295/M-0620/M-1345/F-1098/F-1189/M-0908/M-0590/M-0789/M-1107/M-0536/M-0654/F-0828/M-0790/F-0544/M-1091/M-0806/M-0600/F-1176/M-1142/M-1095/M-0586/F-1193/M-0547/F-0751/F-1328/M-1150/M-0970/F-0773/F-0726/F-0551/M-0542/F-0617/M-0513/M-1334/F-1066/F-1106/M-0758/M-1172/F-1063/M-0733/M-1164/M-1033/F-0905/M-1208/F-0580/M-0866/F-0727/M-1289/F-0702/F-0797/F-0959/M-0774/F-1228/M-0723/F-0681/F-1242/F-0950/M-0896/M-0573/M-0964/M-0854/M-1220/F-1115/F-0538/F-0579/F-1244/M-0534/F-1234/M-0887/F-1086/F-0966/F-1059/F-0938/M-0791/M-0631/M-1021/M-1158/M-0821/F-1321/F-1260/F-0886/F-0719/F-0585/F-1039/M-0709/M-0602/F-1271/M-1036/M-1347/F-1114/M-1267/M-0794/F-1203/M-0932/F-1229/F-1316/M-0878/F-0931/F-0739/M-0958/M-1206/F-1238/M-0618/F-1233/M-0643/M-0973/F-0976/M-1304/M-1308/F-0591/M-1237/F-1214/F-0889/M-1008/F-0974/F-1180/F-1245/F-1282/F-1277/F-1127/F-0894/F-0810/M-0811/F-0750/F-0764/F-1259/F-0697/M-1094/M-0885/M-0986/M-1101/M-0817/F-1011/F-1263/M-0853/M-0901/F-0728/F-1143/M-0776/F-0969/F-1001/M-0656/M-0541/M-0533/F-0710/M-1058/M-1281/M-0963/M-0716/F-1130/M-0960/F-0511/F-0983/F-0512/M-0897/F-1251/M-0834/M-0879/F-0535/M-1286/M-1069/F-1154/M-0571/F-1122/M-1102/F-1062/F-0845/F-1105/F-0690/M-0562/M-0606/F-1341/M-0634/M-0559/M-0605/F-0769/M-1288/F-1089/M-0501/F-0864/M-1230/M-0868/M-0546/F-1272/M-0665/F-0787/F-0918</t>
  </si>
  <si>
    <t>M-0806</t>
  </si>
  <si>
    <t>Gary Williams</t>
  </si>
  <si>
    <t>F-1119/F-0622/F-0954/F-0543/M-0599/M-0567/M-1276/F-1336/M-0973/M-0834/F-1316/F-0861/M-1031/F-0638/M-0926/M-0779/F-0839/M-0988/F-1046/F-0531/F-0804/F-0574/F-1004/F-0592/M-0977/M-0949/M-1347/F-0812/F-0786/F-0537/M-0824/M-0534/F-0950/F-0819/M-0646/M-0694/M-0826/F-1171/F-0799/M-1287/F-0627/M-1111/M-0670/M-0967/M-0738/F-1188/F-1202/M-0636/M-0910/F-0625/F-1285/F-0844/M-0513/M-1184/M-0570/M-0862/M-1303/M-0960/F-1212/M-1033/M-1344/M-1107/M-0536/M-1095/F-0514/M-1319/M-1087/F-0763/M-1195/F-1013/M-0600/M-0566/M-0851/F-0568/M-0658/F-1324/M-0993/F-0953/F-0935/M-0877/F-1240/M-1248/M-1084/F-0957/F-1132/F-1016/M-0755/F-1055/F-0984/F-0619/F-1196/M-1051/F-1272/M-0809/F-1070/M-0620/F-1081/F-1129/M-1247/M-1038/F-0787/F-0671/M-1182/M-1036/F-0739/M-0982/F-1318/F-0563/F-1168/M-0587/F-1079/F-0751/F-1169/M-1109/M-0524/M-0821/F-1045/M-0607/F-0894/M-1117/F-0578/F-0798/F-0838/F-0748/F-1189/F-1275/M-0582/F-0757/M-0961/F-1273/M-1286/M-0562/M-0758/F-0975/F-0735/M-0995/M-0919/M-0665/M-1135/F-1143/M-0540/F-0929/F-0937/F-0872/F-1328/F-0516/F-0657/F-1210/F-1131</t>
  </si>
  <si>
    <t>F-0807</t>
  </si>
  <si>
    <t>Niu Haiyan</t>
  </si>
  <si>
    <t>F-1123/F-0627/M-0567/F-1119/F-0538/M-0834/M-0988/M-0860/F-0622/F-0544/M-0680/F-0638/M-0833/M-0851/M-1307/M-1078/F-1169/M-1243/F-0563/F-1004/F-1202/M-0536/F-0592/F-0934/M-0636/M-1184/F-0579/M-0510/M-1276/F-0935/F-0748/M-1031/F-1132/M-1107/F-0754/M-0818/M-0505/M-0940/M-0841/M-1068/F-1151/M-0862/M-0920/M-0560/M-0992/M-1194/F-1041/F-0954/M-0755/F-0568/F-1228/F-0828/M-0738/F-1317/M-1035/M-0548/F-1060/M-0961/M-0526/M-0501</t>
  </si>
  <si>
    <t>F-0808</t>
  </si>
  <si>
    <t>Lin Long</t>
  </si>
  <si>
    <t>F-0935/F-1198/F-0592/M-1201/M-0778/F-1123/F-1120/F-1317/M-1276/F-0578/F-0638/F-0934/M-1054/M-0837/M-0967/M-0973/F-0622/F-0954/M-0834/F-0627/M-0524/F-0846/M-0723/F-1004/F-1119/M-0961/M-0821/F-1257/M-0609/M-1248/M-1005/F-1316/M-0606/F-0864/F-1215/F-1012/F-1013/M-1139/F-1169/F-0515/M-0768/M-0996/F-0502/F-0842/F-0882/M-0738/M-0536/M-0664/F-1213/F-0512/M-0860/F-0671/M-0988/M-0960/M-0694/M-0926/F-0748/M-1319/F-1210/F-0953/M-1184/F-1155/F-0991/F-0754/M-1247/M-0859/F-0753/M-0501/M-1078/M-0507/M-0881/F-0861/M-0843/F-0772/M-1107/F-0563/M-1267/F-0549/M-0820/F-1212/F-0543/F-1336/M-0901/M-0680/F-0798/M-1072/M-0758/F-0819/F-1079/M-0582/M-0915/M-1084/F-1131/M-0951/F-0911/F-0739/M-0833/M-0906/F-0913/F-1070/M-0646/F-1046/F-0660/F-0613/F-1337/F-1312/M-0910/M-0982/F-0520/M-1145/F-1086/F-0619/F-0685/F-0726/F-1126/F-0632/F-1282/F-0629/M-0928/M-0593/M-0678/M-1068/F-0719/M-0925/F-0747/F-1016/F-0931/M-0550/F-1202/M-1083/M-1293/M-1095/M-0877/M-0993/M-0513/M-1181/F-0517/M-0862/M-1014/M-1223/F-1274/F-1108/M-1182/F-1305/M-1287/M-0806/F-0598/M-0528/F-0757/F-1045/F-1063/M-0802/F-0596/M-1195/F-0568/F-1171/F-1071/M-0670/F-0760/F-0751/F-1285/F-1178/F-1059/F-1249/F-1041/F-0786/M-1344/F-1060/M-0944/F-0957/F-1143/M-0624/F-0663/M-0744/F-1066/M-0586/M-0899/M-0771/F-1103/F-1233/F-1032/F-0927/F-1061/F-1132/F-0924/M-0548/F-1175/F-0950/F-0672/F-0852/F-0531/F-0687/F-1026/F-0893/M-1172/M-1025/F-0525/M-0570/M-0636/F-0652/F-0955/F-0588/F-1204/F-0503/M-1300/M-1082/M-1292/M-0540/M-0679/M-1135/M-0970/F-0797/M-0599/F-0956/F-1136/M-0581/F-1346/F-0682/M-0818/M-1021/F-0929/F-0508/M-0977/M-0745/M-0553/M-0620/F-0804/F-1188/M-0774/M-0557/F-0538/M-1241/F-0698/F-0905/M-0793/F-1193/F-0522/F-0889/F-0812/F-1189/F-0545/F-0810/F-1278/F-0575/M-0594/F-1216/M-0567/M-0933/M-1235/F-1179/M-0665/F-1297</t>
  </si>
  <si>
    <t>M-0809</t>
  </si>
  <si>
    <t>Zuhair Syed</t>
  </si>
  <si>
    <t>M-0505/M-0507</t>
  </si>
  <si>
    <t>F-0810</t>
  </si>
  <si>
    <t>Ma Liping</t>
  </si>
  <si>
    <t>F-1123/F-1079/M-0988/F-1204/M-1031/F-1212/F-0954/M-0778/M-0841/M-0960/M-1054/F-1228/F-0544/F-1098/F-0537/M-1187/F-1216/M-1167/M-1035/M-1347/F-0747/F-0625/M-1068/F-0578/M-0806/M-0986/F-1016/M-0791/F-0913/M-0599/F-0953/F-1136/M-1248/F-0579/F-0739/F-0638/F-1316/F-0583/M-0977/F-0520/M-0694/M-0915/F-0991/M-0940/M-0877/M-1276/M-0926/F-1041/F-0688/F-0580/F-1151/M-0562/F-0934/F-0549/M-0862/F-0629/M-0636/M-1077/F-0735/F-1336/M-0744/M-0794/M-0837/M-0970/M-1025/F-0975/F-1226/M-0881/F-0838/M-1286/F-0672/F-1317/M-0678/F-0772/F-0882/F-0515/F-1013/F-1002/F-0712/M-0967/F-0543/M-0528/F-0757/M-0995/F-0531/F-0632/F-0829/M-0818/F-1129/M-0507/F-1168/M-0529/F-0900/F-0937/M-0738/M-1291/F-0686/M-0715/M-1298/M-0755/M-1069/F-1046/M-0925/F-0538/F-0525/F-1284/M-1292/F-1120/F-1010/M-0501/F-1263/M-1319/M-0919/M-0594/F-0819/M-0824/F-0502/F-1012/M-0620/M-0951/F-1337/F-0516/F-0568/M-1091/F-0917/F-1214/F-1324/M-0607/M-0996/F-0545/M-0899/F-1004/M-0817/M-0696/M-1205/F-1146/F-0808/F-1178/M-0597/M-0843/F-1169/M-0779/F-1121/F-0812/F-0980/F-1106/F-0592/M-0840/M-0567/M-0573/M-0892/F-0804/F-1273/M-0559/F-1066/M-1095/M-0536/M-1072/F-0697/M-0548/F-1275/M-1194/M-0816/F-0844/M-1102/M-0665/M-0566/F-0748/M-0992/F-1026/M-0973/M-0809/M-1051/M-0789/M-0505/F-1126/F-0705/M-0979/F-0763/F-1171/F-1196/F-0857/M-0771/F-0728/F-1143/F-0754/M-0658/M-0630/F-0842/M-0871/F-0671/F-1271/F-1250/F-0588/F-1059/M-0555/F-0616/M-1021/F-1027/F-0532/F-0939/F-1057/F-0974/M-0703/M-0854/M-0759/M-1268/F-0648/F-1278/M-1084/F-0574/F-0660/M-1293/F-0957/F-0894/M-0745/M-0709/F-0751/F-0517/F-1071/F-0623/F-0720/M-0777/F-1253/F-1198/F-0753/M-1036/F-1312/M-0993/F-0598/M-0550/M-0997/F-0668/F-0714/F-0861/F-1179/M-0821/M-0949/M-1139/F-0890/M-0510/F-1062/M-0859/F-1086/F-1193/M-0901/F-0551/M-0519/M-1037/F-0687/F-0889/F-0830/F-0627/F-0622/F-0563/F-0522/F-1132/M-1007/F-0935/M-0895/M-1030/M-0981/F-0898/F-1141/M-0792/M-1267/F-1045/F-1018/F-1028/F-0689/M-0933/M-0848/M-1289/M-1014/F-1280/F-0962/M-0780/M-1265/M-1283/F-0952/M-1022/M-1145/F-1001/M-0878/F-1222/F-0893/F-0773/M-0963/M-1074/M-1038/F-1089/F-1190/M-1247/M-0540/M-0731/F-1249/M-1082/F-1261/F-0828/M-1024/F-1297/M-1320/F-1042/F-0637/F-1133/F-0750/M-0509/M-1301/F-0569/F-1213/F-0787/F-1259/M-1255/M-0624/F-1188/M-1000/M-1107/M-1304/M-0593/M-1345/F-1322/F-1090/M-0576/F-0552/F-1349/M-1266/F-1175/F-0911/F-0628/F-1127/M-0716/M-0643/F-0786/F-0931/F-0521/M-0761/F-0685/M-1201/F-1144/M-0560/M-1192/F-0737/F-1119/M-0853/M-1043/M-0765/F-1257/M-0675/F-0764/M-1262/M-1329/M-0646/M-0723/F-0775/M-1008/F-0832/M-1185/F-0864/M-1231/F-1052/F-1165/M-0680/M-0982/F-0698/M-1117/F-0863/F-0902/F-1229/M-0649/F-1032/M-1182/F-0762/F-0589/F-0676/F-0799/F-0617/M-0506/M-0582/M-0547/F-1346/M-0609/F-0849/M-0605/F-1210/F-1011/M-0826/M-0640/F-1049/M-0742/M-1078/F-0955/M-0907/F-0984/M-0910/M-0868/M-0774/F-0504/M-0626/M-1087/M-1101/F-1152/F-0987/F-1183/M-1239/F-0936/M-0994/M-1339/M-0903/M-0732/F-1282/M-0642/M-1237/M-0553/F-0647/M-1184/M-0781</t>
  </si>
  <si>
    <t>M-0811</t>
  </si>
  <si>
    <t>Rana Mustafa</t>
  </si>
  <si>
    <t>F-0592/M-1031/F-0543/F-0954/F-1212/F-1317/M-1231/F-0812/M-0926/F-1168/M-0860/F-0934/F-0819/M-0507/M-0851/F-1202/F-0846/F-0828/M-0755/F-1002/M-0967/F-1098/F-0799/M-1107/M-0540/M-1276/M-0859/M-0553/M-1135/F-0682/F-1071/M-0524/M-0833/F-1171/M-0774/M-0834/F-0672/M-0899/M-1339/F-0537/F-1216/F-1086/M-0505/F-0861/M-0821/F-0580/F-0617/M-0792/F-0775/F-0625/F-0953/F-1119/M-0593/M-0723/M-1111/F-1001/F-0563/M-0733/F-0754/F-1004/M-0831/M-1344/F-0632/M-0919/M-0738/M-1243/F-1070/M-1345/M-0709/F-0685/F-0882/M-0560/F-1151/F-0502/M-0624/F-0798/F-0622/M-1248/F-0913/M-0539/F-0627/M-0606/F-1297/M-1095/M-1139/M-0715/M-1347/M-0862/F-0504/F-0900/M-0909/M-0881/M-0910/F-1240/F-0959/M-0691/M-0590/M-0996/M-0599/F-0638/M-0550/F-0712/F-1126/F-1273/F-1196/F-0810/F-1032/M-0951/M-0777/F-1026/M-0680/M-1030/M-1303/F-0864/M-0744/M-0510/F-0628/M-0977/M-0587/M-0527/M-1021/F-1258/F-1282/F-1328/F-1063/F-1041/M-1319/F-0629/F-1312/F-1210/F-0512/M-0925/M-0634/F-1129/M-0806/F-1130/M-1170/F-1178/M-1117/F-1120/F-1324/F-1275/F-1285/F-0545/F-0763/F-0697/M-0694/F-0839/M-1033/M-0513/F-0648/F-0514/F-1189/M-0562/M-0961/F-1349/M-0778/M-0670/F-0717/F-1250</t>
  </si>
  <si>
    <t>F-0812</t>
  </si>
  <si>
    <t>Naji Abbasi</t>
  </si>
  <si>
    <t>M-0988/F-1123/M-0910/F-1204/F-0543/F-0953/F-0954/M-0926/M-0738/M-1036/M-0779/F-0578/F-0748/F-0786/M-0996/M-0824/F-1212/F-1026/M-0833/F-1152/M-1231/F-0592/M-0818/M-0834/F-1178/F-0545/F-1012/M-1301/F-1045/M-1107/M-1167/F-0927/F-1086/M-0678/M-1187/M-0831/M-1243/M-1030/F-0864/F-1132/F-1210/M-0973/F-1168/M-0550/F-1216/M-1038/M-1145/F-1042/M-0607/M-0915/F-1136/M-0590/F-0538/M-0513/F-0672/F-0726/M-0961/F-1198/M-0877/M-0909/M-0791/M-0794/M-1195/M-0566/M-1102/F-1169/F-0775/F-0861/F-0515/M-1068/F-1318/M-0594/F-1023/M-0758/M-1339/F-0911/M-1325/F-0819/F-0580/F-1126/F-1108/F-1316/M-1031/F-0568/M-0901/M-0806/M-0593/F-0935/F-1186/F-0846/F-1271/M-0755/M-1084/M-1147/F-1131/M-0548/F-0754/M-0771/F-1257/F-0549/F-0623/F-0558/F-0563/F-0502/F-1190/M-0505/M-0524/M-0658/F-0503/F-0808/F-1001/F-0760/F-0917/M-0940/F-0747/F-1337/M-0960/M-1319/F-1226/F-0842/M-0620/F-1106/M-1044/M-1025/M-1247/M-1276/M-0636/M-0606/F-1284/F-0537/F-0931/M-0501/F-0508/F-0838/M-0878/M-1083/M-1078/M-0837/F-0950/F-1002/F-0530/M-0782/F-0632/M-1286/M-1300/F-0574/F-0687/M-0562/M-0928/F-1027/F-0904/F-1249/F-1295/M-0919/M-0670/F-0583/M-0646/F-1188/M-0963/M-0534/F-0980/F-0712/M-0862/M-0979/M-0540/F-1222/M-0733/F-1070/M-1208/M-1184/F-1071/F-0652/F-0617/M-0859/M-0610/F-1165/F-1081/F-1013/F-0828/F-0579/F-0717/M-1051/M-0992/F-1202/M-1054/F-1336/M-0599/F-0686/F-1079/F-0984/M-0556/F-0516/F-0663/F-0772/F-1183/M-0694/M-0602/F-1259/F-0872/M-0854/M-0941/M-0774/M-1307/M-0867/M-0899/M-0573/M-1021/M-0777/M-1347/F-0613/M-0649/F-1130/F-1312/F-0627/F-0900/M-1223/F-1280/F-0913/M-1287/M-0586/M-0759/M-0892/M-0526/F-0934/M-1009/M-1135/F-0648/M-0933/F-1348/M-0567/F-0884/M-0740/F-0689/M-0981/F-1092/F-1119/F-0804/F-0660/M-0778/M-1241/F-1120/F-0525/M-0964/M-0847/M-0843/M-1267/F-0629/M-0851/F-1274/F-1116/M-1170/F-0517/F-1143/M-1024/F-0504/F-1015/F-1059/F-0512/F-1260/M-0925/M-0539/M-0555/F-1175/M-0680/M-1201/F-0532/M-0768/M-1174/M-0650/M-0600/F-0685</t>
  </si>
  <si>
    <t>M-0813</t>
  </si>
  <si>
    <t>Keith Hughes</t>
  </si>
  <si>
    <t>F-1123/M-1293/F-1136/F-0543/F-1336/M-0910/F-0545/M-0961/M-0977/M-0562/F-1228/F-0775/M-1248/F-1059/F-1106/M-0536/M-0505/F-0568/M-0833/F-1212/M-0851/F-0772/F-0617/F-0763/F-1151/M-0609/F-1152/M-0940/F-0538/M-0988/F-0625/F-0927/M-1167/F-0829/M-0636/F-1129/M-1068/F-0619/M-0513/F-1215/M-0841/M-0967/M-0548/M-1276/M-0826/F-0627/M-1201/M-0528/M-1267/F-0864/M-0860/F-0660/F-1143/F-0748/M-0909/F-1240/F-1046/M-0510/M-1339/F-1079/M-1262/F-0935/F-1318/M-1344/M-1320/M-0862/F-0549/M-0567/F-1188/F-0991/M-1181/M-1182/M-0610/F-1317/F-1012/M-1241/F-0531/M-0792/M-0806/F-0798/M-0973/F-1312/F-0623/M-0899/F-0668/M-0550/F-0953/M-0744/F-0757/F-0819/F-1183/M-0791/M-0869/M-1111/F-0950/F-0804/F-0893/M-0738/F-0663/M-1033/F-1063/F-0525/F-0735/M-0646/F-1045/M-0560/F-0561/F-1196/F-0512/M-0599/F-0717/F-0687/F-0578/F-0688/F-0632/M-0691/M-1218/F-1171/M-0779/M-0566/M-0881/F-0838/F-0508/M-0576/M-0876/M-0867/M-0996/M-0716/F-0622/F-1226/M-0840/M-0794/M-0868/F-1169/F-1060/M-1014/M-0526/M-0768/F-1279/F-0689/M-0624/M-0843/M-0782/F-0672/M-0519/M-0534/M-0501/M-0970/F-1213/M-1036/F-0839/M-0781/M-0837/F-0516/F-0955/F-1018/F-1040/M-1307/F-0934/M-0871/F-1249/F-1285/M-1287/M-0979/F-0659/F-0764/M-0586/F-0952/F-1346/F-0648/M-0553/M-0658/F-0913/M-1205/F-0861/M-0524/F-0959/F-1112/F-1032/M-0733/M-0901/F-0975/F-0579/F-1155/F-0580/M-0944/M-1266/F-1186/M-1142/F-0671/F-0727/M-1231/F-0787/F-1258/M-0724/F-0728/F-1002/M-0995/M-0879/M-0993/F-1328/F-1190/F-0753/M-0928/F-1168/F-0614/F-1041/F-1132/F-1070/M-0793/F-1202/F-1324/M-0925/M-0896/M-0745/M-1184/F-0937/F-1274/M-1223/F-0612/F-0799/F-1204/M-1304/M-0670/M-1243/F-1071/M-0821/M-1110/F-0657/F-0574/F-0685/F-0647/M-0587/M-0824/F-0846/M-0607/F-1337/M-1319/F-1015/M-1077/M-0680/M-1030</t>
  </si>
  <si>
    <t>M-0814</t>
  </si>
  <si>
    <t>Betty Long</t>
  </si>
  <si>
    <t>F-0935/M-1223/M-1347/M-0988/F-0627/M-0973/F-1285/F-0688/M-0892/F-1168/F-0913/F-1098/F-0596/F-0583/F-1045/M-0524/F-1079/M-0778/M-0992/F-0786/F-1336/M-0678/F-1165/F-1012/F-1146/F-1132/F-1212/M-1307/F-0544/F-0549/F-1202/F-0828/M-0837/M-1135/M-0680/F-1026/F-1059/F-0672/M-1051/F-0619/F-0579/F-1071/F-1204/F-1106/F-1138/F-0580/F-0753/F-0747/F-1129/F-0957/M-1339/M-0961/M-0899/M-0646/F-1312/M-0536/F-1337/M-1181/F-0775/F-0991/M-0909/F-1297/M-0817/F-0929/F-0543/F-1061/M-0860/F-0512/M-1145/F-1066/F-0954/M-0826/M-1344/F-0614/F-0531/F-1226/M-0834/M-1218/M-1201/M-0869/M-0694/F-0592/F-1253/M-0868/F-1023/M-1293/M-0841/F-0561/M-0928/F-1305/F-1257/F-0898/F-0726/F-0663/F-0671/M-0526/F-0503/M-1241/F-0861/F-0952/F-0705/F-0558/F-0629/F-1152/F-0564/M-1334/M-0519/M-0895/M-0949/F-0719/M-1156/F-1178/F-1275/M-0716/M-0780/M-1267/M-0636/F-1151/F-0757/M-0607/F-1222/F-1215/F-0682/F-0508/F-0937/M-1036/M-0821/M-0833/F-0959/M-1195/M-0597/F-0685/M-0840/M-0877/F-0760/M-0831/M-1147/M-1262/M-0859/M-1054/M-1072/M-1031/M-1087/M-1022/F-0955/M-0703/M-0610/M-0534/F-1002/F-1055/F-0900/F-1144/F-0660/M-0550/M-0843/F-1324/M-0501/F-1169/M-1304/F-1259/M-0876/F-1316/F-0953</t>
  </si>
  <si>
    <t>M-0815</t>
  </si>
  <si>
    <t>Imam Alamri</t>
  </si>
  <si>
    <t>F-1316/F-1026/M-0973/M-0977/F-0512/M-0834/M-0567/F-1317/F-0687/M-0851/M-0507/F-1106/F-1120/F-0638/F-0544/F-1136/M-1307/F-1198/M-1068/M-0534/F-1013/F-0934/F-0632/F-1123/M-0860/M-0841/F-1086/F-0959/F-1324/M-0988/M-0524/F-1212/F-0578/M-0982/M-0560/M-0992/F-1004/F-0812/F-1155/F-1216/M-1084/F-0538/F-0682/M-0593/F-0950/M-0609/M-0831/F-1171/M-1301/M-0505/F-0861/M-0606/M-1255/F-1079/M-0744/F-0625/M-0843/M-0967/F-0775/F-0975/M-1167/F-1041/M-1038/M-0670/M-1248/F-1032/F-1196/M-0678/F-1178/M-1298/F-0772/F-1215/M-1170/M-0899/F-1336/F-1152/M-0970/M-0540/F-0935/F-0614/F-1070/F-0617/M-1286/F-1063/F-0828/M-1077/M-1339/M-0826/M-0715/M-0696/F-0754/M-0901/M-0951/F-1131/F-0798/F-0629/M-1187/F-0516/F-0846/M-0928/M-0868/F-0561/F-0810/F-1271/M-0993/M-0733/M-1139/F-1210/M-0624/M-0960/M-1024/M-0636/F-1240/F-0659/F-1183/F-0757/M-0680/M-0597/F-0568/M-1303/M-1054/M-1319/F-1245/M-0895/F-1126/F-0799/M-0837/F-1337/F-0531/M-0755/M-1184/F-0549/M-0620/M-1247/F-0543/F-1190/F-0574/M-1267/F-0797/F-0705/F-1179/M-1231/M-0536/F-0583/M-1276/F-1189/M-0566/M-0779/M-0979/M-1030/F-0900/F-0580/F-0836/M-1035/F-0838/M-1345/F-0953/F-0855/F-1253/M-1087/M-0995/M-0550/F-0671/M-1117/F-0844/M-1347/F-1018/M-0576/M-0859/F-0647/F-1348/M-0783/F-0697/M-0782/M-1304/F-0957/F-0508/M-0590/M-0548/F-1012/F-0623/F-1046/M-0961/F-1132/M-1007/M-1287/M-0791/F-0660/M-1021/F-0808/F-0787/M-0792/M-1201/M-0926/F-1226/F-0563/M-0963/F-0904/M-0925/F-1335/F-0719/F-1089/F-1228/M-0556/M-0513/F-1103/M-0793/F-0726/M-0611/M-0986/F-1121/M-1158/M-0746/F-1098/F-0596/M-1291/F-1116/F-0819/M-1033/M-0909/F-0911/F-0504/F-0894/F-0661/F-0545/M-0768/F-0966/M-0789/M-0892/M-1266/F-0627/M-0818/F-0688/F-1222/M-0738/F-1297/M-0840/F-0842/M-1109/F-0954/M-0526/F-1071/F-0849/M-0897/F-1119/M-1031/M-1156/F-1042/M-0656/M-1218/F-1314/M-1005/M-1078/M-0626/F-0751/F-1149/M-0716/M-0731/F-1055/F-1312/M-0649/F-1146/F-0689/F-0628/F-1057/M-0794/F-1168/F-0575/M-1142/F-1066/M-0703/F-1141/F-0890/M-1344/F-0735/M-1302/F-1232/M-0919/F-1213/F-1015/F-1204/F-1258/F-0728/F-0884/M-0559/F-0829/F-0917/F-1129/M-0923/F-1186/M-0600/M-1036/M-1289/M-0646/F-0592/F-0991/F-0942/F-0622/M-1064/F-1010/M-1268/M-0777/F-1090/M-1329/M-0778/F-1257/F-1234/F-1143/M-0510/F-0962/M-0745/F-1256/M-1111/M-0806/F-1342/F-0712/M-0631/M-0910/M-1003/F-1313/F-0598/M-1107/F-1165/F-0980/M-1104/M-0814/M-1118/M-0998/M-0539/M-0906/M-0586/M-1164/M-1056/M-1043/M-1195/M-0881/F-0948/M-1147/F-0515/M-1281/F-0922/F-1001/F-1346/M-0740/F-0955/M-0679/F-0564/M-0817/F-0502/M-1102/F-1169/F-1260/F-0750/F-1059/F-1251/F-1151/M-0781/M-0997/M-1083/M-0805/M-0555/M-0572/F-1295/M-1192/M-0833/F-1349/F-1250/M-0673/M-0732/F-0748/M-1264/F-1244/F-0532/F-0663/M-0765/M-1074/M-1014/F-1249/F-0619/M-1325/M-1311/M-1239/M-1025/M-0581/F-0882/M-0694/M-1051/F-0589/M-0862/M-0848/F-0702/M-0821/F-0773/M-0724/F-0668/M-1223/M-1270/F-0929/F-1209/M-1182/F-1280/F-0976/F-0786/F-0769/F-0684/M-0994/F-0763/F-1341/F-1006/F-0804/F-0863/M-1137/F-1225/M-0562/F-1273/F-1045/F-0801/F-1002/F-1332/M-0824/M-0634/F-1318/F-0912/M-1300/F-0898/F-0579/M-1293/M-1197/F-0764/M-0809/M-0996/M-0774/F-0616/F-0857/M-0519/F-1202/M-0604/F-0666/M-0933/M-0752/M-1326/F-1092/M-1241/M-0743/M-0876/F-0931/F-0990/M-1000/F-0517/F-1138/F-0537/F-0672/F-1321/F-0858/F-0707/M-0699/F-0852/M-0718/F-1028/M-0571/M-1094/F-0717/F-1052/F-1294/M-0940/F-0727/F-0913/M-1029/F-0952/M-0734/M-0856/M-0587/M-1095/M-0528/M-0599/M-1194</t>
  </si>
  <si>
    <t>M-0816</t>
  </si>
  <si>
    <t>Jordan Nelson</t>
  </si>
  <si>
    <t>F-0954/M-0507/F-0786/M-1139/F-0935/M-0977/M-0755/F-0502/M-0841/M-1031/F-0543/M-0833/F-0861/F-1316/F-0980/M-0996/F-1324/F-1169/F-1132/M-0960/F-1212/M-0982/F-0839/F-1026/M-0646/F-1210/F-1312/F-0627/F-1285/F-0772/F-1098/M-0510/F-1071/M-0593/M-0986/M-0818/M-0678/M-0791/M-1255/M-1077/M-0909/F-0838/F-0953/M-1111/M-0524/M-1307/F-0688/M-0774/M-0919/F-0957/M-0831/M-0967/M-0843/F-0753/M-0703/M-1286/M-0624/F-0520/F-1023/M-0501/F-0775/F-0598/F-1198/F-0672/M-1051/M-1014/M-1030/M-0607/M-0526/M-0973/F-1108/F-1138/F-0942/M-1276/M-0536/M-1036/F-0638/M-0809/M-0951/F-0580/F-0619/M-0778/M-1068/M-1287/M-0620/F-0726/M-1117/F-0579/M-0910/M-0553/M-0944/F-0512/F-1278/M-1304/F-0617/M-0658/F-1123/M-0817/M-0940/F-0807/F-1066/F-0514/M-0738/M-0570/M-0519/F-0538/F-1222/M-0630/M-1147/F-0844/M-0562/M-0926/F-0531/F-1275/M-1339/M-1325/F-0898/F-1202/M-0925/F-1042/F-1214/M-0610/F-1146/F-0836/M-1269/M-0680/F-1233/F-0648/F-1155/F-0563/M-1319/F-0804/F-0900/M-1231/M-0609/F-0931/M-0559/F-0812/M-0723/F-0872/M-0560/M-0758/F-0689/M-1301/F-1336/M-0806/M-0715/F-1176/M-0928/M-1069/F-0757/F-1190/F-0663/F-1010/F-0934/M-0814/F-0651/M-1218/F-0596/F-1189/M-0582/F-0508/M-1182/M-1201/F-0849/F-1315/M-0876/M-1054/M-0606/M-1021/M-0995/F-1063/F-0568/F-1070/M-0888/M-1095/M-0505/F-0515/F-1129/M-0649/F-0884/F-0660/F-1136/F-0622/F-1178/F-1032/M-0945/M-1091/M-1035/M-1043/F-0601/M-0694/F-0735/F-0592/M-1038/M-0862/M-1195/F-1193/F-1041/F-0632/F-1272/M-1243/M-1025/M-0859/F-1119/F-1013/M-0594/F-1016/M-1347/M-1107/F-0886/M-0903/M-0636/F-0882/F-1328/M-0906/F-0516/M-0741/F-0984/F-1103/M-0644/M-0587/F-0991/M-0854/M-0577/F-0661/F-1250/M-1266/M-1223/F-0687/M-1024/M-0590/F-1332/M-0851/F-1234/F-1079/M-0794/M-0867/M-0528/F-0948/F-1204/F-0959/M-0780/F-0828/F-0558/F-0657/F-0545/F-0682/M-0964/M-1248/M-1267/F-1130/F-0616/M-1156/F-1259/F-1257/M-1109/M-1072/F-0857/F-1143/F-1349/F-1012/F-0937/M-0826/M-1067/M-0887/M-0572/F-0808/M-0877/F-1226/F-1018/F-1282/M-1084/F-0525/M-0835/F-0864/M-0768/M-1207/F-0975/F-1027/M-0675/F-1075/M-0732/M-0691/M-1302/M-0868/M-0897/F-0578/F-0698/M-0534/M-0724/F-0842/F-1059/M-0679/F-1271/M-0895/M-0523/M-0992/M-0673/M-0802/F-1126/F-0583/M-0933/F-1045/F-1221/M-0824/M-0744/F-1346/M-0665/M-1135/F-0845/M-0733/M-0821/F-1188/M-0699/F-1168/F-0574/M-0834/M-0993/M-0961/F-0763/M-0782/F-1152/F-1317/F-0787/M-0670/F-0719/M-1262/F-0799/F-1154/F-0530/M-1083/M-1191/M-0920/M-1293/F-0669/F-1213/F-1055/M-0642/F-0668/M-0576/M-1005/F-0972/F-1306/F-1225/M-0599/F-1060/F-0686/F-0795/F-0971/M-0908/M-0539/F-0846/F-1165/M-0566/M-0677/M-0800/F-1015/F-0974/F-1249/F-0955/M-1311/M-0731/F-0722/M-0696/F-1216/F-0676/F-0829/F-1062/F-1171/F-1040/F-1279/M-1194/M-1078/M-1167/M-1283/M-0664</t>
  </si>
  <si>
    <t>M-0817</t>
  </si>
  <si>
    <t>Jacob Kelly</t>
  </si>
  <si>
    <t>F-0543/M-0778/F-0687/F-1071/M-0624/F-0512/F-1324/M-1319/F-1285/M-0607/M-0694/F-1196/F-0954/M-1005/M-0960/F-1129/M-0859/F-0828/F-1023/M-0560/M-0988/M-1301/M-0821</t>
  </si>
  <si>
    <t>M-0818</t>
  </si>
  <si>
    <t>Ramy Taha</t>
  </si>
  <si>
    <t>F-0622/F-0592/F-0804/M-0926/M-0510/M-0940/F-1032/M-0779/M-1243/M-1111/M-0560/M-0973/F-1002/F-1098/M-1051/M-0841/F-0799/F-0846/F-0937/M-0806/F-1041/M-0646/M-1286/M-1031/F-1013/M-0534/M-1077/F-1226/F-1004/F-0531/M-1347/M-0540/F-0515/M-1339/F-0954/F-1132/F-0638/F-1155/F-0525/M-1201/M-0831/M-1223/M-0826/F-0882/M-0548/F-0957/M-1301/F-1285/F-1026/F-0629/M-0513/F-1336/F-0687/F-1178/F-0935/F-1213/F-1045/F-0927/M-0919/F-1198/M-1231/M-1325/M-0986/F-0753/F-1324/F-1119/M-0709/F-0672/F-1193/F-0991/F-0748/M-0567/F-0959/M-0609/F-0705/M-0505/F-1042/M-1069/F-1057/M-0694/M-1293/M-0620/M-0738/F-0579/F-1108/M-0925/F-0690/M-0877/F-1126/F-0829/F-1337/F-1152/M-1091/F-0974/F-0844/F-0578/F-0839/F-0934/M-0977/M-0507/F-1136/M-0869/F-0735/F-1282/F-1027/M-0665/M-0624/M-0970/F-1228/M-0677/M-0566/M-1241/F-0760/F-1316/M-0780/F-0583/F-0623/M-0851/F-0544/M-0816/M-1014/M-0570/M-0833/F-0617/F-0857/F-1120/M-1078/M-0550/M-0840/M-1218/M-0597/F-0537/F-1001/F-1210/F-1046/M-0573/M-1084/M-0553/M-1038/M-1087/M-1107/M-1135/M-1109/F-0685/M-0820/F-1176/F-0697/F-1123/F-0596/M-1307/F-1146/F-1312/M-1268/F-0545/F-0773/F-0663/M-1024/M-0892/F-0810/F-1196/F-0568/M-0895/M-1102/M-0758/M-1281/M-1139/M-0680/M-1303/M-0899/M-0519/M-0878/M-1195/F-0698/M-0996/F-0512/F-1279/F-1333/F-1071/F-0917/F-1342/F-1212/M-0862/M-0915/F-1305/F-0659/F-1314/F-1055/M-0993/M-1298/M-0594/F-1335/M-1056/F-1092/F-0797/M-0746/F-1134/F-0953/M-0664/F-1153/M-0715/F-0514/F-0543/F-0712/F-1168/F-0671/F-1129/M-0777/M-0600</t>
  </si>
  <si>
    <t>F-0819</t>
  </si>
  <si>
    <t>Sahar Al-Harbi</t>
  </si>
  <si>
    <t>F-0786/F-1168/F-0954/F-1169/F-0578/F-1136/M-0988/F-0953/M-1187/M-1231/M-0755/F-1059/F-0671/M-0567/M-0851/F-0735/F-1079/M-0562/M-1107/F-0592/M-0738/F-0959/F-1151/M-0510/M-0824/M-1307/F-1016/M-0992/M-0940/F-0625/M-1084/M-1038/F-1046/M-0860/M-0607/F-1143/M-0758/F-1318/M-1325/F-0682/M-0768/F-0512/F-0980/M-0778/M-0680/F-0799/F-0935/M-1068/F-0739/M-0599/M-0831/F-1155/F-1316/F-0525/M-0723/F-0829/M-0837/F-1060/F-1138/M-0534/F-0579/M-0920/M-0507/F-1012/M-1286/F-0957/M-1293/F-0632/M-1262/F-1013/M-0794/M-1267/F-1188/M-0501/M-0951/F-0712/F-0717/F-1004/M-0977/F-1071/F-1257/M-1033/M-0539/F-1190/F-0861/F-0687/F-1144/F-0663/F-0720/M-1195/M-0540/M-1147/F-1210/F-1333/M-0867/M-1051/F-0812/M-1021/F-1216/F-0955/F-0520/F-1253/F-1297/F-1285/F-0545/F-0627/F-1271/M-1339/F-0719/F-1213/F-1278/M-0527/M-0593/F-1040/F-0991/M-1304/M-1334/F-1132/M-0630/M-0901/M-0780/M-1054/F-0931/M-1276/F-0754/M-0949/F-1061/M-0881/F-0622/F-0714/F-0502/M-0529/M-0678/M-0899/M-0961/F-0689/F-0937/M-0859/F-1312/F-0917/F-0628/F-1204/F-0787/F-1282/F-1146/F-1274/M-0513/F-0772/F-1249/M-0716/M-0590/F-1336/M-0821/M-1025/M-0869/F-1026/M-1287/M-1201/M-1111/M-0733/M-0677/M-1243/F-1055/M-1043/F-1023/M-0782/F-0530/M-0609/M-0611/M-1139/M-0665/F-0558/M-0981/M-1024/M-1110/M-0910/F-1171/F-0798/M-0928/M-0909/F-1178/M-0556/F-1176/F-1193/M-0644/M-1292/M-0547/F-0775/M-0915/F-1263/M-0841/F-0583/M-0926/M-0995/F-1222/M-0696/F-1092/F-0617/F-1001/M-0818/F-1240/M-0774/M-0582/M-0555/M-0703/F-0956/M-0979/M-1035/M-0897/F-1063/M-1069/F-0614/M-1056/F-1315/M-1167/M-0597/F-0726/F-1242/M-0809/M-1095/M-0709/M-1029/M-1241/F-1042/M-0732/F-0858/M-0505/F-0574/F-0900/F-0939/F-1273/M-0815/M-0536/M-0856/F-1075/F-1120/M-0744/M-1205/F-0543/F-1027/M-0656/F-1127/M-0783/M-0925/M-0746/F-0672/F-1052/M-0923/M-0792/M-0634/M-0731/F-0532/M-1022/M-1164/M-0862/M-0553/M-0566/F-1332/M-1014/M-1072/M-0941/M-0777/F-1129/M-1003/F-0561/M-0576/F-0568/M-0715/F-1090/F-0884/F-1062/F-0804/F-0929/M-1223/F-0563/M-0636/M-1135/F-1165/F-1189/F-0762/F-0975/F-1065/F-1245/M-0752/F-1198/F-0514/F-0913/F-1112/M-0906/M-0973/M-1192/F-0685/F-1123/M-1044/F-1183/F-1066/F-0808/F-1209/F-1130/M-1217/F-0950/F-1179/M-0843/M-0834/F-1228/M-1156/F-0894/M-1158/M-0945/F-1305/M-0736/F-1154/F-1113/M-0791/M-0896/F-1250/F-1002/M-1170/F-1342/M-0548/M-0646/M-1303/F-0660/M-0679/F-1259/M-1255/M-1036/F-0728/M-0817/M-0610/F-0942/M-0960/M-0944/F-1119/F-1149/M-1182/F-0952/F-0697/M-0781/F-0537/F-1098/F-0598/F-0846/M-0641/F-0751/F-0727/M-0526/M-0997/F-1348/F-0619/M-0649/M-0998/F-0522/M-0986/M-0670/M-0833/F-1131/F-0924/F-0828/M-0740/M-1302/F-1317/M-0658/F-1032/F-0516/M-1248/F-0698/M-0691/F-1157/F-1108/M-1145/F-0773/F-0549/M-0694/F-0531/M-0892/M-1162/M-1077/F-0645/F-1086/F-0538/F-0807/F-0661/M-0506/F-1045/F-0983/F-1337/M-0584/F-0836/F-0676/M-1118/F-0784/F-0974/F-0504/F-0705/F-0651/F-0612/M-0571</t>
  </si>
  <si>
    <t>M-0820</t>
  </si>
  <si>
    <t>Pan Zhihua</t>
  </si>
  <si>
    <t>F-0622/F-1169/M-0821/F-1119/F-0861/F-0775/M-1293/F-0959/M-0624/F-0913/F-0638/M-0778/M-0534/M-1139/M-0567/F-1204/M-0860/F-0748/F-1012/M-0680/M-0755/M-1201/F-1046/F-0531/M-0678/F-1316/F-1215/F-1285/F-1228/F-0578/F-1045/M-0949/F-0747/F-1123/M-0548/M-0768/F-0543/F-1168/M-0510/M-0791/F-0819/M-0910/M-0664/M-1194/M-1135/F-0520/F-0687/M-0961/M-1347/M-1167/F-1081/F-1324/M-0501/F-0828/M-1014/M-0851/F-0668/M-0566/F-1106/M-1303/F-0632/M-1038/F-1188/M-0841/F-0751/M-0779/F-1071/F-1216/F-0839/F-1057/F-0574/M-0919/M-0824/M-0513/M-0507/M-0960/M-0783/F-1070/F-0580/F-0549/F-1155/M-1247/F-0739/M-1069/F-1120/M-0826/M-0774/M-0896/M-0620/M-0833/F-0558/M-0610/M-0996/F-0754/F-1059/M-0977/M-0505/F-0619/M-1117/M-1195/M-0555/F-0842/M-1345/M-0696/F-0596/F-1253/M-0834/F-0804/M-0646/F-0935/F-0628/M-1276/F-0955/M-0540/F-1066/M-1184/F-1086/F-0900/M-0986/F-0975/F-1042/M-0867/F-0953/F-1129/M-1223/M-0703/F-1233/M-1025/F-0937/F-1016/F-0627/M-0559/M-0744/M-1255/F-1131/M-1243/M-0897/M-1084/M-0716/F-0726/M-1077/F-1032/M-1030/M-0995/M-0926/F-0991/M-0997/M-0608/M-0988/F-1001/F-1273/F-0659/M-1269/F-0568/F-1259/M-1107/F-1318/F-1210/M-1007/F-1214/F-0623/F-1202/M-0562/F-0980/F-1121/F-0515/F-1049/M-0878/M-1170/F-0537/M-0733/M-0802/F-0872/M-0577/M-1036/F-1112/F-0625/M-0944/F-0984/M-0964/M-0649/M-1248/F-0798/M-0895/M-1268/M-0599/F-0697/F-1098/F-1041/F-0956/F-0552/F-0705/F-1175/M-0906/F-0544/F-0911/F-1222/M-0594/M-1281/F-1092/F-1336/F-0773/F-0884/F-0635/F-1346/F-1004/F-1126/M-0573/F-0525/F-0583/F-0829/M-1163/F-1272/M-1300/M-0677/F-1143/F-0651/F-0894/M-0759/F-1274/F-0797/M-1205/M-0740/F-0660/F-1146/F-0538/M-1286/F-0551/F-0764/F-0629/F-1198/M-0951/M-0582/M-0792/M-1005/F-0757/M-0528/M-0665/M-1064/F-1317/F-0614/M-0547/M-0925/F-0701/M-0868/F-0657/F-1332/F-0934/M-0815/M-1218/M-0940/M-0644/M-1187/F-0616/M-0816/M-0572/M-0600/M-0789/M-1021/F-0685/F-1151/M-0529/F-0672/F-0905/M-0992/M-0854/M-0642/M-0607/F-1245/F-1165/M-1267/M-1037/M-1056/M-1022/M-0818/F-0762/M-0908/M-0973/F-1171/M-1329/M-0519/F-1136/F-0588/M-0723/M-1344/M-0636/F-1227/F-1196/F-1090/F-1342/F-1002/M-0782/M-1320/M-1104/F-0808/M-0915/F-1193/F-1026/M-0694</t>
  </si>
  <si>
    <t>M-0821</t>
  </si>
  <si>
    <t>Tahir Abu</t>
  </si>
  <si>
    <t>F-1123/F-1136/M-0636/F-1045/F-0953/M-0960/F-1012/M-1293/M-1319/M-0967/F-0687/F-0502/F-0935/M-1243/M-0505/M-0624/F-1212</t>
  </si>
  <si>
    <t>M-0822</t>
  </si>
  <si>
    <t>Shady Hasan</t>
  </si>
  <si>
    <t>F-1120/M-1139/F-0828/F-1316/F-1012/M-1068/M-1025/F-1168/M-0961/F-1136/F-0538/M-0910/F-1190/F-1196/M-0973/M-0843/M-0774/M-1223/F-1032/M-1293/M-0768/M-0988/F-1129/F-0980/F-1165/F-1215/M-0877/F-0799/M-1347/F-0861/F-0754/F-1317/F-0688/M-1030/F-1146/M-0920/F-1336/M-1307/M-0992/F-0819/M-0951/M-0519/M-0859/M-0996/F-0751/M-0982/M-0536/F-0629/M-0703/F-0935/M-0646/M-1035/M-0510/F-0563/F-0934/F-1273/M-0906/F-0786/F-0622/F-1086/F-1284/F-0900/F-1226/M-0723/F-0682/F-0864/F-0838/F-1079/F-1193/M-1033/F-0619/F-1183/F-0954/F-1126/F-0712/M-0607/F-1066/F-1131/M-1248/M-0876/F-0844/M-0529/M-0833/F-0525/F-1151/F-1060/F-0991/M-1111/F-0672/F-0735/F-1046/M-0716/F-1138/M-0560/M-1231/F-1081/F-0502/F-0717/F-0568/M-1038/M-1267/M-1167/M-0620/M-0940/M-0782/F-0588/F-0808/M-1170/F-0613/M-1181/M-0892/F-0753/M-0925/F-0697/F-0516/F-0537/F-0558/M-0624/M-0778/F-0959/F-0648/M-0824/M-0867/M-1344/M-1286/M-0526/M-0820/M-0534/M-0680/M-0792/M-0540/F-0764/M-0758/F-0686/F-1023/F-0797/F-1186/F-0839/F-0612/F-1275/F-0836/M-0915/F-0804/F-0798/F-1057/M-0599/M-1329/F-0898/M-0781/F-0628/F-0812/F-1055/F-0632/M-0818/M-1031/M-0919/M-0977/M-1303/F-1010/F-0544/M-1182/F-0775/F-0974/M-1135/M-1091</t>
  </si>
  <si>
    <t>F-0823</t>
  </si>
  <si>
    <t>Tan Yue</t>
  </si>
  <si>
    <t>F-0828/F-1169/F-1119/F-0959/F-0627/M-0977/F-1204/F-0935/F-0622/M-0841/F-0512/F-1316/F-1123/M-0860/F-1106/M-0768/F-0735/M-0560/M-0599/M-0566/F-1171/M-0926/F-0638/F-0583/M-1084/F-0900/F-0861/F-0864/F-1215/M-1286/M-0593/M-1182/M-1078/F-0957/F-0726/F-1228/M-0833/M-1301/F-0775/F-0980/F-1202/F-1012/M-1025/M-1347/M-0851/F-0798/M-0824/M-0678/M-0636/M-0524/M-1247/F-0786/F-1336/M-1276/M-1077/F-0671/M-0892/F-0819/F-0549/F-1190/M-0996/F-1198/M-0505/M-1223/M-0733/M-1095/F-0598/F-0563/M-1167/M-0961/F-0596/F-1210/M-0507/M-0843/F-0623/M-1139/M-0606/F-0682/M-0774/M-0576/M-0982/M-1083/F-1337/M-0940/F-0953/M-1102/M-1072/F-1079/M-0821/F-0543/M-0877/M-0960/F-0688/F-0686/M-0986/M-0696/M-0925/M-0778/F-0717/M-0910/M-0802/M-1231/F-1226/F-1126/F-1002/M-1005/F-0588/F-0839/F-0544/F-0648/M-1069/F-1274/F-0531/M-0539/F-1312/F-0504/M-0691/F-1059/M-1319/M-0550/M-1320/M-1344/M-0620/M-1091/F-0672/M-0949/M-0553/M-0670/F-1333/F-0558/F-1129/F-1062/F-0956/M-1187/M-0703/M-1325/M-0501/F-1324/F-1132/M-0528/F-0579/M-0607/M-1302/F-1060/F-1165/F-1193/M-0562/F-0538/F-0838/F-1032/F-0857/F-0836/F-1066/M-0871/F-0748/F-0635/M-1111/M-1195/F-1168/F-0812/F-1026/F-1196/F-0657/M-0744/F-0772/M-1194/F-0751/F-1120/M-1243/F-1318/F-0924/F-0601/M-0610/F-1041/F-0762/M-1262/M-0831/F-0966/F-0698/M-0867/F-1061/M-1158/M-0658/F-0954/F-0931/M-0903/F-1112/F-0687/F-0564/F-0663/F-0913/F-0561/M-1044/F-0849/F-0632/F-0884/F-0520/M-1201/F-1086/F-0773/F-1314/M-0548/M-0973/M-0899/M-0791/M-0815/M-1054/F-1284/F-0629/M-1035/M-1107/F-1004/F-1098/F-0904/F-1141/M-0567/F-1103/M-1038/M-0723/F-1273/M-0945/F-0942/M-0679/M-0869/M-0941/M-0519/M-0752/F-1016/F-0551/F-1282/M-1117/M-0573/F-0829/F-1138/F-0685/F-1090/F-0844/F-1278/M-0724/M-0740/F-0948/M-0995/M-1266/M-0597/F-0975/M-1029/F-0767/F-1151/F-1260/M-1031/M-1267/M-1014/F-0974/M-1304/M-1051/M-1298/F-1214/M-0540/F-1188/F-0545/M-0624/M-0881/F-1071/M-1323/M-0755/M-0963/F-1122/F-0659/F-0574/M-0731/M-1307/F-1039/F-1155/F-1250/M-1248/M-0793/F-0502/F-0628/M-0536/M-0609/F-1275/M-0631/M-0988/M-0835/F-1328/M-0577/M-1036/F-0645/F-1259/F-0514/M-0790/M-0527/M-0792/F-0530/M-0933/F-0592/F-1023/F-1049/F-1146/F-1348/M-0879/F-0938/F-1046/F-0801/F-0522/M-0510/F-0883/M-1000/F-1238/M-0777/M-0526/F-1212/F-1280/M-0711/M-0529/F-0705/F-1013/M-0997/M-1003/F-0886/F-0722/M-1339/M-0509/F-1017/F-1081/M-0967/F-0651/F-1045/M-1037/F-0753/M-0779/F-0804/M-0738/F-0535/M-0513/F-0852/F-0578/F-0617/F-1178/F-0939/F-1271/M-0944/M-1080/M-0675/M-1255/M-0758/F-1127/M-0771/M-0655/F-0929/M-1030/F-1277/F-1175/F-1225/F-1317/F-0612/F-0537/M-1110/M-0859/M-1007/M-0559/M-1099/F-1321/M-1150/M-1073/F-0739/M-0665/M-0608/M-0896/F-1279/F-0934/M-1068/M-1184/F-0807/M-0919/F-0898/F-0616/M-0780/M-0709/M-0876/F-1048/M-0992/F-0508/F-0846</t>
  </si>
  <si>
    <t>M-0824</t>
  </si>
  <si>
    <t>Marwa Abdel</t>
  </si>
  <si>
    <t>M-1293/M-1276/M-0567/M-0988/F-1013/F-0954/F-1171/F-0627/F-1324/M-0680/F-0574/F-1216/M-1347/M-1139/F-0937/F-0747/F-0502/F-0579/F-1210/F-0812/M-0982/F-1204/F-0864/F-1202/F-1257/F-0531/F-1023/F-0935/M-0599/M-1307/M-0961/F-1123/F-1212/M-0977/M-1025/F-1155/M-0758/F-0739/F-0688/F-0829/F-0882/M-1201/F-1041/M-0562/F-0632/M-0510/F-0957/F-0712/M-1095/F-0861/F-1165/F-0697/F-1152/M-0678/F-1032/M-0738/M-1084/F-1108/M-1111/M-1030/M-1286/F-1198/M-0877/M-1035/F-1071/M-1247/F-1316/M-0960/F-0532/M-0843/F-1086/F-0545/M-0534/M-1267/M-0901/F-1136/F-0687/M-0970/F-0682/F-1274/F-0984/F-1226/F-0549/M-1072/M-0501/M-1005/F-0537/F-0563/M-0951/F-0991/M-0862/F-1057/F-1284/F-0735/M-1101/M-0780/F-0748/M-0620/F-0520/M-0897/M-1110/M-1269/M-0505/F-1282/M-0716/F-0828/M-0895/M-0899/M-1344/F-0927/F-1318/F-0956/M-0831/F-1060/M-0820/F-0689/M-1014/F-0846/M-0925/F-1196/F-1168/M-0524/M-1223/F-0913/F-1317/F-0931/M-0979/M-0513/M-1287/F-0934/M-1181/M-0818/F-1130/F-0625/F-0671/M-1007/F-1055/F-1079/M-1068/F-1253/M-0806/M-0507/F-1103/M-0944/M-1334/M-1044/F-0592/M-0840/M-0793/F-0516/F-1106/F-0660/F-0504/F-0953/M-0833/F-1046/F-0515/F-1278/F-1138/M-0540/M-0940/F-0619/F-0508/F-0668/F-1273/M-0821/F-1015/F-1066/F-0893/F-0836/M-0841/M-1135/M-0794/F-0894/M-0920/F-0714/M-1319/M-1043/M-0783/M-1241/F-0959/M-1147/F-0588/F-1042/F-1342/M-0536/F-1227/F-1189/F-0726/M-0610/F-0580/F-1275/F-0591/F-0601/M-1091/M-1156/F-0596/M-0778/F-0737/M-0548/F-0617/M-0941/F-1263/M-0636/F-1028/F-1349/F-0672/F-1169/F-0830/M-1083/M-1031/F-0760/F-1346/M-0771/F-0852/M-0859/M-0837/M-1009/M-0869/F-1132/F-0622/M-0581/F-1280/F-1178/F-1129/M-1303/F-0808/F-1285/M-1033/F-0543/F-0525/M-0910/M-0602/M-1069/F-1045/M-0926/M-0526/M-1345/F-0849/M-1056/M-0654/F-0942/M-0791/M-1150/M-0696/F-1314/M-0834/M-0590/F-0844/M-0582/M-1074/M-0606/F-0690/F-0842/M-0559/M-1022/M-1170/F-1234/F-1336/M-0624/F-0719/F-1214/M-0915/F-1146/F-1335/M-1205/M-0646/M-0560/M-0694/M-0557/F-1059/F-1309/F-1305/F-0720/M-1326/F-0798/M-0656/F-1017/M-1208/F-1258/F-1098/M-1289/F-0564/M-0664/F-0676/M-1051/M-1255/M-0919/F-1229/F-1040/F-1115/M-0876/F-1332/F-0578/F-0727/M-0789/F-0786/F-1250/M-0670/M-1107/F-1004/M-1104/M-0848/M-1194/F-0623/M-0611/M-0509/F-0855/M-1174/M-0992/F-0890/M-0593/F-1271/M-0744/M-1331/M-0741/F-0598/F-0916/F-0512/F-1225/F-1119/F-0965/M-1064/M-1167/F-0980/M-1054/M-0673/M-0887/F-0804</t>
  </si>
  <si>
    <t>F-0825</t>
  </si>
  <si>
    <t>Cui Feng</t>
  </si>
  <si>
    <t>M-0926/F-0786/M-0961/F-1002/F-0959/M-0977/F-0627/F-0687/F-1012/M-0774/F-1169/F-1204/F-0592/F-0954/M-1014/F-1171/M-0988/F-0574/F-0688/F-0772/F-0953/F-1079/F-1151/F-1318/M-1248/F-1086/M-1051/M-1038/F-1023/M-0534/F-0934/M-1292/F-0935/F-0980/M-0755/F-1123/M-1184/F-0512/M-1319/M-0806/F-0672/F-0838/M-0778/F-0828/M-1187/M-1107/M-0513/M-0524/F-0836/F-0502/F-0844/M-0834/M-1005/M-0567/M-0791/M-0519/M-0859/F-1297/F-1119/F-0580/M-0960/F-1317/M-1243/M-0831/M-0609/M-0664/M-0528/F-0913/F-0819/M-0553/F-0937/M-0833/M-1247/M-1036/F-1212/M-0928/F-0632/F-0671/F-0545/M-1307/M-0536/M-0868/M-0526/F-1190/M-0895/M-1320/M-0576/M-1303/M-0824/M-1135/M-1195/F-0598/M-1345/F-1324/M-0566/M-0809/F-0563/F-1240/M-1035/F-0861/F-1062/M-1267/M-0949/F-0975/M-0606/M-1109/F-1055/F-0544/F-0808/F-0747/F-0537/F-1272/F-0622/M-0562/M-1084/M-0696/F-0532/F-1041/F-1013/F-1228/M-0919/M-0843/F-1136/M-1139/M-1033/M-0899/F-1144/M-0649/M-0680/F-1004/M-0733/F-0757/F-0619/M-0594/F-1032/M-0599/F-0531/F-0726/F-0748/M-1205/F-0668/F-1165/M-0871/M-1286/F-1280/M-0744/F-1179/F-1126/M-0925/M-0610/M-0636/M-1031/M-1158/M-0967/F-1046/M-0892/F-0991/M-0694/F-0719/M-0782/M-1069/M-0700/F-0517/F-0596/F-1052/M-1293/F-0543/M-0820/M-0818/F-1316/F-1060/F-1193/M-0771/F-0898/M-1223/M-1276/M-0780/M-1167/F-0735/F-1213/F-0712/F-0682/M-1339/M-0555/F-0864/F-1315/M-1283/M-1291/M-0547/F-0955/F-0775/M-1111/F-0763/F-1188/F-0931/M-0813/F-0974/F-1040/M-1030/F-0900/F-1138/M-0673/M-0556/F-0849/M-0826/F-0858/F-0629/M-1009/F-0807/M-0869/F-0924/M-0896/F-1233/M-1095/F-1121/F-0739/F-0911/M-0814/M-1068/M-1064/F-1106/M-0779/M-0923/M-0582/M-0841/F-0942/F-0904/M-0848/M-0915/F-0939/M-0992/M-1181/F-0894/F-0612/M-0716/M-0856/F-1186/F-0591/F-1045/M-0821/M-1266/M-1268/F-1284/F-0762/F-1216/F-1227/F-1312/M-0505/M-0865/F-1071/M-0906/M-0607/F-1333/F-0613/F-0552/M-0573/F-0929/F-1337/F-1346/F-0714/M-0963/M-1025/F-0950/F-0522/F-0625/M-0888/M-0759/F-0728/M-0624/M-0679/M-1241/F-1092/M-1231/F-1154/F-1198/M-0847/F-1016/F-0652/F-1238/F-0503/M-0590/M-0654/F-1131/M-1003/F-1120/F-1146/F-0578/F-0530/F-0754/F-0588/M-0877/F-1183/M-1101/M-1170/F-0504/M-0662/F-0717/F-1285/M-0920/M-1329/M-0738/F-0764/F-1278/F-1116/M-1102/F-0962/M-1147/M-0910/M-0995/M-1145/F-1271/F-1098/F-1130/M-0940/F-1261/F-0628/F-1328/M-0768/F-1196/M-0897/M-0699/F-1175/F-1070/M-1201/F-0564/M-0742/F-0568/M-1182/M-0572/M-1078/F-1226/F-0804/F-0589/M-0501/F-0889/F-1157/F-0890</t>
  </si>
  <si>
    <t>M-0826</t>
  </si>
  <si>
    <t>Larry Ward</t>
  </si>
  <si>
    <t>F-0828/M-0738/F-1120/M-0837/M-0960/M-0961/M-0505/F-1136/F-1204/F-0819/F-1212/M-1223/M-0779/M-1025/M-0607/M-0599/F-0957/F-1190/F-0596/M-1051/F-1171/M-0892/F-0735/F-0839/M-0566/M-0680/M-0843/M-0899/M-1167/M-0967/M-0818/F-0953/M-1078/F-1151/M-1036/F-0574/F-1285/F-1023/M-0560/F-1324/F-1198/M-0925/F-1060/F-0913/M-0593/F-0544/M-0977/M-1095/F-0688/F-1210/F-0754/F-1155/F-0537/F-0663/F-1317/F-0627/F-1216/M-0821/F-0900/F-0763/F-0753/M-1054/F-0829/M-0526/F-0911/F-0525/F-1098/F-1240/M-1267/M-0733/M-0783/F-0798/F-0934/M-0609/M-1286/F-0697/M-0524/F-0514/M-0567/M-1014/F-0622/M-0928/F-0672/F-1045/F-0685/M-1248/F-1297/F-1016/F-0520/M-1182/F-0671/F-0808/F-0861/F-0812/F-0687/M-0636/M-1276/F-1004/F-0760/F-1284/M-0792/F-0515/F-0705/F-1213/F-1165/M-1156/F-1081/M-0834/F-1271/M-1334/M-0824/F-1196/M-0771/F-0959/F-1152/M-0831/F-0857/M-1319/M-1307/F-1274/F-0503/F-0579/F-0757/M-1084/M-1091/M-0691/F-0739/M-0996/F-0775/M-1031/F-0984/F-1138/F-1193/F-1215/F-0927/M-0862/F-0935/M-0841/M-0992/F-0882/M-1184/M-1302/M-1241/F-0931/M-1201/M-0986/F-1222/M-1194/F-0954/F-0543/F-0844/F-1027/M-0576/M-0820/F-0538/M-0540/F-0659/F-1086/M-1035/M-1170/M-0777/M-1231/F-1336/M-0703/M-1005/M-1077/F-0717/F-0647/F-0623/F-1275/M-0951/M-0877/M-0982/F-1328/F-0686/M-0510/M-0594/M-0993/M-0740/F-1295/M-0610/M-1033/F-1010/F-1108/M-1038/F-1178/F-1250/F-1071/M-0536/M-1030/M-0881/M-1298/M-0553/M-1147/M-0539/F-0858/F-1337/M-0806/M-0920/M-0664/F-0810/F-0698/F-1188/F-0502/F-1001/M-1022/M-1181/M-1303/M-0791/F-1026/F-1342/M-1344/F-1175/M-1289/M-0548/F-1202/F-1226/F-0748/M-1145/F-0762/F-0838/M-0624/F-0864/F-1316/F-0728/M-0879/F-0551/M-0809/F-1106/M-0926/M-1187/M-0528/M-0878/M-0731/M-0896/F-1131/M-0816/M-1192/F-1335/F-0737/F-0545/M-0859/F-0532/M-1325/M-0768/F-1144/F-0764/F-1168/F-1057/F-1127/M-0752/F-1272/M-0778/F-1002/F-1063/F-0575/F-0563/F-0660/F-0712/M-1009/F-1129/F-0991/M-1007/M-1162/M-1021/M-0744/F-1318/M-0949/M-1037</t>
  </si>
  <si>
    <t>F-0827</t>
  </si>
  <si>
    <t>Christina Davis</t>
  </si>
  <si>
    <t>F-0622/F-1204/F-0786/M-0599/F-0804/M-0507/F-1316/M-0988/M-1347/F-1151/F-1079/M-0940/M-0607/F-0828/M-0505/M-0694/M-0680/M-1068/M-0837/F-1226/F-1285/M-1187/M-1248/M-0892/F-0861/F-0592/F-0959/F-1215/F-0798/F-0954/F-1086/F-1324/F-1046/M-1243/F-1013/F-0937/F-0913/F-0688/M-0567/F-0629/M-1255/F-0726/M-0768/M-0982/F-0515/F-1228/F-1178/F-1098/M-0553/M-1167/M-1035/M-0960/F-0846/F-0864/M-0560/F-0842/F-0545/M-1084/F-0578/M-0566/F-0627/F-0739/F-0911/F-1317/F-0660/F-0672/M-0758/M-0606/M-0678/M-0920/F-0935/M-0919/M-0831/M-0818/M-1033/F-1016/M-0860/M-0881/M-1267/F-0596/M-1135/M-1095/F-0927/F-0579/F-0514/F-1165/F-1193/M-0915/M-1078/F-1138/F-1060/M-0996/M-0834/M-0824</t>
  </si>
  <si>
    <t>F-0828</t>
  </si>
  <si>
    <t>Kareem Karem</t>
  </si>
  <si>
    <t>M-1068/M-0821/M-0926/F-0538/F-0959/M-0599/M-0877/F-1136/F-1151/M-0567/F-1126/M-1187/F-0638/M-0624/F-0579/M-0843/F-1013/M-1014/M-0988/F-1016/M-0774/M-1243/F-1152/F-1190/F-0671/F-1226/M-0851/F-0568/F-0953/F-1032/F-0772/M-0949/M-0744/M-1111/F-1183/M-0703/F-1119/F-0935/M-0646/F-0726/M-0536/M-1293/M-0992/F-1086/M-1339/M-0841/M-0723/F-0812/F-1188/F-1106/M-0553/F-1012/M-0510/F-1312/F-0842/M-0986/F-0757/F-0748/M-0570/M-0961/M-0566/M-1231/M-1262/F-1198/F-0913/M-0609/M-1170/M-0738/M-0831/M-1303/F-1210/F-1131/F-0754/F-1196/F-1120/F-0882/F-1171/F-0819/M-0560/M-0892/M-0869/F-0829/M-0562/M-1025/M-1102/M-0513/M-0778/F-1216/F-0717/F-1297/M-0505/F-1155/F-0525/M-0782/F-1059/M-0576/M-1201/F-0688/F-1193/F-0937/F-1002/F-1305/F-1026/F-1168/F-0544/M-0806/M-0925/M-0528/F-1318/M-0677/M-0582/F-1212/F-0764/F-0598/M-0700/M-0820/F-1284/M-0709/F-0799/F-1204/M-1319/F-0763/M-0529/F-0705/M-1078/M-0733/F-1081/F-1317/M-0977/M-1069/F-1045/F-0952/F-1071/F-0629/M-0779/F-0622/F-0682/F-0668/M-0526/F-0739/F-0804/M-0837/M-1302/F-0844/M-0818/M-1147/F-1271/F-0712/F-0924/M-1195/M-1208/F-1179/M-1156/F-0512/M-1107/F-0659/F-0574/M-1054/M-0694/M-1044/F-0515/F-0929/M-0834/M-0982/F-0580/F-0861/M-0897/M-1300/F-1274/F-0773/M-1347/M-0678/F-0884/M-0940/F-1349/F-1098/F-0855/M-0758/F-0917/M-1087/M-0636/F-0954/M-1276/F-0520/M-0540/F-1060/F-0872/M-1139/M-0523/F-0950/M-1056/F-0619/F-0625/M-1095/M-0664/F-0904/M-1326/F-0697/F-0578/M-1267/F-1042/M-0771/M-0644/M-0658/M-0594/F-0975/M-1135/F-0660/F-1215/M-0501/M-0854/F-0564/M-1287/M-0981/M-0996/F-1027/F-0762/F-0934/M-0630/F-1322/F-1141/M-1269</t>
  </si>
  <si>
    <t>F-0829</t>
  </si>
  <si>
    <t>Hu Xiaohua</t>
  </si>
  <si>
    <t>M-0960/F-0954/F-1136/F-1079/F-0543/M-1031/F-0578/M-1025/F-1098/M-0560/F-0812/M-0892/M-1107/F-0934/M-0949/F-1004/M-0851/M-1054/M-0843/M-0744/M-1223/F-1216/M-0567/F-0747/F-1226/M-0860/F-1041/F-0735/F-0629/M-0758/F-0568/M-0940/F-1126/F-0751/F-0545/M-0646/F-1317/F-1026</t>
  </si>
  <si>
    <t>F-0830</t>
  </si>
  <si>
    <t>Donna Brown</t>
  </si>
  <si>
    <t>F-1013/F-1316/F-0953/M-1111/F-0671/M-0636/F-0934/M-0910/M-1167/M-0680/M-0524/M-1223/F-0954/F-0735/F-1152/M-0992/F-1204/M-0859/M-0877/F-1046/F-0687/F-0861/F-1143/F-1216/M-1078/F-0748/F-1213/M-1286/F-1155/F-1026/M-1135/M-1038/F-0804/F-1129/F-1059/F-1198/F-0842/F-0632/M-0791/F-0828/M-1187/F-0596/F-0950/F-1086/F-1285/M-1276/F-1151/F-1004/M-0851/M-0534/F-0697/M-0876/M-1036/F-0502/M-0925/F-1132/F-0580/F-0829/M-0696/F-1324/F-0592/F-0512</t>
  </si>
  <si>
    <t>M-0831</t>
  </si>
  <si>
    <t>Zhou Ming</t>
  </si>
  <si>
    <t>F-0953/F-0687/M-0910/F-1151/F-1317/M-0778/F-0786/F-1079/F-1169/F-1045/F-1013/F-1016/M-0609/F-0735/M-1201/F-1226/F-1119/M-1319/M-0834/M-0859/F-1126/F-1210/F-1123/F-1059/M-0926/M-0694/F-0726/M-0505/F-1215/F-1138/M-0892/F-1002/F-1012/F-0545/M-0513/M-1077/M-1292/F-0975/M-0696/F-1202/F-1213/M-1276/M-0996/F-1336/M-0951/F-0934/M-1038/F-1240/F-0739/F-1055/F-1165/F-0775/F-0508/M-1145/M-1068/F-0959/F-1131/M-1301/F-0705/M-1231/F-0842/M-1247/M-0988/M-0982/F-1070/F-1249/M-1243/F-1081/F-0549/M-1139/F-1168/M-0774/F-1171/M-0837/F-0857/M-0636/M-1223/F-0672/M-1286/M-0733/M-0758/M-0779/F-0504/M-0548/M-0738/M-1255/M-0576/M-1298/F-0763/F-1273/F-1060/F-1186/F-0598/M-0802/M-0646/M-1005/F-1190/M-0843/F-1040/M-0818/M-0919/M-0529/M-0960/F-0829/F-1274/M-0809/M-0566/M-0744/F-0622/F-0537/F-1152/M-0715/M-0620/F-0502/M-1344/F-0544/M-0593/F-0819/F-1132/M-1054/F-1178/F-1144/M-0507/M-0876/M-0599/M-1241/F-0952/M-0691/M-0670/F-0515/M-0679/M-0501/M-0587/M-0851/M-0869/M-1218/F-0838/M-0833/M-0970/F-0939/F-1258/M-1187/F-0638/F-0516/F-0503/F-0898/F-0882/M-0963/M-0519/F-1259/M-0649/M-0602/M-1021/F-0812/F-0647/M-0582/F-1098/F-1189/M-1334/F-1324/M-0567/F-0894/M-1044/F-1348/M-0993/M-0600/M-0781/F-1253/F-0625/F-0804/M-0527/M-0826/F-1295/F-0787/F-0660/M-0860/F-0889/F-1046/F-0747/F-0512/M-0700/M-0897/M-0944/F-0688/M-0867/F-0632/F-0627/F-1280/M-0806/M-1326/M-0881/M-0731/F-0767/M-1194/F-1315/F-0798/M-0986/M-0562/M-0664/M-1195/M-0658/F-0827/M-1107/M-1025/F-1015/M-0523/F-1272/M-0550/M-0680/M-1035/M-0765/M-0816/F-1129/M-0723/M-0896/F-0773/F-1257/F-0531/M-0871/M-1156/M-0780/F-0846/F-0836/F-1333/F-0911/M-0540/F-0635/F-1075/F-1136/M-1069/F-1193/M-1291/F-1346/F-1141/F-0558/F-1001/M-0740/M-1307/M-0570/F-0613/F-0583/F-1328/F-1086/F-1032/M-0885/F-0563/F-0808/F-1285/M-0868/F-0580/F-0810/F-0517/M-0654/F-0543/F-1023/M-0782/F-0614/M-0977/M-0821/F-0617/F-0616/F-1122/F-0931/F-1204/M-0925/M-0734/F-0727/M-0973/F-0849/F-1120/M-0655/M-1158/M-1325/M-0755/F-0955/M-0607/F-0797/M-0961/M-1084/M-0941/F-1183/F-0839/M-0862/M-1014/M-0848/F-0579/M-0581/M-0899/M-1031/M-0534/M-0909/F-1227/F-1321/M-0732/M-0630/M-0536/F-0671/F-0884/M-0709/M-1281/M-1339/F-1160/F-1212/M-1167/F-1196/M-1302/M-0879/F-1089/F-1061/F-0937/M-0610/F-0772/M-1142/F-0954/F-1175/F-0682/F-0754/F-1154/F-0628/F-0750/M-0824/M-0967/M-1184/F-0525/F-1049/F-0532/M-0817/F-1198/F-0564/M-0932/F-0980/M-0856/F-1256/F-1229/M-0752/F-1349/F-1332/F-0520/F-0861/F-0904/F-1335/F-0538/F-1233/F-0689/F-0991/M-1036/F-1305/F-0561/F-1071/M-0981/F-0935/F-0552/M-0553/M-0908/M-0949/F-0957/M-1162/M-1347/M-1111/F-0648/M-0736/M-1030/M-0560/M-0729/M-0866/M-0940/M-0791/F-1263/F-1340/F-0578/F-0592/F-0828/F-0568/M-0998/M-0847/F-0661/M-0878/F-0720/F-0753/F-1146/M-1267/F-0676/F-0864/M-0703/M-0608/M-0594/F-0702/F-0795/F-1245/F-0690/F-0574/F-1092/F-1106/M-0678/F-0701/M-1211/M-1033/M-1287/M-0794/F-0737/M-0603/M-0749/F-1216/F-1221/M-0524/F-1282/M-1101/F-0891/F-0803/F-0535/M-0947/F-0748/F-0974/M-1064/F-0751/M-0877/F-0962</t>
  </si>
  <si>
    <t>F-0832</t>
  </si>
  <si>
    <t>Benjamin John</t>
  </si>
  <si>
    <t>M-0778/M-0599/F-0592/M-0738/M-1031/F-1168/F-1204/F-0828/M-0678/M-0961/F-1012/F-0953/M-0510/F-1316/F-0937/M-0755/F-1013/F-0627/F-0735/F-1032/F-1046/F-1336/F-0538/F-1079/M-1339/M-1303/F-1143/M-1201/M-1293/M-1243/F-1226/F-0772/M-0926/M-1078/F-1123/F-1178/M-0915/M-1054/M-0610/F-0804/F-0882/M-0901/M-0524/F-1059/M-1292/M-1241/M-0859/M-0782/M-1195/M-0876/F-1169/M-0862</t>
  </si>
  <si>
    <t>M-0833</t>
  </si>
  <si>
    <t>Patricia Baker</t>
  </si>
  <si>
    <t>F-1198/M-1068/M-0738/F-0735/M-0680/F-0953/F-1002/F-1168/F-1151/F-1126/F-1098/M-0986/F-0545/F-0537/M-0636/M-0524/M-0973/F-1146/F-1012/M-0877/F-0568/M-0841/F-1059/F-1226/M-0510/M-0567/M-1084/F-0812/F-1171/F-0844/M-1077/M-0982/M-0505/M-1339/M-0843/M-1014/F-0739/F-0913/M-1038/F-0957/F-1213/F-1215/M-0996/M-1095/M-1107/F-0763/M-0940/F-1004/F-1317/M-1078/M-0995/F-1178/M-0694/M-1320/M-0609/M-0501/M-0862/M-0868/F-0861/F-1204/F-0898/M-0723/F-0717/F-1120/M-1218/F-1132/M-1102/M-0915/F-0839/F-0950/M-0594/F-0672/M-1243/M-1247/M-0824/F-1228/M-0696/F-1318/F-0828/F-0959/F-0549/F-0942/M-1036/M-1135/M-0860/F-0682/F-1316/F-1045/M-1145/M-0536/M-1194/F-0516/F-0525/F-1071/F-0819/F-1063/M-1319/M-0859/M-1033/F-1001/M-0794/M-0960/M-1101/M-1301/F-1257/M-0607/F-1060/F-0671/M-1182/M-1347/F-0627/F-1046/F-0563/M-0821/F-1010/F-0974/F-0520/F-0956/F-1026/F-0504/F-1086/F-0984/M-1208/F-0846/M-0691/M-0610/M-0664/M-1139/M-1298/M-0715/F-0975/F-0588/F-1297/F-0804/F-0991/M-1184/M-0834/M-1051/M-0526/M-0906/F-1028/F-0894/F-1123/M-1044/M-1111/F-0628/F-1136/M-0709/F-0830/M-0981/M-0513/M-0997/M-0817/F-0931/F-1240/F-1233/M-1304/M-0820/M-0920/M-0778/M-0758/M-1181/F-0842/F-1119/F-0508/M-0540/M-0781/M-1091/F-0592/M-1231/F-1129/M-1281/M-0646/M-0599/F-1253/F-0720/M-0932/F-0612/F-0705/F-0753/M-1302/M-0703/F-1216/M-0944/F-0775/M-1074/F-0808/M-0678/M-0534/M-0967/F-0601/M-0881/F-0647/M-0867/F-0719/M-0876/M-1056/M-1326/M-0926/F-0882/M-1009/F-1336/F-0596/F-1232/F-1149/F-0574/F-1315/F-0697/M-0553/F-1249/F-0748/M-0813/F-0663/M-0658/M-0831/F-1274/M-0961/F-0578/F-1075/M-1292/F-1212/M-1325/F-1305/F-0538/F-1186/F-0829/M-0562/F-0900/M-0673/M-1303/M-0963/F-1222/M-0624/F-0858/F-1092</t>
  </si>
  <si>
    <t>M-0834</t>
  </si>
  <si>
    <t>Jin Yuanyuan</t>
  </si>
  <si>
    <t>F-0592/F-0622/F-1136/F-0543/F-1002/M-1276/M-0678/F-1032/M-1223/M-1031/M-0926/F-1171/M-0837/F-1169/F-1046/F-1012/M-1005/M-0892/M-0996/F-1316/M-1054/M-0833/M-1030/F-1228/F-1215/M-0744/F-1026/M-1201/F-0953/F-1119/M-0860/M-0961/F-0751/M-1025/F-0583/F-0772/M-1292/M-1184/F-1151/F-1004/M-0919/M-1035/F-0934/F-1023/F-0846/M-1248/F-0574/M-0915/M-0636/M-0528/F-1086/F-0861/M-1038/M-0536/F-0537/F-1198/F-0617/M-1243/M-1107/M-0820/F-1106/F-1216/F-1138/F-0747/M-1267/M-0783/F-0726/F-0839/F-0579/F-0991/F-0900/M-1111/M-1344/F-1183/F-0580/F-0659/F-0898/M-0774/M-0818/M-0694/F-1222/M-0600/M-0567/M-0821/F-0613/F-1190/M-0593/F-1071/F-1249/F-1278/M-1051/M-0550/M-0806/M-1334/F-0687/F-1318/M-1036/F-0954/M-1255/F-0798/F-0754/M-0862/M-0620/M-0909/M-0723/F-0753/M-0624/F-0663/F-0935/M-0781/M-1289/F-0957/M-0940/F-1066/F-0786/F-1152/F-0657/F-1041/F-0671/M-0840/F-0942/F-1129/F-0612/F-1263/F-0855/M-0733/M-0738/F-1108/F-1098/M-0906/M-1241/M-1022/M-0979/M-0988/F-0830/M-1170/M-0607/F-1176/F-0955/M-0794/M-0587/M-0831/F-1285/M-0680/M-0826/F-0551/F-0959/M-0973/F-1165/M-0910/M-1194/M-1293/M-0519/M-0562/F-1213/F-0561/F-0648/M-1181/M-0556/M-1021/F-0872/F-1013/F-0627/F-1121/F-1143/F-0549/M-0540/F-0956/M-1195/M-1078/F-0616/M-0932/F-0827/M-0925/M-0824/M-0877/F-0799/F-1079/M-0577/M-1074/M-0970/M-0869/F-0635/M-1323/M-0609/M-0566/M-0644/M-1339/M-0507/F-1337/F-0904/M-0841/M-0606/M-0646/F-1132/M-0526/M-0582/F-0545/F-1260/M-0848/M-0505/F-0686/M-0998/F-0757/F-0842/M-1084/M-0802/F-1257/M-0793/F-0588/F-1133/F-1075/F-0504/F-1154/F-0864/F-0775/F-0638/M-0949/F-0689/M-1087/M-1301/M-1345/M-1211/M-1283/F-0886/M-1167/F-0763/F-0836/M-0559/F-0568/M-1102/M-0758/F-1342/M-0557/F-1103/M-0553/M-0529/M-0782/M-1009/F-1250/F-0773/F-1322/M-1072/F-1127/F-0520/F-1196/F-1238/F-0911/F-0661/F-0515/M-0963/F-1045/M-0899/F-1060/M-1014/M-0868/M-0610/F-1232/M-1182/M-1003/M-0920/F-0690/M-0843/F-0748/M-0993/F-0950/M-1145/F-1284/F-1189/M-0706/M-0742/M-0851/M-0755/F-1271/F-0564/F-0614/M-0995/M-1069/F-1015/F-1055/F-0623/M-1117/F-0990/F-1090/M-1174/F-1092/F-0962/M-0817/M-0885/F-0975/M-1326/F-1042/M-0534/M-1298/F-1259/F-0647/F-1324/M-0524/M-0867/M-1043/M-0789/M-0752/F-0535/F-0760/F-1120/M-0814/F-0552/F-1309/M-0599/F-0688/M-0656/F-0676/M-0792/M-0590/F-0845/M-0977/F-0645/M-0947/F-1155/F-0829/F-1210/F-1242/M-0835/F-1160/F-0767/F-0660/F-0719/M-0501/F-1028/F-1146/M-0815/M-0960/M-0776/M-1142/F-1065/F-0672/M-1231/F-0578/M-1033/M-1068/M-1156/F-1126/F-0629/M-0944/F-0849/F-0735/F-0832/M-1207/F-0697/M-1083/M-0982/F-0722/M-0768/M-1310/M-0759/M-1064/F-0819/F-0801/F-1340/F-0625/F-1221/F-0808/M-0779/M-0771/M-0670/F-0976/M-1024/M-1347/F-1279/F-1039/F-1027/M-0594/F-0596/M-0859/M-1158/M-0800/F-1123/F-1010/M-0664/F-0632/F-1234/F-1141/F-0938/M-1125/F-0810/M-0604/M-0510/M-0576/M-0621/M-1185/F-1313/F-1204/M-0933/F-0807/F-1272/F-1333/M-1286/M-0777/F-0828/M-0941/F-0575/F-0544/F-0591/F-0720/F-0766/F-1321/M-1291/F-0684/F-0538/M-1101/M-0533/F-0713/F-1001/F-0764/F-0693/F-1178/F-1179/M-0513/M-0865</t>
  </si>
  <si>
    <t>M-0835</t>
  </si>
  <si>
    <t>Imam Yousef</t>
  </si>
  <si>
    <t>F-0953/F-0861/F-1026/M-1036/M-0680/M-1167/F-0954/M-0967/F-0672/F-1032/F-1171/M-1347/M-0607/M-0562/F-1060/M-0982/F-1016/M-1276/M-1303/F-0934/M-0646/F-1213/M-0833/F-0502/F-0882/F-1079/M-0738/M-0988/M-0567/M-1194/M-1231/M-1054/F-1183/M-0703/M-0996/F-0846/F-0671/F-0549/M-0951/M-0540/M-0528/M-0925/F-1108/F-0839/M-0733/M-0534/F-0786/M-0961/F-1305/F-1055/F-0812/M-0694/F-0638/M-0986/F-1285/F-0579/M-1051/F-0804/M-0570/F-0775/F-0829/M-1184/F-1042/M-0593/M-1304/F-1228/M-1031/F-0697/F-1002/F-1131/M-0818/F-0687/M-1181/M-0691/F-1012/F-1119/M-1107/M-0548/M-0513/M-0590/F-1168/M-0837/M-1241/M-0539/F-1202/M-0600/M-0526/M-0834/F-1081/M-0817/M-0977/F-0754/M-1339/F-0563/F-1120/M-0881/F-0663/F-0838/M-0995/M-1110/F-1123/F-0984/F-0956/F-0857/M-0979/M-1135/M-1293/F-0532/F-0558/M-0624/M-0840/F-0757/F-0712/M-1084/M-1287/M-1091/F-0598/F-0991/M-1267/F-0629/M-0553/F-1258/M-1139/F-0520/M-1218/F-0898/F-1196</t>
  </si>
  <si>
    <t>F-0836</t>
  </si>
  <si>
    <t>F-1119/F-0786/M-1167/M-0607/M-0837/M-0505/M-1139/F-1123/F-1079/F-0913/F-0672/M-1107/F-0544/F-1204/F-0839/M-0774/M-0988/M-0560/F-1002/F-0937/M-0768/F-1316/M-1005/F-1196/F-1257/F-1215/M-0524/F-1071/F-1060/F-1226/F-1212/F-0812/M-1038/M-0818/M-0678/M-0593/F-1151/M-1025/F-0775/F-0531/F-1136/M-0738/M-0636/F-0927/F-0991/F-0688/F-0842/M-1195/M-0758/F-0748/M-1223/F-0844/F-0596/M-0977/F-0747/M-1255/F-0864/M-1021/F-0668/M-0881/F-1202/F-1045/M-0996/F-0682/M-1267/M-0877/M-0507/F-0627/M-1345/M-0513/M-0928/F-0592/M-0599/M-0755/M-0896/F-0980/M-1286/M-1248/M-0794/F-1284/F-0632/M-0993/M-0926/F-0578/M-1247/F-0838/F-1108/F-0720/M-0915/F-1249/M-0539/F-0686/M-0906/F-0861/M-0691/F-1016/F-0763/M-0744/M-0892/F-0638/M-1030/M-0919/M-0778/F-0515/F-0846/M-0620/M-0771/M-1184/F-0648/F-0583/M-0910/F-0671/M-0501/F-0957/M-0716/M-1068/M-0733/M-0791/F-1027/F-0525/F-1285/M-1054/F-1165/M-0851/F-0798/M-0630/M-0862/F-1171/M-0867/F-1059/M-1307/F-0894/F-1049/F-0735/F-0564/M-0550/M-1283/M-1187/M-0608/F-0754/F-0917/F-1297/F-1324/M-0833/M-1077/M-1072/F-0614/M-0665/F-0508/F-1004/F-0598/F-0804/M-1292/M-0995/F-1282/F-1046/F-1130/M-0553/F-0929/M-0590/F-0663/F-0549/M-1135/F-0950/M-1078/F-1305/F-0934/F-0545/M-0547/F-0948/M-0609/F-0622/M-1056/M-0703/M-0597/F-0787/M-1243/F-1317/M-1326/F-1032/M-0824/F-1070/M-1339/M-1334/M-0813/F-0872/M-1172/F-1328/M-1276/M-0777/F-1013/M-0527/F-1176/F-1315/M-0961/F-0580/F-0660/M-0821/F-1279/M-1069/F-1214/M-0992/F-0955/M-0782/M-1102/F-0687/F-0568/M-1095/M-0624/M-0779/M-1117/M-1268/M-0577/M-1170/M-0664/M-0534/F-1178/F-1193/M-0644/M-1347/F-1098/F-0719/M-1083/M-1325/M-1000/M-0680/M-1231/F-1213/M-1291/F-0727/M-0587/F-0750/M-1181/M-0699/M-1031/M-0586/F-0772/F-0884/F-0825/F-0532/F-1168/M-0960/M-0741/M-0816/M-0982/M-0859/F-0575/M-0945/M-1319/F-1210/F-1120/M-0570/M-0920/F-1103/M-0783/F-0516/M-1029/M-0526/F-1133/M-1014/F-0629/M-0806/F-0808/M-0834/F-1006/M-0831/M-0557/M-0745/F-0959/F-1336/M-1074/M-0967/F-1146/M-1036/M-0817/F-1116/F-1273/F-0954/F-1041/M-0865/F-1023/F-0849/F-0502/M-0925/F-1026/F-0588/M-0840/M-1331/F-0561/F-0613/F-1253/M-1281/F-0530/F-0645/M-1158/M-0736/F-1112/M-0731/M-0740/M-0641/F-1242/M-1262/M-0566/M-0986/F-0968/F-0898/F-0697/M-1218/M-0594/M-0947/F-1216/F-0799/F-0647/F-0857/M-0606/F-0810/M-1289/M-0610/F-1132/M-0602/F-1186/F-0520/F-0512/F-0819/F-0538/F-1227/M-1051/F-1321/F-0617/F-0537/F-1127/F-1263/F-0904/M-0604/M-0923/M-1007/F-1198/F-0935/M-0600/F-1086/F-0690/M-0973/F-1061/M-1064/M-0536/F-1169/F-0762/F-1106/M-1163/F-0574/M-0789/M-1293/M-0556/F-1113/F-1190/M-1344/M-1288/F-1052/M-0646/M-0848/F-1152/M-0994/F-1065/F-0893/F-0517/M-1145/F-0710/F-1175/M-0940/M-0510/M-1220/M-1311/M-0519/F-1236/M-1208/M-0860/F-0760/F-0712/M-0897/F-0987/F-0685/F-1097/M-1310/M-0951/F-1012/F-1131/M-1101/M-1118/F-0543/F-1228/F-0591/M-0670/M-1323/M-0724/F-0828/F-0589/M-0781/M-0998/F-0773/F-0905/F-0717/M-0949/F-0659/M-1182/M-1142/M-1084/F-0766/F-1010/M-0694/M-0899/M-0567/F-0503/M-1067/M-0809/F-1245/M-0696/F-1259</t>
  </si>
  <si>
    <t>M-0837</t>
  </si>
  <si>
    <t>Pan Xiaoli</t>
  </si>
  <si>
    <t>F-0935/F-1198/F-1212/M-0834/F-0804/F-0819/F-0632/F-1098/F-0580/F-0913/F-0563/F-0957/F-0592/F-1026/M-1292/F-0578/M-0824/F-0544/F-0775/F-0682/F-1204/M-0536/M-0977/F-0596/M-0862/F-1004/M-1005/F-1169/F-1016/F-0937/M-0940/M-0919/M-0501/M-0758/M-0590/M-1303/M-1195/M-0607/F-1120/F-1138/F-0842/M-0833/F-0622/M-0915/M-0881/M-1036/F-0520/M-0610/F-0812/F-0798/M-0696/M-0841/F-1126/M-1325/M-0570/M-0988/M-0550/F-1032/M-0534/F-1059/M-1262/F-0543/M-1243/M-0609/F-1066/F-0974/F-0549/F-1317/M-1248/F-0911/M-0820/F-1057/F-0751/M-0949/M-1276/M-0733/M-0600/F-1190/M-0529/F-0672/M-0636/F-1055/F-0717/F-1282/M-0678/F-0687/M-1069/F-1046/F-0545/M-1068/M-0960/F-1155/F-0838/M-0778/M-0869/F-0668/F-0828/F-0512/M-0806/M-0779/M-0851/M-1014/F-0753/M-0944/M-0967/M-1083/F-1196/M-1084/M-1025/F-0829/F-0531/F-0502/M-0700/M-0973/M-0597/F-0735/F-1086/M-0896/M-1117/F-1222/F-0754/M-1087/M-0539/M-0888/M-1286/M-0783/M-0993/F-0984/M-1201/F-0537/M-0996/M-0587/F-1349/M-1035/F-0839/M-1302/F-1176/F-1081/F-1028/M-0755/M-0951/F-0836/M-0818/F-1213/F-1297/F-0857/F-0617/M-1038/F-1305/F-0625/F-0772/F-1013/F-1165/M-1182/M-1281/M-1208/M-0738/M-0860/M-0664/M-1158/M-0867/F-1272/M-0573/M-0926/F-0714/M-0723/F-0616/F-0671/M-0771/F-1324/F-0773/M-1247/F-1071/F-1186/M-1347/M-0680/F-1010/M-1107/F-1146/F-0757/F-0720/M-1167/M-1289/F-0956/F-0568/M-0624/F-1240/M-0510/M-0752/F-0689/F-1023/M-0540/F-0619/M-0556/M-0527/M-0709/F-0786/F-1127/F-0969/M-1319/F-0849/M-1231/F-0591/M-0547/M-1207/M-0519/M-0745/F-0763/F-1214/F-0904/F-1333/M-0732/F-1018/F-1132/F-1060/M-0586/F-1089/F-1178/M-0658/M-0877/F-0726/M-1029/M-1007/F-1015/F-0990/F-1202/M-0982/F-1249/M-1291/F-0844/M-0611/M-0868/M-0744/M-0715/F-0669/M-0566/M-1223</t>
  </si>
  <si>
    <t>F-0838</t>
  </si>
  <si>
    <t>F-1026/M-0961/M-0694/F-1212/M-0834/F-1119/M-0973/F-0953/M-0851/M-0926/F-1106/F-1123/F-1202/F-1132/F-0828/F-0937/F-1285/F-0672/F-0775/M-0566/F-0980/M-0919/M-1036/F-0580/F-1226/M-0778/M-0540/F-1151/F-0739/F-0799/M-0507/M-0806/M-1307/F-0502/F-0913/F-1178/M-0562/M-1262/M-1303/F-0688/F-1213/M-0519/M-1051/F-1136/M-1084/M-0670/M-0548/F-1318/M-0820/F-0975/F-1126/F-0754/M-0755/M-0862/M-0940/M-0977/F-0629/F-0950/F-0839/F-1171/M-1101/F-0934/M-0744/M-0738/M-1031/F-0617/M-0899/M-0610/F-0512/M-0821/F-1316/M-1030/M-0510/F-0668/F-1129/M-1325/F-1144/M-0505/M-0758/F-0861/F-1188/F-1165/F-1312/M-0802/F-1098/F-0515/F-0687/M-0733/F-0638/F-0808/F-0543/M-0624/M-1102/M-0677/M-0843/M-0599/F-1081/F-0612/M-0529/M-0859/F-1010/F-1138/F-1272/F-1060/F-1016/F-1249/F-0549/M-1111/F-0807/M-0534/F-0625/F-0712/F-0531/M-1022/F-0927/M-0831/M-0602/F-1274/F-0530/M-0817/M-0949/M-1243/M-0986/F-0911/F-0764/F-0517/M-0837/F-0628/F-0747/F-1196/F-0551/F-1176/M-0993/F-1052/F-0748/M-1072/M-1135/M-1287/F-1002/F-0727/M-0960/F-0904/F-1061/M-1201/M-0963/M-0833/F-1070/F-1012/F-0786/F-1275/F-0849/F-1198/M-0877/M-0818/M-1014/M-1298/F-0574/F-1130/M-0897/F-1210/M-0793/F-0588/F-1120/M-1074/M-1170/F-0819/M-1235/M-0791/M-1077/F-0804/F-0632/F-1256/F-1023/F-1204/F-0568/M-1267/F-0954/F-1183/M-0781/F-0984/F-0669/F-1321/M-1005/M-1208/M-0768/F-0735/M-0634/M-0774/M-0553/F-1071/M-0848/F-1228/M-0560/F-1143/M-0903/F-1168/F-0508/M-0567/M-1248/M-0620/M-1156/M-0590/M-0607/F-1046/M-1043/M-1007/F-1234/M-1024/F-0522/M-1276/M-1095/M-1182/M-1142/F-1066/M-0709/M-0933/F-0942/M-0923/M-0988/F-1271/F-0763/M-0970/M-0824/F-0719/M-1241/M-0582/M-0906/M-0840/M-1107/F-0689/M-0841/M-1283/F-1273/M-0513/F-0969/M-0609/F-0520/M-1319/M-1207/F-1169/M-0992/F-0772/M-0597/M-0696/F-1175/M-0809/M-0631/M-0557/F-0717/M-1162/M-1187/M-0789/F-0952/F-1324/M-0658/M-0528/M-0761/M-1068/M-0860/M-0920/M-1205/F-1317/M-1029/M-1181/M-0941/F-0812/F-0705/M-1194/M-1265/F-1257/F-0935/M-0998/M-0783/F-0564/F-0898/M-1339/F-0976/M-0573/F-0846/F-0578/M-1255/F-1258/M-0856/M-0570/M-0947/M-1292/F-1233/M-0626/M-0925/M-1167/F-0682/M-1308/M-0771/F-1297/F-0830/F-1332/F-0596/M-1139/F-1251/F-0671/M-0835/F-1028/F-0532/M-1347/M-0642/F-1336/M-1110/F-1039/F-1278/M-0979/F-1333/M-0909/M-0869/F-1059/F-1042/F-0627/M-0501/F-0959/F-0545/F-0726/M-0982/F-1328/F-0882/F-1100/M-0996/F-0965/M-0679/F-1108/M-1054/M-0826/M-0967/F-0690/F-0773/F-0613/F-1189/F-1089/F-0589/F-0929/F-1215/M-0734/M-1304/M-0524/M-0715/M-1329/F-1216/F-1244/M-1195/F-0544/M-1147/F-0798/M-1269/F-0864/M-1293/F-0801/M-1223/F-0583/F-0884/M-0792/F-0991/M-0790/F-1238/M-1145/F-1314/F-1305/F-0737/M-1038/F-1013/F-0857/M-0892/F-0622/M-0901/F-0938/M-0708/M-1344/M-0779/F-1284/M-0636/F-0753/F-0598/M-0752/F-1186/F-0914/F-1190/F-0845/M-0680/F-0968/M-0700/F-0552/F-0722/F-1045/F-1090/M-0593</t>
  </si>
  <si>
    <t>F-0839</t>
  </si>
  <si>
    <t>Hosam Almutairi</t>
  </si>
  <si>
    <t>F-0622/M-0988/F-0632/M-1248/M-0694/F-1046/F-1136/M-0778/F-0512/F-1123/F-0804/F-1016/F-0627/F-1202/M-1139/F-1228/F-0596/M-0646/M-0678/F-1317/F-1226/M-0636/F-0927/F-1336/F-0861/M-0607/M-1107/M-1078/F-1002/M-1347/M-0834/F-0688/F-0812/F-1001/M-0841/M-1293/F-1119/M-1167/F-0748/F-0712/F-0864/F-1152/M-0982/F-0975/F-1106/M-1247/M-1035/M-0680/F-0578/M-0593/M-0833/F-0563/M-1276/F-0739/M-0783/M-1303/M-0951/M-1033/F-1297/F-0579/F-1013/F-1213/M-0906/M-0507/F-0798/F-1318/M-1030/M-1025/F-0549/M-1038/M-0892/F-0937/F-1059/F-1108/M-0843/M-0723/M-0553/M-1184/M-0979/M-1223/F-1055/M-1218/F-1151/F-1098/F-0544/M-0529/F-1249/M-0824/M-0540/F-0614/F-0619/M-1243/F-0690/F-1045/F-0760/F-0697/M-0610/F-1324/M-0758/F-0545/M-0780/F-0623/F-1120/M-0510/F-0583/M-0703/F-1042/F-1079/F-0980/M-1054/F-1204/F-1061/M-1205/F-1222/F-1274/F-0514/F-0558/M-0920/F-0687/F-0807/F-1190/M-0860/M-1031/M-0768/F-1183/F-0517/M-1181/F-0911/F-0819/M-0534/M-0505/M-0859/M-0539/M-0986/M-0876/M-0715/M-1068/F-1257/F-1278/M-0792/F-0592/F-0952/F-0503/M-1007/F-0726/F-1312/M-1182/F-1086/F-1245/M-1300/F-1121/M-0831/F-1189/M-0897/M-1117/F-0638/F-0846/M-1195/M-1091/M-0779/F-1052/F-0954/M-0789/F-0685/F-1057/F-1010/F-1049/F-1129/M-1021/F-0574/F-1041/F-0612/M-0809/M-1283/F-1165/M-0550/F-1015/F-0538/M-0597/F-0508/F-0613/F-0786/M-0949/F-0502/M-0536/M-0587/M-0501/F-0617/M-1095/F-1126/F-1023/M-1101/M-0821/F-0966/F-1063/F-1285/F-0829/F-1169/M-0556/F-0799/M-0709/F-0894/M-0806/M-1298/M-0774/F-0754/F-1233/M-0862/F-1143/M-1163/M-1286/F-0904/F-0917/F-0924/M-0977/F-1090/M-0738/F-0857/M-0606/M-1208/F-0720/F-1144/M-0706/M-1323/M-1334/M-1087/M-0925/M-0741/M-0620/M-0673/M-1009/M-1005/F-0991/M-0577/M-1262/F-0672/M-0562/F-1168/F-0671/F-0858/F-0884/M-0600/M-1003/M-0947/M-0973/M-1082/M-0878/F-0717/M-0923/F-0543/M-1255/F-0751/F-0629/M-0945/F-1309/F-1081/M-0820/F-1176/M-1289/M-1302/F-1188/F-1075/F-0504/M-0818/M-0970/M-0528/M-0555/M-0664/M-0791/F-0934/M-0835/M-1014/F-0953/F-0828/F-0900/M-0961/M-0794/M-1125/M-1241/M-0960/M-0896/M-0837/M-0609/M-0567/M-0624/M-0566/M-1329/F-0682/M-0887/F-1284/F-1321/M-1331/M-0933/M-1291/F-1127/F-0552/F-0872/M-1201/F-0935/F-0762/M-0732/F-1032/M-0851/F-1316/F-0635/F-0747/M-0755/M-0513/F-0698/F-1060/F-0775/M-1147/F-0886/M-1192/F-0598/M-0926/F-0803/M-0519/M-0716/M-1036/F-1275/M-1109/M-0649/F-1200/M-0734</t>
  </si>
  <si>
    <t>M-0840</t>
  </si>
  <si>
    <t>Imam Zaki</t>
  </si>
  <si>
    <t>F-1198/M-0988/F-0935/M-0960/F-0543/M-1293/F-1098/F-0632/F-1317/F-1169/F-1285/M-0562/F-0839/M-0599/F-1228/M-1036/M-0534/F-0627/M-0909/M-0824/M-0977/F-0617/M-1051/M-1319/F-0545/F-1215/M-1184/F-1152/F-1324/M-0768/M-1033/F-0688/M-0567/M-0940/F-1151/F-1202/M-1201/M-0755/F-0748/M-0606/F-0625/F-1079/F-0934/F-1071/M-1111/F-0772/F-0838/M-0906/M-1030/M-0548/M-1031/F-0549/F-0687/M-0678/M-1084/M-0782/F-0735/F-0622/M-1078/F-1046/F-1119/M-1101/F-0660/M-0664/F-0804/F-0537/F-1108/F-0842/F-1143/M-1054/M-1181/M-1339/M-1292/F-1216/M-0593/F-1120/M-1069/F-0712/M-1194/F-0980/F-0942/F-0984/F-1284/M-0791/F-1045/M-0783/F-1188/F-1041/F-0672/M-1301/F-0747/M-1347/F-1138/M-1021/F-0937/F-0757/M-0636/M-0594/M-0524/F-1062/F-0954/F-1055/M-1005/M-1303/M-0570/F-1004/M-1298/M-0892/F-1210/M-0834/F-0563/F-0720/M-0979/F-0717/M-0820/F-1023/M-1068/M-1334/M-0951/M-0691/M-0792/F-0502/M-0566/F-0753/M-0837/M-1145/M-1241/F-1212/F-1328/M-0881/F-1273/M-1269/M-0505/M-0694/F-0754/M-0926/F-1213/M-0550/M-1329/F-0580/F-0659/M-0961/F-0786/F-1280/F-0864/F-0514/F-0751/M-0833/M-1044/M-0744/F-1204/F-0911/F-0829/M-1147/M-1139/M-1248/M-0919/M-1035/F-0690/F-1086/M-1276/F-0635/M-0920/M-0878/F-0648/F-0508/F-1297/M-0867/M-0665/M-0901/M-1107/M-1218/M-0696/F-0953/F-1274/M-0896/M-0859/M-0649/F-1278/F-1282/F-1233/M-1262/F-1106/F-1272/M-0928/F-1013/F-0638/M-0703/F-0974/M-0586/F-0966/M-0997/M-1056/F-1026/M-0932/F-0830/F-1259/M-1267/M-1118/M-0821/F-0861/F-0855/M-0923/F-0955/F-0763/F-0819/F-1127/M-0677/M-0742/M-0895/F-1318/F-1312/F-1271/F-1123/M-0582/M-0949/M-1156/M-0888/F-0893/M-0597/M-0716/M-0869/M-0993/M-0513/M-0519/F-1232/F-0628/F-1052/F-1171/F-1176/M-0706/M-0809/F-0531/F-1001/M-0529/M-1142/F-1279/M-0620/F-1179/M-0813/M-0841/M-0831/M-0970/M-0507/M-1170/F-1336/F-0890/M-1195/M-0771/M-0609/M-0732/M-0528/F-0601/M-0740/F-0668/M-1223/F-0613/F-1059/F-0950/F-0959/M-0723/M-1025/F-0685/F-1190/F-0575/F-0598/M-0915/F-1314/F-1178/F-0579/M-0590/M-0996/M-1038/M-0774/F-1032/M-0933/F-1129/F-0574/F-1168/F-1149/F-0852/M-0610/M-0733/F-0614/F-0652/M-1009/M-1211/F-0616/F-0972/M-0736/F-1112/F-0952/M-0555/F-1057/M-1255/M-0847/M-1102/M-0943/M-0806/M-1014/M-0964/F-1136/M-0826/F-1040/F-0726/F-1157/M-1270/F-0671/F-1249/M-0724/M-1308/M-1311/F-0894/M-1266/M-1007/M-0577/M-0843/F-0504/F-1126/F-0525/F-1113/M-0626/M-0778/F-0739/F-0857/M-1224/M-1206/F-0844/F-0591</t>
  </si>
  <si>
    <t>M-0841</t>
  </si>
  <si>
    <t>Keith Sanders</t>
  </si>
  <si>
    <t>F-1204/M-0973/M-1031/F-1169/M-0960/M-0834/M-0774/M-0977/M-0678/F-1045/M-1111/F-1012/M-1347/M-1307/M-0768/M-0755/M-0779/F-0687/F-1336/F-0617/M-0723/F-1129/M-1068/M-1038/F-0751/F-0537/M-1005/F-0543/F-1226/M-0540/F-1198/F-0836/M-1167/F-0954/M-1319/F-0622/M-0967/F-1071/F-0632/F-0798/M-1231/M-0961/M-0833/M-1241/M-1223/M-0821/F-0838/F-0688/F-1324/M-1084/M-0593/M-0915/M-0783/M-1276/M-0510/F-1317/F-1086/F-1285/F-1098/F-0861/F-0937/F-0697/M-1014/M-1247/F-1282/M-1187/F-0515/M-0536/F-1055/F-0900/F-0583/M-0607/F-1216/M-1194/M-0782/M-1035/F-1057/M-0703/F-0844/F-1126/F-1010/F-0842/F-0839/M-0926/F-0772/F-1337/M-1184/M-0694/M-1345/M-0715/F-1144/F-1063/M-0901/M-1303/F-1155/F-0857/M-0600/M-1243/M-1025/F-0953/F-1152/F-0757/M-0820/M-0837/F-0974/F-1272/M-0560/F-0720/F-0690/F-1249/M-1170/F-1066/F-1190/F-1196/M-1087/M-0505/F-0648/F-1333/F-0807/F-1222/F-1106/F-1215/F-0955/M-0553/F-1032/F-1284/M-1320/M-1109/M-1291/F-0596/F-1023/F-1316/F-1138/F-0975/F-0530/M-0501/M-0791/F-0627/F-1132/M-0670/F-1233/M-0909/M-0809/M-0528/F-0504/M-0630/M-1262/M-0876/F-1026/F-0698/F-0828/F-0748/F-0672/F-1120/F-1186/F-1312/M-0507/M-0940/M-0986/M-0620/M-0624/F-0561/F-1250/M-1255/F-0763/F-0735/M-0778/M-1323/M-0949/M-0519/F-0625/M-0691/F-0685/M-1201/F-0682/F-0956/F-0545/F-1193/M-0524/F-0619/M-1292/M-1051/M-1293/M-0881/F-1189/F-1297/M-0731/M-0871/F-0767/F-1123/F-0952/M-0611/F-0638/F-1061/M-1298/M-0932/M-1182/F-0939/M-0997/F-1168/M-0649/M-0816/M-0555/F-1028/F-0855/F-0980/F-0924/M-0868/M-0843/M-0587/F-1188/M-0896/M-1054/F-0616/F-0579/F-1119/M-1036/M-0806/F-1245/F-0671/M-0789/F-1116/M-0925/F-1004/F-1143/M-0899/F-0712/M-0944/F-1013/F-1006/F-0760/F-0786/M-1107/F-1314/F-0825/F-0629/F-0531/M-1218/M-0831/M-1021/M-0862/F-0886/M-1135/M-1267/F-0747/M-0567/F-0522/M-1003/M-0556/M-0733/F-0819/M-1043/F-0516/M-0851/F-1127/M-0566/F-0623/M-1289</t>
  </si>
  <si>
    <t>F-0842</t>
  </si>
  <si>
    <t>M-1223/F-0543/M-0988/F-1212/M-1201/M-0843/M-0910/F-1046/F-1079/M-1231/F-1119/F-0538/M-0892/F-0579/M-0834/F-1215/F-0934/F-1226/F-1317/F-1190/F-0563/F-1023/M-0779/F-1129/M-0738/F-1152/M-1135/M-1287/F-0763/F-0671/F-0627/M-0926/F-1285/F-1071/F-1168/F-1032/F-1198/F-1210/M-0536/F-0622/F-0957/F-0772/M-0977/M-1276/M-0982/F-0598/M-0992/F-0812/F-0544/M-0949/M-0824/M-1025/M-1339/F-1171/M-1301/F-1183/F-0672/F-1216/M-0996/F-1045/F-1059/M-0524/F-0629/M-0831/F-0819/M-1347/M-0599/F-0687/M-0783/M-1243/M-1095/F-1312/F-0617/M-0607/F-0580/M-0636/M-1304/F-1070/F-1131/F-0913/F-0975/F-1337/F-0592/M-0860/M-1077/M-0919/F-0717/F-0663/F-1274/M-1083/F-0720/M-0979/F-0786/F-0515/F-1138/F-0974/F-0775/M-0594/M-0567/F-0614/M-1303/F-1178/M-0826/F-1063/F-1132/M-0677/F-1002/F-0829/M-1241/M-0586/F-0836/M-0510/F-1098/M-0557/F-1253/M-0909/F-1196/M-1068/F-0937/F-0804/F-0688/F-1049/F-1204/M-0862/F-0799/M-0777/M-1036/F-0828/M-0670/M-0593/M-1044/M-0820/F-0798/M-0505/F-0657/F-1108/M-0679/M-0630/M-1255/F-0508/M-0896/M-1293/F-0855/F-0525/M-0802/M-0606/M-0780/M-0600/F-1324/F-1123/F-1280/F-0549/M-1156/F-1010/F-1169/M-1158/F-1041/F-1106/M-1307/M-1184/F-1151/F-0635/M-1031/M-0523/F-0747/M-0876/M-1022/F-0810/F-1120/F-0898/M-0915/M-1014/M-0703/M-0755/F-1316/M-1269/M-0744/F-1335/F-0904/F-1134/F-0754/M-0809/M-1118/M-0973/F-1028/M-0899/F-1233/F-0578/F-1061/M-0961/F-0954/M-0768/M-1323/M-0694/F-0531/M-0634/F-0991/M-0733/M-0519/F-0632/M-0945/F-0728/F-0852/M-0678/F-0942/M-0573/F-0735/M-1320/M-0781/F-0583/M-0658/M-1207/M-0901/M-0867/M-1268/M-1007/M-1325/F-0929/M-0906/F-0838/M-1111/F-0839/M-0570/M-0716/M-0562/M-1310/M-1187/M-0848/M-1051/F-1328/M-0526/M-0851/F-1193/M-1344/M-0881/F-0956/F-0628/F-0864/M-1208/F-0861/F-1146/M-0967/M-0534/M-0709/M-0903/F-0551/M-0646/F-1284/M-0555/M-0821/F-0980/F-1040/M-0553/M-0995/F-0552/F-0684/M-0602/M-0854/F-1066/M-0837/M-1139/M-0865/M-1035/M-0528/M-1281/M-0626/F-0669/M-0527/M-0887/M-1247/M-0752/F-1282/F-0931/M-0581/F-0955/F-0797/M-1054/M-0746/F-1081/F-0702/F-1001/F-0692/F-1257/M-0650/M-0908/F-1260/F-0668/F-0686/F-0858/F-1321/M-0715/M-1194/M-0805/M-0700/F-1062/F-1297/F-0990/M-0794/M-0696/M-1005/F-1004/F-0502/F-0844/F-1006/F-1225/M-1329/F-0927/M-1172/F-0561/F-0884/F-0807/M-0572/M-1038/M-0734/F-1027/M-0656/M-1319/F-1229/M-0923/F-1015/M-1033/M-1109/F-1052/F-0801/F-1348/F-1279/F-0935/M-0774/M-0792/F-0911/M-1091/F-0905/F-1228/F-0959/F-0623/F-1295/M-0597/M-0664/M-0559/F-1202/F-0953/F-0591/F-1086/M-1248/F-0753/M-0818/F-0568/M-0507/M-0723/F-0966/F-0705/F-1232/F-0504/F-0651/M-0888/M-1218/M-0960/M-1262/M-0732/F-1189/F-1341/M-1087/F-0924/M-1185/F-1012/F-0948/M-1217/M-1205/M-0540/F-1306/F-1273/M-0817/F-1234/M-0639/F-1016/F-0902/M-0778/F-1227/M-0644/M-0611/F-1318/F-0619/M-0940/M-0729/M-0662/F-0625/F-0764/M-0587/M-0576/M-0683/M-1163/F-0512/M-0761/M-0791/F-0500/M-0691/M-1292/F-0984/F-0574/F-0769/M-1107/F-0545/M-0897/M-0624/F-0638/F-0616/M-0877/F-1124/M-1170/M-1082/M-1072/M-0680/M-0841/F-0648/F-0900/F-1271/M-1125/M-0822/F-0739/M-0998/M-0932/M-0590/M-1047/F-0682/F-0918/F-0748/M-1289/F-1039/F-1057/F-1136/F-1013/M-0631/F-0726/F-0727/F-0652/F-0712/F-1336/F-1026/M-1167/M-0833/M-0790/M-0943/F-0912/F-0530/M-0981/M-0550/F-0714/F-0795/M-0620/F-0532/M-0560</t>
  </si>
  <si>
    <t>M-0843</t>
  </si>
  <si>
    <t>F-0861/F-0592/F-0959/F-1190/F-1012/M-0636/M-0926/M-0507/F-0672/M-0909/F-0812/M-1078/M-0821/F-1120/F-1316/F-0537/F-0538/F-0687/F-0846/F-1178/F-0954/F-1151/M-1184/M-0982/F-0568/M-1276/F-1336/F-0545/F-1132/M-1139/M-1167/M-1025/F-1119/F-0512/F-0957/F-1071/F-0748/F-1204/M-0694/M-0524/F-0596/F-0927/F-0619/F-0735/F-0525/M-1111/F-1023/M-0988/M-1054/F-1183/F-0726/F-0836/M-0915/M-0973/F-1004/M-0834/M-0940/F-0950/F-0935/F-1060/F-1123/F-0838/M-1030/M-1036/M-0862/M-0505/M-0925/M-0528/F-0953/M-0582/M-1287/M-0678/M-0680/M-0548/F-1079/F-1168/M-0703/M-0869/M-0951/F-0720/F-0839/F-0714/F-0775/F-0754/M-1325/M-0877/M-1262/F-1041/F-0829/M-0519/M-1117/M-0779/F-1042/M-0526/F-0819/F-1126/F-1285/F-1188/M-0716/M-1347/F-0508/F-0598/F-0719/M-0755/F-1108/F-0952/F-1063/F-0898/M-0777/F-0842/F-1066/F-0504/M-1024/F-0515/M-1187/M-0624/F-0520/M-0993/M-1087/F-0613/M-0780/F-0549/F-0682/M-0570/M-0895/F-0558/F-1061/M-0824/M-1334/M-1344/M-0510/F-1171/F-1165/M-0560/F-0893/M-1329/M-0609/M-0600/M-0806/M-1248/M-0871/M-0961/F-1324/F-1318/M-0774/F-0617/F-1092/F-1152/M-0634/M-1021/F-0663/M-1243/F-1045/M-1255/M-0607/M-0715/F-0574/M-1281/F-1272/F-1215/F-1333/M-1181/F-0563/F-1010/F-0798/F-1130/M-0878/F-1280/F-1216/F-0530</t>
  </si>
  <si>
    <t>F-0844</t>
  </si>
  <si>
    <t>Nabeel Hamdan</t>
  </si>
  <si>
    <t>F-1123/M-1293/F-1151/F-1169/F-1071/M-0567/M-1167/M-0967/F-1204/M-0624/M-0977/F-1119/M-1031/F-0580/M-0925/M-0940/F-1285/F-0502/F-1146/M-1307/F-0726/F-0754/M-0553/F-1079/M-0755/F-1165/F-1026/F-0632/M-0837/F-1012/M-1014/M-0826/M-0590/F-0682/F-1045/F-0838/F-1168/M-0694/M-1303/F-1046/M-0973/F-0748/F-0688/M-0513/M-0670/F-0953/M-0528/M-1218/M-0507/F-1041/M-0594/F-1273/F-1001/F-0717/M-0560/F-1132/M-1201/M-1139/M-0550/F-0786/M-0570/F-0991/F-0629/F-0531/F-1282/F-0592/M-0834/F-0772/M-1095/M-0877/F-0623/M-1072/F-0564/M-1291/F-1129/M-1021/F-0828/M-0901/M-1005/M-1195/M-0910/F-1086/F-0980/F-0898/M-0519/M-1084/F-0690/M-0738/M-1325/M-0906/F-1316/M-1339/F-0751/F-1198/F-0686/M-1276/M-0527/M-1033/F-0537/F-1324/M-0709/F-0543/M-0723/F-1032/F-0714/M-0779/F-0558/M-1077/M-0696/F-0861/F-0687/F-1212/M-0993/F-1106/M-0600/F-0935/M-0878/F-1126/F-1098/M-0703/M-0524/F-1295/M-0510/F-0525/F-0913/M-0815/M-1054/M-1117/F-1245/F-0613/F-0753/M-0979/F-0568/F-1023/F-0787/F-1066/M-0559/M-0523/M-0758/M-0960/F-0574/M-0548/F-1049/F-0775/M-1007/F-1059/F-1196/F-1274/M-0896/F-1215/M-0630/F-1228/M-0611/M-0888/F-0697/M-1068/F-1284/F-0545/M-0501/F-1318/M-1211/F-0669/F-1057/M-1044/F-1210/F-1348/M-0964/M-0982/F-0954/M-0536/F-1070/M-1223/F-0842/F-1171/M-1205/M-0986/F-1258/F-0735/F-0839/M-0609/F-1178/F-0948/F-1176/M-1248/M-0860/M-0923/F-0911/M-1301/F-0622/F-0617/F-1152/F-0588/F-0668/M-1194</t>
  </si>
  <si>
    <t>F-0845</t>
  </si>
  <si>
    <t>Tahir Abdallah</t>
  </si>
  <si>
    <t>M-0837/F-0622/F-1169/M-1243/F-1079/F-1126/F-1016/M-0510/F-0592/M-0779/M-1139/F-1013/M-1187/F-0672/M-0560/F-0799/M-0744/M-0505/F-0617/F-1183/F-1046/F-1002/M-1030/M-0534/M-0940/M-1031/F-1213/M-0926/M-0566/F-0975/M-0501/M-0519/M-0768/F-0846/F-1215/F-0828/F-0937/M-1307/F-0537/M-0833/M-1095/M-0609/F-0568/M-0593/F-0861/M-1325/F-0531/M-0553/F-0619/F-0959/M-0624/M-1276/M-0988/M-1255/M-0859/M-0758/M-0915/M-0755/F-0583/M-0678/F-1273/F-1106/M-0818/F-0688/M-1014/F-0561/F-1212/F-1196/F-1059/M-0606/F-0578/F-1108/F-0532/F-0580/F-0957/F-1032/M-0782/F-0864/F-1070/M-0570/M-0826/F-0564/M-1087/M-0979/F-0838/M-1262/F-1253/F-0839/F-0935/M-1036/M-0901/M-1344/F-0739/M-1005/M-0909/F-0515/F-1045/M-0897/M-0548/F-0829/M-0670/F-0754/F-1317/M-0536/M-0992/F-1198/M-0607/M-1241/M-1267/F-0763/M-0680/F-1210/M-0529/M-0876/F-1226/M-0665/F-0882/F-1023/F-0668/F-1228/M-1302/M-0928/M-0646/F-1057/M-1345/F-0775/F-0757/M-0567/F-0545/M-0881/M-1033/M-0920/M-1043/F-1249/M-0540/F-1193/M-0524/F-0525/F-0657/F-1027/F-0747/M-0594/M-0562/M-0896/M-0986/M-1024/M-0843/M-1109/M-1301/F-1178/M-0840/F-0623/F-1271/M-0597/M-1158/F-0627/F-0714/M-1044/F-1336/F-0563/M-0526/F-0503/M-1111/M-0778/M-0576/F-0898/F-0905/M-0806/M-1156/M-1287/M-1078/F-0588/F-1279/F-1214/F-0772/F-1272/F-0798/F-1337/F-1120/F-0659/F-1123/F-0990/F-0858/M-1223/M-0851/F-1086/F-1129/F-0954/F-0884/F-0737/F-0671/M-1248/M-1102/M-0973/M-0658/M-0523/M-0925/M-1339/M-0791/M-0809/F-0753/M-0879/F-1257/M-1162/M-0746/F-1060/F-0751/F-1313/F-0574/F-1314/F-0614/F-1133/F-0953/M-0723/M-0817/F-1240/F-1168/M-0774/F-0520/M-0741/M-1051/F-1346/M-0611/M-1281/M-0814/F-1119/F-1315/F-0613/F-1316/F-0984/M-0841/F-0601/M-1035/M-0961/F-1333/M-1107/F-1348/F-1324/M-1083/F-1015/M-0834/F-1335/M-0706/F-1063/F-1188/M-0906/F-0543/F-0632/M-1091/F-0690/M-1038/F-1152/F-0917/M-0802/M-1077/F-0530/M-0943/M-0742/F-0502/M-1291/F-0596/F-0512/F-0927/F-0712/M-1003/M-0813/M-1022/M-1201/M-0631/M-0977/M-0694/F-0689/M-1172/M-0696/M-0854/M-0895/F-1130/M-0590/M-0910/F-0795/M-1009/F-1116/M-0636/F-1146/M-1270/M-0996/M-0831/M-0572/F-1225/M-0945/F-1204/M-1054/F-1154/F-0762/M-0557/M-0805/F-0893/M-1319/F-1176/M-1145/F-1144/F-0504/F-1186/M-0733/F-0852/F-1026/F-0728/F-0647/M-1327/F-0950/F-0797/F-0787/F-1171/F-1010/M-0528/F-1052/M-1084/M-1347/M-0759/M-0610/F-1041/M-0642/M-0550/F-0558/F-1216/M-1167/F-1143/F-0687/F-1122/F-1061/F-0663/F-0701/F-0976/M-0679/M-1286/M-1211/F-0807</t>
  </si>
  <si>
    <t>F-0846</t>
  </si>
  <si>
    <t>Adeeb Kumar</t>
  </si>
  <si>
    <t>F-1168/M-0567/M-1201/F-1013/M-0940/F-0622/F-1119/F-1317/F-1204/F-1196/F-0954/F-1045/M-1231/M-1111/F-0537/M-1054/F-1226/F-0545/M-0892/F-0748/M-0910/M-1025/M-0949/M-0560/F-1202/M-1307/M-0909/F-0804/F-0786/M-0859/F-0632/F-1041/F-0627/M-0593/M-0723/M-0510/F-0583/M-0703/F-1215/F-0525/F-0937/M-0851/F-0578/F-0934/F-0580/M-1195/F-1086/F-0568/F-0772/F-0596/F-0598/M-0826/F-1151/F-1023/F-1123/F-0950/F-0913/F-1316/F-0838/F-0512/M-1135/M-0899/M-0967/M-0920/M-1325/M-0977/F-1257/M-0607/M-0862/M-0694/F-1066/F-0775/F-1282/F-1002/M-0594/M-1014/M-0821/F-1143/F-0812/M-0876/F-0549/F-0839/F-1131/F-1120/M-0744/F-0515/F-1016/F-1152/M-1267/M-1051/F-0757/F-0561/M-0733/M-1117/M-0576/M-0792/F-0984/M-0664/M-1286/M-0860/M-1107/M-0534/F-0592/F-0688/M-0599/M-1078/M-0646/F-1188/F-0648/M-1030/M-1248/F-0819/M-0867/M-0834/M-0528/F-1284/M-0925/M-0868/F-0623/M-1109/F-0672/M-1347/F-0911/F-0516/F-1060/M-1156/M-0755/F-0931/M-1036/M-1334/M-1304/M-1194/M-1187/F-1155/M-0562/F-0558/F-0657/M-0609/F-0638/F-0953/M-0926/M-0670/F-0726/F-1108/M-0665/M-0961/M-1005/F-1027/M-0895/M-0981/F-0763/M-0840/F-0842/M-0636/M-1095/F-0861/M-1167/M-0986/M-1145/F-0807/F-1098/M-0740/M-0774/M-0566/M-1033/F-1049/M-0700/F-1061/F-1175/M-1262/M-0951/M-0606/F-0830/M-0963/F-0747/M-0624/M-1303/M-1223/F-0619/M-1139/F-0894/M-0539/F-0942/M-0547/M-0519/F-0889/F-0760/F-0612/M-0988/F-0544/M-0501/F-1295/M-1293/M-0778/F-0898/F-1314/M-0586/F-1210/F-1336/F-0858/F-0935/F-0957/F-0659/M-1301/F-0651/M-0611/F-1232/M-1266/F-1249/M-0738/M-0658/M-0869/M-0608/F-1333/M-0524/M-1064/F-0952/F-1278/M-0556/M-1241/F-1063/F-0720/F-0828/F-1285/F-1059/F-0701/M-0600/M-1205/M-0928/M-1339/F-0904/M-0570/F-0893/M-1077/F-0531</t>
  </si>
  <si>
    <t>M-0847</t>
  </si>
  <si>
    <t>Han Peng</t>
  </si>
  <si>
    <t>M-0505/F-1119/F-1151/M-1276/M-0973/M-0607/M-0967/F-0574/F-0672/F-1324/M-0738/F-0959/M-1248/F-0735/M-0910/F-0934/F-0687/M-1014/F-1204/M-0892/F-0502/M-1201/F-0563/F-1317/F-1336/F-0953/F-0980/F-1285/M-0680/F-0580/F-0568/M-0940/M-0843/M-0606/F-1026/F-1071/M-0909/F-1312/F-0638/M-1255/M-0901/F-0763/M-0758/M-0778/M-0919/F-1042/M-0834/F-0748/M-0988/M-1195/M-0826/M-1241/F-0508/M-1170/M-1184/F-1016/F-0861/F-0660/F-1136/M-0794/F-0632/F-0739/F-0772/M-0806</t>
  </si>
  <si>
    <t>M-0848</t>
  </si>
  <si>
    <t>Haytham Anwar</t>
  </si>
  <si>
    <t>F-0953/F-0828/M-1014/M-0738/F-0775/F-1045/M-0624/M-0778/F-1079/M-1025/M-0510/M-1201/M-0996/F-0959/M-0843/M-0851/M-0834/M-1248/F-1215/M-0609/M-0824/F-1032/F-1152/M-1031/F-0954/F-1190/M-0859/F-1012/F-0627/M-0899/M-0992/F-0687/F-0622/M-0806/F-1146/F-0980/F-1001/M-0678/F-0864/F-0537/M-0507/M-0562/M-1293/M-0901/F-1312/F-1213/F-0786/F-1138/M-1347/M-1267/F-1226/F-0574/M-0837/F-1129/M-0501/F-0688/M-0513/F-0512/F-0772/F-1106/M-1292/F-0682/F-0763/M-0783/M-1262/M-1325/F-1273/F-0671/F-0882/M-1241/F-0525/M-1319/M-1303/M-0636/F-1198/F-1228/F-0753/M-0680/M-0896/M-0909/M-0868/F-1132/M-0920/M-1107</t>
  </si>
  <si>
    <t>F-0849</t>
  </si>
  <si>
    <t>F-1119/F-0627/M-1014/F-0804/M-0678/F-1198/M-1201/M-1036/F-1204/M-0507/F-0819/F-1012/M-0910/M-0961/F-0775/M-0567/M-0624/M-0566/F-0583/F-0512/F-0935/M-0694/M-1293/M-0977/F-1041/F-1004/F-1132/F-1136/F-0913/F-0687/F-0579/F-0568/M-0919/M-0599/F-1216/F-1001/F-0980/F-1210/F-1120/F-0515/M-0738/F-0632/F-0747/M-0606/M-1262/F-1071/M-0831/F-1060/M-0996/M-0528/M-0826/F-0839/F-1151/F-1079/M-1307/M-0824/F-1285/M-1287/F-1042/F-0537/M-1187/F-1155/M-0833/M-1068/F-0538/F-0726/M-0777/F-0514/F-1016/M-0553/M-0779/F-0836/M-0995/F-1337/M-1087/F-0846/F-1059/M-0869/M-1083/M-1276/M-1344/F-1086/M-1195/M-0505/F-0812/F-1178/M-1111/F-0959/F-0638/M-0716/M-1194/M-0600/M-1091/M-1145/F-0952/M-1231/M-0529/M-0783/F-1226/M-0620/F-1171/M-0841/F-1215/F-0564/M-1117/F-1146/F-0660/M-0570/M-1181/M-1107/M-0576/M-1291/F-1045/F-0549/F-0504/F-1002/F-1108/F-0592/F-0798/F-0764/M-1218/M-1031/F-0748/F-0663/F-0857/F-0578/M-0834/F-1336/M-1243/M-1303/F-1273/F-1165/M-0539/M-0993/M-1248/F-1106/M-0634/F-0545/F-0861/F-0697/M-1021/F-1168/F-0753/M-1304/F-1066/F-1263/F-0580/M-0920/M-0733/M-0524/M-0562/M-0915/F-1274/M-0778/M-0925/M-1044/M-0536/F-0763/F-0685/F-1190/M-1320/M-0597/F-0754/F-0543/F-0651/F-0551/M-1255/F-1026/M-0573/F-0617/F-1179/M-0895/F-1282/F-0719/M-1170/M-1069/M-1084/M-1156/M-0940/M-0587/F-0671/M-0700/F-0648/M-0906/F-1098/M-0944/M-0636/F-1123/M-0792/M-1051/M-0973/F-1138/F-1046/M-1142/F-1324/F-0966/M-0610/M-0818/F-0955/F-1349/F-1328/F-1315/F-1015/M-0758/M-0696/F-0934/M-1326/M-0988/F-0864/F-1314/M-1347/F-0931/M-1223/F-1081/M-0699/F-1317/M-1208/M-0732/M-0899/F-0893/M-0840/M-0926/F-1346/M-0744/F-1131/F-0705/M-1005/M-0593/M-0820/M-0540/M-0941/F-0688/M-0665/F-0898/F-1130/M-0967/F-0613/F-1193/M-1009/M-0806/M-1007/F-1333/F-1188/F-0827/F-0625/F-1242/M-1286/F-0954/F-0575/M-0802/F-0720/M-0979/F-0855/F-0591/M-0768/M-1269/M-1067/M-0960/F-0904/F-0698/M-0709/F-1213/F-0757/F-1028/F-1143/M-1247/F-1122/M-1095/F-0503/M-0998/M-0746/F-0520/M-0560/M-1054/M-0887/M-1283/M-0992/M-0703/F-0502/M-0943/F-1063/F-1251/F-0668/M-1030/F-0619/F-0561/F-1013/M-1329/F-0799/F-1332/M-1192/F-0751/M-1345/M-0851/F-0684/F-1141/F-1342/M-0630/M-0901/M-1139/M-1292/F-1228/M-0607/F-1244/M-0909/F-0601/F-0712/F-0905/M-0526/F-0652/M-0892/F-1335/F-0682/F-0622/M-0821/F-0574/F-1186/F-1055/F-1318/F-1126/M-1078/M-0859/F-1209/M-0963/M-0986/M-1339/F-1183/F-1341/M-0928</t>
  </si>
  <si>
    <t>M-0850</t>
  </si>
  <si>
    <t>Jia Yun</t>
  </si>
  <si>
    <t>M-0694/F-1123/M-0910/F-0954/F-0627/M-0624/F-1285/M-0837/M-1293/F-1004/M-1319/M-0779/F-0812/F-1046/F-1098/M-1223/M-0536/F-0726/M-1347/M-1038/F-0592/F-0754/F-1143/M-0510/F-0622/F-0579/F-1165/F-1215/M-0988/F-0882/F-0839/F-0846/M-1339/M-0610/F-0625/F-0735/M-0501/F-0747/M-0824/M-0876/M-1231/F-1317/M-0833/F-1188/M-1033/F-0798/M-0925/M-0646/M-1241/M-1078/M-1286/F-0520/F-1120/M-0996/F-0786/M-0919/F-0580/F-1026/F-1312/F-1152/M-0567/F-0537/F-1284/M-0926/F-0829/M-1184/M-1068/F-0515/F-0672/F-1086/F-1196/F-1016/F-1070/M-1182/M-1030/F-1071/M-0582/F-0619/M-0995/F-0558/F-1202/F-0685/M-0733/F-1316/M-1087/M-1267/F-0934/F-1204/M-0768/M-1187/M-1248/M-0680/M-0977/F-0819/F-0688/F-1328/F-1274/F-0629/F-0687/M-1014/M-0915/M-0986/F-0525/F-1119/F-0638/M-0607/M-0860/F-1045/M-0716/F-0504/M-0524/F-0748/F-1222/F-1013/F-1176/F-0952/M-0587/M-0562/M-1035/F-0861/M-0960/M-0609/M-0691/M-0973/M-1054/F-1210/M-1005/M-0630/M-1255/F-1226/F-1151/F-1275/M-1268/F-1216/M-1303/M-0526/M-0513/M-0899/F-1271/M-0895/M-1077/F-0937/F-1186/M-0744/F-1258/F-0614/F-1144/M-0738/F-0787/F-0563/M-0778/F-1066/M-0783/F-1336/F-0931/F-1190/F-1042/F-0751/F-1108/M-0818/F-1126/F-1169/M-1329/M-1022/F-0503/F-0728/F-0898/M-0519/F-1193/M-0791/M-0600/F-1112/M-1156/M-1325/F-0601/F-1318/M-1289/M-0505/F-0884/M-1142/F-0668/F-1178/F-0864/F-0598/M-0570/F-0935/M-1101/F-0828/M-0841/F-0574/F-0844/F-0804/F-1060/F-0799/F-0652/M-0792/M-1158/M-0979/F-1127/F-1168/F-1238/M-0755/M-1139/F-0512/M-0606/F-1079/M-0933/M-0859/M-0599/F-0647/M-1300/M-0539/M-0634/M-1044/M-0951/F-1233/F-1171/F-1001/M-0548/F-0953/F-1279/F-0705/M-0982/F-0531/M-0961/M-0806/M-1266/F-0924/F-0712/F-1092/F-1132/M-1109/M-0932/M-0782/F-1057/F-0991/F-0502/M-0507/M-1172/F-0955/M-0967/F-0836/F-1055/M-0909/M-1053/F-1063/F-1002/M-0556/F-0575/F-0830/F-1061/M-0843/M-1084/M-0678/F-1138/M-1110/F-0760/F-0827/F-0623/M-0534/M-0576/F-0975/M-0940/F-0984/M-0997/F-0894</t>
  </si>
  <si>
    <t>M-0851</t>
  </si>
  <si>
    <t>Qian Yu</t>
  </si>
  <si>
    <t>F-1204/M-0821/M-0567/F-1119/F-0543/F-1013/F-0828/M-0636/F-0671/F-1198/M-1068/M-0940/F-0953/M-0834/M-0967/M-0507/F-1026/F-1168/M-1005/F-0861/M-0646/F-0747/M-0678/M-0779/F-0748/M-0877/M-1347/F-0754/F-1146/F-1318/F-0579/M-0774/M-1139/F-0927/M-0960/F-0804/F-0812/M-1307/M-0791/M-0899/F-0617/F-0563/F-1079/M-0843/M-0540/F-1215/M-0876/F-1059/M-0988/F-1324/F-0838/F-0625/M-0901/M-0949/F-1041/F-0819/F-0574/M-0536/F-0829/M-0920/M-0680/F-0934/M-0606/F-1317/M-1248/M-0986/M-0977/M-1107/F-0980/M-0733/M-0609/F-1190/F-0687/M-1078/M-0570/F-0898/F-1312/F-0688/M-0553/M-0501/M-1036/F-0663/F-1098/F-1123/F-1257/M-1102/F-0810/M-0925/M-1345/F-0578/M-0833/F-1002/F-1129/F-1055/F-0846/M-0624/F-0857/M-0513/M-0928/M-0524/F-0686/M-1147/F-0514/F-1023/M-0560/M-0582/F-1284/F-0991/M-1344/M-0794/M-0895/F-1138/M-1077/F-1202/M-0906/F-0622/M-1170/M-1194/M-0993/F-0596/M-0783/F-1032/M-0670/F-1012/M-1031/M-0792/M-0505/M-0700/M-1069/M-0802/M-0909/M-0951/M-0888/M-0703/F-1165/F-1108/M-0997/F-1120/M-0694/F-0537/M-0973/M-0820/F-0660/F-1001/F-1263/F-1297/M-0691/M-0806/M-0892/F-0530/M-0529/M-0594/F-0719/F-0558/F-0786/F-1216/F-0638/F-0957/M-0590/M-0837/M-1044/F-0623/F-1328/M-0995/M-1024/M-0634/F-0697/F-1178/M-0859/F-1004/F-0900/F-0842/F-0568/M-0548/M-0649/M-0665/M-0620/F-0551/F-0886/M-0562/F-0959/M-0979/F-1151/F-0872/F-1126/F-0726/F-0502/M-1195/M-0897/M-1320/F-1070/M-1281/F-1349/F-1213/M-0732/M-0758/M-1007/F-0955/M-0841/F-0913/M-1329/F-0797/M-0715/F-0942/M-1218/M-0871/M-1167/M-1255/M-0566/M-1302/M-0679/F-1188/F-1348/F-0727/M-0550/M-1025/F-1045/F-0975/F-0614/M-0607/M-0630/M-1051/F-0839/F-0538/M-1208/F-0929/M-1187/M-0778/M-0818/M-1184/M-0534/F-1143/M-0963/M-0862/M-0755/F-1071/F-0772/M-1319/F-1057/F-1315/F-0712/F-1136/F-1214/M-0910/M-1118/M-1030/M-1033/F-0884/F-0757/M-1276/M-1291/M-1035/M-0658/F-1040/M-0865/M-1135/M-0723/M-1110/F-0592/F-1116/F-1171/F-0864/F-0974/F-0798/F-1228/F-0911/F-1272/F-1010/F-0517/F-0935/F-1275/F-1196/M-1083/M-0915/M-1323/M-1287/F-0619/F-1332/F-1260/M-0559/F-1336/F-0893/M-0572/M-1174/M-0771/M-0881/F-0799/M-1243/F-1157/F-0948/F-1090/F-0525/M-1181/M-0856/M-0526/M-1074/F-1342/M-1301/M-0539/F-0950/M-1223/F-1153/F-0676/M-1172/M-0744/M-0982/M-0523/F-1227/F-1046/M-0556/F-1115/F-1006/M-0867/M-1298/F-1273/F-1086/F-0937/M-0604/M-0765/F-1249/M-0817/M-0860/M-0885/F-0669/M-0664/F-1316/M-0734/M-1163/F-1134/F-0627/F-1066/M-1289/M-0793/F-0939/F-0684/F-1238/F-0635/M-0699/F-1052/F-0971/F-0616/M-0981/M-1247/F-1278/M-0731/M-1029/F-1169/M-1162/F-1105/M-0650/M-0824/M-1286/M-1099/F-0612/F-1152/F-1160/M-1325/F-0931/M-1292/F-1236/F-1121/F-0717/F-1114/M-0510/F-0983/F-1212/M-1164/F-0545/F-0956/F-1189/F-1127/M-0738</t>
  </si>
  <si>
    <t>F-0852</t>
  </si>
  <si>
    <t>Hanan Mir</t>
  </si>
  <si>
    <t>M-0694/M-0567/M-0505/M-1167/M-0988/M-0837/F-0537/F-0812/M-0636/F-0861/M-1223/F-0531/M-0507/M-1054/F-1190/M-0824/F-1098/F-0786/M-1347/M-0534/M-0723/F-1132/M-0536/F-0937/M-1303/F-1032/M-0609/M-0982/F-0953/M-0566/M-1111/M-1107/M-1031/F-0688/F-1151/F-1059/F-0712/F-1129/M-1248/M-0910/M-0768/M-0961/F-1045/F-1336/M-1135/M-0562/M-1014/M-0560/F-0545/F-0579/F-0578/M-0779/F-0775/F-1183/F-0804/M-0510/F-0543/F-1318/M-1301/M-0738/F-1215/F-0549/M-1187/F-1188/F-0735/F-0687/M-0892/F-0538/F-0632/F-0799/F-1337/M-1292/F-1079/M-0526/M-1319/M-0758/F-0900/M-1038/F-1136/F-0598/F-0726/M-1231/F-0757/F-1001/M-0582/F-1171/M-0909/M-0915/F-0720/M-1033/M-1195/M-0590/F-0596/F-1126/F-0942/F-1012/M-0782/M-1139/M-0920/M-0646/M-0940/M-1091/M-0696/M-0680/M-0843/M-0781/M-0802/F-1196/M-0851/M-0992/F-1186/M-0700/M-0877/F-0828/F-1016/M-1036/F-1092/F-1178</t>
  </si>
  <si>
    <t>M-0853</t>
  </si>
  <si>
    <t>Pan Jianxin</t>
  </si>
  <si>
    <t>F-1204/F-0622/F-0954/F-1119/F-0578/F-1079/M-0507/F-1169/F-1190/M-1347/F-1012/M-0940/M-0988/F-0804/F-1120/M-0755/F-0538/F-0537/M-1035/M-0678/F-1129/M-0534/M-0779/M-1293/F-1143/F-1178/M-0859/F-0882/M-0567/F-1126/F-1045/F-0739/F-1155/M-0821/F-0980/M-0536/F-1285/M-1243/F-1106/F-1212/M-0513/M-1068/M-0703/M-0986/M-1077/M-0920/F-0819/F-0544/M-1287/F-1004/F-1081/M-1101/M-0733/F-0950/M-1005/M-0590/M-1030/M-0774/F-1001/F-1071/M-0501/M-0624/M-0834/F-0672/M-1201/F-1023/M-1302/M-1033/F-0596/F-0638/M-1344/M-1303/F-1257/M-1262/M-0824/F-0757/F-1215/M-0910/M-1117/F-1202/M-0973/M-1038/F-1136/F-0953/F-1063/F-0846/F-1131/M-0868/M-0993/F-0748/M-0783/M-0548/F-0839/F-0504/M-0599/M-0658/F-0763/M-1223/M-1024/M-0550/F-1026/F-0568/F-1171/M-0562/M-0780/F-0583/F-0956/F-1349/F-0663/M-0915/F-0625/F-0937/M-0744/M-1031/F-0530/M-1182/M-1218/F-1271/F-1016/M-0606/F-1316/F-0917/M-0967/F-1214/F-1123/F-0974/M-1135/M-0715/F-1098/M-0587/M-1107/F-1240/M-0919/M-0843/F-1010/M-0524/M-1025/M-1170/F-1278/F-0753/F-0697/M-0928/F-1057/F-0588/M-0560/M-0723/F-0984/M-0768/F-0502/F-0669/F-0688/M-0860/M-1319/F-0579/M-1266/F-1027/F-1253/F-0592/F-0728/M-0982/M-0977/M-0528/F-1213/M-0610/M-0877/M-1255/M-0771/F-1055/F-0808/F-0635/F-1328/F-0935/F-0668/M-1334/F-1188/F-1060/F-1013/F-0893/F-0904/M-1289</t>
  </si>
  <si>
    <t>M-0854</t>
  </si>
  <si>
    <t>Marie Chavez</t>
  </si>
  <si>
    <t>F-1119/M-1068/F-0592/F-1026/F-0735/F-1151/F-0622/M-0505/M-0607/F-1002/M-0851/F-1171/F-1198/F-0913/M-1187/M-0860/F-1190/F-0672/M-1307/M-0977/M-1036/M-1223/M-1014/F-1216/M-0609/F-0687/F-0934/M-0624/F-0953/F-1123/F-0579/M-0507/M-1107/F-1168/M-0593/F-0502/F-0927/F-0786/M-0837/F-1012/F-0543/F-0568/M-0694/F-1316/M-0606/F-0950/M-0758/M-1195/M-1325/F-1202/F-1226/F-1060/M-0590/M-0636/M-1181/M-0791/F-0900/F-1136/M-0992/M-0926/F-0545/M-0859/M-0881/M-0696/F-1152/F-0537/M-0646/F-0596/F-0819/F-0861/F-1210/F-0751/F-0935/F-0563/M-0910/M-0833/M-0960/F-1045/F-0954/M-0841/F-1169/M-0834/M-0680/M-0967/M-0774/M-0824/M-0755/M-0949/F-1032/M-1025/F-0625/F-1305/F-1193/F-1196/F-0617/M-1182/M-1035/M-0510/F-1228/F-0753/M-1167/F-0574/M-0862/M-0534/F-0671/F-0623/M-0777/F-1004/M-1087/M-0539/M-1201/M-1021/F-1059/F-0959/M-1302/F-0520/F-0538/F-1046/F-1146/M-0915/F-1222/M-0895/M-0553/M-1292/F-1041/M-0513/M-1243/M-0548/F-0578/M-1135/M-0876/M-1101/M-0997/F-0894/M-1054/F-1284/F-0531/M-0536/F-1112/M-1255/M-1329/M-0540/F-1213/F-0739/F-1297/F-1016/F-1165/M-0768/M-0783/F-1130/M-0560/F-0705/M-0919/F-1063/F-1337/M-0896/F-0812/F-1049/F-0762/F-1071/F-0503/F-0613/F-0632/F-0931/M-0951/F-0532/F-0628/M-0519/M-0888/F-0772/F-1324/M-0897/F-0763/M-1281/M-1293/F-0638/F-1253/M-1286/M-1289/F-0804/M-1078/M-0716/F-0937/M-1326/M-1095/F-0747/M-0611/M-0573/M-1072/M-0932/F-1188/M-0814/F-0580/F-1259/M-1091/F-0516/M-0843/F-1212/F-1042/F-1328/F-0717/M-0885/M-0664/F-0857/F-1225/M-0865/M-0831/F-0836/F-0942/F-1332/M-1323/M-1077/F-0726/M-0562/F-1103/F-1240/M-0901/F-1295/F-0846/F-1271/F-1098/F-0884/F-1321/M-0993/M-1038/F-0904/M-0820/F-0844/F-0852/F-0552/M-0871/M-0620/M-0821/M-0789/M-1083/M-1156/F-0807/F-0619/M-0818/F-0787/M-0892/M-1331/M-0995/M-0742/M-1110/F-1232/F-0957/M-0850/M-0996/M-0868/M-0925/F-1001/M-1043/F-1342/M-1051/F-1018/F-0512/F-0905/M-1111/M-1084/F-1127/F-0561/F-0549/M-0998/F-1079/M-0776/M-0740/F-1013/M-0566/F-0969/F-0991/M-0582/M-1291/M-0790/F-0828/M-0608/F-1155/F-0797/M-0877/F-0830/F-0911/M-1142/F-1023/M-0943/F-1186/M-0909/F-0972/F-1257/F-1149/M-0903/F-0955/F-1204/F-0558/M-1194/M-0847/M-1287/M-0597/F-1086/F-1215/F-0688/M-1158/F-1131/F-0838/M-0555/F-1062/F-1261/F-1157/M-1267/F-1317/F-0588/M-1118/F-1075/M-1319/F-1061/M-0675/M-0961/M-0778/F-1227/F-1178/M-1173/M-0576/F-0598/M-1283/F-0842/M-0782/M-0570/F-1346/F-1179/F-0697/M-0567/M-0703/M-0572/M-0526/M-0973/F-0522/M-1276/M-0594/F-0591/F-1233/F-1105/M-0723/F-1106/F-0612/M-0792/M-0715/M-0945/F-0898/F-0698/F-1126/M-1064/M-0641/F-0727/F-0872/F-1335/M-0806/M-0878/F-0808/M-0734/F-0659/F-1249/F-0956/F-0544/F-1180/F-1122/M-0724/F-1108/M-1347/F-0748/M-0547/M-1005/M-0733/M-1320/F-0757/F-1070/F-0686/M-1262/F-1065/M-0988/F-1129/M-1056/M-0848/F-1138/M-0746/M-0528/M-1139/M-0986/F-0682/F-1143/F-0525/M-0780/M-0815/F-0882/M-0835/M-1161/F-0504/F-1092/F-0707/M-0979/M-0658/F-0681/M-0655/F-1203/M-0920/M-0944/M-1074/F-0980/M-1009/M-1207/F-1315/M-1024/F-0864/M-1247/M-0907/M-0958/F-0893/F-1336/M-1303/M-1162/M-0809/F-1175/F-1133/M-0978/F-1280/F-0614/M-0542/F-0657/M-1031/M-0602/F-0713/F-0645/F-0627/M-0524/M-0523/M-0599/F-1057/M-0840/F-0845/M-0817/M-0826/M-0650</t>
  </si>
  <si>
    <t>F-0855</t>
  </si>
  <si>
    <t>Atef Jaber</t>
  </si>
  <si>
    <t>M-1068/F-1123/F-0861/F-0786/M-0940/F-1013/M-1031/F-1106/F-1012/M-0510/F-0735/F-1285/M-0678/F-1032/F-1168/M-0593/M-0837/M-0778/F-1228/M-0624/F-0638/M-0919/M-0723/F-0538/M-1243/M-1307/F-1336/M-1223/F-1041/F-1212/F-1079/F-0804/M-0607/F-1178/F-1190/F-1169/F-1119/M-0949/F-0954/M-0833/M-0967/F-1126/F-0515/F-0531/M-0977/F-0844/F-1257/M-0536/M-1184/F-1045/M-0843/F-0622/F-0726/M-1111/M-1195/F-1023/F-0583/M-0606/M-0738/F-0632/F-1108/F-1202/M-0513/F-1071/M-0566/F-1042/F-0882/F-1171/F-0687/M-0505/M-0758/F-1131/M-0680/M-1005/M-0779/F-1198/M-1231/M-0791/F-0502/F-1253/M-1241/F-0537/F-0720/F-0864/F-1026/M-1201/F-1213/M-0926/F-1138/F-1120/F-0574/F-0596/F-0578/F-1055/M-0824/M-0831/M-0636/F-0799/M-1339/F-0712/F-1151/M-1072/M-0986/M-0694/M-0794/F-0682/F-0688/F-1204/M-1035/F-1063/F-0775/M-0755/M-0826/M-1077/F-0753/F-1240/F-0798/M-0526/M-0529/M-0715/F-0819/M-1069/M-0664/F-0598/F-1317/M-0851/F-1046/F-1049/F-0974/M-0895/M-1248/M-0665/F-1001/F-1193/F-0627/M-1286/M-1051/M-1117/F-1179/F-1284/F-0846/F-0544/F-1249/F-0950/M-0792/F-1263/F-0934/F-0747/M-0910/M-1303/M-0818/F-1216/M-0783/F-1176/M-1107/F-1349/M-0901/M-1194/F-1245/F-1222/F-1226/F-0727/F-0647/M-0501/F-0728/M-0993/F-0588/M-1293/F-0956/M-1139/M-1334/F-0669/M-0821/F-0617/F-0623/F-0648/F-1250/M-0670/M-0963/F-0948/F-0872/F-1278/F-1134/F-0651/F-0952/M-0587/F-0512/M-0982/M-0841/M-0860/M-1182/F-0917/M-0524/F-1155/F-0953/M-1087/M-0556/M-0997/F-0852/M-0961/F-1215/M-0599/M-1170/F-0672/F-0787/F-1092/F-0838/F-0580/M-1255/M-0834/M-0771/M-0820/F-0592/M-0740/F-0975/F-1214/M-0915/F-0980/F-0757/F-1321/F-1274/M-1145/M-1054/F-0754/F-0832/M-1078/F-0836/M-0646/F-1027/M-0742/F-1129/F-1322/M-0703/F-1103/M-0572/M-1163/M-0590/F-1062/M-0793/F-0969/M-1037/M-1095/M-0553/M-1298/M-0840/F-0520/F-0905/F-0739/M-0559/M-0789/M-0995/M-0679/M-0724/M-0862/F-1060/M-0610/F-0939/M-0732/F-0525/M-0869/M-0813/F-0705/F-0829/F-0543/M-0656/M-0539/M-0859/M-0909/F-0684/M-0597/M-0523/M-0573/M-0992/M-0560/M-0781/M-0744/M-0608/F-0612</t>
  </si>
  <si>
    <t>M-0856</t>
  </si>
  <si>
    <t>Haytham Salamah</t>
  </si>
  <si>
    <t>F-0935/M-1068/F-0622/F-0672/F-1204/F-1026/M-1223/M-1276/M-0593/F-1013/F-1136/M-0877/M-0678/F-1171/F-0596/F-0537/M-1025/F-1169/F-1098/M-0609/M-1030/M-0821/M-1035/M-1033/M-0536/M-1107/F-0842/F-0632/F-0563/F-0950/M-0744/M-0841/F-0775/F-0574/F-1086/M-0940/F-1183/M-1307/M-1139/F-1123/M-0967/F-0598/F-0568/M-0925/M-0599/F-0799/F-1333/M-0758/M-0851/M-0782/F-1155/M-0778/M-1182/M-1347/F-1060/M-0817/F-1119/M-0624/F-0937/M-0783/M-0982/F-1198/M-0723/M-1345/F-0846/M-0919/M-1167/M-0910/F-1202/F-0829/M-1031/F-0913/M-1262/M-1293/M-0973/M-0534/M-0928/F-1079/M-0859/F-1305/M-0501/M-0960/M-0576/F-0627/M-1087/F-0747/M-0995/M-0507/M-1095/M-0818/F-0543/M-1101/F-0934/F-0804/F-1045/M-0996/M-1005/F-1249/F-0894/M-1156/F-1212/F-1001/M-0992/F-0753/F-1016/F-1112/F-0953/M-0696/M-0586/M-1091/F-1066/M-1255/F-0583/M-0901/F-1263/M-0694/M-0755/M-0597/F-0512/F-1132/M-0510/M-0899/F-0864/F-0807/M-0562/F-0564/F-1253/F-0525/M-1248/F-1126/F-0931/M-1078/M-0897/M-0768/M-0820/F-0648/M-0793/F-1108/F-1318/F-1143/F-0617/F-0828/M-1036/M-0867/F-1282/F-0810/F-1046/M-0567/M-0988/F-0757/F-1103/F-0735/F-0688/F-0657/F-1070/F-0619/M-1319/F-1165/F-0638/M-0528/F-0839/F-0797/F-0714/M-1266/M-0824/M-0926/F-0508/F-0502/F-1274/M-1024/F-0668/M-1243/M-0677/M-1231/F-0558/M-0892/M-0680/M-0590/F-0697/M-1344/F-1052/M-0636/F-1129/M-1109/M-0888/F-1041/M-1145/F-1138/F-1012/F-0760/M-0673/M-0649/M-0809/F-1328/M-0826/M-1241/F-0719/M-1187/F-1190/M-0608/F-1032/F-0578/M-1195/M-0813/F-1312/F-1057/F-0588/M-0981/M-0664/M-1302/M-0587/F-0552/M-1007/F-0690/F-1295/M-0529/M-0771/F-1336/M-0505/M-1287/M-0920/F-1042/F-0911/F-0898/F-0939/M-1301/F-0772</t>
  </si>
  <si>
    <t>F-0857</t>
  </si>
  <si>
    <t>Kang Xiaoyan</t>
  </si>
  <si>
    <t>F-1119/M-1068/M-0599/M-0960/F-0935/M-0778/M-0988/F-1045/F-0592/M-1243/M-0505/M-0834/M-0680/F-0531/M-1276/F-0512/M-0507/M-1167/F-1316/F-1190/M-0919/M-0567/M-1255/M-1030/F-0538/F-0954/M-0833/F-1318/M-0940/F-1071/F-1257/F-0900/M-1223/F-1213/F-1151/M-0821/F-0543/F-0786/F-1002/M-1287/M-0758/M-0744/M-0837/F-1004/F-1188/M-0992/F-0545/M-0755/M-0906/F-1169/F-1212/M-1303/F-0819/M-0892/M-0783/F-0561/F-1312/F-1042/F-1183/M-0779/F-0757/M-1054/M-1194/F-0739/F-0735/M-1187/M-0915/M-0818/F-1132/F-0515/M-0526/M-0510/F-1143/F-0544/F-1136/F-1228/M-0738/F-0799/F-0861/M-1292/M-0528/F-1285/F-1284/F-0638/M-0557/F-0913/F-0957/M-1201/M-0899/F-0623/F-0838/F-1240/F-1337/M-1325/M-0896/F-0588/F-0504/M-0723/F-1098/M-1117/M-1319/M-0716/F-1152/M-0876/F-0984/F-1297/F-0714/F-1171/M-1262/M-0996/F-0898/M-0709/M-1181/M-1218/F-0842/F-1041/M-0555/M-0646/M-1291/M-0841/F-1204/F-1027/F-0893/M-0977/M-0606/M-0926/M-1091/F-0828/M-0513/M-0536/F-0516/M-0824/M-0859/F-0980/M-0909/F-1258/M-1345/M-0703/F-1023/F-0975/F-0598/M-0607/M-0817/F-0579/M-1035/M-0851/M-0594/F-1060/M-0791/F-1063/F-0690/M-1107/M-1184/F-1222/F-1059/M-0860/M-0609/M-0576/M-0610/F-1040/F-0663/F-1274/M-0624/M-0944/M-0524/F-0532/F-0797/M-1289/F-0775/F-0849/F-0688/F-0717/F-1314/F-1349/F-0884/F-0660/M-0979/F-1013/F-1052/F-0829/F-1168/M-0802/F-0537/M-0928/F-0627/F-0959/M-0920/F-0719/F-1155/M-1021/F-0726/M-0854/M-1031/F-0614/F-1134/M-1111/M-1101/M-1247/F-1144/F-1081/F-0672/F-0659/F-1010/M-0813/F-0697/F-1165/F-0911/M-0777/F-1225</t>
  </si>
  <si>
    <t>F-0858</t>
  </si>
  <si>
    <t>Jean Taylor</t>
  </si>
  <si>
    <t>F-0687/M-1167/M-0694/F-1169/F-1002/F-0627/F-1071/F-1198/M-0505/M-1139/F-0959/F-0935/F-1079/F-0672/F-0786/M-0774/F-0578/M-1187/M-0562/M-1307/M-0607/F-0819/F-0735/F-0828/M-1276/F-0839/F-1126/M-0988/M-1286/M-0738/F-0545/F-1046/M-0877/M-1033/F-0957/F-0937/F-0842/M-0996/M-1135/F-1204/M-0920/M-0892/F-1023/M-0841/M-1084/F-0617/F-0544/M-0982/F-0537/F-0991/M-0536/M-0901/F-1228/F-1188/F-1212/M-0606/M-1344/M-0593/F-1215/F-0583/M-0821/M-0755/M-0501/F-1178/M-0967/F-0864/M-0528/F-0563/F-1032/F-0846/F-1190/M-0566/M-1068/M-0524/M-0610/M-0636/M-1231/M-0951/F-1226/M-1069/M-0783/F-1136/F-0592/M-0582/M-0664/F-0598/M-1145/M-0859/M-1101/F-0911/M-1255/F-0804/M-0526/F-0894/F-0549/M-0519/M-1347/M-1243/M-1201/M-1077/M-1031/F-0898/M-1035/F-1317/M-0624/F-0836/F-1272/F-1274/F-1146/F-1040/F-1132/F-1106/M-0678/M-0539/M-0715/M-0620/F-1337/M-1051/F-1143/M-0818/M-0513/M-0691/M-0586/M-0973/F-0726/F-0612/M-1319/F-1213/F-1316/M-0899/F-0574/F-1120/M-0843/M-0837/M-0791/M-1158/M-0529/M-1102/F-1282/F-1060/M-1287/F-0950/F-1297/F-0953/F-1045/F-0632/M-1208/F-0714/M-0534/F-1129/M-0831/M-0940/F-1013/M-1289/M-0834/F-0671/M-0646/F-1026/M-0997/M-0559/M-1007/F-1210/M-1300/M-1072/F-0516/M-1030/M-1339/M-1005/F-1258/F-0638/M-1184/F-1016/M-0817/M-0903/M-0724/F-1144/F-0512/F-1342/M-0888/M-0814/M-0599/F-0652/F-0625/M-1107/M-1044/F-1257/M-1021/M-1111/M-1195/F-1183/F-1168/F-1312/M-1334/F-0838/F-0966/F-1186/M-0933/F-1189/M-1117/F-1155/M-1345/M-0673/M-1024/M-1110/M-1182/M-0820/M-0970/F-1260/F-0558/M-1302/M-0779/M-0587/F-0857/F-1333/M-1304/F-0757/F-0517/F-0799/F-1028/M-0809/F-0684/M-1181/F-1335/F-0622/M-0815/F-1321/F-1240/F-1141/F-0767/F-0568/F-0717/F-1116/F-1010/M-1205/M-1083/M-0998/M-1194/F-1171/F-0882/M-0961/M-1000/M-0573/F-0657/F-0905/M-1283/M-1038/M-1247/F-1279/F-0601/F-0682/M-1067/M-0746/F-0596/F-0538/F-0727/F-1066/M-0910/F-1055/M-1303/M-0876/F-1175/M-0778/M-0906/M-0854/F-1070/F-1336/F-0927/F-0934/F-0956/F-1098/M-0527/M-1147/M-0919/F-0676/F-0502/F-0829/M-0771/M-1329/F-1004/F-0889/M-0867/F-1315/M-1125/F-0948/F-1012/F-1134/M-0945/F-1285/F-1119/M-0981/M-0862/M-0847/M-0944/M-0572/M-0851/M-0824/F-1249/M-0979/F-1216/F-1086/M-0794/F-1280/F-1075/F-1225/F-0698/M-0868/M-0600/M-0860/M-0745/M-1293/M-1207/M-1320/F-0619/M-0639/F-0832/M-0768/M-0992/M-0548/M-0816/M-0507/F-1108/F-0663/F-0763/F-1152/M-0560/M-1009/F-0688/F-1271/F-0668/F-0797/M-0642/M-0978/M-1014/M-1308/M-1325/M-0758/F-1295/M-0733/M-1224/F-1309/M-0960/F-1112/M-0805/F-0917/F-0514/M-0826/M-0776/F-0913/F-0692/F-0772/M-0993/M-0553/F-0588/M-0570/F-1324/M-1054/F-1222/M-0576/M-0581/M-1073/F-0971/M-1099/M-0742/M-0540/M-1091/M-0696/F-1227/M-1223/F-0702/F-1042/M-0909/F-1001/M-0732/M-1264/M-0947/F-0589/M-1008/M-0885/F-1123/M-0556/M-1003/F-0984/F-0530/F-1062/F-0787/M-1326/F-0659/F-1103/F-1138/F-0939/F-0955/M-0679/M-0777/F-0580/F-1313/M-0680/M-1170/M-0709/M-1217/M-0790/F-1165/F-0884/F-0564/M-1029/M-0749/F-1318/F-1151/F-0521/M-1118/M-0878/F-0849/M-0557/M-0711/F-1340/F-1236/F-1159/M-1050/F-0975/F-1193/M-0949/M-0752/M-0567/F-1203/F-1019/F-0954/M-0765/M-0926/M-0761/F-0543/M-0986/F-0924/M-1291/M-1093/M-0597/M-1162/F-0579/F-0861</t>
  </si>
  <si>
    <t>M-0859</t>
  </si>
  <si>
    <t>Peng Xiaoling</t>
  </si>
  <si>
    <t>M-0505/F-1026/F-0775/M-1201/M-0636/F-1190/F-0502/F-0545/M-1293/M-0599/M-1078/M-1231/F-1129/F-1228/F-1132/M-1187/F-0735/M-1054/F-0913/F-0596/M-0973/F-0563/F-1178/M-1255/F-1136/F-0627/M-0860/F-0672/M-0961/F-0991/M-0738/M-0694/F-0682/M-1005/M-1184/F-1016/F-1079/F-0622/F-1146/M-0876/F-0580/F-1212/M-0528/F-0753/F-1324/M-0967/F-0629/M-0534/M-1286/F-0799/F-0828/M-0824/M-1033/F-1183/M-0610/M-0553/F-0929/M-0536/F-1151/M-1241/F-1312/F-0739/M-0609/M-1025/M-1084/M-1307/F-0687/M-0779/M-0979/M-0510/M-1101/M-0877/M-1194/F-1126/F-1210/M-0899/M-0837/F-0812/F-0717/F-1143/F-0757/M-0817/M-0550/F-1318/F-1285/F-0804/F-0538/F-0632/M-1243/F-0937/M-0607/M-0833/M-0869/F-1196/M-0919/F-0898/M-0768/M-1223/M-0703/F-0660/F-1198/M-0892/M-0774/F-1152/M-1024/M-0940/M-0809/M-0646/M-1107/M-0658/M-0527/F-1070/M-1038/M-0993/F-0659/M-0841/F-1169/M-1068/M-0781/F-0617/M-1247/F-0957/F-0719/M-1014/F-1155/M-0680/F-0787/M-1181/F-1023/F-1013/F-1193/F-1171/M-0555/M-1320/M-0507/F-0561/M-0977/F-1215/F-0893/M-0862/M-1248/F-0520/M-0851/M-0988/M-1267/F-0836/F-0810/M-0716/F-0588/M-1072/M-0529/F-0583/M-0593/M-0928/F-1213/F-0864/F-0537/M-0630/F-1165/M-1218/M-1147/F-0578/F-1253/M-0986/F-1092/F-1144/F-0830/F-1120/F-1216/F-1131/M-1303/M-1266/M-0523/M-1007/F-1004/M-1344/F-0931/M-1163/F-1271/F-0838/F-0671/M-0696/M-1276/F-0515/F-1214/F-1249/M-0665/F-0904/M-0780/F-1071/F-0625/F-0852/F-1106/F-1001/F-1042/F-1202/M-0920/F-0819/F-1060/F-0685/M-0709/F-1275/M-0981/M-1036/F-0934/M-1087/M-1319/M-0885/F-1282/F-0558/F-0894/F-0751/F-0948/M-0854/F-0855/M-1298/M-0560/M-0821/F-0748/F-1063/M-1281</t>
  </si>
  <si>
    <t>M-0860</t>
  </si>
  <si>
    <t>Ramy Hassan</t>
  </si>
  <si>
    <t>M-0694/M-1293/M-1031/M-1167/F-1212/F-1198/M-0940/M-0636/M-1014/M-1276/F-0953/M-0843/M-0505/M-0774/F-1123/F-0748/F-1204/F-0545/M-0909/F-1023/F-1016/M-0703/M-1347/M-0859/M-0960/M-0834/M-1135/M-1303/F-1257/F-0799/M-0566/F-0900/M-0833/M-0562/M-0553/F-0927/F-0772/F-0937/F-0739/M-0599/F-1001/F-0913/F-1165/F-0842/F-0812/M-1033/F-0839/M-1181/M-1292/F-1152/F-1285/M-0534/M-0777/F-0954/F-0508/F-0671/F-0911/F-0935/M-1030/M-0988/M-0791/M-1184/F-1215/M-0986/M-1101/M-1145/M-1304/M-0526/M-0607/F-0687/F-1171/F-0515/M-0670/F-1273/M-0696/M-0646/M-1035/M-0824/F-0543/M-0548/F-1202/F-1079/M-1084/M-0802/F-0712/F-0798/M-1069/M-0926/F-1086/F-1228/M-1095/M-0837/F-1119/M-1051/F-0690/M-1243/M-0590/M-1262/F-0984/F-1042/M-1117/F-0502/M-0892/F-1045/M-0818/M-0570/F-1216/M-0949/M-0977/F-0682/F-1233/M-0678/M-0723/M-0951/F-1222/F-1070/M-1307/F-0786/F-1066/M-1107/F-1314/M-1036/F-0632/F-1337/M-0809/M-0840/M-0982/M-0524/F-0512/M-0593/M-0780/M-0560/M-1269/M-1139/M-1022/F-0525/M-1147/F-0846/M-0507/M-0559/F-1144/M-0815/M-0555/M-0679/M-0620/F-1143/F-1146/M-1170/F-1316/F-1346/M-0513/M-1329/M-0587/F-0934/F-0955/M-0877/F-1280/M-1187/F-0596/F-1168/M-1118/F-0561/F-1010/M-0677/M-1320/F-0828/M-1142/F-1013/F-0797/F-0635/M-0576/F-0638/F-0991/F-0574/F-1253/M-0644/M-0906/M-0528/M-0610/F-1278/F-0872/M-0925/F-1112/F-0952/M-1298/M-0979/M-0778/F-0623/M-1201/F-1129/F-1318/M-0920/F-0838/F-1179/F-1169/F-1284/M-0608/F-0956/F-0939/M-0501/M-0758/F-1052/M-0915/M-0746/M-0706/M-1291/F-1136/F-0773/M-1268/F-0852/F-0647/F-0588/M-0944/F-0676/M-0550/F-0966/M-1172/F-1336/F-1046</t>
  </si>
  <si>
    <t>F-0861</t>
  </si>
  <si>
    <t>Amber Chavez</t>
  </si>
  <si>
    <t>F-1169/F-0622/M-1014/F-0543/F-0627/F-0763/M-1223/F-1098/F-0563/M-0977/F-1226/F-1046/M-0821/M-0919/F-1079/F-1257/M-1167/M-1025/F-1171/M-0606/F-0688/F-0839/F-1143/F-0592/M-0723/F-0583/F-0531/F-1086/F-0934/F-1123/F-0512/M-1248/F-0913/M-1241/F-0687/F-1001/M-0510/F-0568/M-0925/M-1201/F-1013/F-1317/F-0739/M-0560/F-1285/F-0520/M-1344/M-0744/F-0579/F-0545/F-0757/M-0901/F-1151/F-0812/M-0524/M-0636/F-1183/M-1187/M-1243/M-1247/F-0751/F-0980/M-0505/M-0703/F-1282/F-1324/M-0837/F-0898/F-0638/F-0712/M-0590/F-0544/M-1068/F-0775/F-0900/F-1213/M-1286/F-1119/F-1023/M-0566/M-0910/M-0826/F-1132/M-0869/M-0995/F-1178/M-1031/M-0877/M-1051/M-0562/F-1196/M-0940/M-0758/F-0588/M-1109/M-0680/M-0841/F-0697/M-0833/M-1302/F-0614/M-1184/M-1291/F-0717/F-1210/M-0777/F-1165/M-0678/F-1336/M-0794/M-0755/F-1333/F-0882/M-0664/F-1305/M-0831/M-0539/M-0949/M-0791/F-1120/F-0836/F-0753/M-1255/M-1158/F-0917/F-0842/M-0768/M-0824/M-0610/M-0834/F-1188/M-1054/M-0567/F-0864/M-0501/F-1337/F-0574/M-0988/M-1005/F-0672/F-0705/F-1016/M-1292/M-0818/M-0851/F-0549/M-1033/F-1126/F-0772/F-1012/M-1139/F-0829/F-0764/M-1298/F-1190/M-0582/M-1326/F-0953/F-1273/F-1316/F-0959/M-1208/F-1071/M-0573/M-0774/M-0536/M-0594/M-0996/M-0809/F-1215/F-1026/M-0903/F-0924/M-0906/F-1041/F-1028/F-0504/F-0671/M-0553/M-1110/M-0992/F-0884/M-0806/M-1334/F-0872/M-1145/F-1259/F-1312/F-1258/M-1329/F-0773/F-1198/F-1249/M-1170/F-0612/F-0955/F-1136/M-1077/M-0738/M-0513/F-0668/F-0651/F-1314/M-1303/M-0920/M-0915/M-1287/F-0984/F-1260/M-0732/M-0982/M-0715/F-0515/F-0857/F-1189/F-1216/F-0990/M-0597/M-1101/F-1186/F-1348/F-0904/M-1347/F-0849/M-0780/M-0765/F-1271/M-1231/M-0862/F-1256/F-0975/M-0656/M-1035/M-1111/M-0609/F-1154/M-1087/M-1102/F-1212/F-0886/F-0525/F-1059/F-1155/M-1331/M-1142/M-0779/F-0632/F-0617/M-0941/M-0745/M-0947/F-1052/F-0578/F-1141/M-0944/F-1002/F-0954/M-1084/F-1075/M-1182/F-1233/M-0892/F-0596/M-0961/M-0973/M-0679/F-1116/F-1275/M-1339/M-1135/F-1106/F-1168/M-1036/M-1078/F-0690/F-0798/F-1130/F-0682/F-1274/M-0528/M-0876/M-0699/M-1053/F-0661/F-0686/M-1038/F-1121/M-0945/M-0778/M-1125/M-0932/F-0750/F-0685/M-0526/M-0897/F-1157/F-1131/M-1217/F-0629/F-1202/F-0660/F-1272/F-0522/M-1276/M-1021/M-0923/M-0759/F-0537/M-0607/F-0795/M-0724/F-0827/F-1089/M-0866/F-0863/M-0789/F-1176/F-1342/M-0814/M-0860/F-1228/F-0935/M-1320/F-1081/M-1082/F-0551/F-0803/M-0555/F-1225/F-0825/F-1284/M-0960/M-0603/M-0608/M-0548/M-0694/F-1070/F-0952/M-0887/F-1042/M-1174/M-1172/M-1030/F-1066/F-1146/M-0909/M-0908/M-0731/M-0604/F-1140/M-1072/M-1024/M-0729/F-0828</t>
  </si>
  <si>
    <t>M-0862</t>
  </si>
  <si>
    <t>Ahmad Hussain</t>
  </si>
  <si>
    <t>F-0828/F-1198/M-0567/M-1014/M-0843/M-1201/M-1248/F-0839/M-0859/M-0510/M-1025/F-0578/M-0738/F-1012/M-1319/F-1202/M-0940/M-0992/F-0935/F-1041/F-0688/F-1151/M-0536/F-0934/F-1119/F-1143/F-1285/F-1169/F-1045/M-0505/F-1178/F-0687/F-1123/F-1098/F-1168/F-0812/F-0537/M-0513/M-1005/F-0549/F-0617/F-0592/F-0619/M-0593/M-0821/M-0624/F-1060/F-0545/M-1325/F-0563/F-0950/M-0560/F-0829/M-0995/M-0519/M-0678/M-0791/F-1081/M-1287/F-0775/M-0896/F-1273/M-0562/F-0808/F-0842/M-0609/M-1139/M-0607/F-1131/M-1181/F-0798/F-0911/M-1339/F-0838/M-0600/M-0973/F-0984/F-1190/F-1071/M-0970/F-1132/M-1231/F-0660/F-1079/F-1183/F-0957/M-1033/M-1111/F-0807/M-0777/F-1312/F-0772/F-1213/M-1107/F-0508/M-1095/F-1278/M-1069/F-1062/M-0696/F-1214/F-0686/M-0599/M-1087/F-0726/M-0920/M-0594/M-1291/F-1257/F-1042/M-1184/F-0712/M-0792/M-1303/M-0860/F-0561/M-1167/F-1092/F-0502/F-0544/F-1305/F-0663/F-1171/M-0630/M-0831/M-1036/F-1328/F-0959/F-0579/F-1130/F-1126/F-1317/F-1086/F-0690/F-0872/F-1004/M-0570/F-0568/F-0598/M-1268/M-0587/M-0960/M-0715/M-0988/F-0629/M-0818/F-0614/F-0596/F-1297/F-0882/M-0636/M-1187/M-1051/F-1314/M-1292/F-1165/M-0840/F-0574/M-0783/M-0925/M-0919/M-0768/M-0755/F-1215/M-1283/F-1175/F-0762/M-1255/F-1316/M-0680/M-1156/M-0876/F-0799/M-1043/M-0779/F-1028/F-0852/M-1211/M-0865/F-1240/F-0622/M-0964/F-0517/F-0669/M-0881/M-1276/M-0824/F-1322/F-1333/F-0728/M-0527/F-0786/M-0524/M-1293/F-0855/M-1158/M-0694/F-0763/M-1030/F-0516/F-0954/F-0531/M-0529/M-0611/F-1212/M-0703/M-1170/F-0858/M-1345/M-0774/M-0837/M-0815/F-0827/M-1091/F-0697/F-1318/M-1195/M-0793/F-0580/M-0610/M-0986/M-0782/F-1023/F-0735/M-1329/M-0577/F-0525/M-1347/F-0659/M-0909/M-1031/F-1275/M-0664/M-0899/F-1026/F-1049/F-1179/F-1282/F-0558/F-0635/M-0806/M-0778/F-1116/F-0764/M-0977/F-0684/M-0576/M-1118/M-0765/F-1133/M-0833/M-0553/M-0639/F-1263/F-1204/F-1149/F-0804/F-0975/F-0543/M-0582/F-1013/F-0767/F-0632/F-1315/M-1223/M-0781/M-0851/F-0927/F-0948/F-0520/F-0819/M-0802/M-1029/F-0969/M-0847/F-0832/M-1068/M-1145/F-0671/M-0887/M-0947/M-0961/M-0540/F-1016/F-0747/M-1326/F-1059/F-0613/F-0801/M-0826/M-0877/F-0538/M-0895/F-1227/M-0910/M-0944/M-1009/F-1018/F-1313/M-1320/M-0709/M-0897/F-1271/F-0987/M-0608/M-1192/M-0620/M-0736/M-1344/M-0794/F-1105/F-0638/F-1138/M-0658/M-1208/F-0714/M-1038/F-1188/M-0958/F-0898/F-1321/M-0752/F-0705/F-1002/M-0641/M-0626/M-0885/F-0913/M-0856/M-1024/F-0825/F-0890/M-0749/M-1327/F-1261/F-0773/F-0844/M-1035/F-0748/M-0805/M-0841/F-1226/F-0991</t>
  </si>
  <si>
    <t>F-0863</t>
  </si>
  <si>
    <t>Austin Edwards</t>
  </si>
  <si>
    <t>M-0567/F-0954/M-0988/F-1169/F-1204/M-1054/F-1196/F-1002/M-0738/M-0837/M-0843/F-0627/F-1119/F-1079/F-0937/F-0934/F-1129/F-1016/M-0599/F-1190/M-0806/M-1293/F-1198/F-0864/F-1032/M-0694/F-0935/F-0579/F-1213/F-1046/F-1212/F-0544/F-0900/F-0625/M-0992/M-0540/F-1152/M-0593/M-0680/M-0919/F-1146/F-0950/F-0980/F-1126/F-1285/M-0841/M-0877/M-1084/M-1145/F-1297/M-1181/F-1026/M-0859/F-0846/M-0791/F-0596/M-1262/F-1123/M-1107/M-0566</t>
  </si>
  <si>
    <t>F-0864</t>
  </si>
  <si>
    <t>Thomas Nelson</t>
  </si>
  <si>
    <t>M-0505/F-1119/M-0694/M-1068/F-0579/F-0935/F-0537/M-0926/M-0892/F-0563/M-1319/F-0735/M-0534/M-0910/F-0828/M-1111/M-0768/M-0851/F-0786/M-1286/F-1228/M-1339/F-0638/M-0967/M-0609/F-1136/M-1038/M-0744/M-0646/F-1143/F-1257/M-1287/M-0996/F-1318/F-0812/F-1317/M-0859/F-0627/M-0528/F-0839/F-0672/M-1077/M-0906/F-0629/F-0580/M-1344/F-0617/F-1086/M-1293/M-0670/M-0778/M-0833/M-0951/M-1101/F-0543/F-0568/M-1307/M-0624/F-0625/M-1031/M-1201/F-1002/M-0610/M-0791/M-0779/M-1218/F-0623/M-0510/F-1071/F-1032/M-0794/M-1117/F-0844/F-0900/F-0525/M-0909/F-1004/M-0658/F-0959/M-1243/M-0600/M-1301/F-1023/M-1248/M-0995/M-0860/F-0588/M-1320/M-1036/F-1013/F-0747/F-1336/F-1202/F-1216/F-1263/M-0837/F-1060/F-0648/F-0760/M-1083/F-1062/M-0599/M-0526/M-1345/F-0764/F-0574/F-0561/F-1186/M-1014/M-1091/F-1106/F-0974/F-0712/M-0821/F-0516/F-1214/F-0913/F-0836/M-0940/F-0622/M-0567/M-1276/M-1268/M-0587/M-0519/F-0532/F-1193/M-1334/F-0929/F-1314/F-1151/F-1198/M-0981/M-0815/M-1300/F-1190/F-0687/F-0739/M-0774/M-0570/M-0792/F-0808/M-0557/F-0753/M-0548/M-0716/M-0961/F-1240/M-0673/F-0726/M-0802/F-0651/M-0781/F-0719/M-0840/F-0931/F-0503/F-0819/F-0689/F-1042/F-1196/F-1001/M-1033/M-0550/F-1092/M-0814</t>
  </si>
  <si>
    <t>M-0865</t>
  </si>
  <si>
    <t>Deng Yun</t>
  </si>
  <si>
    <t>F-1198/M-0567/M-1347/F-0543/M-1068/F-1190/F-0935/F-0579/F-0934/F-1178/F-1136/F-1126/F-1132/F-1016/M-0744/M-0973/F-1106/M-0977/F-1045/M-1139/F-0537/M-0779/F-0726/F-1215/M-0821/M-0778/F-1151/F-1228/F-0751/M-0960/M-0505/F-1129/F-1123/F-1143/M-0560/F-1026/F-1041/F-1119/M-1187/M-1035/M-0901/M-0783/F-1012/M-1325/M-1036</t>
  </si>
  <si>
    <t>M-0866</t>
  </si>
  <si>
    <t>Ren Zhiqiang</t>
  </si>
  <si>
    <t>F-0953/F-1119/M-0821/F-1190/M-0988/F-0632/M-1223/M-1319/F-0672/M-0607/F-1196/F-1136/F-1336/F-0804/M-0892/M-0926/F-1169/F-0812/F-1171/F-0627/M-0960/M-1051/M-0738/M-0986/M-1167/F-1228/F-0596/F-1285/F-0819/F-1126/M-1339/M-1201/M-1187/M-1293/F-0786/F-0568/M-1248/M-0758/F-1212/F-0502/M-0540/F-1012/F-0531/F-1106/M-0507/F-0622/M-0534/F-0900/F-0838/M-0792/M-0982/F-0954/F-0836/M-1184/F-0726/F-0842/M-0881/M-0624/F-0929/F-0617/M-0501/M-1068/F-1316/F-1046/M-0977/M-0777/F-0808/F-0714/F-0578/F-0579/F-1213/F-1333/F-0623/F-1059/M-0973/F-0629/F-0798/M-1304/F-1026/M-0519/M-0896/F-1001/M-1241/F-1086/M-1303/F-1132/F-0911/M-0899/M-0620/M-0778/F-0739/F-1152/M-0594/F-0515/M-0646/F-1337/M-0949/M-0703/M-1145/M-1033/M-1298/M-1291/M-1024/M-1031/M-0895/M-0783/M-1255/M-1325/M-1069/F-1278/M-1038/F-0613/F-0839/M-1035/F-0543/F-0563/F-0787/F-1112/F-1042/M-1347/M-0961/M-1005/M-0831/F-1027/F-0712/F-1045/M-0602/F-1108/F-1179/M-0528/M-0560/M-1301/M-0970/F-0612/F-0927/M-0600/M-0609/F-0659/F-0937/F-1349/M-1268/F-0898/M-1247/F-0764/M-1156/M-0877/M-0868/M-1243/F-1198/M-0824/M-0791/M-1267/F-1279/M-0665/F-1013/F-1193/F-0861/M-0733/F-0991/F-1151/F-1018/F-1226/M-0862/F-0763/F-1130/M-0806/F-0864/F-0857/F-0797/F-0799/F-1186/M-0567/M-0774/M-1195/M-0678/M-0526/F-1275/F-0538/M-0679/F-1168/F-0846/F-1225/F-0904/F-0905/M-0576/M-0826/M-0779/M-0680/F-1263/M-1078/M-0505/F-1202/M-0910/M-0794/F-0580/M-1091/F-1259/M-0523/F-1002/M-0606/F-0751/F-1071/F-1123/F-0855/M-0820/F-0648/M-1281/M-1135/F-0757/M-0944/F-0849/M-0837/M-1022/M-0843/F-1081/F-0829/F-0775/F-0727/M-0527/M-1000/M-0859/F-1040/M-0817/M-0941/F-1282/M-1095/M-1300/M-0742/M-1208/F-0735/M-1207/F-1165/M-0694/M-0871/M-1072/F-0950/F-1322/F-0825/M-0768</t>
  </si>
  <si>
    <t>M-0867</t>
  </si>
  <si>
    <t>Taher Hamed</t>
  </si>
  <si>
    <t>F-1013/M-0567/M-0940/F-1045/F-1079/F-1120/M-0636/F-1198/M-0967/M-0646/F-1126/M-0837/F-1119/M-0774/M-0859/F-0861/F-1178/M-0507/F-0991/F-1151/F-1204/F-1129/F-0747/F-0531/F-0772/F-1183/M-1051/M-0841/M-1276</t>
  </si>
  <si>
    <t>M-0868</t>
  </si>
  <si>
    <t>Qu Ping</t>
  </si>
  <si>
    <t>F-0828/F-1204/M-0505/M-0910/F-1336/F-0735/M-0967/F-1168/F-0537/F-0563/M-0973/F-0531/F-1169/M-1036/M-0536/M-1347/F-1152/F-0632/M-1111/F-1123/F-0799/M-0566/M-0925/F-0913/M-1194/F-0786/M-1031/M-1241/F-0687/M-0599/F-1106/F-1196/M-0818/M-0560/M-0519/F-1198/F-1257/M-1095/M-0915/M-1054/F-0525/F-0882/M-1033/F-0804/F-0619/M-0909/M-1339/M-0606/M-0806/F-0935/F-1202/F-0839/F-1132/M-0567/M-0636/M-0774/M-0977/M-1068/M-1025/M-1101/M-0837/F-1129/M-1069/F-1004/M-0986/F-1213/F-0705/F-0671/F-1143/M-1078/M-0860/F-0911/F-0812/F-0549/F-0991/F-1046/M-0540/M-1051/F-1081/F-1026/F-1216/M-1223/F-0579/M-0869/F-0739/M-1087/M-1248/F-1045/M-0524/M-1319/F-1284/M-0821/F-1070/F-0520/F-0836/M-1072/F-1002/F-0623/M-1247/F-0660/F-1337/F-0648/M-1293/F-0686/M-0920/M-0899/M-1201/M-0646/F-0627/F-1126/F-0846/M-0859/F-0942/F-0561/F-0503/F-0697/M-1038/F-0937/F-0628/M-1184/F-0512/F-0688/M-1022/F-0668/F-0726/M-0906/F-1333/F-0516/M-1102/M-0593/F-0515/F-1057/M-0944/F-0712/M-0871/M-0777/M-0926/M-0792/F-1295/M-0529/F-0953/M-0961/M-0940/M-0696/M-0988/F-0917/M-0831/F-0864/M-0609/M-1158/F-0538/M-0547/F-0728/F-0955/F-1193/M-0996/F-0931/F-1120/F-1013/F-0842/M-1007/F-1119/M-1083/M-1030/F-1253/M-0758/M-1267/M-0715/M-0665/M-1243/F-0657/F-1314/F-0927/M-1118/M-0781/M-0733/F-0719/F-0625/F-0530/M-0699/F-0807/M-0865/F-0583/M-0738/F-0672/F-0954/M-0794/M-1077/M-0526/M-0816/M-1291/M-1014/M-0507/F-0543/F-1136/M-1109/F-1155/M-0553/F-1260/M-0700/M-0782/M-0501/M-1307/M-1276/M-0673/M-1344/M-1187/F-1023/F-1052/M-0809/F-1103/F-1274/M-1231/M-0555/M-0745/F-0844/M-0744/M-0947/F-0545/F-0763/F-1141/F-0894/M-0933/M-0624/M-1145/M-1286/M-0570/F-0692/F-1010/F-0598/M-1170/F-1032/F-0592/M-0834/F-0622/M-0572/F-1059/M-0694/M-0742/M-0862/M-0841/M-1084/F-0966/F-0717/F-0682/M-0658/F-1214/F-1278/F-1012/M-1269/M-1107/M-1323/F-0838/F-1305/M-0770/F-1221/M-1005/M-1262/M-0982/M-0607/M-1304/F-0535/M-1292/M-1218/F-0987/M-0995/M-0951/F-1227/M-0820/F-1232/M-0610/F-1138/F-0747/F-1312/M-0577/M-0675/F-1041/M-1311/M-1142/M-1000/F-0965/M-0998/M-0608/F-0522/M-0611/M-0867/M-0602/F-0574/F-0727/F-1200/F-1275/M-0768/M-0771/F-0714/F-0772/M-0510/F-1210/M-0824/F-1116/F-1277/F-0849/F-1134/M-1191/M-1009/F-1055/F-1272/F-1317/F-0578/M-0800/F-0798/M-0851/F-1075/M-0813/F-0760/F-0580/M-1300/F-1226/M-0843/F-1263/F-1001/F-0924/M-0709/M-1044/M-0970/M-1325/M-0923/M-0565/M-1192/M-1035/M-0600/F-1340/M-1053/M-0582/M-0562/F-1178/F-1130/F-1112/M-0919/F-0852/M-1074/F-0810/M-0523/M-0557/F-1228/M-1117/M-1205/F-1151/F-0861/F-0629/F-0872/F-0558/M-0641/F-0762/F-0934/F-1079/M-1255/M-1331/F-0905/M-0850/F-0514/M-1064/F-1115/M-0876/F-0775/F-0707/F-1157/F-1027/F-0956/M-1310/F-0751/F-0564/M-0649/M-1150/M-1021/M-0534/F-0971/M-0765/M-0605/F-0808/F-1122/M-1298/M-0960/M-0979/F-0898/M-0755/F-1016/F-1316/M-0907/F-1090/M-0548/F-1063/F-0685/F-0900/F-1294/M-0866/M-1302</t>
  </si>
  <si>
    <t>M-0869</t>
  </si>
  <si>
    <t>Tao Ning</t>
  </si>
  <si>
    <t>M-1167/M-0678/F-0804/M-1031/F-0828/M-0843/F-1336/M-1319/M-0560/M-0567/F-1285/M-0624/M-0821/M-0510/F-1151/F-0632/M-0926/F-1013/F-0934/F-1196/F-0537/F-0786/M-0919/F-0763/M-1286/F-1126/F-0953/M-0860/F-1060/M-1307/F-0502/M-1111/F-1228/F-1059/F-0937/M-1248/M-1347/M-0851/F-0913/F-0957/M-0599/M-1035/M-1262/F-0882/M-0694/M-0696/F-0748/F-1257/M-0570/M-0703/F-0959/F-0836/M-0996/F-0617/M-0526/M-1243/F-1138/F-0812/M-0973/F-1198/M-0553/M-0768/F-1123/F-1001/M-0995/F-0668/M-1223/M-0940/F-0663/M-0755/F-1324/M-0899/F-0578/F-1119/F-0686/F-0753/M-1014/M-0979/F-0751/M-1117/M-1345/F-0714/F-1222/F-0991/M-1247/F-0614/F-1215/M-0758/F-0893/F-1079/M-0920/M-1182/F-1284/F-0810/M-0837/M-1293/M-0993/F-0512/F-1226/M-0967/F-0927/M-1101/M-0906/M-0501/F-0659/M-0709/M-1304/F-0596/M-0665/M-0715/M-0609/F-0592/M-1025/M-1072/F-0532/M-1184/M-0992/F-1240/F-1004/M-0986/F-0627/M-0607/F-1041/F-0516/M-1208/F-0588/M-0792/M-0888/M-0897/M-1170/F-1275/M-1241/F-0911/M-1022/F-0688/F-0638/F-0954/F-0935/F-0819/F-1012/F-1070/F-0917/F-1040/F-1282</t>
  </si>
  <si>
    <t>M-0870</t>
  </si>
  <si>
    <t>Ceng Xiaoli</t>
  </si>
  <si>
    <t>M-0837/F-1026/M-0694/F-0627/F-0828/M-0960/M-0834/F-1013/M-1025/M-0843/M-0860/F-1098/F-0786/M-1167/F-1129/F-0632/F-0512/M-0949/F-0775/F-1045/F-1119/M-0607/M-0636/M-1068/F-1023/F-0579/M-1030/F-0543/M-1347/M-1231/F-0900/M-1201/M-1111/F-0754/F-1079/F-1228/M-0841/F-1146/M-0507/F-1213/F-1226</t>
  </si>
  <si>
    <t>M-0871</t>
  </si>
  <si>
    <t>David Ramirez</t>
  </si>
  <si>
    <t>F-1026/M-1293/M-0960/F-0804/M-1014/F-1098/M-0973/F-1106/F-1129/M-0560/F-1046/F-1071/F-0934/F-0543/F-0502/F-0937/F-1169/M-0961/F-0592/F-1041/M-1054/F-1126/F-0531/M-0992/F-1317/M-0548/F-1146/M-1077/M-1287/F-0545/M-0821/M-0723/F-0786/F-1138/F-0799/F-0812/F-0687/M-0599/F-0512/F-1032/M-1319/M-1241/F-0882/F-1165/M-1051/F-0525/F-0697/F-0617/M-0806/F-1312/F-1202/M-0703/M-0570/F-0975/F-1136/F-0900/F-0712/F-0757/M-0519/M-0553/M-0926/F-0829/F-0950/F-0861/F-1210/F-0842/F-1013/M-0607/M-1187/M-1320/M-1243/F-1108/M-1223/M-0996/M-0951/M-0566/F-1284/F-1190/M-1107/F-1171/F-0980/F-1188/F-0828/F-0857/F-0632/M-0774/F-1119/M-0979/F-1060/F-1132/M-0694/F-1168/M-0901/M-0505/M-1339/F-0660/M-1301/M-0534/F-0819/M-0557/F-0844/M-0744/F-0685/F-1215/F-1045/M-0597/F-0808/M-1184/M-0782/M-1139/M-0716/F-1196/M-0700/F-0726/M-0910/F-1059/M-0586/F-1189/F-1144/M-1145/F-1023/M-0680/M-0892/F-0671/F-0846/F-1112</t>
  </si>
  <si>
    <t>F-0872</t>
  </si>
  <si>
    <t>Firas Alanazi</t>
  </si>
  <si>
    <t>F-1168/F-0687/M-0778/F-0786/M-0910/M-0960/M-0694/F-0592/F-1079/M-0877/M-0843/M-0624/F-1120/F-1046/M-0841/F-0545/M-1139/M-0977/F-1204/F-1002/F-0954/M-0755/F-0544/M-1068/F-1190/F-0980/F-1324/F-1012/M-0824/F-0927/M-0501/M-0610/M-0540/F-0959/F-1213/F-0739/F-1123/M-1231/M-1255/F-0828/F-0568/M-0744/F-0975/F-1169/F-0991/F-0502/M-0519/M-0833/F-1001/M-0949/M-1084/F-0512/F-0934/F-1196/M-0524/F-0957/F-0538/M-0940/F-0929/M-0570/F-1126/M-0513/F-1305/M-1320/F-0937/M-1167/M-0926/M-1339/F-0842/F-1146/M-0636/F-1061/F-0672/M-0599/F-1183/M-0550/F-0705/F-0836/F-0697/M-1021/M-1083/F-1106/M-1095/M-1035/M-0505/F-0508/M-1241/F-0623/M-1087/M-0851/M-0593/F-1210/F-1280/M-0925/M-0560/F-0583/F-0807/F-0625/M-0928/F-0735/M-0664/M-0876/M-0716/F-0757/F-0598/M-1184/F-0953/F-0520/F-0804/F-1216/F-1336/M-1030/M-0986/F-1119/F-1226/F-1233/M-0738/M-1195/F-0819/F-0829/F-1333/F-0612/M-0553/F-0775/M-0897/F-1055/M-0992/F-0516/M-0995/M-0862/M-0961/F-0984/F-1176/M-0649/F-0682/F-1274/F-1144/M-0507/F-1062/M-1182/M-1267/M-1302/M-1145/F-1202/M-1111/F-1193/F-1131/F-1057/M-0620/F-1129/F-1258/M-0534/M-0586/M-1345/M-1043/M-0577/M-1014/F-0580/F-0558/F-1271/M-1158/M-0594/M-0837/M-1325/F-0762/F-1152/M-1187/M-0680/F-1312/M-1072/M-0806/F-0799/M-0528/M-1069/M-0906/F-0712/F-0861/M-1347/M-1298/M-0529/F-0688/F-0955/M-0555/F-0564/M-0774/M-1344/M-1281/F-1013/F-0651/M-0834/M-0967/F-0846/M-0816/F-0563/M-1142/M-1201/F-0812/M-0997/M-0723/M-0556/F-1042/M-0731/M-0993/F-1098/M-1194/M-1005/M-0970/M-0813/M-0634/F-1227/F-0714/F-0701/F-1165/F-0727/F-0935/F-1060/M-1323/M-1303/M-1248/F-0522/M-0548/F-0917/F-1198/F-0858/F-0720/M-1301/M-0611/M-0559/F-0596/F-0543/F-0686/F-1136/M-0909/M-1156/M-0996/M-0963/M-1164/F-1240/M-0848/M-0793/F-0575/M-1074/F-1225/F-0578/F-0838/M-1101/M-0826/M-1293/F-1316/F-0627/F-1151/M-0655/F-0660/F-0931/F-1186/M-0740/M-1031/M-0887/M-0899/F-1250/M-0626/F-0772/M-1135/M-0945/M-1223/M-0641/M-1033/F-0551/M-0821/M-1117/F-0798/M-0820/F-1253/F-0787/F-0659/M-0646/M-0903/F-1332/F-1318/F-0913/F-0628/M-1036/F-1346/F-0561/F-0632/F-0764/F-0676/F-0952/F-1188/F-1004/M-0850/M-0567/F-1249/M-0777/M-0606/F-0668/F-1282/F-1086/M-1287/F-1317/M-1326/M-0951/F-0671/F-1155/M-0879/M-0994/M-0941/M-0859/F-0852/M-1082/F-0950/F-0728/M-1235/M-1262/M-1107/M-0802/M-0609/F-1032/F-1244/M-0691/F-0832/F-0839/M-0901/F-1171/F-0531/M-1077/M-1024/M-0867/M-0779/F-1335/F-0914/M-0805/F-0857/M-0590/M-0783/F-0904/F-0537/M-1292/M-0733/M-0860/M-0536/F-1328/M-0831/M-1051/M-0752/M-1054/M-0998/M-0678/M-0988/M-1073/F-0622/M-1000/F-1015/F-1309/F-1071/M-0869/F-1026/F-0754/M-0526/F-0965/F-1112/M-1161/M-0510/F-0974/F-1132/M-1276/M-0656/M-0562</t>
  </si>
  <si>
    <t>M-0873</t>
  </si>
  <si>
    <t>Laura Nguyen</t>
  </si>
  <si>
    <t>F-1198/F-0935/F-0804/M-1201/M-0821/F-0512/F-1336/M-1025/M-0599/F-1126/M-1319/F-0627/M-0877/F-1324/F-1032/F-1196/M-0940/M-0505/M-0779/M-1243/F-0622/M-0778/F-0954/M-1276/M-1031/F-1190/M-1054/F-0772/M-1231/M-0507/M-0534/F-1120/M-1293/M-0610/M-0843/M-1292/M-1303/M-0606/F-0735/F-1098/F-0953/F-1257/F-0672/F-0839/M-0977/F-0579/M-0925/F-1316/F-1045/F-1202/F-0726/M-0723/F-0934/F-0980/F-0568/F-0538/M-0548/F-1123/M-1248/F-0829/F-1183/M-0818/F-1143/M-1005/M-1339/F-0574/F-0828/M-0806/M-0510/F-0753/M-1344/F-1337/F-1168/M-0926/F-1132/M-0501/M-0526/M-0851/F-0660/F-1155/M-0973/M-0590/M-0970/M-0960/M-1184/M-0979/M-1102/F-1312/F-1012/M-0837/F-1317/F-0671/F-0714/M-0982/F-1186/F-0808/F-0514/F-0668/M-0995/M-1325/F-0588/F-0882/M-0553/F-0763/F-0544/M-0831/F-1046/F-0846/F-1213/F-0942/F-1271/F-0898/M-0715/F-1119/M-1170/F-0913/F-1169/M-0593/F-1249/F-1026/F-1152/M-1087/F-0844/F-0623/F-1057/F-1240/M-1036/M-1320/M-1281/F-0515/M-1091/M-0755/F-0687/M-0988/F-0688/M-0678/F-0787/M-1072/F-1210/F-1253/M-0780/F-0532/F-1284/F-0991/F-1349/F-0598/F-1263/M-0566/M-0901/F-0911/F-0900/M-1334/M-0878/F-0764/F-1228/M-0567/M-1347/F-1092/F-1136/M-0888/M-0560/M-0986/M-1147/M-0694/M-0670/F-1063/F-0957/F-0705/F-0648/F-0924/M-1266/F-1023/F-1165/F-0652/F-0625/M-0555/F-1138/M-1286/M-1156/F-1171/M-0680/F-0537/M-1181/F-0545/F-0720/M-1135/F-1333/F-0864/M-0881/F-1134/M-1195/M-0587/M-0630/M-0758/M-0740/M-1118/M-0709/M-1069/F-1066/F-0917/M-0906/F-0838/M-0524/F-0975/M-1302/M-0871/F-1215/M-0997/M-1051/M-0802/F-1129/F-1297/M-1326/F-1342/F-0842/M-0774/M-0768/F-0836/M-0581/F-0757/F-0629/F-0578/M-1269/M-1117/F-0812/M-0547/M-0557/F-0974/M-1304/F-0956/F-0657/M-0996/M-0611/M-1211/F-0937/F-0786/F-0905/M-0529/M-0562/F-0762/F-0966/M-0654/F-1061/F-1212/F-1348/F-0530/M-1208/F-0503/M-1247/F-0931/M-0752/M-1241/F-1059/M-0536/F-0857/F-0775/M-1289/M-0649/F-0939/M-0789/M-0550/M-1163/F-1001/F-0861/F-0502/F-1010/F-0508/F-1081/F-1016/M-0859/M-0703/F-0927/M-0860/M-0744/F-0773/M-0869/F-1130/M-1194/F-0819/M-0897/M-1095/F-1178/M-0734/M-0868/F-0717/F-1318/F-0893/M-1205/M-0967/F-0801/M-1139/M-1283/F-0592/M-1056/F-0628/F-0751/F-0522/F-1282/F-1144/M-0771/F-1004/M-0736/F-0591/F-0580/M-0777/F-0795/M-0920/F-1285/M-1267/M-0636/F-1214/F-1251/M-0624/F-0638/F-1071/M-0910/F-0884/M-1033/F-1013/M-1218/M-0993/F-0832/M-0854/F-0959/M-0620/F-1041/M-1223/F-1002/F-1278/M-0662/M-0691/M-0809/M-0816/M-0513/M-0594/F-0661/M-1301/M-1287/M-0800/M-0607/M-1080</t>
  </si>
  <si>
    <t>F-0874</t>
  </si>
  <si>
    <t>Areej Eid</t>
  </si>
  <si>
    <t>F-1123/M-0694/M-1223/M-1201/F-1198/M-0910/F-0953/M-1276/F-1079/F-0935/F-1046/M-0961/M-0593/F-0804/F-1168/M-0899/M-1319/F-1317/F-0574/F-0563/M-0909/M-0841/M-1248/F-0687/M-1255/F-1023/M-0973/M-0624/M-1107/F-0861/F-0531/M-1307/M-0926/F-0579/F-0592/F-0596/M-0758/F-1126/M-0859/M-0833/M-0949/F-1226/F-1316/M-0826/M-1184/F-1026/M-0607/M-0834/F-0525/M-0562/F-0672/F-0619/M-0892/F-1210/M-1187/F-1136/M-0567/M-1167/M-1030/F-1333/F-0828/F-1312/F-0614/M-0636/M-0670/M-0915/M-0680/F-1119/M-0599/M-1068/M-0996/F-1204/F-0842/F-1318/F-1171/M-1036/F-0714/F-0617/F-1228/M-1025/F-1169/M-1247/M-1014/F-1071/F-0839/F-0846/F-1188/F-0735/M-0744/F-0763/F-0697/F-0538/M-1347/M-0779/F-1280/F-1062/M-0507/F-0754/F-0838/M-1182/M-0548/F-0625/M-1320/M-0895/M-0566/M-0534/F-1081/M-1102/F-0512/M-0539/M-1304/F-1285/M-0582/M-0609/M-1078/F-0578/F-1002/M-1303/F-1055/M-0586/F-0991/F-1297/M-0896/F-1132/M-1195/M-1084/F-1106/M-0557/F-1336/F-0894/F-1165/F-0904/M-1344/F-0517/M-0995/M-0678/F-1120/M-1291/F-0638/M-0715/F-0917/M-0977/F-1129/F-1175/M-0738/F-0849/F-0651/F-0864/F-1143/F-1215/M-0665/M-0960/M-0867/F-0844/M-1292/F-0669/F-0747/F-1178/F-0598/M-0768/M-1241/F-0561/F-0728/F-1212/F-1004/M-0742/M-0897/F-0726/M-0519/F-1108/F-0954/F-0937</t>
  </si>
  <si>
    <t>F-0875</t>
  </si>
  <si>
    <t>Sulaiman Shah</t>
  </si>
  <si>
    <t>M-1167/F-0672/F-1045/M-1139/M-0507/M-1031/F-1120/F-0538/M-0973/F-0545/M-1293/F-1013/F-1132/F-1059/M-0505/F-0579/F-1098/F-1168/M-0967/F-1126/M-0859/F-0617/F-1171/M-0566/F-1204/F-0786/M-0636/M-0925/M-0678/F-0671/M-0768/M-0877/M-1231/F-0927/F-0937/F-1136/M-0607/M-0821/F-1324/M-1077/F-0682/M-1241/M-0510/F-0515/M-0590/M-0960/M-1187/M-1184/M-1194/M-1182/F-1210/F-0638/M-0977/M-1307</t>
  </si>
  <si>
    <t>M-0876</t>
  </si>
  <si>
    <t>Gong Xin</t>
  </si>
  <si>
    <t>M-1293/M-0694/F-0735/M-0859/M-0926/M-1248/F-1119/F-0545/F-1013/F-0574/F-0687/F-1032/M-0774/M-0560/F-1151/M-1030/M-1078/F-0672/F-0861/M-0507/M-1107/F-1204/M-0607/M-0519/M-1344/F-0980/M-1301/F-1123/F-0617/F-0629/F-0622/M-0738/M-0505/F-0598/M-0940/M-0834/F-0697/F-1202/M-1068/M-1243/F-0846/F-1071/M-0841/M-0821/M-0733/M-0609/F-0959/F-0812/M-0548/F-1188/F-1002/F-0531/F-1131/F-0543/F-0580/M-0606/F-0515/F-1282/F-1198/F-1026/F-0720/F-0898/M-0576/F-1171/F-0512/M-0528/F-1212/M-0901/M-0524/M-0600/M-1201/F-0798/M-0534/M-0896/F-0893/M-0513/F-1190/F-0564/F-1228/F-0842/F-1129/F-0763/M-0877/F-1046/F-0516/M-0831/F-0753/M-1347/M-0809/M-1291/M-0594/M-0779/F-1057/M-1307/F-1257/M-1287/M-0665/M-1024/M-0995/M-0777/M-0723/M-0792/M-0597/F-0671/F-0935/F-0651/M-1205/M-0602/M-1194/M-1300/M-1111/M-0840/M-0960/M-0599/F-1178/M-0996/M-0868/F-0578/M-0527/M-1014/M-0634/F-1106/F-1213/M-1031/F-1295/M-1036/F-0957/F-0829/F-1316/F-1275/M-0677/M-1084/F-0804/M-0670/F-1318/F-0698/F-1143/M-0566/M-1054/F-0838/F-0635/F-1250/M-1167/M-0970/F-0592/F-1210/M-0664/M-1276/F-1297/F-1324/F-1086/F-1333/F-0937/F-0855/M-0577/F-0719/F-0596/M-0783/F-0864/F-0954/M-1289/F-0911/M-1187/M-1069/F-1317/M-1218/F-1152/M-0949/M-1035/M-1298/M-0523/M-0550/F-1138</t>
  </si>
  <si>
    <t>M-0877</t>
  </si>
  <si>
    <t>He Dongmei</t>
  </si>
  <si>
    <t>F-0804/F-1198/M-0505/F-1204/F-0687/F-0954/F-1336/M-0834/F-0531/M-1139/M-0678/M-0510/F-1169/F-1016/F-1168/F-1215/F-1226/M-0680/F-0622/F-0579/M-1248/F-1032/M-0524/F-0935/F-0937/F-0574/F-1098/F-0786/M-0859/M-0774/F-1004/F-0545/F-0836/F-1196/M-0755/M-1231/M-1344/F-0957/F-0864/F-0819/F-1316/F-1059/M-1187/M-0778/F-1146/F-0953/F-1126/F-1202/M-0791/M-0670/F-1119/F-1123/M-1025/F-1013/M-1262/M-1077/F-1143/M-1201/M-1030/F-0838/M-1255/F-0568/F-0538/M-0792/F-0844/M-0513/M-0837/F-0861/M-1033/M-0519/M-0843/F-0688/F-0799/M-0824/F-0525/M-0910/M-0986/F-1129/M-0780/F-1060/F-1228/M-0817/F-1136/M-0977/F-0913/M-0664/F-1081/F-1178/M-1293/M-0529/F-1249/F-0810/F-1062/F-0690/F-0515/F-1041/F-0517/M-0982/F-0735/M-1117/F-0583/M-0862/F-1120/F-1070/M-1218/F-0629/M-0723/M-0501/F-0532/F-1012/M-0526/M-0868/F-0623/M-0996/M-0716/M-1291/M-0851/F-0659/F-0561/F-0754/M-0624/F-0975/M-1223/M-0869/F-1274/F-1273/F-0857/F-0828/F-0598/F-1001/F-0739/F-0558/F-1349/M-0961/F-0580/M-0821/M-1014/M-0995/M-1287/M-0547/M-1301/M-0777/F-0502/M-1091/M-1043/M-1158/F-0543/F-1337/F-0651/M-0758/M-0539/F-0551/F-0516/F-0980/M-1102/F-0842/F-0952/M-1307/F-0775/F-0934/M-0600/F-0772/F-0685/M-1035/F-0671/M-1243/M-0599/M-1319/F-1285/M-0738/M-1302/F-0808/F-1131/F-1046/M-0696/M-0740/F-0619/M-0973/M-0940/M-0691/M-0818/M-1303/F-1179/M-0553/F-0549/F-1260/F-1295/M-0782/M-0988/M-0646/F-0959/M-1135/F-0924/F-1116/F-0714/F-1312/F-0712/F-0757/M-1276/F-1002/F-1057/F-0990/F-0839/M-0919/M-0665/M-0896/M-0636/M-0570/M-1107/M-0992/M-0759/F-1257/M-1304/F-1132/F-1332/M-0856/M-1164/F-0829/M-1194/M-0949/F-1086/M-0876/F-0628/M-0562/F-0798/F-0890/M-0654/M-0899/M-0865/M-1289/F-0596/M-0656/M-0970/M-0732/M-1208/F-0939/F-0663/F-0719/F-1190/M-0536/M-0534/M-0734/F-1090/F-0537/F-1318/M-0781/F-0627/F-0563/F-1238/F-1121/F-1026/F-0592/F-1271/F-0672/F-0889/M-0960/F-0625/F-1280/M-0871/M-0897/F-0508/M-0607/F-0520/M-1111/F-0717/M-0694</t>
  </si>
  <si>
    <t>M-0878</t>
  </si>
  <si>
    <t>Duan Lijuan</t>
  </si>
  <si>
    <t>F-1316/M-0961/M-1243/F-0687/F-0804/M-1139/M-0510/M-0821/F-0735/F-1098/F-0786/F-0579/F-1324/F-0578/M-1231/F-0953/M-1248/F-0544/F-0991/F-0531/F-0726/M-0507/F-0672/F-1204/M-1051/M-1307/F-1026/F-0627/M-1184/M-1167/F-0882/M-0925/M-0505/M-0738/F-0954/M-0949/F-0950/F-1123/F-0864/F-0712/F-0828/F-0563/M-1036/F-0619/F-0819/F-1213/F-0980/M-1292/F-1138/M-1339/M-1033/M-0560/M-0723/F-0502/M-0528/F-0638/M-0909/M-0624/M-0610/M-0526/F-1146/F-1178/M-1111/M-0758/F-1086/M-0733/F-0561/F-1143/F-0663/F-1253/F-1059/M-0774/F-0975/F-1012/F-0685/M-0926/M-0593/F-1263/F-1249/M-1030/F-0763/F-1055/F-1106/M-0794/M-1031/M-1084/F-1169/F-1337/M-0586/F-1257/F-0959/M-0951/M-1287/F-1023/M-0519/M-1267/M-1262/M-1255/F-0798/M-0599/F-1168/F-1226/F-1210/M-0960/M-0700/F-1151/M-0809/F-1271/M-0703/F-0686/M-1014/M-1304/F-0753/F-0688/M-0771/F-0748/M-1068/M-0970/F-1214/F-0942/M-1117/M-0982/F-1057/F-1202/F-0898/M-0678/M-0567/F-0911/M-0791/M-0841/M-1024/F-0568/F-1013/F-0508/F-1079/F-1132/M-0606/F-0720/M-1325/F-1196/F-0583/M-0534/F-1336/F-0937/M-0694/F-1259/M-0582/M-0862/F-0757/F-1190/F-1071/M-1241/M-1095/F-1001/M-0992/M-1181/M-0813/M-0709/F-0671/M-0967/M-1110/M-0881/F-1004/M-1268/M-0977/F-0596/M-0915/F-0545/F-1061/M-0995/M-0897/M-0802/M-0755/M-1201/M-0536/M-0553/F-1176/M-1078/F-1333/M-0851/M-0634/M-1072/M-0860/F-0955/F-0512/F-0592/M-1038/F-1233/M-0817/M-0556/F-0614/F-0829/M-0540/F-1126/F-0844/M-1005/M-0979/M-0833/F-0538/M-1044/F-0530/F-0812/M-1135/M-1069/F-1275/M-1281/F-0904/F-0762/M-1235/M-1109/F-1129/M-0996/M-0559/F-1103/M-0513/F-1317/F-1171/M-1025/F-0751/F-0830/M-1291/M-0781/M-0906/F-0537/F-1127/F-1119/M-1082/M-0706/M-0783/M-0602/F-0808/M-0923/M-1107/M-0501/F-0924/M-0876/F-0580/F-0832/M-0547/M-1163/M-1276/M-0888/M-0608/F-1130/M-0590/F-0799/F-0827/F-0839/F-0855/F-0719/F-1212/F-0622/M-0988/F-0682/F-1228/M-0550/M-0670/M-1293/F-1332/F-0842/M-0899/M-0600/M-1247/M-0731/F-0825/F-1010/M-1156/F-1108/F-1260/F-0676/M-1326/M-1043/F-0739/F-1198/M-0920/F-1149/F-1134/M-0566/F-0617/M-1091/F-1280/F-0787/M-0542/M-0831/F-1328/M-0865/F-1314/F-0838/F-0956/M-0631/F-1081/M-0847/F-1045/M-1218/M-0910/F-1032/F-0632/M-0715/M-1205/F-0552/F-0886/M-1077/M-0963/M-0675/M-1344/M-0940/M-1054/F-1060/F-0503/F-0935/M-1035/M-0642/M-0848/M-0919/M-0777/F-0625/F-1120/M-1000/F-0810/M-1170/M-0896/M-1319/F-0913/M-0746/F-1277/M-1223/F-0948/F-0629/F-0764/M-0998/F-1240/M-1074/M-0576/M-0679/F-0516/F-1349/M-0630/F-1028/F-1063/F-1131/M-0947/M-1194/F-1070/F-0990/M-0603/F-0846/F-0754/F-1105/M-0587/M-1239/M-1266/M-0677/F-1278/F-0689/M-0782/M-1347/M-0529/F-0585/M-0859/F-0727/M-1264/M-0565/F-0515/M-1301/F-1315/F-1250/F-0589/F-0861/M-0680/F-1002/M-0806/M-0673/M-0964/M-1166/F-1153/M-0752/M-1195/F-0598/F-0705/M-1009/F-1282/F-0857/F-1346/F-1284/M-0928/F-0890/M-1220/M-1101/F-1216/M-1185/M-0868/F-1175/M-0837/F-0797/M-0665/M-0524/F-0543/F-1297/M-0644/F-1245/M-1187/F-1285/M-0740/M-1182/M-1147/M-0834/M-1334/F-0894/M-1302/F-0952/M-1022/F-0969/F-0760/M-0892/M-1088/F-1041/F-0767/F-1027/M-0877/F-0917/F-0710/F-1312/F-1006/M-0820/M-0945/F-1097/M-1080/F-0657/F-0569/F-0574/F-0747/M-0562/M-1303/F-1046/F-1136/M-1029/M-1300/M-1338/M-0973/F-1165/F-0698/F-1019/M-0636/F-0558/M-0867/M-0658/M-0570/M-0780/M-0594/F-0836/F-1256/M-0895/F-1295/F-1225/M-0824/F-1342/M-1085/F-0891/M-0573/F-0737/F-1113/F-1062/F-0713/M-0869/M-0643/F-0957/F-1152/F-0966/F-0775/M-0778/M-1073/M-0986/F-0616/F-1089/F-0532</t>
  </si>
  <si>
    <t>M-0879</t>
  </si>
  <si>
    <t>Katherine Sanders</t>
  </si>
  <si>
    <t>M-1276/F-1198/F-0953/F-0672/M-1054/M-0738/F-0632/M-0960/F-1204/F-1026/F-1032/F-1285/M-0859/F-1013/M-0977/M-0834/F-0819/M-1014/M-0624/M-0833/M-0909/M-0607/F-0748/M-0940/F-0839/F-1324/F-0688/M-0806/M-1184/M-0774/F-1190/M-0510/M-1139/M-0536/F-1213/M-1307/M-0599/M-0824/F-1178/F-1168/M-1303/M-0982/M-0609/F-1041/F-0842/M-0758/M-0961/M-0505/M-0540/M-1223/F-0927/F-0627/M-0877/F-1079/M-0566/M-0783/F-0574/M-1201/M-0920/F-1119/F-0592/M-0550/F-0935/M-0970/M-1068/F-1055/M-1194/M-0562/M-1111/M-0582/F-1042/M-1030/M-0910/M-1036/F-1002/F-1212/F-0638/M-0851/F-0772/F-0712/M-1038/M-0860/M-0670/F-0687/F-1106/F-0864/F-0942/F-1136/F-0955/M-1287/F-1215/F-0861/F-0537/M-1298/M-0524/M-1241/M-1292/F-0751/F-1257/F-1263/F-0846/F-0954/M-0567/F-0538/F-1057/F-0671/F-1132/M-1218/M-0593/F-0561/M-0926/M-0901/F-1253/M-1267/F-0543/F-0714/M-0831/M-1344/F-1210/M-1248/F-1012/F-1193/F-0812/M-0723/M-1319/F-1318/F-1129/F-1222/M-1110/M-1083/F-0929/M-1329/M-1072/M-1281/M-0733/M-1320/M-0868/F-1108/F-0512/F-0697/F-0882/M-0871/F-0807/F-0705/M-1078/F-1120/M-1262/F-0579/F-0924/F-1337/M-0815/M-0678/M-0992/F-0689/F-0596/F-1004/F-1179/M-0658/M-0869/F-0629/M-0703/F-0959/F-0804/M-0768/M-0694/M-1243/F-1176/F-1336/F-0622/M-1293/F-0775/M-0792/F-0551/F-1112/M-1118/F-1098/F-1001/M-1084/F-1131/M-0794/F-0698/M-0529/M-1158/M-0634/M-1334/F-1317/F-1071/M-0988/F-0894/F-1245/F-0601/M-1031/F-0858/M-0501/M-1163/F-1278/F-0503/F-1010/M-1170/M-0555/M-0841/M-0995/F-0578/M-0945/M-0677/F-0660/F-1282/F-1143/M-0649/F-1066/F-0617/M-0809/F-0829/F-1314/F-1089/F-0635/F-1138/F-0583/M-1301/M-0636/M-0897/M-1283/M-1325/M-0782/F-0544/F-0545/F-0737/M-1207/F-1046/M-0742/M-0680/F-1214/M-1339/M-1195/F-1333/F-0917/F-1126/M-0587/F-0905/M-1091/M-0744/M-1051/F-0504/F-0735/M-1101/M-0818/M-1347/F-0836/F-1081</t>
  </si>
  <si>
    <t>F-0880</t>
  </si>
  <si>
    <t>Willie Mitchell</t>
  </si>
  <si>
    <t>F-0786/F-1013/M-0821/F-1002/F-0578/M-1347/M-1319/M-0778/M-1276/F-1196/F-1212/M-0779/M-0877/M-0841/F-1016/F-1071/M-0910/F-0579/M-0646/F-1098/M-0606/F-1178/F-0775/M-0992/M-1107/M-1036/M-0536/F-0596/M-0534/F-0622/M-1167/F-0927/M-0560/F-0798/M-0988/F-0538/F-1059/M-1248/F-0563/F-1190/M-0949/M-0610/M-0909/M-0906/M-0967/F-0953/F-0819/M-0782/F-0772/F-0763/F-0688/M-0768/F-0687/M-0833/F-1143/F-1316/F-1213/F-0957/F-1146/M-0528/M-1293/M-0791/M-0540/F-0623/F-0697/F-1086/M-0986/M-0566/F-1240/F-1215/F-1106/F-0512/F-1253/M-0680/F-0864/F-1023/F-1060/F-0726/F-1165/M-0507/M-0624/F-0520/F-0935/M-1005/F-1079/M-1145/F-1138/M-1223/F-0991/M-0851/F-1228/F-0580/F-0549/M-1139/M-1109/F-1216/F-1312/F-0838/F-1188/F-1328/M-0774/F-0502/F-0829/M-1345/F-0672/M-1101/F-0839/M-1201/F-0617/F-1057/M-0691/F-1152/M-0806/M-0557/F-1204/M-1292/F-1132/M-0961/F-0900/M-0590/F-1070/M-0670/F-0543/M-1135</t>
  </si>
  <si>
    <t>M-0881</t>
  </si>
  <si>
    <t>Haifa Yousef</t>
  </si>
  <si>
    <t>M-0973/M-0505/M-0821/F-0687/M-1054/F-0935/M-1201/F-1316/F-0632/M-0843/M-0860/M-0841/M-0636/F-0748/F-1119/M-0837/F-0828/F-1059/M-0977/F-1257/M-1167/F-0751/M-0988/F-1183/M-0738/F-0934/M-0986/F-1213/F-1226/M-1319/M-1241/F-1126/F-1312/F-1023/M-0606/F-1155/F-0882/F-1129/F-1143/M-0877/F-1132/M-1068/M-1267/M-0920/M-0560/F-0525/M-1194/M-1262/F-1204/M-1293/F-0579/F-0775/F-0798/F-0864/F-0688/M-0851/M-0824/M-0951/F-0627/F-1138/F-0898/M-0817/M-0899/M-0794/M-1135/M-0513/M-0970/F-1079/M-0534/M-1287/F-1318/F-1297/M-0792/F-1108/M-0925/M-0594/F-1263/M-0967/F-1045/M-0744/M-0915/M-1139/F-0927/F-0812/M-0582/M-0610/M-1031/M-1223/F-1041/F-0516/M-0528/F-1215/M-0859/F-0672/M-0501/M-0536/F-1016/M-0664/F-0819/F-0757/M-1344/F-1317/F-0682/M-0783/M-0700/M-0624/M-0768/F-1271/M-0782/F-0538/F-1249/M-1145/F-1178/M-0831/M-1292/F-0861/F-0574/M-0979/F-1193/M-1307/M-0949/M-0557/F-0954/F-1131/F-0714/F-1028/F-0810/F-0913/F-0937/F-0984/F-0747/M-1035/F-0657/M-0587/M-1269/F-1061/F-1042/F-0735/F-0619/F-1190/F-0531/F-1057/M-1205/F-0712/M-0961/F-1273/F-1282/M-1043/M-1283/M-0716/F-0726/F-1026/F-0580/M-1286/M-1078/M-0755/M-0567/M-1301/M-0981/M-1276/M-1208/F-1092/F-1055/F-0537/F-0924/M-0960/F-1063/F-0931/M-0634/F-1272/M-0519/F-0980/M-0723/F-1324/F-1152/F-0698/F-1196/M-0644/M-1056/F-0651/M-1074/M-0996/M-0940/F-1233/F-0836/F-0623/F-0592/M-0834/F-1062/F-1120/F-1071/F-1098/M-0709/F-1112/F-1013/M-1334/F-0563/F-0568/F-0900/F-1103/M-1243/M-1107/M-0510/F-1169/M-1084/M-1302/M-0550/M-0876/M-1038/F-0991/M-0820/F-0514/F-1284/M-0678/M-0944/M-0758/F-0829/F-0787/M-0540/M-1231/F-1245/M-0945/F-0763/F-1075/F-0544/M-1014/F-1250/M-1005/F-1225/F-1168/F-1240/F-0578/F-0530/M-0731/F-1216/F-1349/F-0953/M-0926/M-1325/M-0527/F-0952/M-1142/F-0955/F-0911/F-0852/M-1007/F-0596/M-0791/F-1210</t>
  </si>
  <si>
    <t>F-0882</t>
  </si>
  <si>
    <t>Abdulhadi Shah</t>
  </si>
  <si>
    <t>M-0505/M-0694/F-1198/F-1045/F-0543/F-1026/F-0861/F-1151/F-1119/F-0688/F-0512/M-0977/M-0510/F-0592/F-0579/F-0935/F-1123/F-1171/F-1126/F-0913/M-0892/M-0949/M-1231/F-1317/F-1016/F-1152/M-0910/F-1178/M-1187/M-0837/F-0537/M-0646/M-0624/F-0842/F-0739/M-0723/F-0934/M-0859/F-1316/M-0609/F-1146/M-0821/M-0593/M-0973/M-1135/M-1031/M-1319/F-0687/F-1240/F-1204/F-0627/F-0804/F-1081/M-0570/M-1303/F-1041/F-1273/M-0792/F-0754/M-0824/M-0967/M-0534/F-0799/M-1072/F-0735/F-0598/M-0744/F-0563/F-0668/F-1063/F-1131/M-0970/M-0895/F-1212/F-0619/M-0703/F-1129/F-1284/F-0757/M-0664/M-1194/F-0561/M-0988/F-0629/F-1305/F-0838/F-0974/M-0636/F-1060/M-0610/M-0780/F-0748/M-1107/F-0893/F-1013/M-0777/F-0697/F-0898/M-1083/F-0719/M-0909/M-0566/M-0519/M-1005/F-1196/M-1025/F-0991/F-0514/M-1267/F-1216/F-0520/M-0926/F-0538/F-0846/M-1276/F-1318/M-0555/M-0586/M-1101/M-0992/M-1184/F-0525/M-0709/M-0834/F-1263/M-1181/F-0503/M-1289/M-0843/F-0638/F-0955/M-0778/F-1202/F-0953/F-0810/F-0763/F-0857</t>
  </si>
  <si>
    <t>F-0883</t>
  </si>
  <si>
    <t>F-1316/M-0940/M-0567/M-1031/F-0959/M-1347/F-0622/M-0960/M-0843/F-1196/M-0841/F-1012/F-1120/F-0819/M-0505/F-0627/M-0877/F-1129/M-0859/M-0926/M-0536/F-0688/F-1045/F-1190/M-1223/M-1231/M-0738/F-0846/F-1213/M-0562/M-0560/M-0967/F-1071/F-0957/M-1084/F-1106/F-1079/M-0919/F-1023/F-1257/F-1171/F-0619/F-0512/M-1077/F-1132/F-0861/F-1285/M-1054/M-0524/F-1119/M-0694/M-0599/F-1183/M-0901/F-0812/M-0824/F-0598/M-1078/M-0607/F-1169/F-0763/M-1182/M-0996/M-1287/F-0954/M-1111/M-0755/F-0900/F-0747/F-1146/M-0892/F-0623/M-0826/M-1194/M-0624/F-1324/F-1070/M-0723/F-1002/M-0768/F-0502/F-1063/M-0636/F-0828/F-0531/F-1178/M-0774/M-1025/F-0798/M-0949/F-1123/M-0970/M-0802/F-0687/M-0658/M-0779/M-0609/F-0563/F-1337/F-1188/F-1046/F-0628/M-0821/F-0786/M-1035/M-0582/F-1273/F-1226/F-0956/F-0751/M-0895/F-1210/M-0590/F-0917/F-1143/M-0594/M-1218/M-0548/M-1262/M-0597/F-0568/F-0625/F-1126/F-1233/F-0538/F-0844/M-0973/F-1198/F-0544/F-1317/F-0797/M-0507/F-0955/M-1241/F-1098/M-0646/M-1022/F-0579/M-0915/F-0935/M-0928/F-0686/F-0532/M-1145/M-1281/M-0670/F-0720/M-1051/M-1268/F-0975/M-1301/M-1181/F-0632/F-0672/F-0545/M-1038/F-0927/F-0578/F-0787/M-0587/M-0680/F-1214/M-0550/F-0980/F-0762/M-0700/M-1269/F-0520/F-0882/M-0758/F-0617/F-0934/M-0740/F-0697/F-1312/F-0764/F-1042/F-1240/F-0537</t>
  </si>
  <si>
    <t>F-0884</t>
  </si>
  <si>
    <t>Ronald Roberts</t>
  </si>
  <si>
    <t>F-0861/F-1190/F-0804/F-0627/M-0973/F-0578/M-1139/F-0592/M-0926/F-1126/F-0574/F-1002/F-0828/M-0560/M-1307/M-0960/F-1169/F-0512/M-1339/M-1005/F-1324/M-0755/F-0563/F-1196/M-0599/F-0543/F-1119/F-1202/M-0779/F-1155/F-1216/F-0622/F-0754/F-0735/F-1086/F-0753/F-1071/M-0505/F-0772/F-0747/F-1146/M-0528/M-0768/M-1167/M-1286/M-0744/F-0937/M-1276/F-1120/F-1123/F-1188/F-1013/M-1194/F-1168/M-0670/M-0877/F-0846/F-1215/F-1059/F-0763/F-1152/M-0986/M-0831/M-1187/F-0629/F-0561/M-1231/M-0783/M-1101/F-0520/M-0678/M-1107/M-0694/M-0553/M-1068/M-0510/F-1004/F-0714/M-1054/M-0826/F-0538/F-0748/M-1038/M-0961/M-0536/M-0860/F-0668/F-0991/F-1045/F-0836/F-0984/F-1010/F-1165/F-1106/F-1055/F-0617/M-1298/M-1291/M-1319/F-0959/F-1328/F-0516/M-0567/F-1001/M-0977/F-1226/M-0925/M-0859/M-0837/F-0564/F-0760/M-0949/F-0864/F-1333/M-0988/F-1240/F-1336/M-0594/M-1262/F-0954/F-0613/M-0896/M-0824/F-0939/M-0586/M-1078/M-1083/F-0598/M-0691/F-1212/F-0757/M-0559/F-0525/M-0501/M-0524/M-0608/M-0529/M-0881/F-0580/M-1095/F-0935/F-1214/M-0649/F-1098/F-1349/M-0774/M-0540/F-0648/F-0952/F-0659/M-0868/M-0634/F-1257/F-1136/F-0900/M-0892/F-1012/F-1046/M-0715/F-1040/M-0821/M-1292/M-1301/M-0778/M-1044/F-0737/F-1198/M-1223/M-1247/M-0733/M-1283/F-0638/F-0502/F-0632/M-0740/M-0878/M-0951/F-0514/M-0869/F-0663/F-0712/M-0526/M-0570/F-0787/M-0964/F-1193/F-1346/F-0635/M-1281/M-1326/M-0716/M-1030/M-1181/F-0798/M-1009/F-1028/F-0839/F-1317/M-1051/M-0910/F-0882/M-0967/M-0940/F-0583/M-0732/F-0934/F-0568/M-0932/M-1267/F-0842/F-1297/M-0906/F-1322/M-0840/F-1060/F-1138/F-0657/F-0838/F-1186/M-0997/M-0696/F-0688/F-0797/M-1109/F-1129/M-0792/M-0620/M-1036/M-0507/F-1342/F-0819/F-1032/F-0692/F-0857/M-0646/F-1179/M-0979/M-1325/M-1014/F-0625/F-0786/F-1079/M-0780/M-0791/M-0944/M-1248/F-1204/F-0672/M-0992/M-0572/M-0981/M-1091/F-1272/M-0610/F-0671/M-0641/F-1229/F-0898/M-0527/M-1289/F-0575/F-0764/F-0812/M-0656/M-0998/M-1035/F-1250/M-1293/F-1222/F-0844/M-0758/M-0556/F-0969/M-0742/F-1057/M-0841/M-1025/F-1313/F-1041/F-1278/M-0703/F-0904</t>
  </si>
  <si>
    <t>M-0885</t>
  </si>
  <si>
    <t>Zuhair Abdulaziz</t>
  </si>
  <si>
    <t>F-0622/F-0861/F-0828/M-0910/M-1243/M-1014/F-1169/M-1223/M-1248/M-0774/M-1054/M-1167/F-0688/F-0864/F-1059/F-1013/F-1210/M-0859/F-1228/M-0919/F-1212/M-0996/F-1178/F-0543/M-0824/M-1286/F-1198/M-0507/F-0579/M-1187/F-1098/M-0791/M-0977/F-1138/F-0672/F-0627/M-0821/F-0568/F-1202/F-0520/M-0988/M-0524/M-0738/F-0687/M-0906/F-0799/M-0851/F-0748/F-1317/M-0567/M-1231/F-0638/M-0536/M-0892/M-0534/M-0817/M-0834/M-1068/F-1002/F-0563/F-0619/M-1078/F-0975/F-0632/F-1129/M-1301/F-1119/F-1333/F-0751/F-1165/M-1021/F-0625/F-0617/M-0519/M-0833/M-0528/M-0982/M-0709/M-0794/M-1325/M-1255/M-0881/M-1344/F-1061/F-0514/M-0837/M-0944/F-0955/M-0949/F-0705/F-1214/F-0882/F-0959/M-0970/M-0607/F-0682/F-0714/F-0735/F-1280/F-0954/M-1139/M-0582/F-0588/F-1010/F-0984/F-0558/F-0937/M-0597/F-0775/F-0537/F-1263/M-1292/M-0973/F-0516/M-0694/M-0590/F-0545/F-0772/M-1025/F-0580/F-0911/M-0806/F-1257/F-1152/F-0690/F-0904/F-0659/M-1095/M-1033/F-1245/M-0820/F-1146/F-0727/F-0663/M-0587/F-1349/M-0755/F-1271/M-0593/M-1083/M-0940/F-1272/F-1136/M-0599/F-1131/M-1291/F-1121/F-0905/F-0685/F-1108/F-0698/F-0764/M-0610/F-0957/F-0807/F-1190/M-1269/F-0686/F-1225/F-1168/M-0876/F-0574/M-0540/M-0573/F-0952/F-1328/M-0556/M-1135/F-1028/F-0504/F-1204/M-0771/F-0508/M-1077/F-0844/F-0525/F-1120/F-1188/F-1249/F-1324/M-0646/M-1304/F-0924/M-0933/F-0712/F-0810/M-1241/M-1043/F-0763/F-1046/M-0636/M-1293/M-0951/F-0886/F-1285/F-0927/M-0778/M-0856/F-1086/F-0855/M-0899/F-0668/M-1072/M-1201/M-0960/M-0510/M-0513/M-0691/M-0848/F-0787/F-0512/M-1208/M-1051/M-0782/F-1071/F-0991/M-0577</t>
  </si>
  <si>
    <t>F-0886</t>
  </si>
  <si>
    <t>Manal Mohamed</t>
  </si>
  <si>
    <t>F-1119/M-0694/F-0592/F-1169/F-0687/F-1013/M-0567/M-0599/M-0877/F-0953/M-0834/F-0512/F-0672/F-0954/F-1032/M-0843/M-1167/M-0562/F-1106/M-0940/M-0536/M-0818/M-0833/M-1078/M-0505/F-0786/M-0909/M-0977/F-1202/M-0967/M-1054/M-1107/F-0563/M-0636/F-1212/F-0580/M-1347/F-0864/F-1045/M-0624/F-1226/M-1033/F-1228/M-0925/F-0629/F-0739/M-1243/F-1198/F-0735/M-0723/M-1276/M-1201/F-1023/M-0610/F-0712/M-0590/F-0900/M-1181/F-0682/M-1187/M-0859/F-0671/M-0961/F-1079/F-1253/F-1213/F-0929/F-0812/F-0798/M-0678/M-0607/M-0570/M-1247/F-1196/M-0507/F-0568/M-0703/F-1284/M-1083/M-0988/M-1320/F-0828/F-1131/M-1291/M-0594/M-0817/F-1002/F-0952/F-1337/M-1223/F-0515/F-1143/M-0744/M-0755/M-0576/M-0979/F-1151/F-1136/F-0697/F-0898/F-1280/M-0733/F-1098/F-1071/F-0808/F-0688/M-1281/F-1285/M-0600/F-0627/M-0960/F-0984/M-0566/M-1301/F-1155/F-0917/M-1145/M-1334/F-0836/F-1183/M-0691/M-0915/F-1040/F-1336/F-1316/M-0982/F-0927/M-1262/M-1248/F-1305/M-1068/M-1286/M-0560/F-0726/M-0895/F-1263/F-1062/M-0670/M-1218/M-1255/F-0911/M-1293/F-0934/M-1267/F-0904/M-0821/M-0715/F-1018/F-0955/F-0657/M-0526/F-0957/F-0543/M-1036/M-0586/F-1176/F-0544/F-1278/F-1144/M-0919/F-1152/F-1070/M-1345/F-1271/F-1257/F-1055/M-0781/M-0658/F-0810/M-1303/M-0926/M-0513/F-1138/F-0959/F-1204/M-0593/F-1275/F-0757/M-1110/F-0520/F-0668/F-0804/M-0824/F-0937/F-1015/M-0547/F-0579/M-0901/F-0799/F-0648/M-0793/F-0531/M-0841/F-0872/M-0644/M-0646/F-0737/F-0612/F-0773/M-0778/F-1321/M-1339/F-0614/M-1241/F-0632/F-1273/M-0534/M-0851/M-1307/M-1195/M-0876/M-0997/F-0882/F-0591/F-1282/M-0814/F-0661/M-1231/F-1297/F-1154/F-0684/M-0973/M-1025/F-0530/F-0651/M-1164/F-1126/F-0625/F-0819/F-0990/F-1348/F-0660/M-1111/F-0659/F-0720/F-0827/M-1302/F-1016/F-0652/M-1292/M-0897/F-0514/F-1274/M-0941/F-1012/M-1184/M-0540/M-0582/M-1156/F-0829/F-0890/F-0825/M-0865/M-0734/F-0807/M-1053/F-0525/F-1149/F-1333/F-1129/F-0795/F-0689/M-0887/F-0714/F-0508/F-1010/F-0701/M-0626/M-0609/F-1178/M-0572/M-0597/F-1322/F-0558/M-1014/M-0656/F-1026/F-0883/F-1249/M-0777/F-1060/F-1221/F-0537/M-1269/M-0945/M-1182/F-0893/M-1310/M-1005/F-1141/F-0858/M-0779/F-0705/M-0577/F-0747/M-0655/M-0741/F-0775/M-0910/F-1001/F-1234/F-0763/M-0840/F-1186/F-1120/F-0622/M-0996/F-0846/F-1066/F-0754/M-0782/F-0617/F-0750/F-1041/M-1319/M-1147/M-0752/M-0519/F-1122/M-0802/M-0806/F-1171/F-0638/F-0538/F-1258/M-0680/M-1289/F-0875/M-0758/M-1007/M-1031/F-1086/M-0604/M-1298/F-1140/F-1340/M-1325/F-1065/M-1093/M-0791/M-0923/M-0768/M-1117/F-0839/M-0771/F-1188/F-1349/M-0906/F-0596/M-0774/M-1139/M-0664/F-1132/M-0992/M-1077/F-0838/F-1168/M-1024/F-0987/F-1052/F-1063/M-0759/M-1326/F-1245/F-1225/F-1277/F-1261/F-1346/F-1123/F-1127/M-1101/M-1073/F-0598/F-0702/M-0631/M-0813/M-0783/F-1279/M-1135/M-0587/M-1344/M-0742/F-1328/M-0738</t>
  </si>
  <si>
    <t>M-0887</t>
  </si>
  <si>
    <t>Jesse Nelson</t>
  </si>
  <si>
    <t>F-0672/F-1198/M-0973/M-1014/F-0775/M-0624/F-1026/M-0636/F-0502/M-1347/M-0960/F-0688/M-0899/F-1132/F-1126/M-0919/M-0778/M-1184/F-0935/F-1178/F-1123/M-0694/F-0747/M-0593/F-0538/M-1030/F-0537/F-1143/M-0646/F-1041/F-0975/F-0980/F-1002/M-1243/M-1286/F-0754/F-1171/M-1303/M-0744/F-1042/M-0909/F-0804/F-1228/F-1119/M-1035/M-0831/M-1187/F-0726/M-1201/M-0877/M-0996/F-1013/F-1318/F-1297/F-1202/M-0534/F-0864/F-0629/F-0568/M-0678/F-1155/F-0786/M-0566/F-1336/M-0599/M-1287/M-0548/F-1146/F-0712/F-1106/F-1055/F-1317/F-0927/M-1255/F-1204/F-0929/M-0553/M-1054/M-1033/F-1263/M-0590/M-0768/F-1059/F-1240/M-1111/F-0839/F-0596/F-0578/M-0783/M-1223/M-0993/M-0505/F-0671/M-0528/F-1337/F-0685/F-0531/F-1057/F-1165/M-0876/F-0942/F-1212/M-0802/F-1012/F-0757/M-0586/M-0507/F-1271/M-0926/F-0798/M-0841/F-1190/M-0680/F-0957/F-1213/F-0544/M-1231/F-1305/F-0931/M-1139/F-1328/F-1216/F-0739/F-0515/M-1095/M-0576/F-1027/F-0846/F-0549/M-1021/F-0950/F-1045/M-0716/F-1130/F-1188/F-1280/M-1283/F-0842/F-1189/M-1269/F-0517/M-0977/M-1044/M-0501/M-0758/M-0587/M-0920/M-0992/M-0821/F-1210/F-0561/F-0893/F-1179/M-0610/M-0949/M-0519/M-0738/F-0682/M-0703/F-0894/F-1176/F-0563/F-0952/F-1079/F-0904/M-0910/M-1005/F-0545/M-0527/M-1307/M-1158/F-1120/M-0523/M-0932/F-0657/M-0777/F-1149/M-0868/F-0900/F-1046/F-1092/M-0928/F-0588/M-0723/F-0753/F-1004/F-0954/M-0540/M-0536/F-0861/M-0649/F-1349/M-0940/M-0742/F-1333/F-0635/F-0623/M-0915/F-1342/M-0906/M-0691/F-0872/M-1147/F-1285/M-0665/F-0797/M-1304/F-0974/F-1282/F-0727/M-0925/F-1183/M-0961/M-0888/M-1091/F-0828/F-0647/M-1145/M-1162/F-0969/M-0732/M-0885/F-1153/M-0755/F-1168/M-1051/M-0529/F-0514/M-1195/M-1302/M-1291/F-1071/M-0854/F-0619/M-0765/F-0503/F-1152/M-0848/M-0782/F-1060/M-0933/M-1320/F-0760/F-1151/M-0607/F-1193/M-1331/F-0852/F-0617/M-0837/F-1316/F-1098/M-1068/F-1250/F-0990/M-0609/F-0924/M-1078/F-0898/F-0638/F-0558/F-0686/M-0816/F-1232/M-1038/M-0809/M-1167/F-1010/M-0881/M-0813/F-1175/M-1182/M-0982/M-0988/M-0679/M-0741/F-0748/F-0627/F-1196/M-0745/F-0937/F-0530/M-0923/F-1112/F-0934/M-0641/M-1344/M-1161/M-0539/F-1346/M-0740/F-0575/F-0762/M-1072/F-0714/M-1156/M-1345/M-0606/F-1061/F-0838/M-0779/F-1081/F-1136/F-1312/M-1181/F-0882/M-1293/F-0668/F-1108/M-0709/F-1226/F-0836/F-0543/F-0845/F-1154/M-0736/M-0567/M-1205/F-0966/M-0731/M-0600/F-1186/M-0835/F-0955/M-1310/M-1031/F-0962/F-0959/F-1238/F-0819/M-0998/M-1080/F-0512/M-1339/F-1215/M-0562</t>
  </si>
  <si>
    <t>M-0888</t>
  </si>
  <si>
    <t>Fathi Anwar</t>
  </si>
  <si>
    <t>M-0505/F-1168/F-0687/F-0775/F-1032/M-1231/F-1317/F-1013/F-1045/M-1025/M-0636/M-0566/F-0763/F-0953/M-1139/M-0609/M-0988/F-0638/F-1151/F-1119/F-0980/M-1005/F-0954/M-1286/F-1212/M-0818/F-0864/M-0821/M-0925/M-0973/F-0574/F-1152/M-0540/M-0996/F-0531/M-0977/F-0898/F-0568/F-0688/F-0515/F-0927/M-0536/M-0920/F-0975/M-0694/M-1078/M-1347/F-0861/F-1098/F-0786/M-0876/F-0632</t>
  </si>
  <si>
    <t>F-0889</t>
  </si>
  <si>
    <t>Guo Jianming</t>
  </si>
  <si>
    <t>F-0672/M-0505/F-1120/M-0977/F-1046/M-0599/M-1111/F-1285/M-0834/F-0735/M-0899/F-1178/F-0596/M-1139/M-0988/F-1228/M-1347/M-0960/M-0593/M-1025/M-0940/F-0538/M-0510/F-1045/M-0540/M-0837/M-0501/M-0909/F-0882/F-1202/F-0804/F-1168/M-1167/F-1041/F-0544/F-0937/F-1126/F-1216/F-0842/F-0763/F-1318/M-1035/F-0829/M-1184/F-1023/M-1068/F-1143/F-0574/F-0592/F-1336/M-0986/F-0798/M-1255/M-0610/M-1182/F-0688/M-0553/F-1190/M-1293/M-0528/M-0949/F-0772/M-0961/M-0995/F-0836/F-1316/M-1095/F-0671/F-0531/F-1138/F-0954/M-0594/M-1247/M-0876/M-0967/M-0646/M-0862/F-0622/M-1302/M-0709/F-0687/M-1107/F-0747/F-0975/F-0953/F-0991/M-0831/F-0632/F-0819/F-1333/M-0970/M-0802/F-0775/F-0934/F-1131/M-0566/F-0561/F-0578/F-1275/M-1281/F-0525/F-0739/M-0597/F-1189/M-1038/M-1300/F-1146/F-0515/F-0517/M-0910/F-1183/F-0955/F-0530/M-1036/M-0925/M-0782/M-0897/F-0959/M-0920/F-0537/F-1282/M-0679/M-0507/M-0534/F-0844/F-0564/M-0896/F-0861/M-0979/F-1245/F-1106/F-1274/M-0602/F-0712/M-0933/M-1201/F-1233/F-1112/F-1210/F-1196/M-1030/F-1132/M-1033/F-1317/M-1301/F-0864/F-0974/M-0703/M-0997/F-0705/F-1226/F-0551/M-0529/M-0926/F-0629/F-0911/M-0951/F-0950/M-1051/F-1063/F-1253/M-1289/F-1042/F-0893/F-1257/M-0783/M-1287/M-1329/M-0982/M-0560/M-0824/F-1315/F-0668/M-0892/F-0623/M-0744/M-0600/F-1018/F-0657/F-0886/M-1286/F-0754/M-0792/F-0614/F-0849/F-1324/M-1022/M-0577/F-1004/M-1021/M-1091/F-0635/F-0504/F-1225/M-0919/F-0563/M-0848/M-0826/F-1136/M-1181/F-0931/F-0558/F-1002/M-0724/F-1342/M-0556/M-1064/F-0627/F-0663/M-1319/M-1069/F-1335/M-1345/F-0543/M-1262/F-1119/F-1075/F-1026/M-1194/F-1141/M-0895/F-0764/M-0581/F-0935/F-1086/M-0901/M-1195/F-1169/F-1123/F-1214/M-1223/F-0786/M-0945/M-0791/F-1249/M-1208/F-1171/M-1307/F-0697/F-0568/M-0624/M-1053/F-1175/M-0741/F-0894/M-0559</t>
  </si>
  <si>
    <t>F-0890</t>
  </si>
  <si>
    <t>F-0786/M-1347/M-1031/M-0678/F-0812/M-0837/F-0954/F-1285/M-0926/M-0624/F-1228/F-1002/F-1190/M-0609/M-1068/F-0512/F-0751/F-1316/M-0755/F-0839/F-0545/F-1171/M-0779/M-1033/M-1201/M-0824/F-0747/M-1248/F-0632/F-1336/M-1111/F-0754/M-0599/F-1123/F-0520/M-0901/M-1241/F-1318/M-1301/M-1182/M-1187/M-0833/F-1202/F-0836/F-1045/F-0828/M-1167/M-0646/F-0844/F-0687/F-0838/F-1198/M-1293/F-0617/M-1231/M-0831/F-1079/M-0528/F-1086/M-0909/F-0583/F-0953/M-0768/F-0772/F-1106/M-0806/M-1181/M-1344/F-0568/M-0860/M-0774/F-1046/F-1136/M-0758/M-0992/F-0580/M-1107/M-0851/M-1307/F-0929/F-1108/F-1026/F-0942/F-1155/M-1243/F-1098/M-1247/F-0934/F-1152/F-0672/F-0558/F-1168/M-0703/F-1023/F-1253/F-1193/F-1169/F-0574/M-0780/M-0961/M-1291/F-1282/F-0937/M-1038/F-1132/M-0576/F-1129/F-0682/M-0973/F-0614/M-1069/M-1078/F-0980/F-0900/F-0517/F-0975/F-1061/M-0782/F-0748/F-0588/M-1223/F-0950/F-1062/F-1055/M-0996/F-0561/F-1312/M-0816/F-0530/M-0630/F-0927/M-1109/F-0538/M-0910/M-0881/M-0602/F-0688/M-1194/M-0906/F-1273/M-0928/F-0596/F-1049/F-1274/F-0739/F-1226/M-1319/F-1112/M-0817/F-1317/M-0960/M-0606/M-1325/M-0982/M-1262/M-1036/F-0855/M-0877/F-0502/F-0685/M-0505/F-1214/M-0700/F-1178/F-0763/M-0876/M-0995/M-0967/M-0777/M-0586/M-1334/F-1233/F-0728/F-0726/F-1278/M-0553/M-1195/M-1156/F-1212/F-0913/M-0869/M-0570/F-0719/F-1001/M-0634/M-0680/M-1021/F-0668/M-1326/F-1092/F-1349/F-1314/F-0955/M-1269/F-0842/M-1030/F-0894/M-0986/M-1172/M-0988/M-0738/F-0829</t>
  </si>
  <si>
    <t>F-0891</t>
  </si>
  <si>
    <t>Jason Morgan</t>
  </si>
  <si>
    <t>F-0953/M-0973/F-1119/F-0861/M-1068/F-0672/M-0510/M-1031/M-0607/M-0834/M-0821/F-0632/F-0935/M-0774/F-0819/F-1204/M-0593/M-1347/F-1004/F-1013/M-0996/M-0723/F-0543/F-1317/M-1303/M-0926/M-0909/F-1012/F-0537/F-1023/M-1014/F-1168/M-1339/F-0563/F-1318/M-1293/F-1212/F-1226/M-0833/M-0818/F-0836/M-1077/F-0763/M-1084/F-1285/F-0625/F-0804/F-0950/F-1071/M-0562/M-1287/M-0791/F-0619/F-0561/F-1257/F-0629/M-0881/F-0726/F-1171/M-0636/F-1129/F-1042/F-0660/M-0536/M-0566/F-0544/M-0782/F-1046/M-0606/M-1247/F-0735/F-1263/M-1005/F-0839/F-1032/F-0954/M-1267/M-1201/F-1198/F-0538/F-1120/F-1240/F-1131/M-0892/F-1002/M-0820/M-1167/M-0837/M-1319/M-0570/F-1151/F-0668/F-0525/M-0553/M-0716/F-0939/M-1072/F-0531/M-1248/F-0688/F-0911/M-1036/M-0982/F-1228/M-0919/M-0899/F-0747/F-1336/M-0995/F-0775/F-0864/M-1181/F-0580/M-0940/M-0868/F-0952/M-1292/M-1286/F-0974/M-0590/F-1045/M-0715/F-0687/F-1245/F-0503/M-1268/F-0754/F-1138/F-0980/M-0526/F-0846/M-0528/F-1186/M-1184/F-0622/M-1231/F-1324/F-0757/M-0824/M-1283/F-1165/M-0951/F-0934/F-0900/F-1098/F-1169/M-1194/F-0515/M-0888/M-1139/M-0928/F-0578/F-1060/F-0545/F-0929/M-0548/M-0586/M-0609/F-0686/F-1253/M-0677/M-0576/F-0931/F-1178/F-1001/M-0567/M-1117/F-1103/M-0634/F-1273/F-0748/M-1320/F-1196/F-0975/M-0895/F-0579/F-0517/M-0967/M-0815/F-0857/M-0610/F-0598/F-0894/F-1049/F-1112/M-1187/M-0859/M-1118/F-0984/M-0696/F-1213/F-1010/F-0948/F-1346/M-0988/M-0664/F-0852/M-0945/F-1278/M-0505/M-0949/F-1321/F-0596/M-0700/F-1121/M-0768/M-0920/M-0626/M-1021/M-1262/F-0669/F-1108/M-0986/M-0876/F-1116/M-1208/F-0751/M-1101/F-1227/M-0961/M-0597/F-0917/F-1225/F-1282/F-1018/M-0778/F-1316/M-1344/F-1315/M-0550/M-0734/M-0624/M-1107/M-1147/M-1281/F-0810/F-1183/M-0594/F-0904/F-0842/M-1025/M-0577/F-0720/M-0877/M-0670/F-0684/F-0808/M-1162/M-1311/M-1345/M-1325/F-0504/M-1334/M-0979/M-1163/F-0583/F-0661/M-1022/M-1069/M-0871/F-1059/M-0851/F-0959/F-1284/M-1164/F-0659/F-1006/F-0512/F-0638/M-0527/F-1063/M-0771/M-0703/M-0816/F-1256/M-0963/M-0599/F-1123/F-1041/F-1271</t>
  </si>
  <si>
    <t>M-0892</t>
  </si>
  <si>
    <t>Ding Long</t>
  </si>
  <si>
    <t>M-0505/F-1204/F-1026/M-0973/M-0821/M-0977/F-0545/M-0843/F-0622/F-0934/M-0507/M-0680/M-0960/F-1317/M-0778/F-0748/F-0812/M-1347/M-0988/F-0735/M-0536/F-1059/F-0959/M-1068/F-0627/M-0841/M-1231/M-0636/F-1228/M-0607/M-0534/F-0632/F-0726/M-0909/F-1178/F-1132/F-0543/F-1079/F-0625/M-0837/M-0806/M-1084/F-0900/M-0567/F-0882/M-0738/M-1077/M-0834/M-0560/F-0927/M-0553/M-0791/F-0739/F-0980/M-1319/F-0549/F-0751/M-1025/M-0818/M-1033/M-0610/F-0682/M-0967/F-0991/M-1087/F-1198/F-0580/F-0804/M-1078/M-1107/M-1095/F-1336/F-0838/F-0775/F-0836/M-0982/M-0696/F-0757/F-0502/M-1117/M-0519/F-1138/M-1005/M-1292/F-0525/F-1333/M-0501/F-1318/F-1108/F-1171/F-0686/F-1013</t>
  </si>
  <si>
    <t>F-0893</t>
  </si>
  <si>
    <t>Taha Salah</t>
  </si>
  <si>
    <t>F-1151/M-0837/F-0687/M-0973/F-1316/M-0567/F-0578/M-1243/M-0636/F-1119/F-1168/F-1212/M-0834/F-0622/F-1026/F-0543/F-1190/M-0738/M-1139/F-0935/F-0786/F-0735/M-1201/M-1014/F-0934/F-0812/F-0819/F-1059/M-0607/M-0899/F-1165/F-0828/F-1171/M-0768/M-0992/F-1129/F-0950/M-0791/M-1347/F-0839/F-1198/F-0592/F-0753/F-1106/F-0980/M-1325/F-0525/F-0954/M-1292/F-0751/M-0758/M-0505/M-1184/F-0763/F-0625/M-1111/M-0599/F-1046/F-0913/F-0545/M-0524/M-0723/M-0562/F-1155/M-0877/F-1012/M-1286/F-0726/M-0949/F-0580/F-0937/M-0977/M-1276/M-0744/F-1215/F-1273/M-1078/F-0882/M-0536/F-1336/M-1135/M-0817/M-0566/F-0682/M-0703/F-0775/M-1345/F-0959/F-0619/M-1304/F-0957/F-0514/F-0864/F-0754/F-1079/F-0685/F-1222/F-0900/M-0670/F-1120/M-1033/M-0906/F-1132/M-0782/F-0638/M-0876/F-1186/F-0558/M-0960/M-0860/M-1181/M-0576/F-0531/F-0671/F-0953/F-1004/M-0826/F-1108/M-1077/M-1241/M-1051/F-0564/F-0651/F-1328/M-0867/M-0820/F-0614/M-0529/M-0510/M-1320/M-0996/M-0733/M-1022/M-0809/M-0862/F-1112/M-0519/M-1247/F-0929/M-0527/M-0995/F-0849/F-0772/F-0532/M-1319/F-0568/M-0590/M-0944/M-0694/M-0778/F-1214/M-1044/M-0895/F-1123/F-0720/F-1226/M-0982/F-1086/F-0787/M-0582/M-1102/F-1098/F-0760/M-0901/F-0799/F-1274/M-1268/F-1202/F-0846/F-0764/M-0841/F-0697/M-1255/M-0560/M-0888/F-1041/M-0691/F-1213/M-0961/F-0773/M-1101/F-0717/F-1018/M-0507/M-0556/F-0991/F-0829/F-0844/F-0551/F-1175/F-0616/M-0892/M-1056/M-0843/M-0634/F-1257/F-1057/F-0990/F-0797/M-1107/F-1258</t>
  </si>
  <si>
    <t>F-0894</t>
  </si>
  <si>
    <t>Song Ling</t>
  </si>
  <si>
    <t>F-1026/F-0959/F-0578/M-1223/F-1204/M-1068/F-0638/F-0688/F-0583/M-0892/M-1319/F-0804/M-1248/F-0580/M-1031/M-0723/F-0627/F-1071/M-1167/F-0882/F-1098/M-0624/M-0949/F-1202/F-1123/F-1212/M-0940/F-1336/M-1025/M-0851/M-0833/M-1182/M-0967/M-0738/M-0610/F-0763/F-1016/F-0592/M-0510/M-0960/F-0954/M-1344/F-1171/M-0899/M-0567/F-0980/M-1187/F-1126/F-0663/F-1318/M-0979/M-0859/F-0544/M-0826/F-0687/M-0609/M-0877/M-1069/F-0950/F-0502/F-1001/F-0712/F-1253/M-0896/F-0984/M-0505/M-0915/M-1033/F-1144/F-1196/M-1054/F-0512/F-1198/F-1216/F-1222/M-1276/M-0843/F-1155/F-0786/F-1042/M-0783/F-1284/M-1078/M-1111/F-1274/M-1087/F-1119/M-1005/F-0807/M-0780/F-0531/F-1152/M-0593/M-1095/F-0598/F-0747/M-0973/F-0726/F-0772/F-1059/F-0942/M-0925/M-0802/M-0534/F-1143/M-1304/F-0844/M-1287/M-0536/M-0539/F-1081/M-0634/F-1233/F-0628/M-1307/M-1281/F-0617/M-1021/M-1291/F-0689/M-1007/F-1324/F-0952/M-1303/F-0672/F-0614/M-1109/F-0955/F-0705/M-1247/M-0587/M-0716/F-0545/F-0686/M-0816/F-1136/M-0700/F-0764/M-1325/F-1063/M-0961/F-0775/M-1231/F-1271/F-1086/M-1286/F-0727/F-0751/M-0607/F-0517/F-0957/F-0810/M-0792/F-0939/F-1259/M-0715/M-0909/F-1070/M-0696/M-0818/F-0503/M-1101/F-0538/M-0611/M-0733/F-1272/F-0849/M-0951/M-1262/M-0519/F-0596/F-1049/F-0842/M-1334/M-0793/F-0799/F-0975/M-0919/M-1283/M-0774/F-0537/M-0834/F-0613/M-0670/F-1106/F-0563/F-0864/M-1266/M-1208/F-0735/F-0927/M-1218/F-1002/F-1285/M-0910/F-1168/M-0820/F-1130/F-0953/F-1079/F-1342/M-0926/F-1004/F-0516/F-1012/M-0923/M-0745/F-0530/F-1121/F-0739/M-0992/M-0998/M-1345/F-0629/M-1156/F-0671/F-0520/M-0778/M-0523/F-1348/F-0935/M-1147/M-0646/M-1003/F-0839/M-0865/M-1014/F-0767/F-1146/M-1043/F-0808/F-1046/M-0854/F-1335/F-0991/F-1041/M-1158/M-1117/M-1269/M-0572/F-0828/M-1301/M-1139/M-0759/F-0579/M-1110/F-1066/M-1083/F-0754/F-0632/M-0709/F-0812/M-1205/F-0753/M-1118/M-0706/M-0540/M-0831/M-0791/F-0757/M-0590/F-0900/F-0697/M-1009/M-1268/M-1211/F-1203/M-0995/M-1082/M-1142/M-0771/F-1183/M-1267/M-0837/M-0562/M-0888/M-0790/F-0543/F-0845/M-1201/M-1181/F-1245/F-0838/M-0570/F-0719/F-1131/M-1289/M-1243/M-1091/F-0852/M-0835/F-1210/F-0917/M-1135/F-1332/M-0988/F-1234/F-1229/M-1044/F-1188/M-0881/M-1000/M-1270/M-0507/F-0819/F-1317/M-0860/F-0760/F-0635/F-0710/F-0552/F-0661/F-1120/F-0525/M-1102/F-0504/F-0836/M-0643/M-0626/F-1060/F-1015/F-0884/F-0682/F-0561/M-0566/F-1045/M-0821/F-0972/F-1263/M-1195/M-0703/F-1149/F-1221/M-0932/F-0911/M-0677/M-1217/M-0524/F-1176/M-0501/M-0933/F-1151/F-0653/M-1037/F-1013/M-0555/F-0532/M-0509/F-1328/M-1035/F-0660/M-1084/F-0574/M-0997/F-1213/M-0618/F-1306/F-0883/M-0806/F-0668/M-1107/F-1138/M-0694/M-0599/M-0794/F-1153/F-1092/M-0581/F-1316/F-0568/F-1321/M-0673/F-0974/F-1190/F-0748/M-0636/F-0558/F-0685/M-0582/F-1226/F-1313/M-0867/F-1214/F-1116/F-0803/M-0779/F-0549/M-0650/F-1169/F-0829/F-0922/M-0708/M-0548/M-0782/F-0659/F-0937/F-1312/F-0893/F-0622/F-0855/M-0560/M-0606/M-1022/F-1314/M-0553/M-1206/M-0649/M-0996/M-0656/F-1028/M-1088/M-0604/M-0770/F-0934/F-1178/M-1051/M-0556/M-0542/F-1057/M-0732/F-1297/M-0777/M-0506/F-1089/F-1105/M-1008/F-0762/F-0717/M-0704/F-1108/F-1273/M-0526/M-0977/F-0625/F-0616/M-1299/M-0678/M-1038/M-0550/F-1132/F-0500/M-1194/F-0987/M-0841/M-1080/M-1036/M-0876/F-1027/M-1237/M-0947/F-0645/F-1129/M-1347</t>
  </si>
  <si>
    <t>M-0895</t>
  </si>
  <si>
    <t>Wan Xiaoling</t>
  </si>
  <si>
    <t>F-0828/M-1068</t>
  </si>
  <si>
    <t>M-0896</t>
  </si>
  <si>
    <t>Salwa Mahmood</t>
  </si>
  <si>
    <t>F-0672/F-0828/F-1026/F-0935/M-0636/F-1120/F-1212/M-0624/M-0680/F-1136/M-0560/F-0531/M-0834/F-1196/F-1178/M-0843/M-0961/M-0607/F-1046/F-0622/M-0694/F-1123/M-1005/M-0996/F-1152/M-0774/F-0578/M-0599/M-0510/M-1231/F-0786/M-0973/M-0818/M-0566/F-0512/M-1051/F-1042/M-1301/M-1194/M-1107/F-0950/M-1293/M-0877/M-0806/F-1155/F-1045/M-0909/F-0627/M-0570/M-0915/F-1169/F-1171/M-1187/M-0610/M-0977/F-1226/F-1273/M-0783/M-1195/M-1054/F-1081/M-0920/M-0777/F-0953/M-1135/F-0819/F-0911/F-1086/F-0838/F-1168/F-0954/M-0982/M-1014/F-0614/M-1347/M-0593/M-1030/F-0757/M-0910/M-0831/F-0705/M-0892/M-1077/M-0606/M-1170/M-1276/M-1036/M-0646/M-0859/M-1117/F-0927/F-0545/F-1062/M-0600/F-1263/M-0794/M-0820/F-0638/M-0940/F-0980/F-1098/F-0937/M-1139/F-0861/F-0574/F-0714/F-0974/F-1274/M-1319/M-0576/F-1013/F-0563/F-1112/M-0744/M-1147/F-1129/M-0501/M-1320/M-1156/M-0862/M-0526/M-0988/F-1336/F-0668/M-0567/F-1146/M-1021/F-0659/F-0623/F-0747/M-0837/M-0867/M-0620/M-0738/F-1258/F-0751/F-1312/F-0812/F-0900/F-0538/M-0597/F-0975/M-1022/F-0613/M-0901/F-0717/M-1031/M-0840/M-0960/M-1083/F-0537/M-1291/M-1339/M-1109/F-1324/F-1316/F-0804/F-0688/F-0808/F-1259/F-0720/M-0926/F-1215/F-0543/M-1069/M-0899/F-0657/F-1119/F-0893/F-1012/F-1295/M-0670/F-0772/F-1015/M-1078/F-1333/M-1344/M-1304/F-0564/M-1243/M-0992/M-1266/M-0553/F-0697/M-0854/F-0984/M-1241/F-0687/M-1043/M-1345/M-0782/M-1325/M-0562/M-1111/F-0579/M-0527/F-0549/M-0824/F-0712/F-1188/F-0990/F-1132/F-0647/M-1038/M-1300/M-0779/M-0885/M-0649/F-1032/F-0625/M-1218/M-0868/M-0742/F-1346/F-1315/M-0967/M-0944/F-1027/M-1068/M-0758/M-0986/M-0979/F-0617/M-1286/F-0591/F-0504/F-0913/M-0833/F-0503/M-0755/F-0583/F-1213/M-1035/F-1063/F-0991/M-0897/M-0981/M-0519/M-0550/M-1201/M-0644/F-0764/M-0943/F-1204/M-0582/M-1307/M-0792/F-1061/F-1183/F-1317/F-0810/M-0609/F-0632/F-0748/M-0513/F-1055/F-1249/F-1143/M-0709/M-0731/M-1283/F-1121/F-0931/M-0573/M-1323/M-0888/F-1260/F-1138/M-1310/M-1287/M-1181/F-1271/F-0775/M-1009/M-0523/M-1072/F-1275/F-1153/M-0741</t>
  </si>
  <si>
    <t>M-0897</t>
  </si>
  <si>
    <t>Sulaiman Hashim</t>
  </si>
  <si>
    <t>M-1068/F-1026/M-1293/F-0538/M-0910/F-1198/F-0622/F-1079/M-0973/M-0821/F-0687/M-1276/M-1347/F-1324/M-0534/F-0934/F-0839/F-1071/F-0638/F-0592/M-0768/M-0859/M-0624/F-0579/M-0837/F-1119/F-1032/F-1002/F-0882/F-0596/F-1190/F-0751/F-1013/F-1178/F-0537/M-0519/F-0953/F-1216/F-1316/M-1187/F-0950/M-1182/M-0510/F-0627/M-1111/M-1084/M-1107/M-0646/F-1129/M-0961/F-0829/F-1240/M-0940/M-0606/F-0836/F-1023/F-1165/M-0560/F-0954/M-1223/F-1168/M-0526/F-0927/M-1304/F-0672/M-0995/M-1298/F-1226/F-0775/F-1318/M-1101/M-0826/M-1287/F-0720/F-0786/M-0926/F-1336/F-1171/M-0896/F-1010/M-0901/M-0919/M-0928/F-0893/F-0857/F-0578/F-0735/M-0831/M-0703/M-0967/F-0753/F-0504/M-1145/F-1046/M-0988/F-0957/F-0682/F-1016/M-0996/M-0694/F-1012/F-0974/F-0697/M-1201/M-1319/F-0747/M-0540/M-0590/M-0607/M-0809/F-0955/M-1102/F-1136/M-0755/F-1285/F-0842/F-0935/M-0949/F-1081/F-1188/M-0536/M-1301/F-1333/F-0685/F-1284/M-1283/M-0851/M-0738/F-0629/F-1279/M-1095/F-0864/M-1025/M-0630/F-1106/M-1083/M-1291/M-1303/F-0764/M-0997/M-1268/F-0830/M-1255/M-0774/F-0812/F-0844/M-0586/M-1243/M-1072/M-0716/M-0979/F-0531/M-0792/F-1061/F-1155/F-1179/M-0610/M-0562/F-1228/F-0652/M-0843/M-0609/F-0975/M-0970/F-0798/F-0561/M-0780/F-1144</t>
  </si>
  <si>
    <t>F-0898</t>
  </si>
  <si>
    <t>Noha Ramy</t>
  </si>
  <si>
    <t>F-1204/F-1119/M-0738/F-0578/M-0926/F-0512/F-0545/M-0694/F-1012/F-1324/F-0763/M-0837/F-0812/M-0961/F-1016/F-1316/M-0723/M-0678/F-0735/M-0851/M-1184/F-0748/M-1035/M-1167/F-1045/M-0860/M-0744/M-0877/M-0899/M-1005/M-1051/F-1106/F-0846/F-0799/M-1223/F-1136/M-0609/M-0768/F-0980/F-0617/F-1098/F-0804/F-1132/M-0910/M-0977/M-1033/F-0775/M-0843/M-1347/F-0538/M-1241/M-1201/F-0954/M-0599/M-1095/M-0513/F-1226/F-0687/M-0593/F-1032/M-0606/M-0992/M-0566/M-0831/M-0779/M-0505/F-0580/M-0507/F-1042/M-1292/F-0786/M-0833/F-1171/F-1041/F-1312/F-1126/F-0772/M-1084/F-1059/F-1257/F-0549/M-1302/M-0519/F-0953/M-1344/M-1187/M-1145/F-0574/F-0561/M-0600/F-1317/F-0842/M-0610/M-0567/F-0864/M-0624/F-0714/M-1304/F-0844/M-0548/F-0516/F-0911/F-0671/F-0957/F-0712/F-1152/F-0836/M-1024/M-0988/F-0537/F-0638/M-0944/F-1271/F-1131/M-0709/M-0553/F-0623/F-1061/M-1182/M-0771/M-0594/F-1202/F-0939/F-0975/F-0628</t>
  </si>
  <si>
    <t>M-0899</t>
  </si>
  <si>
    <t>Yin Wei</t>
  </si>
  <si>
    <t>F-1026/F-1316/M-0599/F-0953/F-0735/F-1002/M-0877/M-1243/F-1190/M-0609/M-0940/F-1336/M-0892/F-0954/F-0632/M-0510/M-1068/F-0799/M-1031/M-1107</t>
  </si>
  <si>
    <t>F-0900</t>
  </si>
  <si>
    <t>Qiu Ning</t>
  </si>
  <si>
    <t>F-0786/F-0953/M-0988/F-0622/M-0940/M-0910/F-0954/F-1317/F-0819/F-0543/M-0877/F-0804/M-0973/M-1107/F-0828/M-0510/F-1168/F-1016/M-0567/F-0579/M-1319/F-1045/M-1286/F-1257/M-0986/M-0738/F-0861/F-0632/F-0592/M-1231/M-0837/M-0821/F-0864/F-0502/F-0549/M-0926/M-0606/M-1078/F-1123/F-1001/M-0680/F-1071/F-0617/M-1307/F-0829/F-1226/F-0753/F-0537/M-0562/F-0712/M-1051/M-1181/M-1247/M-1145/F-1204/F-1060/M-0610/F-1152/F-0913/F-0991/F-1106/M-1347/F-1032/F-1333/F-1098/M-0774/F-1297/F-1171/F-1079/F-0688/M-0755/M-0949/F-0929/F-1169/F-0668/F-0545/F-1196/F-1146/M-1068/F-1042/M-1187/F-1215/F-0927/F-1183/M-0792/M-0791/M-0909/F-1143/F-0705/M-0505/F-1284/F-0763/F-0842/F-0515/F-0563/F-0504/F-1222/M-0806/M-1195/F-1136/F-0799</t>
  </si>
  <si>
    <t>M-0901</t>
  </si>
  <si>
    <t>Wang Ming</t>
  </si>
  <si>
    <t>F-0828/F-0861/M-1276/F-1198/M-1293/M-1167/M-1347/F-0687/M-1025/M-1031/M-0961/F-0578/F-0563/M-1231/F-0579/M-1319/M-0599/M-0909/F-0545/M-0774/M-1286/M-0505/M-1307/M-0501/F-0583/M-0973/M-1184/F-0864/F-0688/M-0567/F-0672/M-1068/F-0957/F-1216/M-0680/M-0566/F-1155/M-0606/F-1120/F-0846/M-1077/F-0574/F-0900/M-1139/F-0937/F-1196/M-0877/F-0580/M-1292/F-0622/F-0512/M-0986/F-0775/F-0772/F-1071/F-0735/M-1107/F-0763/M-0528/F-0748/F-1143/M-0860/F-0799/F-0549/M-0590/M-0988/F-1032/M-1195/M-0862/M-1036/M-1182/M-0519/F-1045/F-0617/F-1041/M-0646/F-0836/F-0953/M-1135/M-1201/F-0898/F-0686/M-0562/F-1108/M-0876/M-0548/M-0925/F-0991/M-0550/M-0881/M-0594/F-0502/F-1132/M-0510/M-0576/F-1178/F-1333/F-1316/F-1106/M-0624/M-0526/F-1012/M-1320/F-0531/F-0786/F-0614/M-0607/M-0831/M-0513/F-1336/M-0620/M-1303/M-1302/F-0950/F-0632/F-0952/M-0993/M-0696/F-0525/F-0757/M-0970/M-1078/M-0780/F-0537/M-0944/F-0627/M-1145/F-0685/M-0665/M-0826/F-0659/F-0975/F-0980/M-0586/M-1038/F-0543/F-0934/M-0610/F-1131/M-0851/F-1046/F-1257/M-1241/F-1171/M-1084/M-0960/F-0690/F-0935/M-1345/M-1043/F-0592/M-1069/F-0974/F-0737/M-1187/F-0849/F-1305/M-0755/M-0609/M-1255/F-1070/M-0738/M-0859/F-1278/F-1274/F-1013/F-0839/F-0663/M-0802/F-1165/M-0817/F-0882/M-0602/M-0815/M-0557/F-1249/F-1273/F-1253/M-0899/M-1329/F-1204/F-1314/M-0768/M-0868/F-0894/F-1112/M-0821/F-0568/M-1087/M-0967/M-0995/F-1272/F-0503/F-1285/F-1275/M-1024/F-1057/M-0570/M-0782/M-1030/F-0829/F-0596/M-1211/M-0806/F-1059/M-0587/F-0601/F-1260/F-1295/M-1035/F-1063/F-1144/M-1054/F-0913/M-1325/F-0948/F-0728/M-0932/M-0833/M-0529/F-0552/M-1007/F-1280/M-0608/F-0520/F-1134/M-0555/M-1301/M-0926/M-0540/M-1181/F-0884/F-0538/F-1004/F-0598/F-1002/F-0623/M-1344/M-0536/M-0593/F-0544/F-1075/F-0844/M-1109/F-1242/M-0824/F-0717/M-0915/F-1233/M-0581/F-0739/F-0515/F-1215/F-0751/F-1146/M-0752/M-0789/M-0841/F-0720/F-1018/M-0895/F-1126/M-0977/M-1091/F-0911/M-0847/F-0939/F-0719/F-0924/M-1304/M-1334/F-1153/F-1188/M-1310/F-0808/M-0691/F-0798/M-0699/M-0560/M-0947/F-1028/F-0698/M-0919/F-1149/M-0843/F-0804/F-0638/M-1000/M-1323/F-1261/M-0641/M-1037/M-0573/F-1079/M-0611/F-1123/F-0904/F-1154/M-0941/F-1212/M-1235/M-1111/F-1190/M-0800/F-1226/F-0747/F-1175/F-1232/F-0760/F-1210/F-0825/F-0893/F-1119/F-1129/M-0778/F-1066/F-1026/M-1247/M-1248/F-1001/F-0712/M-0553/F-1017/M-0533/M-1266/F-0726/M-0658/M-0928/F-1105/F-0561/F-1183/F-0838/M-1243/M-0761/F-1279/M-0892/M-0940/F-0671/F-0842/M-0791/M-1072/M-0604/F-1089/F-1186/F-0845/F-1130/M-0670/M-1208/M-0694/M-0643/F-1169/F-1152/F-1055/M-1174/F-1256/M-0636/F-0668/M-1056/F-0727/M-1095/M-0779/M-0634/F-0863/F-0551/M-0649/F-0517/M-1005/M-1147/F-0819/F-1335/F-1240/F-1010/F-1348/F-0927/F-1313/F-0705/M-0992/F-0883/F-1342/M-1223/F-0629/M-0729/M-1267/M-0547/M-1164/F-0701/M-0675/F-1250/F-0681/M-0664/F-1016/M-0777/M-0678/F-1318/M-0978/F-0812/F-1160/F-0511/M-0910/M-0507/M-0951/F-1140/F-1157/F-0956/M-1137/F-1127/F-0722/M-1269/F-0764/M-1264/M-1021/F-1151/M-0994/F-1006/F-1315/M-1051/F-0684/F-0676/F-0787/M-0837/M-0854/F-0955/F-0588/M-0706/M-1339/M-1308/M-0781/M-1117/F-1179/F-1228/M-1014/F-0954/M-0718/M-0534/M-0734/F-0669/F-1060</t>
  </si>
  <si>
    <t>F-0902</t>
  </si>
  <si>
    <t>M-1223/F-0828/M-0973/M-0988/M-1293/F-1136/F-1316/F-0959/F-0735/F-1317/F-1120/F-1324/M-0837/F-0819/F-1151/F-0839/M-0534/F-1026/M-1107/F-0935/M-1243/F-0537/F-0579/M-1201/M-0560/F-0632/F-0578/F-0688/M-0738/M-0860/M-0967/F-0953/M-0606/F-1168/F-1126/F-1098/F-1212/F-0934/M-1084/F-0502/F-1190/F-1071/F-0950/F-0763/F-0671/M-0566/F-0846/F-1016/M-1303/F-1188/M-0901/M-1054/M-0925/M-0843/M-0951/F-1226/M-0851/F-0748/F-0668/M-1262/M-0593/F-1210/M-0910/M-0794/M-0636/F-0531/M-0678/F-1333/M-1347/F-0583/F-0864/M-1231/F-1228/F-1198/M-1247/M-0862/F-0829/M-1036/M-0834/M-0548/F-0545/F-1305/M-0869/F-1183/M-0505/F-0772/F-0942/M-0979/M-1170/F-0504/F-0726/F-0592/M-0557/F-0804/M-0920/F-1106/M-0553/F-0911/F-0617/F-0720/F-0753/F-0682/F-0514/F-0810/F-1079/M-0694/M-1325/M-1083/F-1070/F-0623/M-1269/F-1129/F-0931/F-1123/M-0778/M-0570/F-1059/F-0659/M-0576/M-0818/F-1214/F-1312/M-0817/M-0715/F-1222/M-1102/M-0940/M-1078/F-1013/F-0663/F-1012/M-0536/M-1033/M-1014/M-0824/M-0519/M-0779/M-0587/M-0680/F-0747/F-0812/F-1216/F-0786/M-1195/M-0528/F-1143/F-1314/M-0555/F-0900/M-0610/M-1030/F-0515/M-1181/M-0594/M-1069/F-1274/M-0881/F-0980/F-0549/M-1051/M-0915/M-0539/M-0600/F-0551/M-1334/M-0664/F-1010/M-0602/M-0590/M-1255/M-0888/M-1167/M-0986/M-0742/F-0672/M-1329/F-1318/M-1304/F-0687/M-1091/M-0963/M-0885/F-0714/M-0582/F-1275/F-0857/M-0865/F-1213/M-1025/M-0813/M-0732/F-1041/F-1119/F-1165/F-1015/M-1289/M-1077/F-0538/M-1111/M-1323/M-1005/F-0956/M-0897/F-0544/F-0612/M-0831/F-1332/M-1283/F-0689/M-0501/M-0982/M-0658/M-0926/F-1066/M-0815/F-0598/M-0777/F-0685</t>
  </si>
  <si>
    <t>M-0903</t>
  </si>
  <si>
    <t>Wei Xing</t>
  </si>
  <si>
    <t>M-0694/F-1013/M-1054/M-0607/F-0531/F-0671/M-0774/M-0636/M-1025/M-1111/M-0860/F-1120/F-1132/F-1119/F-0957/F-0954/F-0622/F-0543/F-0672/F-1012/F-0935/F-1151/M-1201/M-0940/M-1255/M-0806/F-1059/M-1167/F-1198/M-1139/F-0598/M-0768/M-1286/F-1228/M-0834/M-1051/M-0590/M-0505/M-0824/M-0919/M-0877/F-0580/M-1319/F-0638/M-0841/F-0927/F-0937/F-0568/F-0726/M-0755/M-0951/F-0549/M-1325/M-0821/M-0831/M-0777/F-0687/M-1267/F-1316/M-1077/F-1204/F-0627/M-0979/F-1016/F-1108/F-1318/F-0739/F-0799/M-0967/M-1339/F-0934/M-0606/M-1068/M-0778/M-0986/M-0783/F-0842/F-1171/M-1078/F-0515/M-0843/M-1170/M-0996/M-0779/F-0617/M-0876/M-0620/F-1146/F-0991/M-1083/M-1181/F-1186/F-1337/F-0894/M-0562/F-1212</t>
  </si>
  <si>
    <t>F-0904</t>
  </si>
  <si>
    <t>Qian Nushi</t>
  </si>
  <si>
    <t>F-0786/F-1169/F-1136/F-1002/M-0510/F-1190/M-0860/F-0622/F-0735/M-0560/F-1285/M-0778/F-1119/M-0694/M-1051/M-0774/F-1120/F-0545/F-1004/F-1152/F-1316/F-1023/M-1231/M-1293/M-1111/F-0959/F-0927/F-0934/M-0599/M-0609/F-0627/F-0748/F-1228/M-0505/M-0818/F-0935/M-0768/M-0755/M-0925/F-1059/M-1286/F-0688/F-1045/M-0636/M-1077/M-0899/F-0619/F-0842/M-0610/M-0834/F-1196/F-0515/F-1071/M-1031/F-0617/F-0772/F-0846/M-0519/M-1014/M-0624/M-1139/M-0859/M-1344/F-0563/M-0824/F-1132/M-0910/M-0779/M-0919/F-0754/M-1267/M-0590/M-0501/M-0567/F-0596/F-1123/F-1013/F-0512/F-0980/M-1255/M-0851/F-0687/F-0638/F-0763/F-1305/F-0544/M-1135/M-1145/F-0625/F-0844/F-0671/F-1155/M-1319/F-1324/F-1318/F-1215/F-0578/M-0646/M-1078/F-1317/M-0909/M-0986/M-0820/F-0632/M-0738/M-1223/F-1060/F-0900/F-1188/F-1138/M-1107/M-0550/F-0753/F-1214/F-0564/M-0826/F-0682/F-0955/M-1187/F-0799/F-1257/F-0937/M-1339/M-0715/F-0583/M-0691/M-0928/M-0977/F-0991/M-0529/M-1243/F-0574/F-1202/F-1297/M-0876/M-0979/M-0602/M-1005/F-0660/F-0580/F-1263/M-0527/F-0520/F-0861/M-1262/F-1016/F-0957/M-1170/F-1049/M-0673/M-1269/F-1233/F-0898/F-1028/F-1066/F-1103/F-1032/M-1038/F-0931/M-0995/F-0882/F-1108/M-0524/F-1144/M-1167/F-1027/M-0888/F-1189/F-1278/M-1147/F-0764/F-1212/F-0913/F-1186/M-0877/F-1106/F-1171/M-0831/M-1025/M-0940/F-0538/F-1204/F-0905/F-0516/M-0782/F-0719/M-0868/M-0703/F-1146/F-0839/M-0903/M-0988/F-1081/F-1151/F-0953/F-0990/F-1178/F-1176/F-0549/F-1348/M-0665/F-0974/M-0867/F-1165/M-1021/F-1240/M-0793/M-1022/M-0781/M-1194/F-1129/M-0993/F-0504/M-0932/F-0954/M-1248/M-0679/F-0591/F-1256/M-0534/F-1198/F-0855/F-0852/M-0709/F-1090/F-1274/F-0819/F-1258/F-0537/F-0739/F-0551/M-0923/F-0737/F-1133/M-1205/M-0600/M-0559/M-0611/F-1282/M-1218/F-1026/M-1030/F-0692/F-1018/M-0906/M-0557/F-0502/F-0686/M-0654/F-0872/M-0791/M-0620/M-1247/M-0997/F-0552/F-0727/M-0901/F-1041/M-1201/M-0680/F-0950/M-0507/F-0531/F-0828/M-0926/F-0836/M-0996/F-0804/F-0663/F-1216/F-1312/F-0810/F-1183/F-1259/M-0670/M-0814/M-1082/F-0849/F-1210/M-0841/M-1164/M-0593/F-1335/M-0992/F-0726/M-1291/F-0530/F-0659/F-1086/M-0789/F-0807/M-0576/F-0592/F-1313</t>
  </si>
  <si>
    <t>F-0905</t>
  </si>
  <si>
    <t>Jean Jackson</t>
  </si>
  <si>
    <t>M-0505/F-1169/M-1201/M-0567/F-0672/M-0599/F-0622/M-0694/F-0544/M-1068/M-0910/M-0940/F-0763/M-1051/F-0804/F-1202/F-0935/M-0806/F-0953/F-1079/F-0864/M-1107/M-0755/F-0786/F-0957/M-1031/M-0507/F-1213/M-1339/M-0562/F-0625/M-0778/M-0818/F-0975/F-1120/M-0607/F-1204/F-1060/M-0513/F-1132/F-0502/M-1181/F-0828/F-1013/M-0909/F-0629/M-0744/M-0791/M-0590/M-0834/F-0574/F-1086/F-1001/M-0636/M-0949/F-0775/M-0960/F-0846/M-1014/F-1188/M-1036/M-1293/M-0862/F-0697/F-0515/F-1316/M-0524/M-0576/F-0836/M-0961/M-0553/F-1151/M-0536/F-0549/M-0600/M-1087/F-0984/F-1026/M-1286/F-0861/M-1083/F-0812/M-0534/M-1223/M-0860/F-1045/F-0726/F-1016/M-0906/F-0980/F-0596/M-0851/M-0843/F-0532/F-0514/F-0558/M-0826/M-1078/F-1183/F-1168/M-1291/F-1046/F-1263/F-1070/M-1035/F-1179/M-0867/M-1187/F-0690/M-1195/F-0588/F-1282/M-0700/F-1131/M-0901/M-0733/F-1126/F-1271/F-1027/F-0954/F-1233/F-1186/F-0580/F-1098/F-1349/M-1241/F-1112/F-0839/M-0899/F-0686/M-1084/F-1178/M-0678/F-0808/M-0928/M-0703/F-1004/M-0831/F-1057/F-0751/F-1228/M-0783/M-1247/M-0723/F-0578/F-1333/F-0728/M-0774/F-0698/F-1317/M-1095/F-1108/M-0933/F-1049/F-0530/M-0680/F-1336/F-0583/F-1240/M-1167/M-1231/F-1149/F-1092/F-1226/M-0794/F-0952/F-0568/M-1069/M-1033/M-1044/F-0898/F-0623/M-0608/M-1156/F-0652/F-0807/M-0944/M-0996/F-1295/M-0892/F-1348/M-0793/M-0833/F-0561/M-1074/M-0802/M-0925/F-1285/F-1259/F-1103/F-0687/M-0501/F-1253/M-0992/F-1143/M-1158/M-0856/F-1190/F-0797/M-0841/M-0979/M-0981/M-0548/M-0556/M-1334/F-1225/M-0547/F-1144/M-0724/F-0959/M-1102/M-0765/F-0632/F-0838/M-0885/M-1118/F-0688/F-0937/M-0606/M-1182/F-0798/M-0878/M-1320/M-1091/M-0923/M-1262/M-0982/M-1310/M-0967/F-1272/M-0919/F-1215/M-1192/F-1280/F-0689/F-0504/M-1043/M-0945/F-1153/M-0555/M-0656/M-0597/M-0624/M-0540/M-0805/M-1037/F-1146/M-0741/M-0602/M-0594/F-1012/F-1002/F-0684/F-0904/M-1142/M-0649/F-0613/F-0616/F-1210/F-0852/F-0883/M-0527/M-0837/M-1217/F-1279/F-0695/F-1122/M-0782/F-1346/F-0948/M-0662/M-0526/F-1212/M-0926/M-0642/M-0970/F-1115/M-0745/M-1276/F-0801/F-1129/F-0627/M-1082/F-1032/F-0612/F-0575/F-0669/M-0738/F-0764/F-1171/M-0963/F-1136/M-0759/F-0810/F-0913/F-1198/F-1165/F-1245/M-0859/M-0915/M-0664/M-0572/M-1038/M-1270/F-0719/M-0582/M-0577/F-0735/M-0876/F-1071/F-0911/F-1123/M-1269/F-1134/M-0781/M-1072/M-1205/F-0956/M-1292/F-1106/M-1030/M-0586/M-0673/M-1064/M-0609/F-1312/F-0767/F-0617/F-1006/F-0844/M-0903/F-1284</t>
  </si>
  <si>
    <t>M-0906</t>
  </si>
  <si>
    <t>Lu Chunyan</t>
  </si>
  <si>
    <t>M-0738/M-0567/M-0961/F-1106/F-1198/F-1285/F-1168/M-1347/M-0988/M-0892/F-0763/F-0622/F-0913/M-1307/M-0599/M-1054/F-1023/F-0592/F-0568/F-0627/M-0607/M-1201/F-0638/F-0954/F-1317/F-0957/M-1025/F-1123/M-0610/F-1120/F-0804/F-0864/M-1339/F-1336/F-1171/F-0748/F-1046/M-0860/F-0819/F-1032/F-0959/M-0877/M-1231/M-0919/F-0772/F-1119/M-0755/M-0566/F-0502/M-0901/F-0844/M-0507/M-1223/F-0786/M-1182/F-1212/M-1243/F-0671/F-1183/M-1247/M-0909/F-0842/M-1077/M-0723/M-0758/M-1325/M-0526/F-0561/F-0935/M-0982/M-0540/M-1078/F-1152/M-0779/M-0501/F-0726/F-0578/M-0834/F-1081/M-0539/F-0937/F-0927/F-0980/M-0915/M-0513/M-0553/F-1228/M-0831/M-1095/M-0624/M-0843/M-0973/F-1151/F-1188/M-1036/F-0829/F-0632/F-0798/F-1066/M-0560/F-1012/M-1181/M-0876/M-0510/F-0720/F-0619/F-0775/F-0953/M-1298/M-1068/M-0817/F-0799/M-0524/F-1098/F-0682/F-0580/M-1205/F-0882/F-0564/M-0806/M-1241/F-1312/F-0538/F-0688/M-1187/F-0515/F-0543/M-1184/F-1063/M-0534/F-1143/F-0857/F-0974/F-1349/M-1051/F-1130/M-1109/M-1135/F-0807/M-0609/M-0928/F-1190/F-0812/M-0606/F-0712/F-0512/M-0593/M-0670/M-1167/F-0717/F-0697/M-1038/F-1257/M-0527/F-1213/M-0678/M-1102/M-1194/M-0967/F-0530/F-0830/F-1295/M-0897/F-0563/M-0744/M-0992/F-1216/M-0576/F-1204/F-0735/M-0774/F-0939/F-1263/M-1267/M-0703/F-1129/F-0549/F-0898/M-1319/F-0574/M-0709/M-0871/F-0613/M-0771/M-0951/F-1018/F-1132/F-1062/M-1292/M-0594/M-0789/M-0940/F-1013/M-0809/F-1027/F-1131/M-1005/M-0528/F-0520/M-0960/M-0923/M-1117/F-1165/M-0896/F-0861/F-1061/M-0903/F-1324/M-1276/M-1255/M-1083/F-1186/M-1211/F-1071/F-0839/M-0802/F-0846/F-1193/F-0886/F-1004/F-0591/F-0773/F-1138/M-1281/F-0705/F-1279/M-0791/F-1316/F-1271/F-1026/F-0525/F-1116/F-1346/M-0783/M-1029/M-1084/F-0687/M-1111/F-1215/M-0824/F-1196/M-0821/F-0764/F-1010/F-1178/M-0997/M-0867/F-0950/F-0647/F-1055/M-0925/M-1014/F-1242/M-0805/M-0818/M-0778/M-0851/M-0792/F-1121/F-1089/M-0970/M-1067/F-1041/M-0529/F-1127/M-1170/F-0728/F-0504/M-0590/M-1150/F-1040/M-0677/M-1344/F-0583/F-0612/M-0597/F-0672/M-1056/M-0562/F-1060/M-1293/F-0698/M-0986/M-1074/F-0668/M-0840/F-1045/F-0645/M-0813/F-1202/F-1002/M-0949/F-1070/F-1086/F-0991</t>
  </si>
  <si>
    <t>M-0907</t>
  </si>
  <si>
    <t>Xu Wei</t>
  </si>
  <si>
    <t>F-1119/M-1347/F-0545/M-0837/M-0860/M-1068/F-0775/F-1106/F-0935/F-0934/F-0638/F-1215/F-0786/F-0953/F-0502/F-0735/F-0747/F-0625/M-1005/F-0672/F-0980/M-0609/F-1136/M-0926/F-1312/F-1210/F-1228/M-0967/M-1248/F-0579/M-0778/M-0834/M-0738/F-0580/M-0925/F-1126/F-1013/F-0838/F-1188/F-0543/F-1004/M-1339/F-0726/M-0607/F-1240/M-0988/F-0712/M-0540/F-1183/F-1316/F-0991/M-1182/M-0744/M-1276/F-1032/F-0671/M-1292/F-1151/M-0534/M-0826/M-1036/F-0954/M-1247/M-1135/M-0658/F-0549/F-0829/M-1078/F-1198/M-0501/F-0959/M-0566/F-0578/M-0694/F-0957/F-0508/M-0590/M-0915/M-1069/F-0520/F-0984/M-1031/F-1263/F-1257/F-1071/F-1129/F-0798/M-0960/M-0548/M-0881/F-1168/M-0868/M-0562/M-1014/M-0519/F-1152/F-0894/M-1035/M-1302/F-1086/F-0512/M-0557/F-0682/M-0806/F-0583/M-0920/M-0928/M-1344/M-0843/F-0819/F-1138/F-1066/F-1297/M-0536/F-1336/F-1324/F-0617/F-0931/M-0691/M-0779/F-0772/M-1024/M-0526/F-1196/M-1281/F-0651/F-0568/M-0859/F-0913/M-0897/M-0982/F-1317/M-0624/M-1301/F-0628/F-1318/M-1223/M-0906/M-0696/F-1026/F-1271/M-0878/F-0530/F-1123/M-0608/M-0809/M-0774/M-0996/M-1325/M-0716/F-1278/M-0678/F-1063/F-0812/F-0939/F-0828/F-0846/M-1167/F-1002/F-1189/F-1226/M-1303/F-0739/F-1046/F-0974/M-1289/M-1110/M-1287/F-0669/M-1022/F-0844/M-0840/F-0937/M-0703/F-0688/F-0754/M-0899/F-0855/F-0622/M-1231/F-0531/F-0668/M-0723/F-0627/M-1051/M-0940/M-1107/F-1028/M-0560/F-1092/F-0663/M-0815/M-0865/M-0869/M-0986/M-0923/F-1153/F-0858/M-0794/M-1187/F-0598/F-1313/M-1021/F-0886/F-1079/M-0553/M-0963/M-1255/M-0831/M-0527/M-0620/M-1139/F-0882/M-0547/M-0977/F-0893/F-0685/F-0760/M-0510/M-0949/F-0686/F-1212/F-0924/M-0895/M-0892/F-1070/F-0737/F-0717/F-0842/F-0515/M-1329/M-1307/F-0839/M-0611/F-1227/M-0742/F-1348/F-0504/F-1098/F-0592/F-0787/M-1319/M-1117/F-1178/F-0929/F-1041/M-0919/M-0507/F-0750/M-0877/M-0758/M-0848/F-1141/F-0900/M-0824/F-1179/F-1309/F-0537/M-0910/F-1116/F-0697/F-0861/M-0646/M-1102/M-1241/M-0817/F-0942/F-1233/F-0659/M-0733/M-1218/M-0706/F-0832/M-1334/F-0552/F-0727/M-0570/F-1169/M-0964/M-1267/M-0724/M-1095/M-0768/F-0804/F-0596/F-1245/F-0705/F-1149/F-1346/M-1208/F-0763/F-1253/F-0950/F-0623/F-1190/F-0614/F-0687/F-0808/M-1082/M-1084/M-0821/F-1315/F-0652/F-1132/M-1181/F-0797/F-1193/F-1225/F-1229/M-1304/M-1293/M-0761/M-0958/M-1008/F-1250/F-0564/F-0799/M-1030/F-1244/F-1274/M-0542/F-0767/F-0535/F-1052/F-0525/M-0604/M-0680/F-0563/M-0777/M-0887/M-1300/F-0684/M-1158/F-0927/F-1075/M-1000/F-1121/M-0973/F-1042/F-1100/M-0587/M-1286/F-1238/M-0908/M-1054/F-1335/F-1295/F-1258/F-1015/M-0715/M-1064/F-0522/M-1206/M-1080/M-0662/F-1131/F-0972/M-0998/M-1104/M-1326/M-1191/M-0755/F-1012/M-0541/F-0864/M-0683/M-0759/F-0619/M-0818/F-1130/F-1341/M-0572/M-0780/M-1220/F-0689/M-0593/M-1109/M-0805/M-0636/F-0710/F-0825/M-0528/M-0505/F-0889/F-1285/F-1280/M-0941/F-0632/F-0985/M-0816/F-1143/F-0849/F-1090/F-0748/M-1147/M-1184/M-0606/M-0734/M-0876/M-1073/M-0729/F-0976/M-1201/F-1140/M-0711/M-0961/M-0989/F-0890/F-0952/F-0629/M-1077/F-1180/F-0657/M-0594/M-0649/F-1204/M-0556/F-0884/M-0997/M-0523/F-0538/F-1113/F-0962/F-0714/M-0790/M-0951/F-1216/M-1177/M-0970/F-1011/F-0574/M-1007/F-0830/M-0870/M-1299/F-0955/M-1067/M-0565/F-1055/M-1243/M-0600/F-0975/M-0743/M-0550/M-1111/M-0610/F-0633/F-1065/F-1059/F-1155/M-0603/F-1120/M-0833/M-0730/M-0853/M-0642/F-1045/M-1150/F-1103/M-0709/M-1195/F-0827/M-1308/M-0567/M-0655/M-1298/M-1211/M-1145/F-1284/F-0616</t>
  </si>
  <si>
    <t>M-0908</t>
  </si>
  <si>
    <t>Donald Carter</t>
  </si>
  <si>
    <t>F-0828/F-1013/F-0819/F-0953/M-0910/F-1316/F-0687/M-0678/M-0694/M-1139/F-0592/M-0851/M-0892/F-1196/M-0837/F-1046/F-0861/M-1167/M-0909/M-0505/M-1036/M-1035/F-0804/F-0638/M-1135/F-1204/M-1111/M-0859/F-0975/M-1084/M-0593/M-0609/F-1336/M-0834/F-0563/M-1031/F-1213/F-1120/F-0957/F-1198/F-1119/M-1243/M-1292/F-0512/F-1079/M-1293/M-0566/M-0646/F-1152/M-1201/F-1132/M-1068/M-0534/M-0696/F-0757/F-1188/M-1301/M-0792/M-0779/M-0519/F-0574/F-1045/M-1025/M-1248/F-0763/F-1317/M-1145/F-0751/F-1215/M-1287/M-1182/F-1012/M-0982/F-1071/M-0877/F-0753/F-0882/F-1202/M-1320/F-0739/F-0697/F-0717/M-0951/F-0648/M-1072/M-0703/M-1054/M-1078/F-1305/M-0841/M-0961/F-1027/F-0671/M-0794/F-1032/F-1171/F-1193/M-0555/M-0553/F-0625/M-0590/F-0772/F-0913/M-0680/F-1123/F-0747/M-1069/M-0539/F-1002/F-0726/F-1285/M-0824/M-1101/M-1087/M-0878/F-1062/F-0568/M-1005/M-1077/F-1004/M-1345/M-1303/M-0977/F-0580/M-0636/F-1112/F-1282/F-0935/M-0862/M-0620/F-0517/M-0979/M-1181/M-0831/F-1151/F-1129/F-1178/M-0816/F-1240/F-0857/F-0846/F-1106/F-0917/F-1186/F-1189/F-0754/M-0673/M-1231/F-0545/M-0556/F-0668/F-0954/F-1070/F-0685/F-1018/M-0988/M-0606/F-1250/F-1023/M-0871/F-0537/M-0814/F-0959/M-1241/M-1339/F-1333/F-1168/F-1257/F-1295/M-0793/F-0786/M-0582/M-0562/F-1245/F-1216/F-1155/M-0865/M-1300/M-0821/F-0844/M-1205/M-0510/M-0527/F-1249/F-0937/F-0889/F-1260/F-1222/F-1081/M-0540/M-0576/M-0789/F-0690/M-0885/M-0879/M-0557/F-1016/M-1109/M-0755/M-0806/M-1107/F-0966/F-0900/F-1092/M-0524/F-1275/F-1059/F-0886/F-0984/F-0619/F-0659/M-0741/F-0627/M-0899/F-0688/M-1326/F-1210/F-0532/M-0960/F-0836/M-1276/M-1158/M-0608/F-1348/M-0731/F-0832/F-0748/F-1253/F-1169/F-0990/F-0750/M-0744/M-1286/F-0543/M-0973/M-1118/M-0781/F-0503/M-0928/M-0706/M-1218/F-1259/M-0992/M-1014/F-0530/F-1284/M-1347/F-1273/F-1313/F-1041/M-0610/M-0780/M-0641/M-0856/M-0813/M-0818/M-0662/F-1324/F-0612/F-0827/M-1142/M-0926/M-1344/F-0942/F-1122/M-1038/M-1056/M-0876/F-0622/F-0955/M-0654/F-0623/F-0516/M-1117/F-0760/F-1312/F-1026/F-0520/M-0634/M-0847/M-0526/M-0941/F-1049/F-0522/M-1194/F-1028/F-0807</t>
  </si>
  <si>
    <t>M-0909</t>
  </si>
  <si>
    <t>Wen Wang</t>
  </si>
  <si>
    <t>M-0834/F-1317/M-0961/F-0671/F-1045/M-0636/M-1036/M-0960/F-0935/M-1223/F-1119/M-0919/F-1151/F-1215/M-0755/M-1319/F-1169/M-1286/M-0566/M-0774/F-0580/F-1059/F-0563/F-0959/F-0804/F-1285/M-0996/F-1196/M-1287/M-0723/F-0937/M-0779/M-0678/F-0739/F-0515/F-0682/F-0672/M-0646/M-1077/F-0712/F-0900/M-0977/F-1202/F-0839/M-1030/M-0949/M-0548/F-1013/F-0629/M-0738/F-1098/M-0951/M-0915/M-0940/M-1084/M-0859/M-0560/M-0926/M-1262/F-0543/M-1038/F-0954/M-0862/M-1051/M-0896/M-0967/F-0726/M-0501/M-1302/M-0550/F-0592/M-1087/M-0988/F-0798/F-1002/F-0688/F-1171/F-1066/F-0545/M-1014/F-1001/F-1198/F-1132/M-0540/F-0717/M-0901/F-1120/F-1010/M-0600/M-0528/F-1278/F-1183/M-1068/M-0843/M-0624/M-0513/M-1184/M-1298/M-1111/M-0821/F-1263/M-1033/M-0837/F-1146/M-0851/M-0716/M-0970/M-0758/F-1081/M-0524/M-0715/M-0824/F-0751/F-0808/F-1249/M-1095/M-1182/F-0763/M-0510/F-0564/F-0927/M-0841/F-0705/M-1031/F-0893/M-0582/M-0871/F-1168/F-0622/F-0797/F-0549/F-0516/F-1214/F-0929/M-0840/M-0768/M-1267/M-0536/F-1305/F-0508/F-1178/F-0772/M-0505/M-1345/M-0895/M-1247/F-0687/F-1233/F-1062/F-1046/F-0735/F-0787/M-0982/F-1123/F-1324/M-1347/M-0610/M-0793/F-0544/F-0532/F-0762/M-0570/F-1023/M-0944/F-1284/F-0838/M-0813/F-0898/F-0828/F-0619/M-1266/F-0953/F-0627/F-0502/M-0590/M-0649/F-1228/F-0737/M-1025/F-0764/F-0924/M-0673/M-1167/M-0602/F-0647/M-1107/M-1293/F-0786/F-1175/F-0842/M-1276/F-1126/M-0892/F-0728/F-0659/M-0818/M-0781/M-0557/M-0567/M-0740/F-1322/M-1035/M-0806/F-0830/F-1071/F-0966/M-0782/F-1257/M-0744/F-0652/M-0634/F-0617/F-1312/F-1216/M-0534/F-0934/M-1334/F-1190/F-0538/F-1042/M-0599/F-0975/F-1212/F-1144/F-0588/M-1208/F-1272/F-0638/F-0613/F-0579/F-0504/F-1336/M-1320/F-1027/F-0799/M-0587/M-1139/F-1313/F-1193/M-0945/M-0947/F-0648/F-0767/F-0861/F-0819/M-1172/F-1075/M-1162/M-0854/M-0981/M-0997/F-1152/M-0553/F-0832/F-0911/M-1053/F-0522/F-1222/M-0654/F-1129/M-1255/M-0920/M-1187/F-0578/M-1235/M-1303/M-0877/F-1154/F-1006/M-0899/M-1289/M-0656/F-1309/M-0658/F-0668/M-1003/M-0670/F-0714/M-1069/M-0664/M-0547/F-1332/M-0906/M-0777/M-0639/M-0887/F-0625/M-0555/F-0651/F-0747/M-1117/M-1281/M-0700/M-1304/F-0697/F-1090/F-1016/F-1274/F-0849/F-1057/F-1018/M-1091/M-0573/M-1022/F-0601/F-1346/F-0863/F-1108/M-0789/M-0800/M-1145/M-0631/M-1073/M-1241/F-0836/F-0952/M-1102/M-1054/M-0752/M-0993/F-1133/M-0609/M-0903/F-1333/F-0971/M-0815/F-0514/F-0864/M-0833/M-1099/F-1328/F-0719/F-0942/M-0523/F-0520/M-0620/M-1344/M-1142/F-1012/F-1349/F-1204/M-0745/F-1026</t>
  </si>
  <si>
    <t>M-0910</t>
  </si>
  <si>
    <t>Abdulmohsen As</t>
  </si>
  <si>
    <t>F-0531/F-0786/F-1026/M-0505/M-1111/F-1136/F-1336/F-1120/F-1171/F-0596/F-0632/F-1178/F-0804/M-0566/F-0735/M-0996/F-1013/M-0778/M-1014/M-0961/F-0991/F-1004/M-1255/M-0680/M-1243/F-1016/M-1276/M-0562/F-0957/F-0953/M-0703/F-1168/M-0791/F-1046/F-0772/M-0624/F-0544/M-0501/F-1146/F-0913/M-1054/M-0607/M-0744/F-1032/M-0826/F-0687/M-0834/F-0751/M-1139/M-1077/F-0525/F-1196/M-0820/F-0898/F-0828/F-0688/M-0919/F-0839/F-1190/M-1320/M-0982/M-0877/F-1216/M-1025/F-0844/F-1057/F-1316/M-0738/M-0513/M-0977/F-1138/F-1098/M-0593/M-0609/F-1297/M-0550/M-1107/F-0810/M-1095/M-1069/F-0629/M-0928/M-1247/F-0682/F-0739/M-0636/F-0836/F-1257/M-0949/M-0979/F-0763/F-0753/M-0548/F-1222/F-1081/F-0579/M-0940/M-1223/F-0697/M-0777/M-1194/M-0833/F-1123/F-0537/F-1186/M-0926/M-1170/F-0911/F-0812/M-0677/F-1023/F-1272/M-1187/M-0696/F-0757/M-0630/M-1287/F-0900/F-0504/M-0715/F-1002/M-1292/M-0876/M-0906/M-0536/M-1269/F-0939/M-0896/M-0570/M-0774/F-0727/F-0563/F-1001/M-0909/M-1262/F-1273/F-0538/M-1109/F-1079/F-1202/F-1228/F-0842/F-1106/F-1328/F-1226/F-1213/F-0617/M-0806/M-0816/M-0540/F-1263/M-1087/M-0920/F-1317/F-1042/F-1062/M-0867/F-0530/M-1182/F-1129/M-0733/M-1195/M-1035/F-0663/F-0864/F-1271/M-1184/M-0740/F-1337/M-0600/M-0824/M-1281/M-0553/F-1314/F-0705/F-0857/F-1045/M-1344/F-0799/F-0652/F-0819/M-0963/F-1240/F-0659/F-1063/M-0945/M-0742/M-0594/M-0998/F-0627/M-1135/F-0717/M-0843/M-0885/M-0997/M-1268/F-1198/F-0754/F-1253/F-1318/M-1102/F-1059/F-0937/M-0758/F-0698/F-0648/M-0731/F-1250/F-0935/F-0684/F-0668/F-0726/M-0679/F-1108/F-0580/M-0981/F-1242/M-1172/F-0558/F-0532/M-0678/M-1038/F-0827/F-0882/M-1211/F-0545/F-0893/M-1266/F-0775/F-1119/M-0837/F-1070/M-0901/M-0724/F-0583/M-0802/F-0927/M-1300/M-1110/M-0943/F-0829/F-0931/M-0691/F-0622/F-1131/M-0524/M-1231/F-0832/M-1307/M-0960/F-0798/F-1249/F-1212/F-1154/F-0671/M-1334/F-0623/F-0645/F-0564/F-0651/F-0929/M-0644/M-0752/M-0694/M-1298/M-0529/M-0851/F-1130/M-0510/F-0883/M-0782/F-1132/M-1064/F-0669/M-0854/F-0685/M-0547/M-0665/M-0792/M-0923/M-1117/M-0768/F-0849/F-0520/F-0966/M-0789/F-1165/M-0821/F-1052/M-1331/M-0899/M-0859/F-1126/F-0914/F-0712/F-0638/M-1067/F-1179/M-1104/F-1282/F-0861/M-1347/F-1060/M-1311/F-1049/F-1006/M-0606/M-1162/M-0539/M-0951/F-0747/M-0567/M-1021/F-0549/F-0635/M-1206/M-1224/M-1043/M-0973/M-0528/M-0643/M-1072/M-0700/M-0560/M-0862/M-1319/F-1113/F-0619/F-1210/M-0865/F-0672/F-1089/F-1333/F-0825/F-1295/M-0599/M-0993/F-0514/M-1293/M-0555/F-1151/M-1327/F-0934/M-0871/F-0852/M-1167/M-1078/F-1116/M-1005/F-0987/M-1291/M-1051/M-1009/F-0894/M-0895/F-1169/F-1274/M-0944/F-0661/F-1332/M-1158/M-0534/M-0650/F-0954/M-0878/F-0801/M-1201/F-0512/F-1140/M-0860/F-1285/M-0888/F-1236/F-0616/F-1141/M-0755/F-0905/F-0578/F-0838/M-1099/M-1301/M-1068/M-1286/F-0769/M-0964/M-1073/F-0936/F-1041/M-0868/M-1265/F-0959/M-0925/F-1215/F-0625/F-1321/M-0610/M-0988/F-1144/M-1037/F-0924/F-1048/F-0971/M-0805/F-0701/F-0880/F-1209/M-1205/M-0604/F-0522/M-0507/M-0759/F-1324/F-0904/M-0519/F-0592/M-1036/M-1339/M-1288/M-1173/M-0523/F-0502/F-0889/F-1204/F-1203/M-1125/F-0823/F-0748/F-0942/M-0897/F-0568</t>
  </si>
  <si>
    <t>F-0911</t>
  </si>
  <si>
    <t>Firas Ali</t>
  </si>
  <si>
    <t>M-0567/M-1167/M-0837/F-1190/M-1014/F-0861/F-0538/F-1032/F-0638/F-0735/F-1119/F-1106/M-1111/M-1005/M-1068/F-1316/F-0625/F-0799/M-1030/M-0925/M-0778/M-0833/M-0560/M-1319/M-0860/F-0747/M-0678/M-1184/F-0754/F-1016/M-1339/M-0862/F-1129/M-1035/F-0751/M-0826/F-0838/F-0828/M-0513/M-1139/M-0834/F-0882/F-1317/F-1123/M-1145/F-1060/F-0580/F-0568/F-0913/M-0920/M-1038/M-0777/M-1276/M-0774/M-1117/M-0582/M-0979/M-0510/F-0545/F-1253/M-0940/M-0636/M-0869/M-0986/F-0753/F-1257/F-1010/F-0627/F-0775/M-0696/M-1304/F-0537/M-1095/F-0974/M-1344/M-0519/F-1086/M-0982/M-0610/M-0949/F-0622/F-1098/M-0899/F-0760/F-0757/F-1285/F-0857/M-1107/F-1278/F-1271/F-1165/M-0995/F-0632/M-0570/M-0587/M-0557/F-0763/F-1198/F-0929/M-0609/M-1024/M-1293/F-1151/M-0951/F-1144/F-1179/M-0599/M-1033/M-1201/F-0512/M-1298/F-1026/F-1168/M-1021/F-0991/M-0606/F-1012/F-1324/F-0619/M-1054/M-0960/M-1223/M-0881/M-0607/F-0687/F-1245/M-1087/F-1013/F-1138/M-0806/M-0977/F-0772/M-0871/M-1218/M-0988/F-0726/F-0844/F-1092/F-1240/M-0540/M-0573/M-0723/F-0786/F-0598/F-1136/M-1300/F-1049/F-0939/F-1061/F-1079/M-0646/M-0665/F-0846/M-0528/F-0855/F-1027/M-1083/M-0840/M-0878/F-1349/F-1002/M-0877/M-0505/F-0787/F-0830/M-1187/F-0503/M-1248/F-0561/M-1325/M-0553/M-0620/F-0804/M-1231/F-1146/F-0808/M-0961/F-0544/M-0793/F-0682/F-0959/M-0691/M-0755/F-1071/F-0613/F-1280/F-1171/M-0680/M-1109/M-0926/F-0955/F-1233/F-1314/F-1228/F-0532/F-1004/M-0670/M-0910/F-1213/M-0815/F-0588/M-0758/F-1126/F-0975/M-1084/F-1238/F-0839/F-0592/F-0668/F-1212/M-0738/M-0602/M-0626/M-1051/M-0992/M-0534/F-0672/F-1256/F-1063/F-1215/F-0819/F-0980/M-0997/M-0867/M-0848/F-0898/F-0657/M-1077/F-0739/M-0841/F-1042/F-1282/M-0843/M-1292/M-0895/M-0740/M-0703/M-1235/M-0964/F-1169/F-1260/F-0719/M-0865/M-1208/M-0501/M-0664/M-0744/F-0686/M-0915/F-1132/F-0931/M-0903/F-0767/M-0715/F-1045/F-0864/M-0813/F-0858/F-0801/M-0919/F-1214/M-1267/F-0676/M-1320/F-1130/M-1287/M-1334/F-0795/M-1163/M-0892/F-1225/M-0776/M-0768/F-1346/M-1301/F-0953/F-0628/F-0671/F-1335/M-1302/M-0820/F-0714/M-1170/M-0850/F-0969/M-0562/F-1261/M-0897/F-0952/M-0524/F-0574/F-0950/F-0508/M-0732/M-0909/F-0893/M-1345/F-1210/F-0652/M-0639/F-0957/F-0798/F-0983/M-1102/M-0765/F-0648/F-1039/F-1070/M-1029/F-0863/F-0935/F-1279/M-0593/F-0663/F-1001/F-1305/M-1255/M-0630/F-0737/M-0542/M-0944/M-0856/F-0578/F-0552/M-1247/F-1332/M-0888/F-1216/M-0906/M-1329/F-0750</t>
  </si>
  <si>
    <t>F-0912</t>
  </si>
  <si>
    <t>Waseem Syed</t>
  </si>
  <si>
    <t>F-1136/F-1026/M-0567/F-1316/M-0988/M-1014/M-1167/F-1071/F-0953/F-0735/M-0593/M-0877/M-0505/F-1123/F-1151/M-0599/F-1198/F-1079/F-1190/M-0778/F-0935/F-1196/F-0672/F-1215/F-1317/F-0592/M-0940/F-0726/M-1033/M-1303/F-0798/F-0804/F-1178/M-0694/M-0768/F-0579/F-1138/F-0622/M-0821/M-0562/M-0920/F-0502/F-1171/M-1139/F-0844/F-1213/F-0638/M-0723/F-0828/F-0596/F-1012/M-1347/F-0563/F-1257/M-1068/F-0980/M-1293/M-0610/M-0680/M-0696/M-0901/M-0833/M-0646/F-1041/F-0687/M-0783/M-0566/F-1240/M-0774/F-0515/M-0609/M-0664/M-0919/F-0686/M-1344/M-0868/F-1336/M-0600/F-0838/M-0507/F-1318/M-0582/F-1063/F-1169/M-0782/F-0583/F-0927/F-1324/M-1241/M-0841/M-1024/M-1325/M-0967/M-0977/M-0553/M-0733/F-1168/M-0824/M-0806/F-0913/M-0817/M-1035/M-0826/M-0539/F-0697/M-1231/F-0812/F-1059/F-1016/F-1280/M-0915/M-1038/M-0809/M-1111/M-1298/F-0568/M-1005/F-0685/M-0925/F-0894/M-0982/F-1249/M-0634/F-0819/F-0939/M-0586/F-0512/M-1147/M-1301/F-0764/F-0872/M-1300/M-1287/F-1273/M-0859/M-0834/M-0594/M-0949/F-1228/F-0632/F-1245/M-1201/M-1030/M-0818/M-0715/M-1031/M-0709/M-0510/F-0508/M-0892/M-0740/F-1055/M-0534/F-1222/F-0712/F-1129/M-1326/F-1066/M-0738/F-1295/M-1187/M-0524/M-0996/M-1267/F-0543/F-0991/M-0909/M-0992/M-1291/M-0869/F-0588/M-0523/F-1010/F-0959/F-1152/M-0885/F-0990/F-0617/F-0748/M-0779/F-0864/M-0881/M-0590/F-0787/M-1091/M-0724/M-0607/M-0998/M-0556/F-0552/M-0831/F-1032/F-0627/F-0648/F-0757/F-1188/M-0526/M-0888/F-0937/F-0954/M-1064/M-0820/F-0751/M-0896/F-0651/F-0753/M-1243/F-0807/F-1155/F-0551/M-0995/F-1332/F-0531/F-1186/M-0755/M-1109/F-0830/F-1004/F-0929/F-0775/F-1001/M-0871/M-0791/F-1126/F-0747/F-0574/F-1018/M-1182/F-1090/F-1040/F-0883/M-0843/M-0960/M-1266/F-0975/F-1049/F-1023/M-1084/M-1195/F-0544/M-1304/F-1284/M-0540/M-0679/M-0926/M-0814/M-0928/M-1218/M-1262/M-1255/F-0625/M-0501/F-1045/F-0578/M-0597/F-0829/M-1107/M-0650/F-0950/F-1337/M-0581/F-0846/F-1120/F-0613/F-0797/M-0636/F-0522/F-0717/F-1098/M-0860/M-1302/F-1132/F-1052/M-1082/M-1162/F-1204/F-0705/M-1281/F-0689/M-1053/F-0629/F-0692/M-0765/F-1285/M-0979/M-0933/F-1193/M-1158/M-1319/F-1263/M-1208/F-0710/F-0845/F-0561/M-1021/F-1108/M-1074/M-0837/F-1297/M-1339/F-1006/F-0763/F-0772/M-0649/F-1175/F-1306/M-1067/F-0808/M-1235/M-0513/F-0898/F-0924/M-0770/F-0564/M-1248/M-1320/F-0842/F-1309/M-1211/M-0658/F-0504/M-1223/F-0645/F-0760/M-1083/F-1216/M-1007/F-0575/M-0758/M-1334/M-0973/M-0639/F-1314/F-0956/M-0528/M-1073/M-0741/M-1207/F-1086/F-1200/F-1133/M-0729/M-0703/M-1276/M-0848/M-1239/M-0584/M-0536/M-1156/F-0737/M-0944/F-1013/M-0678/F-0657/M-1022/M-0908/M-1054/M-0759/M-1247/F-1274/M-1181/F-0671/M-0851/F-0861/M-1311/F-0836/F-0884/F-0984/M-1117/M-1003/M-0981/M-0802/F-0538/M-0835/M-0910/F-1119/F-1210/M-0655/F-0688/F-0810/M-0963/M-1174/F-0714/M-0602/F-1002/M-0527/M-0630/F-1250/M-0700/F-1183/F-0786/M-0866/F-1251/F-1258/F-0549/F-1275/F-0750/M-1150/F-0580/F-0952/F-0827/M-1170/F-1278/M-0964/F-0754/F-0839/M-0565/M-0642/M-1135/M-0577/M-1161/F-1046/F-0858/F-0972/F-0911/M-0951/M-0571/F-1236/F-0545/F-1271/F-0695/F-1106/F-0914/M-0662/F-0795/F-1165</t>
  </si>
  <si>
    <t>F-0913</t>
  </si>
  <si>
    <t>Fathi Mirza</t>
  </si>
  <si>
    <t>F-1136/M-0599/F-1002/F-0592/F-1168/F-1316/M-0624/F-0786/F-0688/M-1347/M-0837/F-1212/F-0579/M-0824/F-1016/F-0828/F-1120/F-0537/M-1167/M-0967/M-1031/M-0910/F-1126/F-0937/F-1213/M-0562/F-0531/F-0882/F-1228/F-0763/F-0538/F-1119/M-1293/F-1336/F-0671/F-1059/F-1045/F-0622/F-1012/M-1068/F-0735/F-1023/M-0610/F-1079/F-0712/M-1307/F-0799/M-0540/F-0580/M-0986/F-1004/F-0515/F-1071/F-1146/M-0528/M-1195/M-0774/F-0672/M-0818/M-1243/F-1152/M-0877/M-0755/F-0980/F-1216/M-0570/M-1201/F-0953/M-0550/F-0512/M-1139/M-1291/M-0703/M-0868/F-0623/F-0543/M-0876/F-0545/F-0864/F-0660/M-0960/F-0844/M-0834/M-1320/F-0686/F-0839/M-1095/M-0678/F-1169/F-0687/M-0896/M-0744/M-0977/F-0934/F-0514/M-0961/F-1151/M-0513/F-0502/M-1014/F-0775/F-1196/F-0798/M-0696/M-0700/F-0714/M-1267/F-0975/F-0954/M-1078/M-1287/F-0787/F-0558/M-0519/F-0690/F-0632/F-0583/M-0582/M-1170/F-1333/F-1253/F-1060/F-1257/F-0598/M-0529/F-1013/F-1198/F-1202/F-1305/M-1194/F-1027/M-1301/M-0715/M-0925/F-0685/M-1281/F-0520/F-1312/M-0851/M-0881/F-1046/M-0843/M-0996/M-1241/M-0658/F-0751/F-0508/M-1069/F-0663/M-1101/F-0957/M-1325/M-0670/M-1033/F-1273/M-1147/M-0940/M-0970/M-1024/M-0821/F-0812/F-1210/F-1324/F-1275/M-1035/F-1103/M-0778/M-1283/M-0590/F-1123/F-1193/F-1130/F-0561/M-0586/F-0884/F-1070/F-0516/F-0659/F-1297/M-0679/M-0732/F-0668/M-1184/F-0807/F-0568/F-1245/M-0979/F-0754/F-1315/F-1086/M-1072/F-1028/M-0802/M-0768/F-1134/M-1084/F-0911/M-0793/F-0838/M-1036/F-1132/M-0993/F-1153/F-1026/M-1276/M-1054/M-0576/F-1001/M-0593/F-1032/F-1075/M-0840/M-1172/F-1178/F-1041/F-0935/M-1111/M-0879/F-0819/M-0964/M-1163/M-0758/M-0573/M-0963/M-0664/M-1205/M-0988/F-1258/F-1204/M-0745/F-0727/M-1248/M-0862/M-0791/M-0740/F-0619/M-1339/F-1318/M-0559/F-0950/F-1284/M-1025/M-0856/M-0534/F-1089/M-0992/M-0639/M-0742/M-1298/F-0661/F-1282/F-0939/F-0829/M-0733/F-1040/M-0850/F-1061/M-0560/M-1187/M-0923/M-1087/F-0991/F-0904/M-1208/M-1000/M-0779/M-1107/M-0973/F-0689/F-1249/M-1038/M-0909/M-0581/F-1127/F-0563/F-1176/M-0548/M-0926/F-0852/F-0830/F-0861/M-1021/M-0919/M-0901/M-1334/M-0816/M-1303/F-1141/M-0636/F-0757/F-0739/F-0855/F-0804/M-0949/F-1122/F-1256/F-0747/F-0762/M-0557/M-0998/F-1065/F-0760/M-0566/M-0691/M-1044/F-0890/M-0903/F-0638/F-1214/F-0682/F-0719/F-1052/F-0795/F-1346/F-0927/M-0805/M-0641/M-0859/F-0825/M-1077/F-0737/M-0792/M-1051/F-0875/M-1030/M-1109/M-0995/M-0646/F-1337/F-0616/M-1319/M-1218/F-0503/F-0955/F-1105/M-0815/M-0539/M-1344/F-1081/F-1018/F-1236/F-0530/M-0555/M-1142/F-0575/F-0883/M-1118/F-1295</t>
  </si>
  <si>
    <t>F-0914</t>
  </si>
  <si>
    <t>Peng Song</t>
  </si>
  <si>
    <t>F-0672/F-0935/M-0567/M-0973/F-0861/F-1204/M-1014/M-0960/M-1068/F-1285/F-0543/M-0507/F-1045/M-0607/M-0599/F-0804/F-0828/M-0774/F-0622/F-0574/M-0996/M-0977/F-0502/M-1005/F-0937/F-0592/M-0841/F-1120/F-1059/M-0606/F-0638/M-0723/F-1196/M-0524/M-0899/M-0818/M-0678/F-1336/M-1030/M-1139/F-0959/M-1243/F-1216/F-1071/M-0982/M-0548/M-0624/F-1155/F-0763/F-0687/M-1325/F-1178/F-0538/F-0747/M-1025/M-1301/F-1004/M-0519/F-1151/M-0696/M-0986/F-0953/F-0975/M-0680/M-0536/M-1292/M-0837/F-0957/M-1187/F-0580/M-0826/F-0829/M-0562/F-0798/M-1035/F-0934/M-0821/F-1013/M-1255/M-0610/F-1106/F-1183/M-1267/M-1078/M-1051/F-0844/F-0748/F-0739/F-0717/M-0794/F-1126/M-0510/M-0768/F-0954/M-0553/M-0694/M-1101/M-1287/F-0775/M-0560/F-1188/M-0967/F-1226/M-0860/M-1038/F-0786/M-1320/F-1129/F-0974/F-1171/M-0646/F-1098/F-0894/M-0915/F-0950/M-0901/F-0544/F-0532/F-0898/M-0636/F-0614/F-1271/M-0791/M-0831/M-0783/M-0528/M-0910/M-0576/F-1297/F-0697/F-0772/F-0588/M-1281/F-1324/F-1023/M-0586/F-0787/M-0715/M-0963/M-0895/F-0705/F-0952/F-1012/F-1240/F-1215/F-0525/F-0628/F-0579/F-0939/F-0627/M-0888/F-1179/M-1339/M-0988/F-0719/M-1170/F-1274/F-1316/M-0869/F-0561/F-1070/M-0539/M-1072/F-0819/M-0877/F-0808/M-0573/F-0728/F-0762/F-0760/F-0625/F-0669/F-1169/F-1144/M-1077/M-0824/M-0716/M-1195/F-0735/M-1298/F-1026/F-0773/M-0600/F-1263/M-0833/F-0955/M-1031/F-0690/M-1304/F-0508/F-0520/M-1009/M-0634/F-0857/F-0807/M-1303/F-1042/F-1066/M-0903/F-0830/M-1223/F-1190/F-1193/M-1021/F-1016/F-1314/M-0806/M-0926/F-0864/M-1276/F-0698/F-0836/F-0855/F-0671/M-0951/M-1111/F-1213/M-0998/F-1257/M-0593/F-0872/F-0727/F-1317/M-0501/F-0504/F-0545/M-1167/F-1318/M-0620/M-0630/F-0596/M-0581/F-0612/F-0512/F-0552/M-0906/M-0813/F-0648/M-0741/F-1046/F-1134/F-0688/F-0531/F-0659/M-0611/M-1172/M-0557/F-1079/M-0854/F-1229/M-0738/F-0726/M-1135/F-0657/M-0780/M-1300/F-1273/M-0856/F-0927/M-0587/M-0876/M-0540/F-1275/M-0941/M-1044/F-1086/F-0942/M-1289/M-1345/M-0897/M-0700/M-0566/M-1181/M-0979/F-1225/F-0682/F-0886/F-0801/M-1286/M-0505/F-1153/M-1201/F-1123/F-1136/F-1256/M-0909/F-0516/F-0795/M-1241/F-0549/M-0752/M-0981/M-0949/M-0649/F-0647/M-0527/F-0842/F-1328/F-0685/M-0758/M-1231/M-1184/M-0792/F-1052/M-1029/F-0702/M-1087/F-1116/M-0834/F-0767/F-0578/F-0972/F-0971/F-0583/F-0686/F-1321/F-0652/M-1107/F-1313/F-1212/M-0793/F-1002/F-1001/M-1091/M-1302/F-0750/M-1268/F-1332/F-1132/F-0962/M-1054/F-0838/F-1198/F-1108/F-1295/M-0868/F-0900/M-0755/M-1269/F-1138/F-0568/M-0995/M-1125/M-0862/M-1069/M-0570/M-0850/M-1291/F-0911/M-0943/F-1090/F-0893/F-1127/F-0849/F-0797/M-0881/M-1185/M-0993/F-1081/F-1041/F-1032/M-1265/M-0778/F-1189/F-1061/M-0928/F-1112/M-1158/F-0619/M-0944/F-0980/F-1279/F-1168/F-0803/F-0913/M-1347/M-0594/M-1319/F-0904/F-0936/M-0733/M-1093/M-0732/F-1119/M-1293/M-0940/M-0745/M-0923/M-0896/M-1022/F-0514/F-1121/F-1057/F-0632/M-1338/M-0556/M-1343/F-0503/M-1283/M-0776/M-1064/M-1008/F-1010/M-0664/F-0990/M-1117/M-0706/M-0843/F-1272/F-1100/F-0839/F-0757/M-0602/F-0875/F-0558/M-1218/F-1141/F-1060/M-0866/M-0711/M-0853/F-1202/F-0616/M-0867/F-1337/M-0597/F-0754/M-0641/M-0920/F-0660/M-0582/M-1080/F-1152/M-0609/M-1308/F-0595/F-0617/F-0564/F-1346/F-1253/F-1146/M-1252/M-0816/F-1214/M-0892/F-0598/M-0930/M-1307/F-0701/M-0513/M-0550/M-0848/M-0817/M-1207/M-0961/M-1082/M-0523/M-0615/M-0859/F-1165/F-0537/F-1333/F-0522/F-1122/M-0667/M-0782/M-0658/M-0655/F-0812/F-0751/M-0679/F-0884/F-1249/F-0882/M-0577/F-1340/F-1113/M-1311/F-1228/F-1238/F-0737/M-0529/M-1237</t>
  </si>
  <si>
    <t>M-0915</t>
  </si>
  <si>
    <t>Fayez Haifa</t>
  </si>
  <si>
    <t>F-1204/M-0567/F-0671/F-1079/M-0694/F-0953/F-0579/F-0502/M-0510/M-0821/F-1169/F-1212/F-1215/M-1231/F-0913/F-0563/M-0986/M-0973/M-1255/F-1032/M-0723/M-0755/F-1143/M-1248/F-0786/F-1178/F-1045/F-0861/M-0560/M-0837/F-1026/F-1123/F-0775/F-0828/F-0627/F-0531/F-0959/F-1120/M-0919/F-0574/M-0877/F-1318/F-0882/M-1347/M-1194/M-1287/F-0748/M-1184/M-1139/F-0712/F-1202/M-0876/F-0798/F-0829/F-0819/F-0672/M-0926/F-0864/M-0949/M-1293/F-1136/M-1036/F-1042/F-0632/M-0851/M-1038/M-1303/F-1188/F-0757/F-0836/M-0782/M-0738/M-0779/M-0703/F-1041/M-0774/M-0610/M-0540/M-1298/M-1344/M-1319/M-1051/F-0954/M-0868/M-0507/M-0791/M-0818/F-1131/F-0763/M-0794/M-0519/M-0691/F-1063/F-1317/F-0739/M-0646/F-0596/F-0687/M-1243/M-0881/M-0501/M-0570/F-1057/F-0751/M-1072/M-1069/F-0525/M-0768/M-0582/F-1070/F-0808/M-1111/F-1151/F-1016/M-0940/F-1171/M-1025/M-0802/F-1106/F-0937/F-1263/F-0514/M-1304/F-0538/M-0524/M-0606/M-0831/M-1101/F-0592/M-1077/M-0910/F-0804/F-0842/F-1213/M-1078/F-1119/F-0512/F-1257/M-0792/M-1301/M-1205/F-1165/M-0562/F-1098/F-0747/M-0834/M-1307/M-1218/M-0536/M-0505/M-0665/M-0892/M-1033/F-0504/F-0668/M-0624/F-0530/F-0754/M-0678/F-1040/F-0735/M-1031/F-1175/M-0771/M-0979/F-0638/F-0520/M-0696/F-1279/M-0599/F-1138/M-1135/M-0636/M-1102/F-1081</t>
  </si>
  <si>
    <t>F-0916</t>
  </si>
  <si>
    <t>Roger Lopez</t>
  </si>
  <si>
    <t>F-1198/F-1119/F-0672/M-1223/F-1136/M-1068/F-1026/M-0973/M-1276/F-0819/M-0940/M-0949/M-0562/M-0536/M-0560/F-1059/M-0986/F-1171/M-0843/F-0748/F-0617/F-0804/M-1014/M-0703/M-1241/M-0723/F-1210/F-0545/F-1060/M-0553/M-0507/M-0877/F-0882/M-1030/F-1226/M-0826/M-0859/F-0531/M-0791/F-1168/F-0864/F-1188/F-0900/M-0755/M-0548/M-1107/F-0688/M-0768/F-1316/M-1078/F-0747/F-0627/M-0778/F-0619/M-1286/F-1032/M-1036/F-1071/F-0520/F-1240/M-0862/M-1303/M-0624/M-0899/M-0851/F-1132/F-0561/F-0598/F-1193/F-0935/M-1035/M-1319/F-0592/M-1347/F-0558/M-0696/M-0992/M-0570/M-0792/M-0733/M-1184/M-1087/M-1339/M-0910/F-0991/F-0726/F-0671/F-0898/F-1016/F-1333/F-1057/F-1106/M-0607/F-0751/M-0587/F-0760/F-0954/M-1195/M-0960/M-1102/M-0576/M-1111/M-0837/M-0716/M-0982/F-1284/M-1077/M-0809/F-1216/M-0909/F-1041/M-0996/F-0682/F-1228/F-1271/F-1129/M-0876/M-1038/F-0537/F-0588/M-0794/F-0829/F-0543/F-0937/F-0517/M-0981/F-0934/F-0651/M-0988/M-1320/F-0812/M-1345/F-1213/M-1201/M-1194/M-0670/F-0953/M-1135/M-1044/M-0979/F-1126/M-1145/M-1262/F-0503/F-1079/M-0774/M-0951/M-1054/F-1120/M-0620/F-0628/M-0691/F-0712/M-0758/M-1170/F-1155/F-0578/F-1249/F-1259/F-1222/F-0904/F-0913/M-0694/F-0622/F-1336/M-0529/M-1109/F-0893/F-1086/F-1042/F-1169/F-1204/M-0599/F-0797/F-0808/M-1181/F-0508/F-0632/F-0614/F-1045/M-0820/F-0735/F-1130/M-0510/F-1245/F-1324/F-0798/M-0630/F-1285/M-0740/M-0896/M-0665/M-1267/M-1163/F-0984/F-0552/M-0868/F-1098/M-0919/F-0591/F-0772/M-0892/M-1247/F-0669/F-1027/M-1304/F-0787/M-1218/M-0505/F-1312/F-0563/M-0780/M-1056/F-0648/M-1266/F-0629/M-0528/M-1292/F-1257/M-0573/M-1074/M-1293/M-0501/M-0680/F-0810/F-0861/F-1070/M-0888/F-0911/M-0933/M-1072/F-0857/F-0661/M-0526/F-0714/F-1314/M-0779/M-0547/F-1146/F-0975/F-0530/M-0744/F-1165/M-1118/F-1250/M-0649/M-1031/F-1214/M-0557/F-1023/M-0885/M-0781/F-0659/F-0890/M-1033/F-1196/F-1297/F-0502/F-1002/F-0544/F-1121/F-0652/M-0941/F-1274/F-0727/F-1131/F-0858/F-0532/M-0944/M-0752/F-0717/F-0525/M-0824/M-0731/M-0887/M-0926/F-1183/F-1346/M-1082/M-0878/F-1028/F-0956/M-0724/M-0865/F-1258/F-1141/M-0923/M-1268/F-1055/F-1152/M-1182/M-0524/M-0895/F-0753/F-0872/M-0610/M-0821/F-0504/F-0917/M-0664/M-0977/F-0574/M-0606/M-0675/F-0844/F-1151/F-0754/M-0765/F-0719/F-1103/M-1243/F-0687/M-0994/M-0932/F-0965/F-0549/F-1179/F-0701/M-1255/F-1215/M-0906/F-1189/M-0790/M-0565/M-0566/M-0711/F-0968/F-1127/F-0522/F-0579/M-1051/M-0995/F-1200/F-1260/F-0828/F-1202/M-1344/M-1205/M-0642/M-1289/F-1081/F-1012/M-0597/M-0771/M-0572/F-1123/M-0881/M-0745/M-0738/F-0966/F-0637/F-1122/F-1190/M-0915/F-1295/M-0590/F-1178/M-0945/F-0512/M-0871/F-0929/M-1110/M-0831/M-1206/F-1061/F-1313/F-1144/F-0763/M-1187/F-1282/M-1156/M-0550/M-1224/M-1022/M-0641/F-1097/F-1149/F-0839/F-1092/F-0764/F-0786/M-0678/F-1013/M-0920/F-0959/F-1278/F-0697/M-1167/F-0838/M-0636/F-0801/M-1307/M-1177/F-1134/M-0631/F-0690/M-1248/M-1025/F-0757/M-0970/F-0625/M-0841/M-1287/F-1342/F-0799/M-1053/F-0722/F-0990/M-1024/M-0997/M-0567/M-0746/M-0814/M-1101/F-0969/M-1000/M-1329/F-0985/M-1009/F-0767/M-0743/M-1211/F-1052/M-1174/F-1348/F-0957/F-1046/F-0905/F-0952/F-1234/M-0609/M-0806/F-0739/F-1263/M-0650/M-0834/F-0775/M-0961</t>
  </si>
  <si>
    <t>F-0917</t>
  </si>
  <si>
    <t>Atif Alam</t>
  </si>
  <si>
    <t>M-0694/F-1204/F-1045/M-0567/M-0821/F-0959/F-0786/M-0967/M-1223/F-0622/M-0755/M-0940/F-0512/M-0977/F-0935/F-0763/M-0919/F-1136/F-0861/F-0563/M-0501/F-1059/M-1005/F-0531/F-1212/M-1293/F-0537/M-1107/F-1046/M-0877/F-1132/F-0538/F-1169/F-0515/F-0687/M-0949/M-0636/F-1178/F-1079/F-0583/F-1336/F-1213/F-0747/M-1319/F-0954/F-1032/F-1316/F-0619/F-0838/F-0882/M-1111/F-0950/M-0758/M-0777/F-1060/F-0617/F-1324/F-1198/F-0991/M-1287/F-1168/F-1273/F-0568/M-0833/M-0982/F-0975/M-0960/F-1202/F-0660/M-0768/F-0671/F-0625/M-0851/F-0578/M-1303/M-0973/M-0896/M-0534/F-1120/F-1312/F-0686/F-0598/M-1035/M-1292/F-0844/M-0970/M-0843/F-1057/F-0804/F-1253/M-1291/F-0712/F-0532/F-0952/F-0545/M-0961/M-1069/F-0705/F-1216/M-1247/F-0808/F-1189/M-0944/F-1233/M-0806/M-0540/F-0775/F-0592/F-0629/M-0553/F-0520/M-0780/M-0703/M-0997/F-0812/M-1021/F-1337/M-0837/M-0586/M-1110/M-1339/M-0793/M-0691/M-0555/F-0549/M-0670/M-1201/F-1106/F-0807/F-1055/M-0815/F-1063/M-0700/F-0574/F-1155/F-1196/F-0898/F-1070/F-0748/M-1325/M-0771/M-0600/M-1281/F-0846/M-0678/M-1135/F-0893/M-0892/F-0714/M-0593/F-1280/F-1271/M-1329/M-1345/F-1188/M-1014/F-1152/M-1078/F-0884/M-0831/F-1002/F-1130/M-0963/M-1195/F-1183/F-1098/M-1147/F-1071/F-1279/M-0996/F-0638/M-0915/M-0715/M-0528/M-0909/F-1258/M-1036/F-1061/M-0794/M-0995/F-1042/F-1318/F-1171/M-1101/M-0862/F-0717/F-0934/M-1109/M-0920/M-1025/F-0672/M-0834/F-0900/M-1184/F-0872/F-0561/M-1262/M-0988/M-0993/F-0957/M-1167/M-1302/F-0697/M-0526/M-1139/M-0865/M-1344</t>
  </si>
  <si>
    <t>F-0918</t>
  </si>
  <si>
    <t>Guo Yue</t>
  </si>
  <si>
    <t>M-0636/F-1316/F-1119/F-0592/F-1190/M-0940/M-0678/F-0632/F-0861/M-1223/M-0843/M-0778/F-0735/F-1059/M-1036/F-1106/M-0877/F-1168/M-0949/M-1293/F-0828/F-1136/M-0624/F-0957/F-1212/M-0501/M-0774/F-1079/F-0747/M-0505/F-0846/M-0899/F-1216/M-0536/F-1151/F-1146/M-0738/M-0841/F-1317/F-1132/M-0540/M-0862/F-0617/M-1025/M-1319/F-0839/F-0935/F-1042/F-1123/M-0510/F-1046/F-1143/F-0937/M-0755/F-0627/F-1240/F-0980/M-1248/F-0739/M-0550/F-1165/F-0671/F-1253/F-0927/M-0507/F-0900/F-0520/M-1231/M-0995/M-0926/M-1139/M-0703/F-0545/M-1184/M-1304/F-0748/M-0780/F-1126/F-1129/M-0826/M-1031/F-0898/F-0685/F-0503/F-0953/F-1337/M-0694/M-0928/F-0563/M-0901/F-0757/M-1181/M-0783/M-0524/F-1202/M-0610/F-1324/M-1241/M-0794/F-1045/F-1318/M-0560/F-1055/F-0807/F-0623/F-1169/F-0991/F-1098/M-0593/F-0688/M-1300/M-0594/F-1062/M-1218/F-0583/F-0651/F-0751/F-1285/M-0590/F-0672/F-1196/M-1307/F-0955/F-0588/M-1068/F-0872/M-0831/M-1087/F-1336/F-1349/F-0712/M-1292/F-0629/M-1107/F-1233/F-1259/F-0753/M-1101/M-0960/M-0833/M-0567/M-1255/F-0614/M-0570/F-1041/M-1291/F-0648/F-1032/M-1301/F-0804/M-0599/F-0855/M-0925/M-1320/F-1018/F-0844/F-1010/M-1287/M-1030/M-0680/F-1057/M-1109/M-1135/F-1295/M-0992/F-1052/F-1061/F-0763/M-0815/M-1056/F-0911/F-1198/M-0664</t>
  </si>
  <si>
    <t>M-0919</t>
  </si>
  <si>
    <t>Naji Ghada</t>
  </si>
  <si>
    <t>F-1119/F-0953/M-0973/F-0935/M-1347/F-0622/M-1201/F-0671/F-0861/F-1198/F-0954/F-1317/M-0859/M-0779/F-1013/M-1307/M-1025/F-0538/M-0680/F-0578/F-1324/F-0580/F-0959/M-1276/F-0882/F-1168/F-1071/M-0841/F-0672/F-1004/M-1107/F-1123/M-1255/F-1204/M-0606/F-0735/F-1336/M-0507/F-1312/F-0937/F-0934/F-1079/F-0502/M-1292/M-0909/F-0574/F-0549/F-1213/F-1046/M-1068/F-0687/F-0598/M-0925/M-0824/F-1023/F-1132/M-0636/M-1181/F-0544/M-0590/M-0782/F-1026/F-0804/F-1045/F-1190/F-0957/M-0794/M-0513/M-1021/F-1129/M-1077/M-0594/M-0505/M-1293/M-1339/M-0562/M-1031/M-0550/M-0970/F-1285/M-0833/M-1117/F-0911/M-1135/F-1059/F-0798/M-0837/F-0558/M-0548/F-0512/M-0570/F-1215/F-0568/F-0614/M-0610/F-0980/M-0609/M-1069/F-0754/M-1241/M-0557/F-1098/F-0515/F-0686/M-0691/M-1223/F-0787/F-1143/F-0520/F-0739/M-1205/M-0877/M-0529/M-0996/F-0579/M-0703/M-0869/F-0844/M-1286/F-0799/M-1269/F-1112/M-1030/M-1156/M-1054/M-0733/M-0510/F-1279/M-0928/F-1297/M-0960/F-1202/F-0857/M-1334/M-0961/F-0838/F-1284/M-0587/F-0596/M-0646/F-0697/M-0678/M-1167/M-0944/F-0974/M-0792/M-1325/F-1176/M-1248/M-1035/F-1263/M-0940/F-0726/F-0898/F-0619/M-0995/F-1010/F-1032/F-0682/F-0884/F-0747/F-1257/M-0694/M-0768/F-0632/F-0659/F-1136/M-0560/M-0949/F-0720/M-0915/F-0829/M-1091/F-0966/M-0524/M-0815/F-0690/F-0819/F-1055/M-0755/M-1109/F-1146/F-0812/M-0860/F-0808/F-1328/F-0855/F-1253/F-0591/F-0563/F-1305/F-0532/M-0567/F-1278/M-0547/M-0868/F-0952/F-0537/F-0942/F-1342/M-0611/F-0950/F-0763/F-0839/F-0737/M-0732/M-0906/M-0897/F-0842/F-0701/M-0581/M-1111/F-0531/F-1153/M-0706/F-0827/F-0927/F-1002/F-1272/F-0712/M-1009/F-0689/F-1316/F-1232/M-1095/M-0854/M-1029/F-0688/M-0528/F-0757/F-1178/M-0744/M-0901/F-0849/F-0830/F-0956/M-0644/F-0561/F-0592/M-0843/F-1233/M-1344/M-1304/M-1139/M-1187/M-0752/M-0806/F-0652/M-1014/F-0846/M-1235/F-1346/M-0977/M-1087/M-0553/M-0778/F-0931/F-1214/F-0852/M-1022/F-0929/M-0696/F-1189/M-1184/F-1041/M-1036/F-0917/M-0997/M-0539/M-0809/F-0748/M-0741/F-0969/M-1150/M-1291/M-0831/F-1228/M-1072/M-0736/M-0967/M-0821/F-1027/F-1280/F-0810/M-1005/F-1333/M-0586/M-0608/M-0642/M-0982/M-0599/F-0564/M-0709/M-0817/F-0545/F-1040/M-0509/M-0670/M-0932/F-1240/M-0534/M-0655/M-0724/F-0517/F-0543/M-0790/F-1151/F-1060/M-0888/M-0742/M-0871/M-0853/M-0519/M-0593/F-1155/F-0535/F-0684/M-0643/M-1283/F-1225/M-1142/M-0723/M-1329/M-0761/F-1238/F-0914/F-1315/M-0878/M-1082/F-1271/F-0905/M-1101/F-0828/F-0627/F-1171/M-0658/M-1303/M-1302/M-0624/M-0896/F-0722/F-1261/M-0851/F-0530/F-0807/F-0845/F-1169/F-1086/F-0976/F-0669/M-1007/F-1001/F-1335/F-0638/F-0623/M-0540/F-0894/F-1318/M-0656/F-0946/F-1275/F-1179/M-0555/M-0715/F-0775/F-1134/F-0727/M-1268/F-1282/M-0818/M-1033/F-0681/F-1015/M-0992/F-1183/F-1012/F-1295/M-1074/M-0673/M-1104/M-1231/M-0770/M-1345/M-0556/M-0565/M-0802/F-0922/F-0893/M-0783/F-1226/M-0738/M-0820/F-1062/F-0772</t>
  </si>
  <si>
    <t>M-0920</t>
  </si>
  <si>
    <t>Jin Xuan</t>
  </si>
  <si>
    <t>F-0861/M-0973/M-1276/M-0694/M-0599/F-1079/M-1014/M-0567/F-1071/F-1336/F-1046/F-0959/F-1196/M-0988/M-0837/F-1119/F-0913/F-1026/M-0940/M-1307/M-1293/M-0961</t>
  </si>
  <si>
    <t>F-0921</t>
  </si>
  <si>
    <t>Zou Xiaoming</t>
  </si>
  <si>
    <t>F-1336/M-0738/M-0567/M-0834/M-0599/M-0507/M-0821/F-0502/M-0961/F-0632/F-0545/F-0578/M-1111/M-0949/M-0851/F-0538/F-1285/F-0531/M-1319/F-0763/F-1168/M-0909/F-1079/F-0980/F-1257/F-1190/M-0940/F-0934/F-0799/F-1012/F-1132/M-1243/F-1120/F-1316/F-0672/F-1215/M-1303/M-0624/M-0510/F-0937/F-1143/F-0543/M-0524/M-0919/M-0609/F-1129/M-0826/M-0901/F-1183/F-0812/M-1036/M-1255/F-1210/F-1059/F-1324/M-0881/M-1077/M-1078/F-1212/M-0988/F-0520/M-0723/F-1317/M-1095/M-1320/F-0861/F-1060/F-0682/F-1041/M-1287/M-0593/M-1107/M-0534/M-1025/F-0660/F-1071/M-1307/F-0842/F-1026/M-0779/M-1135/M-1021/F-0991/F-0688/M-0610/M-0513/M-0982/F-1318/F-1202/M-0548/F-1086/M-1345/M-0862/M-0960/M-1302/M-1301/F-1240/F-1146/M-0539/M-0703/F-0798/F-1152/F-0623/M-1231/F-1312/F-0786/F-0717/F-0751/M-0915/F-0517/M-0951/M-0926/F-1112/F-0748/F-0705/M-1269/M-1101/F-1138/F-0583/M-0774/F-0617/M-0910/M-0868/F-1349/M-0606/F-0720/F-1057/F-0619/F-1002/M-0755/M-1201/M-0658/F-1151/F-0663/M-1031/F-1333/F-0512/F-1028/M-0557/F-1027/F-0957/F-0927/F-1169/M-0925/M-0777/M-1033/M-1051/F-0942/F-0808/F-0898/M-0590/F-1275/F-1042/F-1274/F-1176/F-0737/M-0981/M-1262/M-1292/M-0536/F-1070/M-0841/F-1198/F-0804/M-0996/M-0780/M-0594/F-1136/F-0829/M-0526/M-0744/M-0677/M-0607/F-1250/F-0929/M-1142/M-0587/F-0753/M-0899/F-0954/F-1081/F-0775/F-0839/M-1326/F-0579/M-0809/F-0855/F-0764/F-0592/F-0685/M-0778/M-1298/M-0928/F-1186/F-0628/M-0782/M-0529/M-0818/M-0920/M-1091/M-0608/M-0792/M-0709/F-1121/F-1046/F-1130/F-0882/F-1098/F-0889/M-1247/M-0505/F-1259/M-0992/M-0820/F-0886/M-1286/F-0516/F-0596/M-0843/M-0793/M-1147/M-0871/M-1223/M-0833/M-1074/M-0733/M-1241/M-1268/F-1175/F-0726/F-0975/F-0846/M-0562/M-0731/M-0783/M-0724/F-0754/F-0917/F-1313/F-1284/F-1348/M-0680/F-1119/M-0837/F-1346/F-0698/M-1304/M-0867/F-0549/F-0747/F-0558/M-0519/F-0625/F-0819/M-0817/F-0601/F-0948/F-0787/F-0810/M-0997/F-0622/M-0768/F-0838/F-0858/F-1023/M-0631/F-0987/M-1174/F-0953/M-0732/F-1016/M-1035/M-1109/F-1229/M-0662/M-1310/M-0699/F-0935/F-0629/M-0501/M-0740/M-0560/F-0551/F-0719/M-1139/M-0655/M-0978/F-1242/F-1213/F-0659/M-0664/F-0638/M-1064/M-0646/F-0668/F-0844/F-1092/M-0895/M-0879/F-1282/M-1068/F-1039/F-0544/F-1015/M-0848/M-0636/M-0964/M-0789/F-1204/F-1306/F-0697/F-0772/F-1200/F-1123/F-0575/F-0727/F-0561/F-0530/F-1171/F-1165/M-0806/M-0570/M-0970/M-0771/F-1253/F-1133/F-1004/M-1195/M-1084/M-0600/M-1158/M-0993/F-0836/F-1196/M-0878/M-0611/F-1108/F-0525/M-1325/M-1327/F-1106/M-1347/M-0906/F-1032/M-0650/M-0670/F-0852/F-0574/M-0649/F-0797/F-0875/M-0550/M-0694/F-0712/F-0684/M-0887/F-0962/M-1104/M-0896/M-1110/M-1276/F-0627/F-1214/F-0564/M-0577/F-0916/F-0503/F-0686/M-1208/F-1226/M-1102/M-0506/F-1097/F-0735/M-1293/F-1188/M-1194/M-0553/F-0893/M-0678/F-0760/F-0707/M-0977/M-0860/F-0974/M-0547/M-0576/M-1087/F-0757/F-0803/M-0877/F-1013/F-0891/M-1187/F-0563/F-1280/F-1178/F-1278/F-1157/M-0979/M-0665/M-0765/F-1124/F-0828/M-0813/M-0973/M-1069/F-1228/F-0827/F-1155/F-0913/M-0908/M-1007/M-0847/F-0508/M-0824/M-0743/M-1167/F-0857/F-0669/M-1014/F-0588/F-1001/M-0572/F-0965/F-1332/M-0700/F-0580/F-1225/M-0892/F-1122/F-0883/M-0523/M-1037/M-1339/M-0691/F-1256/M-1083/F-0968/M-0618/M-0758/F-1040/M-0944/M-1299/F-1061/F-0807/F-0687/F-0832/M-1128/F-0985/F-1045/F-0959/M-1005/M-1300/M-1000/M-1248/M-0696/M-0742/M-0840/M-1054/M-0791/F-1272/F-0671/F-1011/M-0546/F-0767/M-0800/F-1342/M-1266/F-0966/F-1049/F-1315/F-0612/F-0750/F-0795/F-1126/F-0904/F-1294/F-0924</t>
  </si>
  <si>
    <t>F-0922</t>
  </si>
  <si>
    <t>Adeeb Uddin</t>
  </si>
  <si>
    <t>M-0505/M-0837/F-1119/F-0959/M-0738/F-0934/F-0954/F-1079/F-1013/M-0562/F-0935/M-0877/F-1129/M-1293/F-1151/F-1226/M-0899/M-1051/F-1023/F-1324/F-1210/F-1120/M-1201/F-1045/F-0538/F-1026/M-0779/M-0607/F-0632/M-0624/F-0864/M-0824/F-0812/F-1183/F-1042/M-0567/M-0906/M-0961/M-1195/M-0967/F-0687/F-0772/M-1267/F-1215/M-1292/F-0543/M-1014/F-0512/M-0992/M-1025/F-0596/M-0758/F-0838/M-0694/M-0834/M-1339/F-1216/F-1071/F-0617/M-1303/M-0696/M-0977/M-0528/M-0680/F-0614/M-0782/M-1069/M-1194/F-0751/M-1255/M-1287/F-1168/F-1316/F-1318/M-1005/F-0763/M-0896/M-0576/F-1169/F-0775/F-1046/F-0525/F-0757/M-0548/M-0951/M-0925/F-1098/F-0764/F-1212/F-0563/F-0515/M-0519/M-0560/M-0593/M-1147/F-0828/F-0956/M-1223/M-0534/M-0586/M-1135/F-0545/F-1012/M-1248/M-0997/F-0955/F-0558/M-0982/M-0665/F-0592/F-1222/M-1021/F-1228/F-1126/F-1143/F-1193/M-1262/M-0817/F-1190/M-1167/F-0894/M-1208/F-0564/M-1068/M-0527/M-0620/M-0944/F-1263/F-1032/F-0623/F-1305/F-0905/F-1214/F-1002/F-1165/M-0915/M-0634/M-0610/F-0638/M-0536/F-0739/M-0630/F-0625/M-0818/F-0991/F-0516/F-1041/M-1301/F-1285/F-1198/M-0988/F-0578/F-0619/F-0508/F-1049/F-1178/M-1101/M-0892/F-0714/M-0860/F-0855/M-0833/F-1336/F-0753/F-1317/M-0599/M-1024/F-1275/F-1123/F-0819/M-1087/M-0881/F-1196/M-0871/M-0851/M-0940/F-0953/M-0745/F-1086/F-0950/F-0735/M-0644/F-0748/F-0690/F-1279/M-1110/F-0966/F-1089/M-0879/F-0810/M-0742/F-1337/M-1276/F-0601/F-1138/M-1054/F-1328/F-0900/M-0820/M-0806/F-0839/M-0778/F-1213/M-0949/F-1249/M-0901/F-0975/F-0629/F-1234/M-0609/M-0523/M-0791/F-1092/F-0937/F-0579/M-0716/M-0854/M-0510/F-0952/F-1233/F-0551/F-0712/F-1297/M-0501/F-0720/M-1009/F-1335/F-1314/M-0933/F-1018/M-0910/F-1081/F-1132/F-0939/F-0635/M-1145/M-0658/M-0759/F-1112/M-1235/M-0752/F-1136/F-0844/F-0552/F-1057/F-0969/F-1313/F-0522/M-0768/F-1179/F-0672/M-1243/F-1016/F-1242/F-1175/M-1000/M-0513/F-0737/F-0804/M-1067/M-1265/F-1052/M-0732/F-1309/F-1155/F-0660/M-0594/M-0611/F-1004/M-1158/M-0540/F-0927/F-0669/M-0774/M-1078/M-0547/F-0719/M-0909/F-1146/F-1272/M-1029/M-0550/M-0995/F-0622/F-0502/M-1142/M-1344/F-0726/F-0530/M-0507/F-0929/F-1131/F-0686/M-0604/M-1102/M-0794/F-1060/M-0673/M-0850/M-0843/M-1184/M-0919/F-0568/M-1007/F-0861/M-0960/M-1187/F-1075/M-0862/M-0771/M-1319/M-1109/F-1134/M-1289/F-0747/F-1189/F-0990/F-0767/M-1173/M-0853/M-0570/F-0773/M-0814/M-1036/M-1211/M-1118/F-0574/F-1259/M-0979/F-0701/M-0780/F-1144/M-1231/F-0661/F-1141/F-0845/M-0636/F-0904/M-1035/M-0926/M-0556/M-0709/M-0816/F-0825/F-1171/M-0907/M-0813/F-0549/F-0561/M-0809/M-0859/M-1033/M-0876/F-0652/F-0787/M-0642/F-0971/M-1030/F-0754/F-1059/M-0706/M-0792/F-1202/F-1271/M-0539/M-1037/F-1001/M-0646/F-0612/M-1300/M-0867/F-0890/F-1027/F-1017/M-0678/M-1218/M-0654/M-0744/M-1163/M-1172/F-0613/M-0699/M-1334/F-0799/F-0637/M-0841/F-0832/M-0963/F-1028/M-0733/F-0788/M-0790/M-0606/F-1061/F-0628/M-1185/M-0866/M-0986/F-0936/F-1204/F-1186/F-1019/F-1011/F-1258/M-0734/F-1153/F-0671/M-0603/M-1207/F-1048/M-0973/F-0514/M-1241/M-1031/F-0912/F-1221/M-0590/F-0784/F-0531/F-1108/F-1238/M-0770/M-0920/F-1240/F-1103/F-1236/F-0657/F-1346/F-0980/F-0535/F-1010/M-0865/F-1322/F-0668/F-0858/F-1306/F-0537/F-0924/F-0616/F-0913/F-1295/M-0831/F-0829/M-0691/F-0786/M-0821</t>
  </si>
  <si>
    <t>M-0923</t>
  </si>
  <si>
    <t>Dai Kun</t>
  </si>
  <si>
    <t>F-1123/F-0687/F-1169/M-0694/M-0834/F-0538/M-1319/M-0860/M-0505/F-0579/F-0574/F-1120/M-0507/F-1316/M-0988/F-1196/M-0909/M-0534/F-1012/F-0937/F-0544/F-0545/M-0877/F-0959/M-0992/M-0593/F-0625/M-1030/M-0567/M-0982/M-1036/M-1038/F-1171/M-1068/M-0607/F-0798/F-0829/F-1026/M-0590/F-0583/F-1023/F-1297/M-0901/M-1241/M-0818/F-0954/M-0755/M-0973/F-1059/F-0660/F-0580/F-1081/F-0726/F-0512/F-0638/F-1317/F-1004/F-0751/F-0763/F-0627/M-1344/F-0563/M-0560/M-0670/F-0561/M-1014/F-0900/M-0899/F-1273/F-0688/F-1119/F-1066/M-0979/M-0824/M-1287/M-1301/M-1195/M-1033/M-0678/F-0508/M-0526/M-0780/F-0537/F-1324/M-1156/M-0778/M-0548/F-0838/F-1136/F-0808/F-0804/M-0949/F-1010/M-0680/M-0597/M-0553/F-1212/F-0623/F-0839/M-0951/M-1292/M-0777/F-0504/F-1189/M-1345/M-1325/M-0636/F-0754/F-0503/M-1339/M-1304/F-0953/M-0986/M-0920/F-0632/F-0596/F-0775/F-1271/M-1072/M-1147/M-0833/M-1077/M-1320/F-1222/F-0672/M-0606/F-1086/F-1130/M-0501/F-1249/F-0671/M-0723/F-1275/F-0975/M-0691/M-1201/M-1101/F-1129/M-1347/M-0897/F-0857/M-0649/M-0876/F-0913/F-0578/M-1139/F-1042/F-1213/M-0744/M-0582/F-1183/F-0787/F-0735/F-0737/M-0566/M-0996/F-0861/M-0602/F-0592/M-0878/F-1040/M-1109/F-0917/M-1035/M-0793/M-1334/F-0762/F-1198/F-0543/F-1346/F-0622/M-0821/F-1250/M-1286/F-1274/M-1021/M-0840/F-0929/M-0928/M-1293/F-1336/M-0586/M-1172/F-0764/M-0944/F-0957/F-1226/F-1108/F-0558/F-1027/F-1245/F-1178/F-1055/F-0931/M-1205/M-1107/F-0568/F-1188/F-1046/F-1318/M-0851/F-0591/M-0510/F-0617/M-0960/M-0843/M-0961/F-1001/F-0904/F-0828/F-1002/F-1013/F-1090/F-1032/F-0864/F-1314/M-1031/F-0801/M-1231/M-0539/F-1238/M-1187/F-1115/F-0753/F-1154/F-0698/M-1082/F-0819/M-0910/M-0964/M-1163/M-1135/F-1070/F-1112/F-1045/F-0502/F-0884/F-0692/F-0942/F-1305/F-0772/M-0940/M-0865/F-0702/F-1133/M-1087/M-0559/F-1257/F-1071/F-0657/M-1243/M-1302/F-0939/M-1255/M-0732/M-1276/F-1328/M-0774/M-0919/M-0664/M-1248/M-0841/F-0990/F-0690/F-1232/M-0519/M-1291/F-0935/M-1074/F-1234/M-1211/F-0948/F-0799/M-1300/F-1349/M-0527/F-0525/M-0752/M-0926/M-0831/F-1216/M-0977/F-0927/M-0642/M-0892/F-1060/M-1111/F-0968/F-0689/M-0731/F-1285/M-0572/F-1202/F-1113/M-0837/F-1018/F-0976/M-0677/M-0550/F-1149/F-1151/F-0849/F-1312/M-1223/M-0665/F-0531/F-0812/M-0758/F-0846/M-0662/F-1121/M-0542/M-1308/F-0786/M-0800/M-1091/M-0813/M-0650/M-0945/M-0862/F-0552/M-1207/F-1227/F-0788/F-1141/M-0587/M-1218/F-1138/F-0983/M-0881/M-0809/F-0659/F-1335/M-1095/M-0603/F-0648/M-1268/M-0528/F-0950/M-0562/M-1311/M-0679/M-0577/F-1242/M-1150/M-0609/M-0925/M-1289/F-1348/M-0742/M-0555/F-1215/M-1005/M-0896/M-1264/M-0506/M-0584/F-0739/F-0613/F-0612/F-0695</t>
  </si>
  <si>
    <t>F-0924</t>
  </si>
  <si>
    <t>Ryan Stewart</t>
  </si>
  <si>
    <t>F-0828/F-1204/M-0960/M-1167/M-1276/F-0502</t>
  </si>
  <si>
    <t>M-0925</t>
  </si>
  <si>
    <t>Bruce Wright</t>
  </si>
  <si>
    <t>M-0505/F-1013/F-0672/M-1025/M-0507/F-1071/M-1319/M-0977/M-0567/F-1212/M-0859/M-0678/M-1293/M-1036/M-1051/F-1152/F-0538/M-1231/M-0738/M-0973/F-0632/M-0824/M-0982/F-0828/M-0919/F-0934/F-1204/M-1033/M-1276/F-1190/F-0712/M-0806/F-0882/F-0819/M-1167/F-0913/F-0619/F-0739/M-1347/M-1187/F-1226/M-0560/M-0536/F-0747/F-1046/M-0553/M-0755/F-1136/F-1168/F-0748/F-1001/F-0898/F-0543/F-1045/M-0926/M-0826/F-0622/F-1337/M-1307/F-1193/F-1249/F-0839/F-0959/F-1098/F-0846/F-0726/F-1285/M-0778/F-0623/M-0860/F-1004/M-0895/F-0688/M-1083/M-1291/F-0579/F-1002/F-0812/F-0638/F-1041/M-1262/M-0624/M-1084/F-1216/M-1304/F-0861/F-1274/F-0975/F-1032/M-0670/F-0659/F-0583/M-1292/M-1095/M-0862/F-0953/M-1068/M-1344/M-0782/F-1144/M-0562/M-0988/F-1027/M-1339/F-0531/M-0680/F-1155/F-0613/M-0597/M-1281/F-1215/M-0986/M-0599/M-0779/F-0939/F-1081/F-1123/M-0566/F-0991/F-1138/M-0665/F-0753/M-0851/F-0754/M-0582/F-0810/M-1101/M-0709/F-1060/F-0592/F-1317/M-0896/M-1345/M-0909/M-1247/F-0682/F-0760/F-0530/F-0517/M-0610/F-1333/F-1316/F-0829/M-0768/F-1066/M-1302/M-1005/F-0717/M-0792/M-1102/F-0849/F-1143/F-0628/F-1057/F-1259/M-0897/M-0961/M-1117/M-0940/M-1201/M-0843/F-0954/F-1278/F-0617/F-1189/F-1178/M-0513/F-1279/M-0964/F-0763/F-0980/F-0616/M-0636/M-0606/F-0687/M-0997/F-0937/M-0781/M-0607/F-1336/M-0529/F-0537/M-0888/M-0742/M-0949/F-0720/F-1016/F-0787/F-0900/M-0611/M-0586/M-0745/M-0789/M-0724/F-1282/M-1156/M-1014/M-1241/M-0547/M-0649/F-0601/F-0807/M-0920/F-0671/M-0706/F-1153/M-0967/F-1233/F-1210/F-1228/F-0502/M-0791/F-0772/M-1024/M-0783/M-0877/F-0966/F-1313/F-1214/F-1023/F-1315/F-1198/F-0808/M-0577/F-1202/M-0696/M-0600/F-1295/M-1170/M-1325/M-0780/M-0992/M-0556/F-0956/F-0836/M-0923/M-0609/F-1250/M-1035/F-1070/F-0564/M-1323/F-0591/M-0590/F-1042/F-0627/M-0960/F-0786/F-1275/M-1007/M-0662/M-1195/F-1305/F-1106/F-0551/F-0886/M-0878/M-0821/M-0641/M-1135/M-1056/M-0630/F-1261/F-0927/M-1164/M-1110/M-1243/F-1079/F-0515/M-0833/F-0544/M-1003/M-0793/F-1273/F-0797/M-0790/M-0559/F-0669/F-1227/M-0910/M-0715/M-0848/F-0629/M-1223/F-1240/F-1169/F-0735/F-1132/F-0935/F-0864/M-0841/F-0695/M-0765/F-1086/F-1006/M-0501/F-1157/F-0799/F-0757/F-0714/F-0952/M-0809/F-0508/F-1012/F-0545/M-1069/M-1038/F-0957/F-0987/M-0876/M-0996/F-1115/F-1122/F-1280/F-0924/F-1221/M-0813/M-1311/M-1021/M-0758/F-1049/M-1182/F-1312/M-0928/F-1196/F-0942/M-1109/F-1175/M-1286/M-1264/M-1111/M-1218/M-0711/M-0593/M-1224/M-1163/M-0800/F-1129/F-1188/F-1028/F-1126/F-0842/M-0602/F-0580/M-1078/M-0881/F-0697/M-1022/M-0802/M-0510/M-0731/M-0866/F-0668/F-1179/F-0698/F-0751</t>
  </si>
  <si>
    <t>M-0926</t>
  </si>
  <si>
    <t>Diane Gomez</t>
  </si>
  <si>
    <t>F-1168/F-0959/F-1079/F-0688/F-1120/M-0988/M-0562/M-0678/M-0977/M-0996/F-1119/F-1226/M-0755/F-0512/F-0617/M-0986/F-0937/F-1136/F-1257/F-0991/F-1178/F-1317/F-1045/F-0812/F-0819/F-0953/F-1190/F-1169/F-0583/F-1228/M-1292/M-1030/M-0778/M-1287/F-1004/M-0553/M-1084/F-1129/F-0763/F-1060/M-1167/F-1188/M-0876/F-1042/F-0798/F-0975/M-0566/M-1201/M-1347/F-1108/M-0636/F-0687/M-0920/M-0723/F-0954/F-1086/F-0927/F-1098/M-0550/F-0672/F-0580/M-1243/M-1187/M-0594/F-1193/F-0504/F-1273/F-1013/M-0791/F-0804/F-0515/F-0592/F-0935/M-0534/M-1307/M-0906/M-1194/F-0846/F-1213/M-0548/F-0786/F-1106/F-1280/M-0979/M-0646/M-0779/F-0939/F-1316/M-0859/F-1165/F-0619/M-1139/M-0967/F-1171/F-0531/F-1032/F-1337/F-0717/M-0867/F-1112/F-1023/M-0809/F-1059/M-0901/M-0709/F-0627/M-0837/M-1208/F-1258/M-0607/M-0951/F-0956/F-0651/M-0949/F-0720/F-0623/M-1038/F-0898/F-0525/F-1152/F-1040/F-0934/M-0878/M-0834/M-0892/F-0638/F-0668/M-1303/F-0924/M-0587/M-1300/F-0952/M-0888/M-1231/F-1240/F-0864/M-1298/F-0596/F-0543/M-0813/M-0940/M-1051/M-0865/M-0824/M-0696/M-1301/F-0578/F-1081/M-1286/F-1324/M-1205/M-0783/F-0787/M-0992/F-1046/F-1016/F-1249/M-1035/F-0839/F-1214/F-0712/M-1266/M-0896/F-1146/M-0510/F-0849/F-1183/M-0557/M-0501/M-1107/F-1070/M-1218/F-1001/M-1111/M-1344/M-0528/M-0843/F-0588/M-0794/M-0680/M-1147/M-1339/F-0549/M-0744/F-0538/F-0751/F-1314/F-1196/F-0872/F-0598/M-0899/M-0600/M-1329/M-1255/F-1066/M-1095/M-1022/F-1143/M-0909/M-0745/M-1021/F-0753/M-1036/F-0616/M-1289/F-0767/F-1175/F-1256/F-0950/F-0882/M-0877/M-1014/M-1170/M-0995/M-1172/F-0748/F-0502/M-0582/M-0960/F-0661/M-1024/F-0701/F-0754/M-0527/F-1336/M-1182/F-1149/M-0758/M-1077/F-1116/M-1005/M-0608/M-0670/M-1323/M-0868/M-1164/F-1315/M-0879/F-1274/M-1223/M-0777/F-1282/M-0806/M-0602/F-0883/M-0981/M-0817/M-0961/M-0507/M-0560/M-0820/F-0760/M-0994/F-0984/F-0579/F-0564/M-0982/F-0886/F-1052/M-0746/F-1295/M-0630/M-1031/F-0689/F-0663/M-0679/M-0577/M-0655/F-0799/M-0740/F-0628/M-0505/F-0828/M-0570/M-0925/F-0955/F-0957/M-1142/M-0964/M-0943/F-1121/M-0524/F-1210/F-1342/M-0871/F-0858/M-1276/M-1091/M-0650/F-1251/M-0694/M-1074/M-1101/F-0904/M-1268/M-0597/M-0658/F-0514/M-0547/F-0842/F-0972/M-0866/F-1002/M-1161/M-0555/F-0532/F-1277/M-1217/F-1279/M-0606/F-0544/M-1000/M-0780/M-1293/F-0829/M-1191/M-0928/F-0545/F-0707/F-0737/F-0987/F-1328/M-0814/M-1025/F-1234/M-1184/M-1009/M-1003/F-0861</t>
  </si>
  <si>
    <t>F-0927</t>
  </si>
  <si>
    <t>Yan Xiaoping</t>
  </si>
  <si>
    <t>F-0828/F-1169/F-0545/F-1168/F-1098/F-1285/F-0627/F-1119/M-0973/F-1204/F-1317/F-0543/M-0949/M-0837/F-1071/F-0537/F-1016/F-1002/F-1196/M-0774/F-1126/M-1107/F-1202/F-1216/F-0861/F-1032/M-0859/M-0860/M-0610/M-1231/M-0680/M-0507/F-0671/F-0954/F-0579/F-0950/F-0583/F-0726/M-0599/F-1004/F-0697/F-0804/M-1247/M-0982/M-0915/M-0540/M-1182/M-0570/F-0672/M-1195/M-1241/M-0768/M-0996/M-1038/M-1267/F-1081/M-1344/M-0636/F-1055/M-0696/F-0757/F-1312/M-0782/M-1021/M-0988/M-1033/F-0819/M-1293/F-1059/F-0748/M-0926/M-0986/F-0531/F-0623/F-1318/M-0582/F-1213/F-1063/F-0508/M-1320/F-0798/F-0839/M-0896/M-0792/F-1042/M-0678/F-0934/F-0514/F-0980/F-0957/F-1062/M-0539/F-1045/F-0638/F-0952/F-1198/M-0992/M-0606/M-1036/F-1240/F-0502/F-1188/F-1316/F-1349/F-1186/F-1132/M-0818/M-1255/F-1178/M-1298/M-0841/F-0953/M-1135/F-0580/M-1044/M-1291/F-0838/F-0625/F-0682/M-0600/M-0851/F-1274/F-1106/M-1117/F-1215/M-0562/M-1223/M-0519/M-1325/M-1101/F-1282/M-1300/F-1060/M-0738/F-1151/F-0844/F-1143/M-1208/F-1061/F-1257/M-0876/F-0663/M-0779/F-0632/F-0991/M-1054/F-1348/M-0821/F-0712/M-1205/F-1179/M-0646/F-1314/F-0984/M-0909/M-0694/F-0797/M-1243/F-0959/F-1153/M-0677/F-1026/M-0553/F-1284/F-1336/F-1079/F-1130/F-0517/F-0592/M-1072/M-0534/M-0624/M-1345/F-1086/M-0809/F-0688/M-0567/M-0566/M-0941/F-1092/F-1165/F-0735/F-0687/M-0634/F-0647/M-0789/F-1337/M-1056/M-0928/F-1271/M-0862/M-1211/M-1276/M-0854/F-1046/M-0878/F-0969/F-0974/M-0670/M-0877/F-1138/M-1163/F-1228/F-0648/M-1269/F-0763/M-0899/F-1041/M-1109/M-1167/M-1303/M-0527/F-0668/M-0778/F-1212/F-0939/F-1134/F-1010/F-1346/F-1023/M-0981/F-1250/M-0715/M-1031/M-1029/F-1245/F-0893/F-0830/F-0935/M-0920/F-1273/M-0547/M-0548/M-1248/F-0900/F-0775/F-0842/M-1147/F-0619/M-0805/M-0867/M-1035/F-0754/F-0684/F-0645/M-1201/F-0825/F-0812/F-1152/F-1233/M-0513/M-0777/F-1315/M-0752/M-0771/M-0802/F-0911/F-1272/F-1210/M-0587/M-1283/F-0686/M-1235/F-0786/M-1307/F-1333/M-0806/F-0857/F-0795/F-1075/F-1017/F-0561/M-0960/M-0923/M-1077/M-1074/M-1308/M-1080/M-1329/F-0635/M-0650/F-1006/F-0890/M-0501/M-0961/F-1066/M-0620/M-0885/F-0563/F-1200/F-0538/M-0781/F-0764/F-1123/M-1302/M-1170/M-0843/F-0972/F-1175/F-1183/F-0836/M-0586/M-0951/F-0515/M-0794/F-0558/M-1164/M-0505/F-0864/M-0642/F-1261/F-0598/M-0906/F-0801/M-1007/F-0832/F-1171/M-0978/M-0820/F-0886/F-0568/F-1144/M-1172/F-1141/F-0616/M-0658/M-0910/F-1251/M-1194/F-0628/M-1118/F-0845/F-0512/M-0662/M-0744/M-0793/M-1093/F-1040/F-1324/M-1311/M-0559/F-0882/F-1279/M-0560/F-1127/M-0919/M-0901/F-0689/M-0925/M-0656/F-0714/F-1120/F-0578/M-1184/M-0826/F-1190/F-1222/M-0679/M-0888/F-0660/F-0917/M-1068/M-0731/F-1103/M-0609/M-0706/F-1140/F-0807/F-1018/F-1335/M-1339/M-0835/M-1084/F-1013/M-1326/M-1069/F-0693/F-0990/F-1049/F-0629/M-0977/M-1111/M-1192/M-0733/M-1304/M-1095/F-0772/F-1133/M-0881/M-0524/F-1328/M-1030/F-0829/M-1087/M-0945/M-1265/F-0520/F-0695/M-0510/M-0605/M-1187/F-0549/F-0913/F-0946/F-1136/M-0758/F-1113/M-0604/M-0526/M-0649/F-0652/M-0815/M-0607/F-0544/F-0767/M-0590</t>
  </si>
  <si>
    <t>M-0928</t>
  </si>
  <si>
    <t>Thomas Allen</t>
  </si>
  <si>
    <t>M-0837/M-0599/F-1123/F-1098/F-0592/M-0843/M-1223/M-0560/F-1136/M-0834/M-0860/M-1248/F-0632/F-0578/M-1347/F-0748/F-1032/M-0919/F-1129/F-0544/M-0960/F-1216/M-1276/M-1255/F-1016/F-0672/M-1031/F-1119/F-1228/F-0799/M-0768/F-0580/M-1303/F-0839/F-1132/F-1336/F-0735/M-1293/F-0846/F-1183/M-1344/M-0973/F-1013/F-0538/M-0694/F-1198/M-0961/M-0925/M-0940/M-1292/F-1012/F-1204/F-1169/M-1182/F-0545/F-1059/F-0950/M-1201/F-1178/F-1188/F-1316/M-0507/M-0909/F-0617/M-0703/F-0954/M-0624/F-1196/M-0540/F-1190/M-0562/F-1045/M-1072/F-0563/F-0625/F-0959/F-0532/F-1193/M-0550/M-0982/M-0841/M-0831/M-1035/M-1187/F-0864/F-0753/M-0892/M-0899/F-1240/M-0526/F-1081/F-0984/F-0685/M-0738/M-1068/F-0659/F-1312/F-1046/M-1339/F-0712/F-0934/F-0613/F-0705/F-0629/F-0726/F-1071/F-0804/F-1060/F-0747/M-0967/M-0783/M-0510/F-1057/F-0836/M-1231/F-1004/M-0715/F-0596/M-0758/M-1025/M-0794/F-1215/F-1297/M-0833/M-0780/F-0953/F-0980/F-0623/M-1109/F-0517/F-0810/M-0678/F-1001/M-0513/F-0549/F-1186/M-1325/F-1049/F-0682/F-1349/M-1286/F-0583/M-0895/M-0610/M-0700/F-0935/M-1319/M-1320/M-1304/M-1117/F-0520/F-1079/M-1054/F-1002/M-0557/F-1253</t>
  </si>
  <si>
    <t>F-0929</t>
  </si>
  <si>
    <t>Wang Xiaoming</t>
  </si>
  <si>
    <t>M-0738/M-1201/F-1120/F-1045/F-1198/F-1317/M-0977/M-1223/F-1151/F-0632/F-0959/F-0786/M-1005/F-0622/M-0877/F-1204/F-0583/F-1202/F-0748/M-0607/F-1210/F-1336/F-0846/M-1307/M-0723/F-0839/M-1287/F-0672/F-0617/F-1071/M-0925/F-1123/F-1119/F-1146/F-1059/F-0953/F-0538/M-0818/M-1293/M-1111/F-1196/M-1248/F-0861/F-0753/M-1014/F-0638/F-0763/F-1168/F-1013/F-0735/M-0513/F-0812/M-0843/M-1182/F-0625/M-0892/F-0798/F-0927/M-0505/F-0592/M-0996/F-1060/F-0913/F-0754/M-1231/F-0563/M-1078/F-0543/F-0687/M-0783/M-1319/F-1190/M-0988/F-1305/M-0973/M-1054/F-0580/F-0520/M-0860/F-1284/M-0915/F-0751/F-0819/F-1188/M-1339/F-0688/M-0582/M-0951</t>
  </si>
  <si>
    <t>M-0930</t>
  </si>
  <si>
    <t>Lai Lin</t>
  </si>
  <si>
    <t>F-0804/M-0973/M-0624/F-0578/M-1014/F-1324/F-1204/M-1068/F-1002/M-1025/M-0536/F-0959/F-0953/F-1026</t>
  </si>
  <si>
    <t>F-0931</t>
  </si>
  <si>
    <t>Zhu Ling</t>
  </si>
  <si>
    <t>F-0935/F-1336/F-0786/F-0954/F-1046/F-1026/F-1285/F-0545/M-1201/F-0671/M-0567/F-1316/M-0821/M-1167/F-0672/F-1119/F-0688/M-0774/F-0735/M-0860/F-0592/F-0687/M-0593/M-0738/M-1031/F-0583/M-0977/M-0562/M-0899/F-0828/M-0755/M-0982/M-1248/M-0694/F-0900/F-0754/M-0723/F-1004/M-1344/F-0563/F-0579/F-0726/F-0538/M-0590/M-0851/M-0910/F-0882/M-1223/M-1078/M-1051/M-1025/F-1106/F-1318/M-0973/M-0834/F-0991/M-1241/F-1178/M-0560/F-0596/M-1293/F-1045/F-0739/F-0975/M-0540/F-1305/M-0996/M-0949/F-0617/M-0783/F-1120/F-1183/M-0526/F-0537/F-0598/M-0915/F-1257/F-1001/M-0833/F-0622/M-1325/F-1228/M-0995/M-0778/M-1247/F-0638/F-1061/F-1002/M-1347/F-0974/M-1145/F-0861/M-1101/F-1165/F-1136/M-0678/F-0515/F-0927/M-0528/M-0550/M-1301/F-0580/F-1079/F-0690/F-1349/M-1095/F-0712/F-1098/F-1328/F-1060/F-1273/F-0844/F-0627/M-1083/M-1208/F-1282/M-0986/F-1188/F-1123/F-0836/F-1023/F-1314/M-0733/F-1059/F-0839/M-0817/F-1081/M-1068/F-0763/F-0934/M-0988/M-1283/F-0558/M-1044/M-0609/F-0807/M-0607/F-1108/M-0624/M-1334/M-1135/F-1063/F-0775/M-0826/F-1324/F-0502/F-1274/M-0703/M-0620/F-0957/M-0696/M-0970/F-0578/M-1339/M-0896/M-0877/F-0561/M-1231/F-1312/F-1313/F-0830/F-0804/F-1131/M-0539/F-0913/F-0787/M-1035/M-0781/M-0553/M-1158/M-0646/F-0520/M-0961/M-1014/M-0941/F-1032/F-1253/F-0720/F-1210/M-0606/M-0691/M-0586/F-1015/F-1071/M-0699/F-0858/F-0668/F-0799</t>
  </si>
  <si>
    <t>M-0932</t>
  </si>
  <si>
    <t>Yuan Chunyan</t>
  </si>
  <si>
    <t>M-0567/F-1190/M-0505/F-0672/M-0988/F-1198/F-0545/F-0544/F-0934/F-0812/F-0579/F-0839/F-0775/M-0919/F-1216/F-1213/F-0687/M-0960/M-0680/F-0804/M-1014/M-0609/M-0501/M-0821/M-0859/M-1201/M-0925/M-0899/F-1126/F-0927/M-0768/F-1143/F-0629/F-0598/F-1202/F-0772/F-1013/F-0900/M-0992/M-0607/M-1054/M-0570/M-0526/F-0515/F-1168/F-0836/M-0507/M-1036/M-1139/F-1026/M-0678/M-0817/M-0624/F-0688/M-0664/M-0834/F-0512/M-1031/F-0882/F-0660/M-1135/F-0537/F-1016/M-0996/F-1178/F-1059/F-0810/F-1318/M-1194/F-1215/M-1262/F-1228/M-1218/F-0596/F-0739/M-1302/F-0894/M-0536/M-0553/F-0937/F-1041/F-0514/F-1023/F-1317/F-0583/F-1186/F-0861/F-0757/F-0828/M-1145/F-0503/M-0610/F-0954/F-0558</t>
  </si>
  <si>
    <t>M-0933</t>
  </si>
  <si>
    <t>Jiang Jianjun</t>
  </si>
  <si>
    <t>F-0861/M-0988/F-1120/F-1002/F-1045/F-0537/F-1151/F-0627/M-0636/F-0812/F-1171/M-1319/F-1119/M-0859/M-0834/M-0949/M-0919/M-0841/F-0578/M-0755/M-0510/F-0828/F-1316/M-0505/F-1336/M-1303/M-1167/F-0632/M-1139/M-0566/M-1231/M-0986/M-1287/M-0909/M-0738/F-1196/F-1202/M-0678/F-0748/F-1136/F-1152/M-0670/F-1155/M-0833/M-0536/F-1059/M-0843/M-1292/F-0512/M-0977/F-0929/M-1095/F-1060/M-1276/F-0798/F-0687/M-0550/F-1253/M-0606/F-0804/F-0672/F-0934/F-0549/F-0623/F-0668/M-0906/F-0763/M-0610/M-0851/M-1301/M-0703/M-0960/M-0794/F-0950</t>
  </si>
  <si>
    <t>F-0934</t>
  </si>
  <si>
    <t>F-1198/F-1002/M-0926/M-0973/F-0953/M-1201/F-1169/M-0567/M-0860/F-0786/F-1316/M-1248/M-0851/M-1036/M-1347/M-0996/F-1317/M-1276/M-0779/M-1293/M-1286/M-0774/M-1035/M-0680/M-0949/F-1196/F-1012/M-0988/M-1223/M-0919/M-1243/F-1143/M-0834/M-1025/F-1216/F-1183/F-0775/F-0502/M-0505/M-0925/F-1086/F-0950/F-1168/F-0687/F-1045/M-1194/F-0672/F-0592/F-1136/F-1016/F-1202/M-0540/F-0629/M-0940/F-0864/F-1108/M-0833/M-1051/F-0531/F-1120/F-0747/F-0682/F-0812/M-0524/M-0967/M-0876/F-0596/F-0578/M-0826/M-1145/M-0624/M-0995/F-1098/M-0831/F-0617/F-0799/M-0526/M-0820/F-0622/M-0899/F-1228/M-0901/M-0928/F-1333/F-1337/F-0520/M-0910/M-0658/F-1059/M-0528/F-1032/F-1186/F-0537/M-1320/M-1170/F-1253/M-0670/M-0895/M-1054/F-1151/F-0714/F-0544/M-1135/F-0588/F-1165/M-0909/M-0700/F-1336/M-0609/F-0754/F-1146/M-0677/M-0607/F-1144/F-0508/M-1298/F-1046/M-1267/M-0536/M-0550/M-0527/M-1325/M-0599/M-1084/M-0560/F-0659/M-1014/M-1111/F-0690/F-0504/M-0840/F-1063/M-0915/F-0980/F-0900/M-0859/M-1182/M-1095/M-1319/F-1026/M-1068/F-0842/F-1001/F-0797/F-0819/M-1139/F-1295/M-0802/F-1193/F-0614/M-0997/F-1280/F-0882/F-0846/M-0993/F-0726/F-1042/F-1092/F-0627/M-1231/F-1171/F-1274/M-0593/M-1292/M-1167/F-0753/M-0920/M-1345/F-1179/M-0892/M-0610/M-0553/M-1077/M-0548/F-1250/F-1278/F-0514/M-1268/M-1069/M-0818/F-0829/F-1284/F-0905/M-1091/F-0564/F-0598/M-0556/M-1101/M-0963/F-1312/M-0716/F-1013/F-1285/M-0738/F-1249/M-1266/M-0951/F-0924/F-1018/F-1305/M-1269/M-0620/F-0549/F-0583/F-0937/M-0590/F-0872/M-0771/F-0719/F-0984/F-0762/F-1066/F-0955/F-0580/M-1005/F-0735/F-0748/F-0616/M-0723/F-1015/F-0810/M-1147/M-1033/F-1213/M-1262/M-1078/F-1324/M-0586/M-1162/F-1210/F-0686/M-0824/F-1232/M-0813/M-1038/F-1348/F-1314/M-0960/F-1141/F-0601/F-0503/M-0752/F-0647/F-1103/F-1242/M-1158/M-0881/M-0814/M-0570/M-1283/M-0559/F-0898/M-1307/M-0732/F-0568/F-0839/F-0638/M-1181/F-0751/M-1302/M-0572/F-1212/M-0694/F-0844/M-0791/F-1328/F-0543/M-0923/M-1007/F-0825/F-0760/F-0702/F-0927/F-1157/F-0808/M-0843/M-0626/M-0817/M-0877/F-1071/F-0991/F-0698/M-1187/M-0519/F-1321/M-0806/M-0597/M-0944/F-0890/M-1291/M-0758/M-0837/M-0744/F-0971/F-0728/F-1318/M-0821/M-1110/M-1208/M-0792/F-0976/F-0727/M-0513/F-0959/F-0972/F-0913/F-0942/M-0961/M-0878/M-1304/F-0561/M-1107/M-1003/M-0793/F-1106/M-0790/M-0510/M-1031</t>
  </si>
  <si>
    <t>F-0935</t>
  </si>
  <si>
    <t>Bobby Bradley</t>
  </si>
  <si>
    <t>M-0926/F-0672/F-1123</t>
  </si>
  <si>
    <t>F-0936</t>
  </si>
  <si>
    <t>Hong Lan</t>
  </si>
  <si>
    <t>F-1123/M-0505/F-0954/M-1293/F-1169/F-0959/F-1198/M-1248/F-0579/M-0940/F-0786/M-1201/M-1025/F-0545/M-1051/M-0837/M-0833/M-1036/F-1317/M-1339/M-0949/M-0821/F-1183/M-0567/F-1336/M-0860/M-0519/F-1119/M-1111/F-1098/F-1212/F-1228/M-0925/F-0861/M-0992/F-0525/F-0763/F-1106/M-1077/M-0901</t>
  </si>
  <si>
    <t>F-0937</t>
  </si>
  <si>
    <t>Fang Cheng</t>
  </si>
  <si>
    <t>F-0672/F-1136/M-0694/M-1347/F-0578/F-0819/F-0512/F-1198/F-0538/F-0913/M-0834/M-1025/M-1036/F-0627/M-0892/F-0688/M-0599/F-1016/F-1013/F-1004/F-1317/F-0748/F-1152/M-1031/F-0900/M-1307/M-0534/M-0843/M-0507/F-1045/M-0636/F-1123/F-0712/M-0560/F-0515/F-1336/F-1012/M-1068/F-1212/F-0625/F-1165/F-1106/F-0682/M-0792/M-1241/M-0841/F-1126/M-0607/F-1168/F-1108/F-1002/M-0610/M-0899/F-1129/M-0513/F-1059/F-1046/M-1051/M-0782/M-1033/M-0696/F-0531/F-1273/M-1181/F-1071/F-1204/F-1318/M-0567/M-0566/F-1041/F-1119/M-1247/M-0833</t>
  </si>
  <si>
    <t>F-0938</t>
  </si>
  <si>
    <t>Nouf Abdulaziz</t>
  </si>
  <si>
    <t>F-0935/M-0988/F-0592/M-0607/F-1204/M-0977/F-1046/F-0954/M-0636/M-0534/M-1031/F-1126/M-1014/F-0959/F-0531/M-0779/F-0538/F-1171/M-0562/M-1167/M-1107/M-0909/M-1111/M-0919/F-0980/F-0568/M-0524/F-0953/M-0818/F-0671/M-1231/F-0819/M-0996/M-0755/M-0599/F-0545/M-0791/M-0678/F-1071/M-0723/F-1123/M-1301/F-1045/F-1168/M-1184/M-0609/M-1303/M-1054/M-0505/F-0772/M-0646/M-1030/F-1042/F-0861/M-1139/M-0758/F-1316/M-0703/F-0632/F-0804/M-0774/F-1169/M-1325/F-1285/F-1318/F-0757/M-1241/M-1267/M-1135/M-1187/M-0536/F-1055/F-0619/M-0986/F-0829/F-1190/M-0961/F-1317/M-0960/F-0799/F-1249/M-0606/M-0738/F-0726/F-0682/F-1023/F-1143/M-1339/M-0899/M-0694/F-0839/M-1095/F-1193/M-0744/M-1345/M-0540/F-0838/F-1324/M-0824/M-1069/F-0617/M-0859/M-1201/F-1273/F-0712/F-0502/M-0949/F-0520/F-0975/M-0582/M-0510/F-1106/M-0802/F-1280/M-0951/F-1253/M-0940/M-0709/M-0809/M-0867/M-0868/F-0775/M-1084/M-0680/F-1210/F-0882/F-1155/F-0753/F-0697/M-0624/M-0665/M-0566/F-1278/M-1083/F-0893/M-0528/F-0686/M-0539/M-0519/M-0833/F-1240/M-0691/M-0869/F-0955/F-0913/M-1021/F-0786/F-1098/F-1179/F-0614/F-0514/F-0580/F-1165/F-1013/F-0927/M-0507/M-0715/F-0537/M-0920/M-1276/M-0567/M-0851/F-1213/M-0576/F-0651/F-1274/M-0778/F-0578/F-1060/F-1222/F-0747/M-0926/F-1314/F-1086/F-0558/F-0858/M-0862/F-1202/F-1257/F-0705/F-0563/F-0894/M-0587/F-0629/M-0932/M-0610/M-0915/F-0622/M-0877/M-0993/F-0911/M-0963/F-1228/M-1291/F-1136/F-0735/M-1269/F-0900/M-1056/F-1059/M-0992/M-1247/F-1349/M-0831/M-1109/F-0684</t>
  </si>
  <si>
    <t>F-0939</t>
  </si>
  <si>
    <t>Kang Zhiyong</t>
  </si>
  <si>
    <t>F-0592/F-1136/F-1336/M-0973/F-0627/M-1293/M-0821/F-1098/F-1071/F-0828/M-1025/M-1231/M-1014/M-1201/M-0910/F-0913/M-0680/F-1106/M-0534/M-0841/M-0723/M-1319/F-0638/F-1060/F-1202/F-0861/F-0538/M-1167/M-0510/F-1324/M-0834/F-1226/F-1312/F-1216/M-0678/F-1178/M-0899/F-1146/F-0839/F-1123/M-1084/F-0844/F-1086/M-0646/M-0501/M-0507/F-1168/M-1262/M-0609/F-0515/F-0671/M-1095/F-1126/M-0986/F-0672/F-1228/F-0502/M-0744/F-1079/F-1120/M-0925/M-0982/M-1030/M-0593/M-0960/M-0570/F-1318/M-1223/M-0783/F-1151/F-0934/F-0959/M-1194/F-1198/M-0877/F-1215/F-0563/F-0954/F-0748/M-0996/F-0543/F-0991/M-0600/F-0685/M-0791/F-0622/F-0625/F-1285/F-1263/M-0862/F-0687/F-0623/M-0988/F-1129/F-0705/M-1036/F-1190/F-0564/M-1077/F-1062/F-0598/M-0529/M-1286/F-0668/M-1243/F-1144/M-0536/F-1119/F-0786/F-0935/M-1347/M-1031/M-0909/F-1305/F-1314/F-0596/F-1046/M-1208/M-0771/M-1170/M-1069/F-0955/F-0754/F-0632/M-0696/M-0599/M-1117/F-0950/F-0660/F-1041/F-1010/M-0896/F-0578/M-1078/M-0519/M-1268/M-0597/F-1018/M-0949/M-0548/M-1024/F-0531/M-1303/F-0929/F-0864/F-0764/F-0549/F-1055/F-0712/M-0906/F-0504/M-0871/F-0953/F-0545/F-0686/F-0503/F-0886/F-0739/M-1344/M-0594/F-0974/F-0957/M-0740/M-1158/F-1026/M-1139/M-1068/F-1016/F-1138/F-0775/M-0867/F-0617/F-1212/F-0697/F-1023/M-0813/F-0852/F-1278/F-0516/F-0751/M-0843/F-1271/M-1218/F-1127/M-0607/F-1013/M-0901/F-0858/F-1028/F-0872/F-1225/F-0530/M-1195/M-1345/M-0700/M-0865/M-0793/F-1045/M-0802/F-1189/F-0663/M-0859/M-0706/M-0998/M-0586/F-0799/F-1232/M-0854/M-1054/F-0810/F-1081/M-0868/F-1169/F-1004/M-0634/M-0540/F-0574/F-1152/F-1061/F-0857/M-0876/M-1156/M-0951/F-1042/M-1051/F-1027/F-0937/M-0559/F-0927/M-0919/M-1248/F-0651/F-1070/M-0513/F-1328/M-0820/M-1266/M-0817/M-0560/F-0583/F-1121/M-0731/M-1241/F-1141/M-1000/F-0568/M-0655/M-0654/M-1329/M-1247/F-0842/M-0758/F-0798/F-0849/F-0772/F-0629/F-0512/F-0924/M-1064/F-0773/M-0869/M-0624/F-1012/M-0768/M-1184/F-1131/F-1332/F-1175/M-0734/M-1072/M-1135/M-0572/M-0941/M-0774/M-1334/M-1211/M-0547/M-0761/F-0717/M-0806/M-0860/F-1273/M-0576/F-0898/M-0716/F-0819/M-1053/F-1249/F-0763/M-1187/M-0524/M-1161/F-1075/F-0836/F-0648/M-0641/M-0781/F-0984/M-0602/M-1003/F-1204/M-0967/M-0961/M-0665/F-0969/M-0738/F-0579/F-1196/M-1235/F-0544/M-0567/M-1267/F-0558/F-1132/F-1203/F-0812/M-1326/M-0505/M-0926/M-0694/M-0590/M-0778/M-0724/M-0920/M-1044/M-1255/F-0735/M-1292/F-0863/M-1107/M-1298/M-0732/F-0911/M-0789/M-0606/F-1275/F-0522/M-0779/M-1043/M-0777/M-1339/F-1316/F-0855/M-0566/F-0882/F-1227/F-1006/F-1155/M-0611/F-0520/M-0539/M-0981/M-0944/M-0993/F-0807/M-1008/F-0688/F-1171/F-0931/F-1245/F-1282/F-0690/M-0691/M-0745/F-0702/F-0722/F-0657/M-1038/M-0997/M-0800/M-0818/F-0669/M-0683/M-0636/M-0892/M-0851/F-0684</t>
  </si>
  <si>
    <t>M-0940</t>
  </si>
  <si>
    <t>Harold Lopez</t>
  </si>
  <si>
    <t>M-0694/F-0786/F-1198/M-0910/F-0543/M-0988/M-0973/M-0960/F-1032/M-0837/F-1169</t>
  </si>
  <si>
    <t>M-0941</t>
  </si>
  <si>
    <t>Hou Bin</t>
  </si>
  <si>
    <t>M-0694/M-0973/M-1276/M-0636/F-0953/F-1285/M-0837/F-0537/F-0638/M-1201/M-1025/F-0672/F-1169/F-0748/F-0913/F-0671/M-0778/M-0680/M-0834/F-1151/M-0609/F-1004/M-1303/F-0799/F-1317/F-1226/F-0957/F-0786/M-0940/M-0909/F-1120/F-1041/F-0812/F-1336/M-0646/M-1262/F-0844/F-1126/M-0738/M-1319/F-0596/F-1086/F-0775/F-0839/M-1248/M-0851/F-1257/F-1129/F-0625/M-0862/M-0821/F-1060/F-0697/F-1023/F-1013/F-0846/M-0510/F-1146/F-1016/M-0774/M-1325/M-0806/M-0949/F-1324/F-1123/M-0624/M-0540/M-0744/M-1231/M-1033/M-0670/M-1267/F-1136/M-0566/F-0808/M-0817/F-0532/F-0563/M-0703/M-0505/F-0574/M-0755/M-1068/F-1055/F-1183/M-0881/F-0842/F-1337/M-1038/M-1107/F-1186/F-0937/M-1291/F-1271/F-0568/M-0970/M-0586/F-0894/F-1152/F-1002/F-1119/F-1040/M-1031/F-0598/F-0629/F-1198/M-1145/F-1284/F-1178/M-0567/F-1328/F-1312/F-1144/F-1131/M-0867/M-0528/M-0630/M-0820/F-1228/F-0763/M-0555/F-1079/F-0531/F-1092/M-0996/M-0944/M-0590/M-1170/M-1184/F-0747/F-0714/F-0632/F-0900/F-0942/F-0828/M-1084/M-0678/M-0869/M-1005/F-0660/F-0520/M-0871/M-0840/F-1066/M-1007/F-1045/F-0893/M-0868/M-1182/M-0768/M-0610/F-0954/F-1212/F-1349/F-1222/M-0664/M-1268/F-0651/M-0665/M-0794/M-0607/F-0931/M-1167/M-0841/M-0507/M-1139/F-0579/M-0677/M-0877/M-1158/F-0558/F-0504/M-1036/M-0634/F-1216/M-1163/M-0582/M-1255/F-1258/F-0517/M-0892/F-0934/F-0858/F-1103/F-0804/F-1081/F-0753/F-0737/F-0757/F-0561/M-1009/F-1012/M-0599/F-0583/F-1171/F-1202/F-0515/M-1135/F-0939/F-0884/M-0644/M-0745/M-0679/F-0657/M-0709/M-1051/F-0819/M-1243/F-0956/F-1015/M-0723/F-0898/F-0613/M-0843/M-1095/F-1316/F-0857/F-0861/F-1134/F-0735/M-1024/F-0838/M-0920/M-1334/F-1062/F-0685/F-1089/M-0731/F-1282/M-0876/M-0783/M-0879/M-1286/F-0889/M-0964/F-1108/M-1205/F-0980/F-0952/F-0984/F-1272/M-0593/M-1162/F-1106/M-0977/F-1318/F-1133/M-0556/M-0815/F-0686/M-0780/M-0979/M-1111/F-1063/F-0751/F-0564/M-1339/F-0927/M-0733/M-1302/M-0600/M-0899/M-0961/F-1215/M-1110/M-1064/F-0543/M-0734/M-0673/F-0663/M-1344/F-0512/M-1347/F-0617/M-0550/M-0700/M-1022/F-0849/F-0772/M-0960/F-0762/M-1072/M-1043/F-0911/F-0659/F-1210/M-1014/M-1218/F-1261/F-1260/M-0792/F-1138/F-1244/M-1054/M-0534/M-0758/F-1273/M-0746/F-1042/F-0728/M-1283/F-1154/M-0706/F-0864/F-1238/M-0761/F-0682/F-1057/M-0699/M-1326/M-0943/F-0578/F-1193/F-1130/M-1235/F-0795/M-0919/F-1165/F-1143/M-1109/M-0526/M-1037/F-0924/M-0910/F-1346/M-1208/M-0860/F-0690/M-1223/F-0720/F-1176/M-0847/M-0885/F-0652/F-0929/M-0800/M-1181/F-1313/F-0935/F-1348/F-0622/M-1029/F-0754/M-1030/F-1032/F-0832/F-1028/M-1101/M-1035/F-1132/M-0643/F-0959/F-1006/M-0805/F-0538/M-0572/F-0825/M-0926/F-0727/M-0620/F-0797/F-1189/F-1179/F-1059/F-1168/F-0991/F-1049/M-1300/M-1191/F-0902/M-0548/M-1217/F-0687/F-0689/M-0715/M-1172/M-0809/F-0668/M-0986/F-0750/M-1329/F-1180/F-0785/F-0627/M-0854/M-0608/M-1307/F-0719/M-0833/M-1269/M-1287/M-1091/M-0771/M-0802/F-1026/F-1018/F-1315/F-0589/F-1236/M-1293/M-0741/M-1292/M-1323/F-0616/M-1093/M-0897/M-0824/F-0712/M-0584/M-0594/M-1069/F-1113/M-1327/M-1080/M-0642</t>
  </si>
  <si>
    <t>F-0942</t>
  </si>
  <si>
    <t>Tian Hongmei</t>
  </si>
  <si>
    <t>F-0828/F-0687/F-1046/F-0775/F-1013/F-0632/M-0940/M-0510/F-1317/F-0804/M-0851/F-1136/F-1316/M-1223/M-1139/M-1293/M-0818/M-1286/M-0996/F-0543/F-1120/M-1014/F-0580/F-0953/M-0877/F-0950/M-0593/F-0574/F-0638/F-1041/M-0774/F-1318/M-1262/M-0876/M-1194/F-0598/M-0778/F-1151/M-1084/F-1026/F-1079/F-0545/F-0712/F-1216/M-0919/F-0751/F-0819/M-0507/M-0834/M-1051/M-1231/M-1201/M-1005/M-0899/M-1276/M-0859/F-0975/F-1086/F-0735/F-1312/M-1248/F-0726/M-1033/F-1168/M-1182/F-0913/F-1253/M-0539/M-0820/F-1063/M-0528/F-1138/M-0534/M-0624/M-1181/M-0606/M-0777/F-1119/F-0563/M-0896/M-0691/M-0582/F-0980/M-0694/M-0677/F-1126/M-1345/F-0617/M-1054/F-1204/F-0612/F-0893/F-0747/M-1325/F-1081/F-0504/M-1038/F-1222/M-0892/F-1152/M-0566/M-1021/M-0833/M-0781/M-0630/F-0984/M-0703/M-1036/M-1025/F-0564/F-0686/F-0596/F-0690/F-0900/F-0924/M-0526/M-1145/F-0935/M-0680/F-1016/F-1210/F-1228/M-1184/F-1314/F-0952/F-1190/F-1057/F-1214/F-1071/M-0634/M-0995/F-0861/F-0537/M-0826/M-0963/M-1107/M-0599/F-0525/F-1060/M-0793/M-0715/F-0748/F-1196/M-0909/M-1218/M-1095/M-1266/M-1147/M-0862/M-1118/M-0802/M-1298/M-1300/F-0697/F-1284/M-0696/F-0905/M-0928/F-0583/M-0600/F-0799/F-0614/M-0960/M-0547/F-0627/M-0744/M-0997/F-0579/M-0977/M-0700/F-0520/M-0523/F-0551/F-0660/F-1132/F-0959/M-0570/F-0671/M-1009/M-0555/M-1307/F-0739/M-1208/F-1169/F-1335/M-1111/F-0532/F-0948/M-0982/F-1297/F-1028/M-0792/F-0864/M-0821/F-1155/F-0728/F-1106/F-0622/M-0979/F-1070/F-0884/F-1015/F-0661/F-0592/M-1031/F-0538/F-1178/F-1032/F-0812/F-1189/F-1256/M-0733/M-0620/M-0923/F-0657/M-0573/M-0920/M-1043/M-0658/M-0567/F-0939/M-0831/F-0954/M-0553/F-0937/F-1121/F-1188/F-0652/M-0656/F-1171/M-0771/F-1149/M-1289/M-1302/M-1167/M-1319/M-0550/F-0955/F-0531/M-0513/M-0664/M-0817/F-0619/M-0501/F-0549/F-1103/M-1344/M-0650/M-1339/F-0974/M-1024/F-1018/M-1243/M-0587/F-1202/M-1187/F-1245/F-1251/M-0529/F-1233/M-0926/F-1010/M-0881/M-1022/F-0882/M-1241/F-0512/F-1023/F-1089/F-0503/F-1065/F-0701/F-0976/F-0727/F-0625/M-0562/F-1012/M-0611/M-0970/M-1135/F-1123/F-0797/M-0636/F-0927/F-0786/F-1113/F-0672/M-0853/M-0560/F-0682/M-0815/M-1267/F-1198/F-0830/F-1258/M-1029/F-0688/F-0987/F-0591/M-0868/M-0895/F-1313/F-1226/F-0544/F-1213/M-0783/M-0780/F-1059/M-0602/M-1030/F-1322/F-1324/F-0810/F-0753/M-0673/M-1172/F-1257/F-0767/F-0719/M-1078/F-0846/M-1068/F-1062/M-0973/M-0860/M-0644/M-1281/M-1117/F-1090/M-1156/F-1221/F-1215/M-1255/F-1336/F-0561/F-1040/M-1269/M-1347/F-0829/F-1285/F-0911/F-1002/M-1311/F-0578/F-0894/F-0714/F-1183/M-0878/F-1271/F-1200/F-0807/F-0803/F-0508/F-0530/M-0824/F-1045/F-1225/M-0706/F-0991</t>
  </si>
  <si>
    <t>M-0943</t>
  </si>
  <si>
    <t>Maria Gomez</t>
  </si>
  <si>
    <t>M-0694/M-0778/F-0953/F-1026/F-1168/F-1316/M-0599/M-0960/M-0636/M-0562/F-0935/F-0596/M-1231/F-0531/F-1212/F-1285/M-0806/F-1136/M-1223/F-0538/M-1031/F-0512/F-1119/F-0763/M-1005/M-0977/F-1071/F-0804/F-1257/F-0672/M-0791/F-0545/F-0515/M-1201/F-1098/M-0940/M-0859/F-1324/F-0747/F-0934/F-1228/F-1046/M-1036/M-0919/F-1297/M-0570/M-0593/F-1123/F-0882/F-0520/M-0505/M-0678/M-0973/F-0687/F-0959/M-0696/M-0758/F-0619/F-1143/F-0568/F-1216/F-1198/F-1004/F-0748/F-0660/M-0833/M-0820/M-1347/M-0901/F-0668/M-1025/M-1218/F-0682/F-1183/M-0920/F-0753/F-0697/F-1317/F-1055/M-0658/M-0949/M-0610/M-0576/F-1146/F-0579/F-1178/F-1337/F-1273/M-0868/M-1247/F-1061/F-0952/M-0600/F-0705/M-1182/F-0561/M-0821/F-1210/F-0532/M-0744/F-1012/F-1188/F-0739/F-1190/M-1276/M-0851/F-0537/M-0501/F-0714/M-0550/F-1253/M-0996/F-1066/M-0818/F-1045/F-1057/M-1293/M-0555/M-1291/M-1111/F-0893/F-1132/F-0508/M-0607/F-1284/M-0781/F-0588/F-1042/M-0602/F-0842/F-1305/F-1059/F-1131/F-0563/M-1344/M-1135/F-1063/F-1086/F-1106/M-0783/F-0829/F-0991/M-0536/M-0794/M-1022/M-1014/M-1208/F-0543/M-1110/F-0688/M-0860/M-1109/F-0503/M-1339/F-0627/F-1274/M-0892/M-0809/M-0624/M-0906/M-1298/F-1001/F-0955/M-0896/M-1303/F-1342/F-1233/M-0865/M-1021/F-1062/F-0828/F-1282/M-1184/M-1187/M-1107/F-0808/F-0889/M-1195/F-0929/F-1134/M-0877/M-1301/F-0773/F-0864/M-1283/M-0780/M-0742/M-1304/F-1348/F-0689/M-0926/F-0544/F-1015/M-0945/F-0690/F-0712/F-1144/M-1118/M-1167/F-1279/F-1204/F-1315/F-0812/F-0927/M-1095/F-1041/M-0995/F-1103/M-0768/F-0857/M-1145/F-0592/F-0855/F-1129/F-0819/M-0519/M-0817/M-1307/F-0686/F-0984/F-0558/F-0954</t>
  </si>
  <si>
    <t>M-0944</t>
  </si>
  <si>
    <t>Betty Thompson</t>
  </si>
  <si>
    <t>M-1293/F-1013/M-1167/F-1119/F-0954/M-1201/M-0624/M-0821/M-0694/F-0579/F-1026/F-1204/F-0545/M-0593/M-0940/F-1213/F-0592/M-0988/F-1126/F-1316/M-0680/F-1168/M-1243/M-0678/F-0913/F-1212/M-0806/F-1012/F-0632/F-0861/M-0967/M-0877/F-0754/M-0986/F-0748/M-0818/F-1016/F-0753/F-1132/M-0843/M-0507/M-1231/M-0977/F-0819/M-1005/M-0926/F-0927/F-0544/F-0537/F-1143/F-1285/M-1187/F-0775/F-0950/F-0735/M-0791/M-1255/M-1111/F-0671/M-0909/M-1241/F-1106/M-0723/F-1336/F-1041/M-0570/F-1004/M-0505/M-0817/M-1021/F-0747/F-1059/F-0629/F-1023/F-0751/M-1135/M-0658/M-0973/F-0685/M-0837/M-0869/M-1286/F-1120/M-1033/M-0536/F-0672/M-1223/F-0953/M-0501/M-1072/F-0663/F-0804/F-0623/F-0786/F-0514/M-0529/F-0720/M-0881/F-1061/M-1247/M-0951/M-0524/F-0836/M-1301/F-0882/M-0716/F-0512/M-1181/F-1196/F-0558/F-1228/M-0562/F-1274/M-0646/F-0659/F-1057/M-1077/F-1131/M-1347/M-0780/F-1046/F-1318/F-1002/M-0758/F-0798/F-1155/F-1129/M-0862/F-0530/M-1276/M-1084/F-1210/M-0586/M-1101/F-1123/F-0613/F-0503/F-1198/M-0826/M-1110/F-0828/F-1216/F-0957/M-0809/M-0649/M-1268/M-0919/M-1035/M-1267/F-0687/F-0842/M-0597/M-0824/M-0513/M-0876/F-1165/F-0660/F-0955/F-1071/M-0755/F-0799/M-0610/F-1045/F-1249/F-0531/M-0871/M-1107/F-0812/F-0757/F-0739/M-0738/M-1054/M-1195/M-1031/M-1211/F-1272/F-0737/F-0959/M-0567/M-0851/M-0534/F-1317/M-1142/F-0762/F-1151/M-1078/M-0878/M-0981/F-0772/F-1169/F-1186/M-1184/F-1312/F-0520/M-1095/F-1108/F-0719/M-1014/F-0939/M-1319/M-0945/F-0688/F-0552/M-0599/M-1170/F-0911/M-0901/M-0802/F-1305/F-0900/F-0651/F-0893/M-0920/M-1194/F-0617/M-0841/M-0961/M-0815/F-0516/M-1304/F-1154/M-0744/M-1025/F-0568/F-1098/M-0774/M-1147/F-0551/F-1127/M-1292/F-0563/M-1030/M-1024/M-0560/M-1339/F-1284/F-1245/F-0532/M-0892/F-1086/F-1258/M-1218/F-0975/F-0543/F-1130/F-0844/F-1225/F-0574/M-0848/M-0982/F-0508/M-0527/M-0879/F-0538/F-0504/F-1328/M-1182/M-1109/F-1176/M-0644/M-0895/M-0768/M-0854/M-0670/F-0952/F-1141/M-0834/F-1282/F-0689/F-0810/M-0792/M-0581/F-0583/F-1136/F-1313/M-1163/M-1087/M-0925/M-0979/F-0686/F-1342/F-1324/M-0783/F-1079/M-1038/F-1214/F-1221/F-1138/M-1156/F-0980/F-1116/M-0928/F-1275/F-1112/F-1063/M-0752/M-1192/F-1032/F-1263/M-0600/F-0935/M-0703/F-0616/F-0825/M-1162/M-0736/F-0690/M-0650/F-0845/F-1171/F-1060/M-0779/F-1065/F-0535/F-0846/F-1152/M-1329/M-0958/F-1157/M-0820/F-0795/F-0984/M-1307/M-0594/F-1092/F-0575/F-1333/F-1279/M-0734/F-1203/M-0582/M-0906/M-1344/F-0712/F-1277/M-0860/F-0929/M-0960/F-1238/F-1100/F-0934/F-1146/F-0857/M-1068/F-1332/M-1036/F-1335/M-0790/F-0578/F-0875/M-1248/M-0557/M-0609/M-1300/F-1202/F-1175</t>
  </si>
  <si>
    <t>M-0945</t>
  </si>
  <si>
    <t>F-0622/M-1223/F-0786/F-0688/F-1190/F-0687/F-1168/F-1119/M-1293/F-0638/F-0543/F-0574/M-1319/F-1336/F-0545/F-1045/F-1285/F-1106/F-0913/M-0510/M-0996/F-1002/M-0961/F-0531/F-1178/M-0744/M-0534/M-0877/M-1068/M-0892/F-1079/M-0560/F-1212/M-0553/F-0579/M-0992/F-1060/F-0578/M-1036/F-1041/M-0920/M-0977/M-1325/F-0882/M-0986/F-0935/F-1032/M-0833/M-1107/M-0768/F-0937/M-0678/M-0967/F-0953/F-1059/F-0619/F-0763/F-0735/F-0954/M-1201/M-0694/M-0774/M-1307/M-0988/M-0831/F-0561/F-0838/F-0900/F-1337/F-0828/M-1304/F-0772/F-0625/M-1117/F-1055/M-1301/F-1316/F-1198/M-1139/M-0636/M-0909/M-0562/M-1111/M-0862/F-1071/F-1215/M-0851/M-1021/M-0818/M-0570/F-0512/F-0775/M-0557/M-0973/F-1132/M-0620/F-1202/F-0757/F-1284/M-1077/F-0893/F-0934/F-0894/F-0984/M-0677/F-1046/M-1247/M-0606/F-0807/M-0843/F-1012/F-1129/M-0982/F-0672/M-0778/F-0544/M-0841/F-0753/F-0942/F-1098/F-0812/F-1324/M-1195/F-0598/M-0780/F-0751/M-0926/F-0549/F-1070/F-0911/M-1038/F-0799/F-1317/F-1282/M-1095/M-0824/M-1292/F-0686/F-1179/M-1035/F-0839/M-1078/F-0612/M-1287/M-0670/F-1240/M-1268/F-0804/M-0673/F-0635/F-0663/F-0959/F-1188/F-1249/F-1016/F-0515/M-0539/M-1170/M-0547/M-0664/F-0628/M-0709/M-1158/F-1216/F-1136/M-0528/M-0940/M-0696/F-0861/F-0956/M-0519/M-1181/M-0723/M-0556/F-0830/F-0537/M-1326/M-1109/M-0814/M-0840/M-0755/M-0860/M-0919/F-0668/F-0864/F-0689/F-0659/F-0712/M-0993/F-0580/F-1057/M-0738/M-1184/F-0632/F-0884/F-0651/M-1044/M-1145/M-1283/M-0868/F-1189/F-1245/M-1025/M-0700/F-1228/F-0924/F-1155/F-0532/F-1226/F-0797/F-0739/M-0644/F-0647/M-0740/F-0905/M-0896/M-1286/M-0607/M-0594/M-1255/F-1295/F-1257/M-1231/F-1086/F-1315/M-0970/F-0648/M-0602/F-0516/M-0624/F-1318/M-1084/F-0952/F-0558/F-1116/M-1192/F-0671/F-0798/F-1146/M-1054/F-1149/F-0929/M-0792/F-1001/F-0927/F-1273/M-0555/M-0679/F-1210/F-0950/F-1141/F-1186/F-0990/M-0981/F-1026/F-1165/M-1031/M-0691/F-1108/F-0764/M-0658/F-0957/M-1303/M-0881/M-0593/F-1089/F-0808/M-0944/M-1211/F-0852/F-1081/F-1258/F-1121/F-1006/M-0876/M-1000/M-0951/F-1322/M-0699/F-0698/M-1162/F-0819/M-0837/M-1014/M-1182/M-1118/M-0665/F-1256/F-0697/M-1156/M-0821/F-0535/M-1267/F-0657/M-0901/F-1204/M-1051/M-1167/F-1222/M-0963/F-0613/F-0596/F-0760/M-0826/F-1229/F-1175/M-1217/M-1072/F-0517/F-0508/M-0997/M-0513/F-0538/M-0789/F-0971/F-0858/F-0660/M-0599/F-0762/M-1005/F-1234/M-1344/F-0575/F-1196/M-0856/M-1024/M-0559/M-0869/F-0569/M-0867/M-1208/M-0915/M-1009/F-1253/M-0600/F-1023/F-0955/F-1232/M-0731/F-0948/M-0533/F-0902/F-0504/M-0809/F-0886/M-0527/M-1056/F-0727/M-0650/F-0627/F-1151/F-0714/F-1297/F-0966/F-1140/M-0586/F-1040/M-0906/F-0975/F-0832/M-1334/F-0551/F-0969/F-1176/F-1306/F-0737/M-0781/F-1263/F-0585/M-0949/F-1213/M-0888/F-0836/M-0887/F-1123/F-0983/M-0745/F-1348/F-0695/M-0675/F-1153/F-1277/F-1152/M-1043</t>
  </si>
  <si>
    <t>F-0946</t>
  </si>
  <si>
    <t>M-0821/M-1014/F-1079/M-0567/F-0786/F-0627/F-0959/M-0940/M-1223/F-1198/F-1132/M-1293/F-0957/M-0824/M-1347/M-1054/M-0977/F-1168/F-1026/M-0534/M-1005/F-1129/M-0859/M-0680/F-0580/F-0544/M-0505/F-0687/F-1012/M-1231/F-1098/M-0599/F-0864/M-0694/M-1182/F-1196/M-0636/F-0975/M-0986/F-0828/M-0519/F-0515/M-0892/F-1119/M-0609/M-1303/M-1319/M-0833/M-1033/M-1031/F-1032/F-1212/M-0926/M-1267/F-0617/F-1123/M-0646/M-0960/F-1165/M-0910/F-1013/F-1228/F-0672/M-1051/F-1060/M-0777/F-1240/F-1138/M-0709/F-0726/F-0685/M-0670/F-1213/M-0570/F-1226/M-1287/F-0588/M-0901/M-0529/M-0869/F-1046/M-1304/M-0507/M-0715/F-0927/F-0719/M-0624/M-1320/M-1205/F-1274/M-1281/M-0909/M-1218/F-1316/M-0527/M-0826/M-0610/M-0944/M-0818/F-1312/F-0574/M-0678/F-1023/M-0524/M-0820/F-0911/F-0942/M-0860/F-1045/M-0586/F-1333/M-1068/F-0787/F-1016/M-0587/F-0592/F-0950/M-1334/M-0665/M-1276/M-0553/F-0754/F-0648/M-1243/F-0838/F-0503/F-0857/F-0671/M-1300/F-0955/F-1280/F-1348/M-1339/M-1298/F-1071/F-1130/M-1095/F-0842/F-1171/M-0876/M-0673/F-0549/M-1117/M-0792/M-0988/F-0596/F-0543/F-0829/M-1072/F-0668/F-0753/F-0697/M-0791/M-1268/F-0882/F-0531/M-1102/F-0551/M-0964/F-1120/M-0920/M-0590/M-0925/M-1024/F-0568/F-1318/F-0629/F-1070/F-1059/M-0536/M-0961/F-0508/M-1035/M-1078/F-1183/M-0606/M-0501/M-0897/F-1193/M-0885/F-1273/M-0679/M-0840/F-1305/F-0956/M-0774/M-0895/F-0578/F-1263/F-0855/F-1335/F-0804/F-0622/M-0513/F-0751/F-0858/F-0898/F-0767/M-0896/F-0839/M-0879/F-0799/F-1210/M-0865/M-0982/M-1344/F-1349/M-0941/F-1106/F-0583/F-1126/F-1112/M-1007/F-1063/M-0560/F-1151/F-0954/M-1181/F-0890/F-0764/M-1247/F-1040/F-1066/M-0783/F-1260/M-0510/F-1179/F-0808/M-1139/M-1110/M-1142/F-1055/F-0575/F-0525/F-0632/M-0945/M-1302/F-0727/M-0899/F-0563/F-0763/M-0854/F-0904/M-0634/M-0703/F-0810/F-1258/M-0658/F-1285/M-0691/F-1169/M-0781/M-0699/F-1141/M-0664/M-0877/F-1204/M-0677/F-1297/F-0807/M-0932/M-0559/M-0548/F-1001/M-0776/M-0978/M-0805/M-0813/F-1004/F-1190/F-0537/M-1029/F-0598/F-0663/M-1291/F-0739/M-0706/F-1202/F-1136/M-0862/F-1049/F-1245/F-1321/M-0841/F-1039/F-0893/F-1256/F-0938/F-0737/M-0847/M-0995/M-1111/M-1084/F-1277/F-0714/F-1271/M-1067/M-0696/M-1080/M-0834/M-1003/F-0512/M-0738/F-0616/F-0545/M-0837/F-0935/M-1172/F-1336/F-0900/F-0625/F-0760/F-1146/M-0997/F-1027/M-1248/M-0919/F-1232/F-0766/F-1317/M-0782/F-0747/M-1125/M-0566/F-0953/M-0600/M-0733/F-1244/F-0635/M-1073/M-1326/F-1178/F-0735/M-1292/F-0836/F-1295/F-1041/M-0973/M-1145/M-0620/M-0856/M-1030/F-1108/F-0902/F-0772/M-0806/F-0924/M-1107/M-0887/F-0775/M-0951/F-0698/F-1090/M-0603/F-0538/M-1036/M-1167/M-0843/M-1009/F-0502/F-1052/F-1075/M-0557/F-0937/F-0710/F-1062/F-1346/F-1225/F-0520/F-0934/M-0779/M-1195/M-0607/F-0516/M-0811/F-1238/F-0591/M-1163/F-0819/F-1313/M-1283/M-0809/M-1201/F-1282/F-1100/F-0795/F-1124/M-0758/M-0752/M-1173/F-1176/F-1140/M-0555/F-0931/M-0683/F-1143/F-1309/F-0921/M-0796</t>
  </si>
  <si>
    <t>M-0947</t>
  </si>
  <si>
    <t>F-0804/M-1031/M-1014/F-1002/F-0959/F-1285/F-0538/F-0502/F-1012/M-1054/F-1198/M-0877/M-0919/M-0678/F-0627/F-0563/M-1243/M-0986/F-1169/F-0632/M-0859/M-1201/F-1079/F-0846/F-0629/F-1032/F-0568/F-0838/M-1051/M-1286/F-0712/F-1196/M-0553/M-0723/M-1036/M-1262/M-1194/F-1188/F-0543/M-0519/M-0755/F-0836/F-0672/M-0949/F-0975/M-0977/F-1046/F-0753/M-0961/M-0925/M-1068/F-0580/M-1107/M-1078/M-0783/M-1248/M-0940/F-1041/M-1301/F-0934/M-0837/M-0926/F-0786/M-1087/M-1069/M-0733/F-1213/M-0636/M-0834/M-1218/M-0566/F-1178/F-1240/F-1249/F-1023/F-0545/F-1168/M-1182/M-1347/F-0520/M-1241/F-1226/F-0913/M-0992/M-1147/F-1210/M-1021/F-1282/M-1292/F-0685/F-0663/F-1119/M-0791/F-0810/M-0862/M-0841/F-1212/F-0939/M-1345/M-1095/F-0772/M-1319/F-0935/M-0758/M-0843/M-0624/M-1195/M-0809/F-0942/M-1044/F-1061/M-1167/M-0526/F-1143/F-1183/M-1156/M-1111/M-0881/F-0579/F-0544/F-0931/M-1269/F-0638/F-0898/M-1298/M-0507/F-0747/M-0860/F-0957/F-1348/M-0944/F-0717/F-1233/M-0815/F-0757/M-0960/M-1022/M-1289/M-0988/F-1106/F-1245/F-0720/F-1312/M-0505/M-1187/M-0630/F-0956/M-0550/M-0599/M-0594/F-0954/M-0778/M-1293/M-0556/F-0592/F-0787/F-0669/M-1325/M-1110/M-0670/F-0955/M-1334/F-0530/M-1030/M-1184/M-1302/F-1098/F-1013/F-0517/M-0513/M-0646/M-1231/F-1151/F-0504/F-0549/F-1081/M-0910/F-1042/M-0892/M-0993/F-1092/F-0613/F-0905/F-0596/F-0798/F-0828/F-0552/F-0842/F-1062/F-0503/F-1127/F-0754/M-0871/M-0679/M-0528</t>
  </si>
  <si>
    <t>F-0948</t>
  </si>
  <si>
    <t>Yi Tingting</t>
  </si>
  <si>
    <t>M-0505/F-1204/F-1212/F-1285/F-1045/M-1054/F-0543/F-0953/M-0507/M-0774/M-0926/M-1107/M-0778/M-0694/M-0755/M-1248/F-0775/F-0812/F-0568/F-0804/M-0859/F-0596/M-1030/F-1013/M-1287/F-1136/M-0967/M-1139/M-1005/M-1231/F-1317/F-1086/M-0536/M-0986/M-0837/F-0957/M-0851/M-1187/F-0726/M-0768/M-0528/M-0919/F-1171/M-0806/M-0973/M-0949/M-0590/M-1344/F-0622/F-1190/F-0735/M-1101/F-1324/M-1195/M-1255/F-1257/F-0688/F-1119/F-0632/F-1081/F-0574/F-1183/F-0502/M-0624/M-0567/M-0909/M-1319/F-1210/F-1042/M-0664/M-0820/M-1276/F-1106/F-0549/F-0592/M-1014/M-0636/M-1304/F-0748/M-0510/F-0717/F-1123/M-1292/F-0861/F-1055/F-1016/F-0798/M-0792/M-0906/F-0578/F-1273/F-1032/F-1226/F-1271/F-1155/M-0570/F-0532/F-1215/F-0754/F-0950/F-0842/M-0609/M-0817/F-1120/F-0712/F-0829/M-0594/F-1275/F-0959/M-0977/M-1035/F-1337/F-1198/F-1026/F-0538/F-0939/M-1241/M-1025/F-1179/M-0826/F-0828/M-0555/M-0744/M-1291/F-0638/F-0672/M-0781/F-1012/M-0833/M-0871/F-1098/F-0588/F-0613/M-0834/F-0864/M-0982/F-0544/F-1249/M-0970/F-1028/M-0960/F-0720/F-0760/F-1002/F-0927/F-0924/M-1201/F-0512/M-0910/F-1059/M-0582/F-0614/M-0843/M-1211/M-0940/M-0897/F-1018/M-1320/M-0593/F-1121/M-1084/F-1071/F-0623/M-1298/M-1170/M-0783/F-1178/F-0839/F-0689/M-0599/M-1339/M-0557/F-1316/M-0993/F-0629/F-1314/F-0786/M-0881/M-0534/F-1112/F-1263/M-0996/M-1158/M-1091/M-0581/F-0701/F-0974/F-1274/M-1281/F-1165/M-0738/M-0696/F-0954/M-0848/F-0503/F-1305/M-0777/M-1051/M-1147/F-0537/M-0649/F-0531/M-1184/F-0714/M-0559/F-1295/M-0992/F-0975/M-1156/F-1062/M-0780/M-0899/M-1109/M-1300/M-0680/M-0840/M-0547/F-1333/F-0984/M-0988/F-0969/F-0836/F-0799/M-0620/F-0552/F-0886/F-0551/F-1060/F-1321/M-0758/F-1213/M-0809/F-0563/M-0519/F-1061</t>
  </si>
  <si>
    <t>M-0949</t>
  </si>
  <si>
    <t>M-0567/F-1136/M-1201/F-1169/M-0837/F-0627/F-1026/M-0843/F-0934/M-1319/F-1119/M-0534/M-0960/M-1187/F-0578/M-1347/M-1054/M-0593/F-0531/M-1231/M-0505/M-0841/M-1036/F-0632/F-1316/M-1293/F-1152/F-0957/M-0961/F-0751/F-0592/F-0913/F-1016/M-0755/F-0622/F-0688/F-0775/F-0687/M-1248/F-0763/F-0842/F-1168/M-0738/F-0980/M-1194/F-1226/M-1255/M-1084/F-0598/F-0754/M-0744/F-1324/M-0723/F-0544/M-1167/M-1276/M-0851/F-1013/M-0510/F-0819/M-1014/F-0574/M-0548/M-0831/F-1138/F-1212/M-0646/F-0682/F-1318/M-1223/M-0610/F-1108/M-0607/F-1120/M-0570/F-1183/M-1135/M-0540/M-1320/M-0553/F-0836/F-0537/M-1286/M-0919/F-1023/M-0901/F-0959/F-1143/M-0973/F-1285/M-0590/F-1066/F-0898/M-0609/M-0600/M-1111/M-0876/M-0951/M-0806/F-0502/F-0846/M-0877/F-1151/F-0839/F-1070/F-1222/M-0780/M-0566/M-0824/M-0519/M-1038/M-0986/F-1144/M-0906/M-1117/F-0660/M-0778/M-0926/F-1061/M-0582/F-0671/F-0705/F-1274/M-1031/F-1336/M-1301/M-0539/M-0821/F-1001/F-0757/M-1344/M-0507/F-1233/F-0939/M-1218/F-0739/F-0638/F-0583/M-1307/F-0717/M-0977/F-0614/F-0935/F-1202/F-0894/M-1298/F-0588/M-1091/F-0612/F-1198/F-1045/F-0855/M-0624/F-0672/F-0564/F-0786/F-0697/M-1292/M-0915/F-1027/F-0808/F-1057/M-1102/M-1025/F-0520/M-1044/F-0551/F-1305/F-1253/M-0559/F-0984/F-1210/M-0597/F-1079/M-1030/F-1175/F-0561/F-0659/M-1087/M-1109/M-1291/F-1060/M-0576/M-1156/M-1035/F-1216/M-0678/M-0826/M-1024/M-1069/M-0501/F-0596/F-1041/F-0543/M-0982/F-0651/F-1275/F-0685/F-0629/F-1346/M-0920/M-0673/M-0903/M-0988/F-1317/F-1228/M-0679/F-1215/M-0897/F-1263/F-1146/M-0528/M-1118/F-1132/M-0524/F-0797/F-0829/M-0608/F-0647/F-1004/F-0798/M-1110/M-0923/F-1242/M-0941/M-1170/M-0550/F-1046/M-0970/M-1068/M-0859/M-1287/M-0706/F-1312/M-0716/F-1042/F-1131/M-0526/M-1207/M-0944/M-1247/M-0654/F-0764/F-0955/M-0696/F-0760/F-0927/F-1342/M-0782/F-0937/M-0577/F-0827/F-1106/F-0652/F-0538/M-1345/M-1145/M-0634/M-1262/M-0992/F-1227/M-1051/M-0909/M-0557/M-1095/M-0581/M-0943/M-0599/M-0746/M-1184/M-0636/F-0889/F-0954/F-0838/M-0967/F-0625/M-0818/F-1092/M-1243/M-1300/M-0759/F-0917/F-1213/F-1059/F-1002/F-0799/M-0715/M-0869/M-1289/F-1221/F-1313/F-1321/M-0709/F-1123/M-0871/M-0853/M-0802/F-0773/F-0828/F-1171/F-1055/F-0844/F-0530/F-1314/M-1142/M-1241/M-0711/M-0896/F-1229/F-1272/M-0925/F-1140/F-0864/M-0703/F-1032/F-0825/M-0630/F-1176/F-0900/F-0849/F-1141/M-1101/M-1077/F-0857/F-1251/M-0932/M-0881/F-0702/F-1337/F-1322/M-1206/M-0562/F-0515/F-1133/M-1327/F-0882/F-1098/M-0734/F-0512/M-1163/F-1257/F-1193/F-1277/F-0727/F-0956/F-1240/F-0589/M-0733/F-0747/F-1116/M-0736/F-1349/M-0656/M-0745/F-1261/M-0602/M-1310/M-1009/F-0549/F-1245/M-0928/M-1339/M-0587/M-0664/F-1089/F-1204/F-0668/F-1165/F-1196/F-0948/M-1191/F-0861/M-1197</t>
  </si>
  <si>
    <t>F-0950</t>
  </si>
  <si>
    <t>Manal Osman</t>
  </si>
  <si>
    <t>F-0672/M-0877/F-1045/F-1169/F-0538/M-0919/M-1231/F-0763/M-0860/M-0507/M-0599/F-0935/F-1002/F-0953/F-1317/M-0986/F-0617/M-1248/F-0687/F-0580/F-0563/F-0954/F-1136/F-0775/M-0982/M-1111/F-1155/F-0751/F-1119/M-0859/F-1183/M-0562/M-0540/F-1212/F-1086/M-0566/F-1016/M-1293/F-0828/M-0926/M-0909/F-0913/F-1013/M-1201/M-0774/M-1036/M-0536/M-1182/M-0510/F-1059/M-1054/F-1202/F-0757/F-1213/M-1181/M-1344/F-0545/F-0512/F-0842/M-0548/F-0812/M-0992/M-1347/M-1167/M-1095/M-0733/M-0590/M-0791/F-1060/M-1301/F-1204/M-0837/F-0520/M-0744/M-0607/F-1132/M-1320/M-0528/F-1081/M-0910/F-1146/F-1188/M-0755/F-1198/M-0606/M-0996/M-0738/F-0537/M-1276/F-0544/F-1143/M-0723/F-0598/F-0705/F-0660/F-0549/F-1055/M-0818/M-0792/M-0609/F-0568/M-0834/M-0709/F-0772/F-0798/F-0697/M-0925/F-0942/M-0586/F-1066/F-0861/F-0799/F-0959/F-0900/M-0915/F-1108/M-0501/F-1120/M-0610/F-0836/M-0831/M-1021/M-1024/F-1010/M-0715/M-1194/F-0894/M-0783/F-0592/F-1130/F-1280/F-1126/M-0970/M-1303/F-1032/M-0940/F-0686/M-0691/M-1135/F-0955/M-0869/F-1196/M-0993/F-1258/F-1112/F-1222/M-0779/M-0505/M-0778/F-0819/M-1101/F-0574/M-0806/M-0587/F-1282/M-1267/F-1245/M-0997/M-0815/M-0862/F-0531/F-0514/F-0714/F-1193/F-1278/M-0897/F-0864/F-0720/M-0646/M-0780/F-1314/M-0636/M-0813/F-0929/M-0967/M-0664/M-1205/F-0727/F-1168/F-0668/M-1109/F-1233/F-1041/M-0630/M-1247/M-1208/F-1216/M-0988/F-0991/F-0671/M-0826/M-0567/F-0627/F-1071/F-1063/F-0625/M-0867/M-0570/M-0885/M-1287/F-1257/F-1249/M-0781/F-1284/M-1005/M-0868/F-0804/F-0948/F-0583/F-1004/M-0949/F-0911/M-1031/F-0872/M-0560/F-0638/M-0696/F-0748/M-0519/F-0508/M-0964/F-1272/F-0504/M-0550/F-1259/F-0543/M-0559/F-0857/M-0594/M-0960/F-1046/M-1243/M-1025/F-0760/M-0951/M-0782/M-0906/F-0647/F-0632/F-1151/M-0694/M-0888/M-1269/M-1304/M-0979/F-0787/F-1238/M-0523/M-1310/F-1149/F-0810/F-1312/F-1175/F-0717/M-0843/F-1332/M-0824/M-0841/M-1325/F-1210/M-1158/M-1074/F-0578/M-0892/M-1077/M-0679/F-1189/F-0984/M-0624/M-1107/F-1121/M-0789/M-0573/M-0821/M-0547/F-0682/M-0678/M-0777/F-0712/F-0893/M-0901/M-1044/F-0616/M-0928/F-0525/F-1333/M-1223/M-0896/F-0858/M-0963/F-0882/M-0673/F-0750/F-1023/F-1106/M-1218/M-1033/F-0735/M-0732/M-1072/F-0917/M-0716/F-0614/M-0724/F-0515/F-0807/M-0542/F-0786/F-1075/F-1273/F-0502/F-1271/F-0924/F-1279/F-1006/M-0947/F-1316/F-1134/M-0805/F-1335/F-0737/M-0665/F-1322/F-0971/M-0740/F-1123/F-1228/F-0591/M-1068/F-0728/M-1302/F-0579/M-0581/M-1264/M-0557/M-0706/F-0773/F-0956/M-1104/M-1270/M-0703/F-0719/M-1038/M-0649/M-1117/F-0952/M-1345/F-1348/M-0593/M-1331/F-1260/F-1018/F-1061/F-1100/F-0844/F-1285/M-0572/M-1145/F-1336/F-0890/F-1040</t>
  </si>
  <si>
    <t>M-0951</t>
  </si>
  <si>
    <t>Arthur Debra</t>
  </si>
  <si>
    <t>M-0694/M-0636/M-0505/M-1139/F-0819/M-0837/F-1324/M-0926/F-0545/F-1032/M-1223/F-1169/F-1123/F-0578/M-1187/F-0735/M-0599/M-1347/F-0812/M-0851/M-0982/M-1051/F-0568/F-0563/F-0538/F-0991/F-0627/F-1216/F-1119/M-0536/F-0927/M-1054/M-0678/F-0544/M-0680/M-0560/M-1167/F-1023/F-0671/M-0925/M-0501/F-0598/M-0910/F-1226/M-1195/F-1098/F-0935/F-0828/M-0777/M-1339/M-0758/M-0562/M-0973</t>
  </si>
  <si>
    <t>F-0952</t>
  </si>
  <si>
    <t>Noura Nasser</t>
  </si>
  <si>
    <t>F-1169/M-0694/F-1151/F-1045/F-0935/M-1014/F-1119/M-0778/F-0812/F-0954/F-0544/F-0638/M-1319/F-1196/M-0926/F-1316/F-0537/F-0748/M-1187/F-1285/M-0834/F-1152/F-0579/M-0738/F-0772/M-0536/M-0877/F-0671/F-0512/F-1318/F-0913/F-1168/F-1216/F-0726/F-0819/M-0678/M-0833/F-1002/M-0892/M-0566/M-0992/M-1344/M-1005/M-0560/M-0806/F-1146/M-1243/M-1111/F-1190/F-0688/F-1032/F-1257/F-1210/M-0777/F-0980/F-0839/F-0900/F-1126/M-0768/M-0949/M-1107/M-1135/F-0950/M-0590/M-0910/F-1297/M-1054/F-0682/M-1241/M-1201/M-1339/M-1286/F-0911/M-0723/M-1325/M-0599/F-0545/F-0747/M-1293/F-1198/M-0534/F-0687/F-1183/F-1263/F-1212/M-0505/M-0901/M-0809/M-0940/F-0991/M-1077/F-0561/M-0817/M-0507/F-1001/F-1280/F-0502/M-1248/F-0882/F-0798/F-0864/F-1202/F-0861/F-1010/F-0592/F-1278/M-1291/F-0787/F-0503/F-1240/M-1184/F-0612/M-0915/F-0984/M-0988/M-0774/F-1274/F-1179/M-0594/F-1245/M-0792/M-1068/F-1228/M-1021/M-0573/M-0779/F-1165/F-1155/M-0758/F-0617/F-0808/M-1326/M-0677/M-1218/M-0782/M-0715/F-0934/F-0625/F-1023/F-0894/M-0961/M-0789/F-1071/F-1176/F-1013/F-0829/M-0960/M-1069/M-0895/M-0606/F-1027/M-0996/F-1271/M-0840/F-0568/F-0727/F-0804/F-0558/M-0909/F-1120/F-1336/F-1324/M-0896/F-1129/M-0570/F-1175/M-1118/M-0925/F-1057/M-0837/M-0977/F-1086/F-0672/M-0740</t>
  </si>
  <si>
    <t>F-0953</t>
  </si>
  <si>
    <t>Billy Thomas</t>
  </si>
  <si>
    <t>M-0973/M-0694/M-0505/M-1347/F-1002/M-0738/M-0910/F-1285/M-0967/M-0510/F-1046/F-0812/F-0537/M-0562/F-1120/M-0636/M-0860/F-1198/F-1119/F-1202/M-0960/F-1016/M-0996/F-1004/M-1035/F-0735/M-1339/M-0755/M-1231/M-0606/M-1255/M-0818/M-0940/M-0961/F-1129/M-1276/F-1226/F-0927/M-1248/F-0622/F-1079/F-0935/M-0536/F-1168/F-1132/F-1317/M-0791/F-0864/M-0834/F-0775/M-0703/F-0502/F-1151/M-0768/M-0507/M-0646/M-0925/M-0524/F-1204/M-0926/F-0682/M-1054/F-0957/M-0909/F-1183/M-1243/F-0660/M-1077/F-1312/M-0920/M-0777/M-0821/M-1087/M-0709/F-0861/F-0937/F-0836/F-1284/M-1298/M-0824/M-1287/M-0774/F-1108/F-0668/M-1005/F-1188/M-0876/M-0529/F-0596/M-1195/M-1304/M-0881/M-0599/F-0697/F-1010/F-0515/M-0986/M-0780/F-1045/F-0619/F-1061/F-0583/F-0954/M-0843/M-0778/F-0568/F-0514/F-1040/M-0806/M-0899/M-1145/M-0624/M-0901/F-1193/M-0892/M-0877/F-1305/M-1301/F-1131/M-0782/F-0747/F-1123/M-1303/F-0574/M-0809/M-0878/M-0906/M-0700/M-1319/F-0564/F-1189/F-0931/F-1253/M-1269/F-0898/M-0594/M-0995/M-1038/F-0531/F-1228/F-0846</t>
  </si>
  <si>
    <t>F-0954</t>
  </si>
  <si>
    <t>Zou Ying</t>
  </si>
  <si>
    <t>F-0543/F-1151/M-0961/F-0544/M-0837/M-1078/F-1079/F-1204/F-0563/M-0877/M-1184/F-0671/F-1026/M-0524/F-0935/F-1098/M-1111/M-0860/F-0583/F-0545/F-0775/M-1025/F-1059/F-1004/M-1223/M-0982/M-0562/M-0607/M-1319/F-1146/F-0804/F-0622/M-1243/M-0534/F-1152/M-0599/F-1046/M-1095/F-0580/F-1216/F-0828/M-0988/F-0763/M-0824/M-0973/F-0549/M-0593/M-0738/F-1071/M-1293/F-1215/F-0688/M-0553/M-0881/M-0505/F-1016/M-0949/F-0512/F-1169/M-1194/F-1196/M-0817/F-1002/F-0561/F-1143/F-1042/F-1316/M-1298/F-1210/M-1005/F-0596/F-0838/M-1301/F-1333/F-0592/M-1255/M-0636/M-0755/M-1307/M-1303/M-0782/M-1038/F-0686/F-0857/M-0744/F-0861/M-0548/F-1129/F-0668/F-1318/F-1013/F-0984/M-0526/F-0950/F-1226/M-0513/F-1213/F-1066/F-0929/M-0977/M-0560/F-1202/F-0757/M-0809/F-0638/F-0747/F-0980/M-1269/F-1198/M-1030/M-0510/M-0570/F-0672/F-1214/M-1109/M-0925/F-1349/F-0772/F-0807/F-1189/M-0993/M-0665/M-1182/M-0590/F-0588/F-0628/M-0888/F-0697/M-1320/F-1062/F-1278/M-1033/F-1171/F-0900/F-1045/M-1262/F-0739/F-1086/M-1068/F-1245/F-1348/M-1286/F-1120/F-0717/M-1276/F-1190/M-1345/F-0808/F-1040/F-1165/F-1168/M-0550/M-0926/M-0620/M-1072/M-0587/M-1054/M-0630/F-0754/F-0538/F-0787/F-1282/F-0846/F-0748/F-0625/M-1248/M-0680/F-0955/M-1024/F-1193/M-0821/F-1295/F-0502/M-0567/M-0597/F-1155/M-0781/M-0609/F-1336/M-1231/M-0624/M-0582/F-0852/F-0786/F-1249/F-1063/F-0927/M-0869/F-1018/M-0833/M-0997/F-0797/F-1188/F-1324/M-1163/F-0685/F-0957/M-0928/F-0904/M-0594/F-0767/F-0705/M-0703/M-0555/F-0858/M-1031/M-1000/F-1257/F-0727/M-1087/M-1009/F-1337/F-0829/F-0773/F-0660/F-1297/M-1292/F-1178/M-0834/M-1074/M-1268/F-0578/M-0851/F-0842/M-1101/M-0944/M-1036/F-0735/F-1121/M-0865/F-0991/F-0836/F-0839/M-1208/F-0531/M-0963/F-1212/F-1258/M-0887/F-1028/F-0647/M-0923/M-0995/M-1304/M-0840/F-0508/M-1084/F-1103/F-1233/F-0574/F-1012/F-0669/F-1133/F-0632/M-0740/F-0812/M-0606/F-0661/M-1170/M-1107/F-1119/F-1041/F-0798/M-1201/F-1081/F-0795/F-1263/M-0600/F-1175/M-1167/F-1144/F-0990/M-0733/F-1057/F-0819/M-0899/M-1300/F-0934/M-1117/F-0864/M-0818/M-1035/M-0559/M-0940/M-0540/F-0810/F-0619/M-0826/M-0871/F-0663/M-0800/M-1014/F-1250/M-0790/F-0698/M-0868/M-0696/M-0556/M-0771/F-1006/F-1272/M-1339/M-1069/M-1083/F-0719/M-0906/M-1139/F-0579/F-1136/M-0709/F-0598/F-0720/F-0520/F-0627/F-0953/F-0532/M-0691/F-0959/M-0967/M-0779/F-1138/M-1172/F-0931/M-0802/F-0676/F-0652/M-1021/M-1147/F-0616/M-1311/F-1015/M-1044/F-1328/F-1149/F-0728/M-0529/F-1285/M-1051/M-0533/F-1123/M-0694/M-1174/M-0759/M-0896/M-1211/M-0610/M-0951/F-0968/M-0572/F-1346/M-1187/M-0631/M-0683/M-1145/M-0793/M-0507/M-0859/M-1173/F-1106/M-0910/F-0515/M-0745/M-0611/F-0601/M-0576/M-0673/M-0679/M-0909/F-0617/M-0792/F-0504/M-0831/F-1317/F-0516/F-0894/M-0670/M-1217/M-0742/M-0643/F-1238/F-0966/F-1157/F-0972/M-1326/M-1218/M-0765/F-0913/M-1091/F-0985/F-0659/M-0998/M-0774/M-0536/M-0856/M-0919/F-1312/M-0897/M-0778/M-0806/F-0956/M-1247/F-0760/F-0726/F-1314/F-0937/F-0725/M-0736/M-0915/F-1154/M-0992/M-0776/F-1228/M-1118/M-0519/M-1148/F-0564/M-0723/M-0820/F-0987/F-0530/M-1166/F-1321/M-1265/F-1065/M-1347/M-0901/F-0500/F-1279/M-0960/F-0855/M-1058/F-0687/F-1277/M-0947/M-0903/M-1327/F-0880/F-0849/M-0724/M-0732/M-0986/M-0602/F-0922/M-0783/M-1008/F-1023/F-1294/F-1115/M-1192/M-0933/M-0791/M-1325/M-0546</t>
  </si>
  <si>
    <t>F-0955</t>
  </si>
  <si>
    <t>Tian Jianping</t>
  </si>
  <si>
    <t>M-0926/F-1136/M-0567/F-1046/F-0531/F-0953/F-0804/M-0973/F-1013/F-0861/F-0775/F-1026/M-0859/M-0562/F-1317/M-0510/F-1123/M-1167/F-1059/M-0680/M-0834/F-0627/F-1004/M-1031/M-0694/M-0524/M-0806/F-1257/F-0846/F-1098/M-1025/M-0988/M-1135/M-1223/M-0909/M-1014/M-0833/F-0747/F-0735/M-0768/M-0607/F-0763/F-1106/F-1079/M-1201/F-0937/M-0892/F-0934/F-0950/M-1139/F-0625/M-0599/M-0553/F-1169/F-0596/F-1215/M-1248/F-0712/M-0843/M-0566/M-1033/M-0507/M-1307/M-0949/M-0610/M-1035/M-0624/M-1276/M-0501/M-0590/M-1072/M-0961/F-1045/M-0744/F-1312/M-0896/F-0726/F-1151/M-1194/M-1054/F-0632/M-0570/M-1267/F-0882/F-1282/M-1304/M-1068/F-0913/F-0598/M-1255/F-1071/M-0977/F-0819/F-0525/M-0703/M-1145/F-0836/M-1319/F-0839/F-1152/F-0588/M-0505/F-1041/M-0899/M-0557/F-0508/F-1126/F-0838/M-0664/F-0954/F-0668/M-0779/M-1005/M-1021/M-0791/F-0543/F-1002/F-1258/M-0944/M-0771/M-1325/M-0920/M-1345/M-1287/F-1213/F-1042/F-0686/F-0720/F-1129/M-0781/F-0786/M-0997/M-0593/F-1284/F-1057/M-0560/F-1183/M-0867/F-1027/F-1168/F-0751/F-0672/F-1198/M-1347/M-1205/M-0620/F-0739/M-0573/F-0549/M-0881/M-1102/F-1132/M-1036/M-1334/F-0917/M-0715/M-0792/F-1108/M-0582/M-1300/F-1052/F-1226/F-0705/F-0544/F-0545/M-1147/F-0911/F-1130/F-0764/F-0688/M-0742/M-0951/F-1348/F-0669/F-0617/F-1023/F-0828/F-0748/F-1010/M-0794/F-1012/F-1092/M-1024/M-1301/M-0556/F-0728/F-0872/F-0858/M-0526/M-0851/M-0982/F-0516/F-1144/F-0629/F-0558/M-0587/M-1241/M-0928/M-1262/M-0831/F-0935/F-0990/F-0591/F-0929/M-1156/M-1231/M-1243/F-1188/F-0551/F-0754/M-0967/F-0829/M-0960/M-1087/F-0714/M-0559/F-1253/F-1119/M-1286/F-1273/M-0915/M-0774/F-0767/F-1060/F-1089/M-0609/M-0782/F-1336/F-0924/M-0540/F-1324/M-0606/F-0647/M-0572/M-0656/F-1131/F-0660/F-1066/F-0622/F-1272/F-1305/M-0824/F-1178/F-0844/F-0616/F-0772/M-1084/M-0906/M-1162/M-0903/F-0520/F-1146/M-0802/F-1016/F-0980/F-0855/F-0808/M-0706/F-1225/M-1320/M-0700/M-0679/F-0578/M-1107/M-0869/M-1182/M-0536/F-0959/F-0502/F-1134/M-0885/F-0807/M-0862/F-1001/M-0534/F-1049/M-0550/F-1171/M-0678/M-0933/M-1142/M-0809/M-1051/F-0795/M-1029/M-0992/M-0646/M-0691/M-0887/M-1292/M-0740/F-1153/M-0758/F-0512/M-0778/F-0983/F-1190/F-0914/M-0793/F-1121/M-0523/M-0634/M-0840/F-0623/F-0976/F-1216/F-1285/M-0901/F-0661/M-1078/F-0532/M-1344/M-1283/M-0539/M-0895/F-0939/F-1214/F-1204/F-0942/F-1280/F-1318/F-1075/F-1274/M-1218/F-1141/F-0766/M-0993/F-1032/M-1303/F-0966/M-1083/F-0517/M-0677/M-1291/M-1329/M-0611/F-1340/M-1327</t>
  </si>
  <si>
    <t>F-0956</t>
  </si>
  <si>
    <t>Huang Ning</t>
  </si>
  <si>
    <t>M-1223/F-0592/F-1336/F-1190/F-0954/M-0837/F-0959</t>
  </si>
  <si>
    <t>F-0957</t>
  </si>
  <si>
    <t>Sohail Sam</t>
  </si>
  <si>
    <t>F-1168/F-1026/M-0961/M-0755/F-0574/M-0910/M-0678/F-0913/M-0996/M-1005/M-0774/F-0934/M-1319/F-1317/F-1316/F-1215/F-0819/M-0501/F-0512/M-0982/M-0833/M-1347/F-0927/M-1054/F-0627/F-1146/F-0838/M-0606/F-1226/F-0502/M-1276/F-1155/M-1182/F-0839/M-0738/M-1077/M-0553/M-0694/M-1145/M-0723/M-0680/M-0779/M-0758/M-0768/F-0538/M-0915/M-1243/F-0861/F-0688/F-0672/F-0775/F-1240/M-0862/F-1013/M-0703/M-1069/F-1119/M-0607/M-1293/F-0549/M-0536/M-0528/M-0590/F-0911/F-1071/F-0563/M-0951/F-1171/F-0798/F-0810/M-0540/M-0986/F-1204/F-0544/F-0929/M-0892/M-1014/M-0664/M-0967/M-0529/M-0519/F-1098/M-1167/F-1186/F-1041/F-0828/M-0949/M-0824/F-0638/M-1091/F-1273/F-1063/F-0583/F-1079/M-1025/M-0926/M-1181/F-1108/F-0844/F-0520/M-0843/F-0503/F-0772/F-0629/F-1151/M-0600/M-0992/M-0781/M-1223/F-0975/F-1178/M-1339/F-1214/M-1187/F-1129/M-0876/F-1131/F-0530/F-1324/M-1117/F-0515/F-0786/F-1198/F-0836/F-0561/F-0705/M-0973/M-0840/F-0625/F-0564/F-0935/M-0897/M-1218/F-1012/M-1345/M-0562/F-1004/F-1002/F-1106/F-0804/F-0712/M-0586/F-0849/F-0898/M-0507/F-0614/M-0851/F-1312/F-0598/M-1031/M-0624/M-1247/F-0531/F-0864/F-0568/F-1060/M-1158/M-0609/M-0802/F-0578/M-1110/M-0636/M-0871/F-1175/F-1305/M-0960/M-1248/M-0658/M-0634/M-0816/F-0508/F-0751/F-0739/M-1334/M-1072/F-0543/F-1016/F-1042/F-1153/M-0608/M-1344/M-0806/M-0560/F-0648/M-0510/F-0900/M-1195/F-0601/M-1201/F-0760/F-0846/F-0737/M-0534/M-1038/F-1284/M-1135/F-1127/F-0757/F-0955/M-1231/F-1188/F-1055/M-0610/M-0877/F-1216/M-0559/M-0513/F-1086/F-1271/M-1084/F-0984/F-0697/M-0791/M-0505/M-0923/M-0567/M-0869/F-1228/F-0872/F-1190/M-1022/F-1120/F-0668/M-0696/M-0794/F-0596/M-0868/F-1282/M-0834/F-0687/F-1138/F-0950/M-0920/F-1212/F-1337/F-0764/M-0895/F-0532/F-1121/F-0617/M-0963/M-1147/M-0626/F-1193/M-0856/M-0778/F-1123/M-0709/F-1314/F-1112/M-0732/F-0720/F-0852/F-1141/M-1101/M-1287/M-0821/F-1297/M-1283/M-0941/F-1015/M-0597/F-0671/F-1349/M-1170/M-1320/M-0899/M-1304/M-0744/F-0702/M-0670/F-1122/F-1336/M-1078/M-1087/F-1261/F-0726/F-0976/M-1172/F-0622/F-0886/F-0632/M-1156/M-0793/F-1285/M-0817/M-0867/F-0514/M-0602/M-1053/M-0599/F-0682/M-0940/M-1051/F-1238/M-1300/F-1250/F-0787/F-0969/M-1003/F-1169/F-0579/M-1331/F-1341/F-1090/F-1070/F-0894/F-0651/M-0711/M-0837/F-0727/F-1136/F-1257/F-1089/M-0854/M-0542/F-1277/M-0699/M-0820/M-0677/M-1024/M-1139/F-1006/F-1116/F-1253/M-1164/F-1340/M-0925/F-1183/F-0686/F-0616/M-1111/M-0729/F-0647/M-1307/F-0525/M-1033/F-0663</t>
  </si>
  <si>
    <t>M-0958</t>
  </si>
  <si>
    <t>Brenda Richardson</t>
  </si>
  <si>
    <t>F-0672/F-0622/M-1068/F-0687/F-1204/F-0935/M-0624/F-1013/F-0775/F-0563/M-0988/F-0512/F-0579/F-1212/M-1078/M-0806/M-0967/F-0937/M-0818/F-0954/F-1136/F-1023/F-1285/M-1030/F-0632/M-1054/F-0515/F-1257/F-0991/F-0836/M-1303/M-0920/F-0549/F-1196/M-0636/M-0862/F-0913/M-0876/M-1036/F-1171/M-0758/M-0755/M-0536/M-1347/M-0992/F-0846/F-0598/F-1178/F-1106/F-1081/F-1032/F-0578/F-0748/F-1297/F-1190/M-0996/M-0877/F-1016/F-1240/F-1312/F-1226/F-1079/F-1132/M-0961/M-1301/M-1307/F-0739/M-0791/M-1187/M-1255/F-0617/F-0502/F-0538/M-0995/F-0690/M-0510/M-0780/F-1126/F-1026/F-1055/F-1129/M-1276/F-1271/F-0682/F-0754/M-1167/F-0900/M-0926/F-1186/F-1274/F-1316/F-0712/F-1198/M-1087/F-1328/M-0505/M-0817/M-0834/M-0821/M-0774/F-1001/M-1231/F-0898/F-0627/M-1091/F-0857/M-0566/M-0599/M-0527/F-0596/F-0939/F-0545/F-0931/F-0660/F-0727/M-0915/F-0929/F-1063/F-1049/M-1298/F-0508/F-0861/M-0550/M-0802/F-0819/M-0809/F-0544/F-0583/F-0613/M-1293/F-0568/M-1181/M-0723/M-0979/M-1287/M-1241/F-1119/F-0628/F-0652/F-1012/F-0957/F-0797/M-1147/M-0553/F-0564/F-1151/F-1249/M-0744/F-0614/F-1216/F-0747/M-0860/F-1153/F-0648/M-0892/M-1182/F-0842/M-0501/M-1218/M-1201/F-1349/M-0715/F-1098/F-1086/M-1007/F-1258/M-1033/M-1243/M-0557/M-0925/M-0859/F-0956/F-0714/F-0543/F-1061/M-1005/F-0623/F-0786/F-1335/F-0804/M-0519/M-0680/M-1021/F-0810/F-0592/M-1283/F-1042/M-0611/M-1156/F-0504/M-0570/M-1319/M-0609/M-0606/M-0977/F-1259/M-0843/F-0855/M-1223/F-0647/F-0828/F-1272/F-0763/F-0531/M-0528/F-0735/M-1083/M-1205/M-1111/F-0829/M-1267/F-1168/F-0616/F-0924/F-0974/M-0556/F-0588/F-0705/M-0654/M-1310/M-0529/M-0868/M-1084/M-1334/F-0688/M-1056/M-1320/F-0882/F-0767/M-0906/F-1123/F-1027/M-0665/M-1077/M-1014/F-0953/M-0771/M-1082/M-1024/F-1004/F-1225/M-0646/F-0955/M-1031/F-0990/F-1238/M-0895/M-1158/F-1214/M-0910/M-0639/F-0720/M-0919/F-0737/F-1060/M-0899/F-0726/F-1176/M-0706/M-0768/M-0534/M-0573/F-0537/M-1101/M-0951/M-0540/F-1059/M-0738/F-0520/M-0677/M-0909/M-1344/F-0911/M-1302/M-0841/F-1213/F-1062/M-0740/F-0845/F-0959/M-0694/M-0837/M-1038/F-1314/M-0576/M-1345/M-1150/F-0702/F-1165/M-0586/F-0689/M-0865/M-1135/F-1108/F-1143/M-0879/M-1192/F-1228/F-0968/M-1217/F-1242/M-1025/F-1115/F-1324/M-1339/M-1262/M-1000/M-0778/F-1071/M-1265/M-1325/M-0901/F-0965/F-1284/F-1052/F-1146/F-0753/F-0503/F-1215/F-1333/M-1037/M-1163/F-0762/M-0866/F-1103/F-1002/M-0610/M-0670/F-0795/F-0591/F-1045/M-1067/F-1039/F-0751/M-1107/F-0671/F-0728/F-0905/M-0565/M-1009/M-0851/F-0798</t>
  </si>
  <si>
    <t>F-0959</t>
  </si>
  <si>
    <t>Nadia Omar</t>
  </si>
  <si>
    <t>F-0861/M-1068/M-0843/F-0538/F-0735/F-0537/M-0599/F-1013/M-0678/F-0953/F-0687/M-0919/F-1228/M-0837/M-0949/M-1054/M-1243/M-1111/M-1248/M-0992/F-1216/M-1301/M-1139/F-0950/F-0578/F-0625/M-0513/M-1293/M-0758/M-0680/M-0960/F-1129/M-0524/M-0738/M-0899/F-0672/F-0583/M-1292/F-1152/M-0593/M-1135/M-0566/F-0839/F-0671/F-0929/M-0534/M-0636/F-1193/M-1101/F-1046/F-1059/M-0607/F-0726/F-0957/F-0819/M-1005/M-0594/M-1286/F-0812/M-0982/M-0821/M-1030/M-0859/F-1004/F-0786/M-1187/F-1204/M-1344/F-0829/F-1249/F-0900/F-0592/F-1042/M-0553/F-0502/F-1151/M-1307/F-0991/M-0646/M-0995/M-0670/M-0818/M-0606/F-0690/M-1051/F-0543/F-0532/F-1312/F-0882/F-1215/F-1317/F-0717/M-0536/F-0980/F-1012/F-0686/M-1156/M-1325/F-0799/F-1171/F-0688/F-0751/F-1045/M-0540/F-0844/M-1231/M-0609/M-1182/M-0715/F-0648/F-1210/M-0860/F-1123/M-0806/M-0560/M-1276/F-0561/M-0744/F-0512/M-0867/F-0612/F-0689/F-0911/F-1179/M-0634/M-0895/F-1349/M-0833/M-0774/F-1081/F-0515/F-1098/M-1147/M-0677/F-0525/F-1138/M-0600/M-1287/M-1303/F-1190/F-1027/F-0775/M-1269/F-1183/F-1070/M-1283/M-0816/M-0834/M-1091/F-0530/M-0826/M-1087/F-0596/F-1278/M-1320/M-1241/M-0559/M-0789/F-1253/F-0927/M-1014/M-1334/F-0617/M-0926/M-0778/M-1201/F-1143/M-1323/F-1279/M-0505/F-1155/M-0967/F-1149/M-0768/M-0573/F-0659/F-1328/M-0824/M-1110/F-0728/M-1024/F-1214/F-1285/M-0878/M-0909/F-0714/M-1107/M-1102/M-1033/F-1186/F-1322/F-0852/M-0862/F-1052/M-0831/F-1040/F-1120/M-0896/M-0871/F-0719/F-1032/F-0905/F-1198/F-1233/F-0898/M-0977/F-0549/M-0915/M-0851/F-1256/M-0733/F-0849/F-1062/F-1222/F-1006/F-0545/F-0701/F-1108/M-0906/M-0746/M-0963/M-0523/F-0720/M-0903/M-0986/F-0568/F-0975/F-0864/F-0767/M-0557/M-1021/F-1130/F-0974/M-0577/M-0765/F-1348/M-0940/F-0517/F-1260/F-1314/F-0520/M-0897/M-0716/M-0562/M-0550/F-1146/M-1291/M-0731/F-1002/M-0732/M-0964/F-1169/F-1086/F-0838/F-0846/M-0526/F-1226/M-1339/F-0685/F-0828/M-1069/F-0969/M-0602/F-0614/F-1202/F-0935/M-0620/F-0616/F-0962/F-1119/F-0855/M-0586/M-1192/F-0684/F-1103/F-1071/F-1257/M-0877/F-0574/M-0567/F-1316/M-1218/F-0966/F-0638/F-0804/F-0883/M-0979/F-1106/F-0884/M-0501/F-1018/M-0923/F-1026/M-0973/F-1284/M-0675/M-1008/F-0552/F-1212/M-0723/M-0941/M-0933/M-0869/F-1168/M-1073/F-0710/F-0954/M-0892/M-0641/F-1251/F-0825/F-0637/M-1326/M-1167/F-1092/M-0856/M-1184/M-1117/F-1196/F-1060/F-0575/M-0673/F-0842/F-1261/M-1347/F-1335/F-1274/F-1337/M-0888/M-0793/M-0908/F-1112/F-0748/F-0983/M-0841/F-1041/M-0694/F-0747/F-0760/F-1180/M-0771/F-1028/M-1031/M-1281/M-0507/F-0651/M-0590/M-1205/M-0547/M-1035/F-1318/M-0910/M-1053/M-0780/F-1340/F-0931/F-0990/F-0682/F-0629/F-1282/F-0622/M-0944/F-0987/F-1079/F-0563/F-0795/M-1096/M-1064/F-0544/F-1165/F-0788/F-0737/F-1188/M-0847/M-1266/F-0531/F-0627/F-0591/F-0516/F-1055/M-1083/F-0676/M-1304/F-0913/F-1124/F-1336/M-1163/F-1341/M-0866/F-0722/M-0749/M-0951/F-0965/F-1019/M-0996/F-1010/M-0533/F-0663/F-1126/M-0605/M-1239/M-1038/F-0934/M-1235</t>
  </si>
  <si>
    <t>M-0960</t>
  </si>
  <si>
    <t>Hamdi Baig</t>
  </si>
  <si>
    <t>M-1276/M-1014/F-0861/F-1106/F-0563/F-0672/F-1324/M-0841/F-1046/F-1178/M-0973/F-1228/M-0940/M-0624/M-1293/F-0819/M-0524/M-0899/M-0859/F-1002/F-0627/M-0982/F-0671/F-0804/M-0806/F-0775/F-1012/F-1120/M-0738/M-0876/M-1030/F-0544/M-1139/F-0568/F-0537/M-0664/M-1167/F-0846/M-0607/F-0502/M-0534/M-0949/F-0757/M-1038/M-1194/F-1013/F-1213/M-0824/M-0860/M-0646/M-1195/F-0617/F-0660/F-1336/F-1098/F-0543/M-1325/F-0561/M-1223/F-0829/F-0592/F-1337/M-0507/M-1051/F-1215/F-1312/F-0614/M-0519/F-1226/F-1004/F-0717/M-0536/M-0774/F-0712/M-0967/M-1243/M-1298/F-1165/F-1060/F-0632/M-1267/F-1086/F-0512/F-1151/M-0696/F-1042/F-0638/M-0636/F-1062/F-1155/M-0926/M-1156/M-0834/F-1282/F-1216/F-0753/M-0526/F-1274/F-0578/F-0844/M-0678/F-0812/F-1189/F-0787/F-1171/F-1131/M-0995/F-1253/M-0599/M-0649/F-0836/M-1033/F-1071/F-0807/F-0900/F-0517/M-0562/M-0723/F-1198/M-0881/M-0837/F-0939/F-1045/F-1123/M-0758/M-0634/F-0855/F-1297/F-0697/F-0659/F-0839/F-0690/F-1222/M-1072/F-1108/M-0877/M-0970/M-0779/F-1212/M-1054/M-1289/F-0625/F-0991/F-0545/F-0797/F-0735/M-0557/M-1205/M-1292/M-0840/F-0719/M-0977/F-0685/M-0813/M-0547/F-0955/M-0670/F-1183/M-0988/M-1102/M-0997/M-1135/F-0798/F-1273/F-0728/F-1168/M-1095/M-0818/M-0573/F-0957/F-0838/M-0833/M-0665/F-0682/M-0964/M-0826/F-1240/F-1233</t>
  </si>
  <si>
    <t>M-0961</t>
  </si>
  <si>
    <t>Teresa Flores</t>
  </si>
  <si>
    <t>F-1198/M-1068/F-1168/F-1119/M-1031/F-0672/F-0578/F-1079/F-0934/M-0680/M-1319/F-0545/M-0877/M-0977/F-1013/M-0824/F-1136/F-0957/M-0678/M-0534/F-1032/F-0531/F-1004/F-0900/F-1171/M-0593/F-1178/M-0758/F-0839/M-0910/F-0543/F-0538/M-1030/F-0622/M-0646/F-0991/F-0712/M-1051</t>
  </si>
  <si>
    <t>F-0962</t>
  </si>
  <si>
    <t>Imam Sam</t>
  </si>
  <si>
    <t>F-0953/F-0592/M-0973/F-0627/M-1293/M-0940/F-0545/M-0837/F-1046/F-1032/M-1054/M-1231/M-0996/F-1071/M-1036/F-1285/M-0678/M-1307/M-0723/M-0877/M-0961/F-0819/F-0622/F-0538/F-1317/F-1165/M-0982/M-0507/F-1013/F-0735/M-0609/M-1223/F-1212/F-0786/F-0629/F-1202/F-0568/M-0560/F-0882/F-1171/M-0843/M-0960/M-0646/F-1312/F-1079/M-1248/M-0599/M-0744/M-1325/F-1012/M-1184/M-0806/F-0929/F-1168/F-1210/M-0920/M-1005/F-1126/M-1038/M-1077/M-1135/F-1273/F-0632/M-0778/F-1196/F-1063/M-1262/M-1030/M-0791/F-0980/M-1301/F-0927/M-0540/M-1302/M-0988/F-1106/F-1324/M-1187/M-0566/M-1117/M-0895/M-0986/F-0531/M-0582/M-0536/M-1031/M-0967/F-1155/F-0543/M-0600/M-0755/F-0839/M-1291/M-0925/F-1198/F-0537/F-0688/F-0583/F-0663/F-0579/M-1025/M-0562/F-0954/F-1143/F-0564/F-0668/F-0596/F-1026/M-0860/F-0894/M-0851/M-0501/M-1145/F-0614/F-1123/F-0893/F-0747/M-1303/F-1305/M-0670/F-0984/F-1278/M-0703/M-0993/F-0798/M-0505/F-0931/M-0567/F-1183/F-0829/M-1110/M-0876/M-0519/M-0733/M-0840/F-0617/M-0901/M-0548/M-1068/M-0607/F-0753/M-0859/F-0558/F-0974/M-0818/F-1228/M-0815/F-0934/M-0820/F-0760/F-1333/M-0700/M-0970/M-1158/M-1281/F-0651/F-0775/M-0906/M-0658/F-1186/M-1329/F-1178/F-1249/M-0576/F-1222/M-0606/M-1033/F-1146/F-0619/M-0944/F-1018/M-0680/M-0826/F-1134/M-1195/M-0896/M-0779/M-0809/M-0679/M-0677/F-0905/F-0937/M-1009/F-0552/F-1151/M-0745/F-0810/F-0957/M-0529/F-0764/M-1064/F-1132/F-0799/M-0556/M-1319/F-1240/M-1194/F-1188/M-0892/M-1304/M-0903/M-0781/M-0731/F-0748/F-0975/F-1316/F-0714/M-0995/F-0849/F-0807/F-0884/M-0649/F-0697/M-1208/F-0911/F-1023/M-1170/F-0698/M-0709/F-1010/M-1014/F-0955/F-0846/F-0808</t>
  </si>
  <si>
    <t>M-0963</t>
  </si>
  <si>
    <t>Cai Jinhua</t>
  </si>
  <si>
    <t>F-0672/F-0935/M-0973/M-1223/F-1045/F-1106/F-0812/F-1316/F-0592/F-1026/F-1169/F-1016/M-0851/M-0680/F-0627/M-1248/F-0954/M-0877/F-0953/F-0578/M-0841/M-0501/F-1012/F-1336/M-0892/F-1257/M-0560/M-0553/F-1210/F-0763/M-0899/F-0537/F-1215/M-1030/M-0834/M-0837/M-0738/M-0590/F-0991/F-1098/M-1068/F-1059/M-0678/F-0900/M-0636/M-0925/F-1183/F-0959/F-0574/M-0960/F-0937/F-1081/F-0688/M-0694/F-1312/M-1344/M-0609/M-0982/M-0961/F-1178/F-1212/F-1190/M-1276/M-0624/F-1004/F-0544/F-0671/M-1286/M-0507/M-1111/M-0791/M-1339/F-0532/M-1182/M-0859/F-0934/F-0531/F-0942/F-0842/F-1063/M-0988/M-0909/F-1042/F-0808/M-1033/F-0717/M-0646/M-0744</t>
  </si>
  <si>
    <t>M-0964</t>
  </si>
  <si>
    <t>Lai Jin</t>
  </si>
  <si>
    <t>M-0505/F-0953/F-1204/M-1293/F-0672/F-0935/F-1002/F-0819/M-0977/F-0512/M-0834/F-0786/M-0607/M-0678/F-1059/F-0959/F-0763/M-1319/F-1215/M-0860/M-0562/M-0779/M-0919/M-0755/F-0980/M-1223/F-1046/F-1032/F-1136/F-0592/M-1339/F-0804/F-1123/M-1084/M-1095/M-0599/F-1257/F-0751/F-1190/F-0568/M-0664/F-0913/F-0515/F-0772/M-0806/F-1169/F-1119/F-0544/M-0519/F-1317/F-0836/M-0560/M-0513/F-0798/F-1045/M-0792/M-0534/M-0881/F-1042/M-1247/F-0900/F-0957/M-1170/F-1055/M-0926/M-0949/F-1178/M-0606/M-0973/M-0526/F-0508/M-0925/M-0570/M-1072/F-0934/M-0507/F-1108/M-0738/M-1307/M-1031/M-1262/M-0824/F-0954/F-0514/F-1196/F-0686/F-0898/M-1303/M-0877/M-0843/F-0942/F-1131/F-0578/F-0754/F-0531/M-0691/M-0778/M-0928/F-0525/M-0733/F-0588/M-0609/M-1243/F-0927/M-0859/F-0844/M-1276/M-1286/M-0910/M-0576/F-1132/M-1195/M-0851/F-0937/F-0747/M-0876/F-0864/F-0956/M-0768/M-0590/M-0630/M-1156/F-0504/M-0665/F-1193/F-0735/M-0528/F-0538/M-1068/F-0660/M-1300/M-0715/F-0846/F-1284/M-1304/F-1183/M-0986/M-1035/F-1013/F-0638/M-1255/M-1024/F-1186/M-1051/M-0783/F-1004/M-1021/M-0992/F-1253/M-0582/F-0549/F-0829/M-1344/F-1120/M-0608/M-0634/F-0580/F-0748/M-1268/F-1263/F-0669/F-1336/M-0833/F-1297/F-0651/F-1023/M-1111/F-1168/F-0753/F-0955/F-1245/F-0991/M-0694/F-0543/F-0861/M-0677/M-1194/M-1163/M-0771/M-0555/F-1028/F-0516/M-1054/M-0587/F-0663/F-0714/M-1302/F-1316/F-1061/M-1345/M-0556/F-1018/F-1333/F-0598/F-1151/M-1231/F-1315/M-0557/F-1027/M-1267/M-1323/M-0793/F-1165/F-1129</t>
  </si>
  <si>
    <t>F-0965</t>
  </si>
  <si>
    <t>Yu Xiaohui</t>
  </si>
  <si>
    <t>F-1119/M-1293/M-0837/M-0960/M-0507/F-1123/F-1169/M-1319/F-0775/M-0778/F-1045/M-0567/M-1031/F-1120/F-1016/F-1106/F-0804/F-0592/M-0977/F-0543/M-0678/F-1317/F-0735/M-0973/F-1032/F-0672/M-1248/M-1339/F-0625/F-0846/F-0502/F-0579/F-0975/M-1068/F-1324/M-0833/F-1151/F-0583/F-0622/M-1241/F-1086/M-0961/F-1071/M-0791/F-1136/M-0566/M-1025/F-0864/M-0899/F-0596/F-0753/M-0821/M-0910/F-0671/F-0934/F-1026/F-0935/M-0723/F-0757/M-1184/F-0747/F-1165/F-0682/M-1307/M-0988/F-1228/M-0562/F-0580/F-0751/F-1216/M-1276/M-0624/F-1138/F-1222/F-1168/F-0558/M-0792/M-0783/F-1305/M-0570/M-0818/F-1171/F-1062/M-0940/F-1183/F-0959/F-0720/F-1178/F-1271/F-1253/M-0920/M-0586/M-1035/M-1243/F-0836/M-1084/M-1194/M-1101/F-1063/M-1205/F-0819/F-0955/M-1083/M-1262/F-0627/M-1005/F-0798/F-0828/M-1286/M-1095/M-1135/F-0687/F-1349/M-0781/F-0861/M-1231/F-0838/M-1044/M-0534/M-0919/M-0860/M-0553/F-0697/F-0563/F-0991/F-1013/M-0881/F-1258/M-1033/M-0859/F-0764/M-1347/F-1297/F-0808/F-1143/F-1202/F-1280/M-0550/M-0868/F-1226/F-0898/F-0917/F-1060/M-0649/F-0956/F-0927/M-0665/M-1102/F-0549/F-0508/F-0669/F-0953/M-0738/M-0694/F-1144/M-0758/M-0841/M-0824/F-1240/F-1336/M-0774/F-0858/M-0794/F-1046/M-0590/F-0942/F-1010/M-1007/M-1014/F-1210/F-0531/F-1023/M-0897/M-1289/M-0559/F-1238/F-0984/F-1001/F-0974/F-0797/M-0510/M-0606/M-1325/F-0924/M-1283/F-0515/M-0834/F-0937/F-1279/F-1198/F-0812/M-0814/M-0703/M-0840/M-1167/F-0659/F-1313/F-0950/F-1179/M-1051/F-0727/F-1214/F-0810/F-1129/M-0724/M-0609/F-1335/F-0545/M-0673/M-1291/M-1163/F-1041/M-1139/F-0538/M-0878/F-1273/M-1298/F-0598/M-0871/F-0905/F-1314/F-1312/M-0644/F-1049/F-1092/M-0951/F-1212/M-0696/M-0636/F-0966/M-0865/F-0629/M-1037/M-1292/F-1263/M-1331/F-0647/M-1255/F-0668/M-0817/M-1201/F-1316/F-1154/M-0611/M-0879/M-1110/F-0591/F-0614/F-0564/F-0660/M-0816/M-0892/F-0712/M-0731/M-1036/F-1081/F-1132/F-1284/M-0901/F-0913/F-1295/F-1309/M-0539/F-0588/M-0768/M-1067/F-0504</t>
  </si>
  <si>
    <t>F-0966</t>
  </si>
  <si>
    <t>Kevin Clark</t>
  </si>
  <si>
    <t>M-0505/F-1316/F-1119/F-1106/M-1319/M-0967/M-1025/F-1002/F-0861/F-0688/M-0973/M-0567/M-0593/F-0578/M-1307/F-0580/M-0824/F-0672/F-0819/M-0992/M-1347/M-0560/M-1223/M-0910/F-0545/M-0606/M-0899/F-0836/M-0510/F-0622/M-1231/M-0534/M-0694/F-0812/F-0935/M-1038/M-0755/M-0860/M-1033/M-1051/M-0609/F-0748/F-1013/M-0915/M-0986/M-0540/F-0663/M-0779/F-1001/M-0920/F-1004/F-0864/F-0934/M-0678/M-0738/M-1107/F-0959/F-1023/M-1195/M-0906/M-0576/M-1182/M-0528/M-1287/F-0954/F-0882/M-1248/M-0680/M-1286/F-0839/F-0574/F-1123/F-1057/F-1198/F-0525/F-1178/F-1046/M-0926/M-0982/M-0834/F-1062/F-0751/M-0909/F-1171/M-0758/M-0869/F-0668/M-0587/M-0696/F-1337/F-0810/M-0925/F-0531/M-0970/F-1108/F-1336/F-0937/F-1151/M-0703/F-0512/F-1240/F-0686/F-0857/M-0555/M-1072/M-1077/M-1095/F-0980/F-1179/F-0942/F-0763/M-1036/F-1314/F-0617/F-0747/M-1078/M-0940/M-0529/F-0829/M-1345/M-1344/F-1066/M-0624/F-1285/F-0939/F-0808/M-0610/M-1298/F-0538/M-0794/M-0867/M-1069/M-1111/F-1129/F-0739/F-1060/F-1071/M-0877/F-0532/F-1126/F-0957/M-0507/M-1139/M-0566/M-1247/M-1304/M-0841/F-0931/F-1146/M-1170/F-0551/F-0543/M-1194/F-0627/M-0963/F-1271/M-0539/M-0843/M-0820/F-1079/F-0775/F-1196/M-0740/M-1303/M-0771/M-1083/F-0719/F-0757/M-0527/F-1138/F-0504/M-0964/F-1165/M-0854/M-0550/M-0636/M-1301/F-1318/F-1127/M-1184/F-0884/F-0625/M-0792/F-0516/F-0807/F-1272/F-0638/F-0735/M-1031/M-0933/M-0979/M-1218/F-0827/M-0670/F-0764/M-1091/F-0953/M-0706/F-0855/F-0893/F-1282/F-0762/F-0842/F-0950/F-1016/M-1054/F-0767/M-1035/F-0579/F-1055/M-0848/F-0772/F-1332/F-0583/M-0649/M-1074/M-0928/F-1227/M-1084/F-1233/M-0608/F-0830/F-1342/M-0562/F-0563/F-1225/M-1000/F-0575/F-1188/M-0597/F-1317/M-1009/M-0582/M-0519/M-0536/F-0773/F-0760/F-0592/F-0975/F-0952/F-0514/M-1068/F-1152/F-0804/M-0654/F-1045/F-1010/F-1253/F-0750/M-0837/F-1075/M-0878/M-0859/M-0821/F-1090/M-0782/M-0961/M-1087/F-0520/F-0687/M-0607/M-0996/F-1063/M-1235/F-0889/M-0590/M-1044/F-0828/M-0513/F-1213/F-1324/F-1086/M-0888/M-0599/F-1305/M-0817/F-1169/F-0914/M-1310/F-1131/M-1302/F-1098/M-0949/M-0716/M-1053/F-1212/M-0778/F-1189/M-0960/M-1101/M-0908/M-1022/M-0835/F-1183/F-0544/M-1269/F-0508/F-0799/F-1134/F-0955/M-1264/M-1339/F-0619/F-0537/M-0639/F-0657/F-0661/M-1292/M-1014/F-1130/M-0677/F-0798/M-0901/F-0695/M-0770/M-0733/M-1206/F-0916/F-0692/F-1229/M-0634</t>
  </si>
  <si>
    <t>M-0967</t>
  </si>
  <si>
    <t>Heba Khalil</t>
  </si>
  <si>
    <t>M-1276/F-0543/F-1013/M-0988/M-0680/F-1228/F-0828/F-0502/F-1002/F-1136/F-0537/M-1111/F-1126/F-1204/F-1151/F-1132/M-0843/M-1187/F-0861/F-1190/F-0954/M-0599/M-0609/M-1068/F-0592/M-1248/F-0991/F-0574/M-1223/M-0646/F-1106/F-1060/F-0629/F-1168/M-0553/F-0934/M-1078/M-0566/M-1319/F-1202/M-0536/F-0687/M-0519/M-0738/M-0624/F-0617/M-0833/M-1033/F-0959/M-1135/F-0846/M-0636/M-0926/F-0812/F-0753/F-0580/M-0973/F-0682/M-1054/M-0606/M-0510/M-1195/M-0774/F-1213/M-0915/F-1212/M-1025/F-0929/M-1286/F-0508/F-0748/M-0831/M-1182/M-0755/M-1005/F-0558/M-0791/F-1317/M-1095/M-1107/F-1226/M-0505/M-1201/M-0899/F-1012/F-0668/M-0834/F-0503/F-1046/M-0534/F-0579/F-0625/F-0545/M-1344/F-1079/M-1339/M-0548/F-0627/F-1179/M-0892/M-1031/M-0960/M-0841/M-1293/M-0920/F-1278/M-1087/F-1257/F-1215/F-0568/M-0867/F-0956/F-1108/M-1301/M-1051/M-0802/M-0594/M-0995/F-1273/F-1062/M-0567/M-0837/F-0515/M-1158/M-0919/M-0507/M-0670/M-1208/F-1183/M-0877/M-0709/F-0686/F-0531/F-0689/F-0564/M-0678/M-0733/M-0928/M-0658/F-0757/M-1218/M-0777/M-1170/M-0677/M-0860/F-1121/F-0628/M-1022/F-1129/M-0963/F-0504/F-0864/M-1036/F-0924/F-0950/M-1083/M-1110/M-0665/F-0760/M-0876/F-0807/M-0696/F-0754/F-0563/F-0900/M-1307/F-1272/F-1098/M-0906/M-0996/F-0578/F-1285/F-0884/F-0819/F-0842/M-0910/F-0720/M-0868/M-1291/F-1123/M-0715/F-0561/F-0762/M-0888/M-0789/F-0904/M-0945/F-0583/F-1059/F-1222/F-1063/M-1255/F-1049/M-0724/M-0925/M-1194/F-0698/F-1152/M-0528/F-1131/F-1328/M-0940/F-1227/M-1289/F-0966/M-1235/F-1316/F-1155/F-0714/M-1101/M-1163/F-0957/F-0763/F-1086/F-0898/M-0818/F-0739/F-0931/F-1297/F-1322/F-0827/F-0549/M-1024/F-0772/M-0608/M-1082/F-1032/M-0964/M-0634/F-1249/M-0809/M-1323/M-0501/F-0652/M-0587/F-1258/F-0953/M-0731/F-1271/F-0855/M-0597/F-0889/F-1066/F-1256/F-0917/M-1156/F-0955/F-0719/M-1292/F-1026/F-0591/M-0524/M-0941/F-0767/M-1320/F-0598/M-0593/F-1134/M-0644/F-0701/F-1216/M-0768/F-1324/F-0857/M-1281/M-0885/F-1141/M-1302/M-1029/F-1112/M-0662/F-0520/M-0560/F-0659/M-0783/F-0651/F-1251/M-0576/F-1153/M-1139/F-0544/F-1040/M-0826/M-1145/F-0601/F-0797/M-1091/M-1268/M-0694/F-1198/F-0619/F-1263/M-0782/M-1334/M-0778/M-0992/F-0588/M-0641/F-0801/F-0614/M-1207/F-0747/M-0664/M-0944/M-0979/M-0997/M-1300/M-0970/M-0897/F-1193/F-0717/F-1238/M-1043/M-0610/F-1318/M-0866/M-1080/F-0697/F-0750/M-1164/F-0522/M-0901/F-0882/M-1310/F-1333/F-0832/M-1044/M-1243/F-0735/M-1077/F-0808/M-0986/M-1241/M-0821/M-0526/M-0907/M-0565/M-0887/F-0569/F-0968/F-0514/M-1217</t>
  </si>
  <si>
    <t>F-0968</t>
  </si>
  <si>
    <t>Fawzi Alghamdi</t>
  </si>
  <si>
    <t>F-0622/F-0592/F-0953/F-0538/F-0828/F-1136/M-0973</t>
  </si>
  <si>
    <t>F-0969</t>
  </si>
  <si>
    <t>Tareq Ahmad</t>
  </si>
  <si>
    <t>M-1347/M-0988/F-0935/M-0599/M-0774/F-1136/M-1054/M-1248/F-0638/F-1002/M-0678/F-1098/M-0877/F-1212/F-0578/F-1023/M-0806/F-1079/M-1231/F-1171/M-1025/M-1107/M-0567/F-0622/M-0562/F-1204/F-1228/M-0610/F-1190/F-0991/M-0778/M-1339/F-1041/F-0735/F-0763/F-1324/F-0828/F-0975/F-0515/F-0953/M-0940/F-0954/M-0967/M-0624/M-0860/M-1139/M-1303/M-0973/F-0882/F-0927/F-0568/M-1014/F-0829/M-1195/F-1297/F-0592/M-1084/M-0881/M-0831/F-1055/M-0906/M-0915/M-0986/M-1021/M-0694/M-0548/M-0779/M-1325/M-0794/M-0818/M-1218/F-0598/M-0782/M-1298/F-0668/F-0775/M-0576/F-1151/M-0920/F-1123/M-0783/M-0843/M-1276/M-0910/M-0859/M-1117/F-0543/M-0862/F-0583/F-0864/M-1345/F-0685/F-1129/F-0913/F-0812/F-0714/M-1051/F-1060/M-1184/M-0960/F-0663/M-0526/M-0501/M-0597/F-0798/F-1183/F-1188/F-1210/F-0894/F-1046/M-0824/M-0534/F-1275/M-0744/F-0660/F-1215/F-0819/F-0627/F-0719/M-0851/F-0712/M-0696/F-1273/F-1316/M-0758/F-0580/F-0917/F-0588/M-0634/F-1258/F-0596/F-0629/F-1010/M-1101/M-1069/M-1036/M-1269/M-1208/M-0768/F-1063/M-0594/M-1187/F-1132/F-0574/M-0771/F-0727/M-0510/M-0792/F-1337/M-0979/F-0564/M-0780/M-0557/M-0593/M-0928/F-1213/M-0837/F-1040/M-0524/F-1062/F-0764/F-1317/F-0686/F-0773/M-0607/F-1165/F-1263/F-0980/M-0809/M-1005/M-1304/M-1262/F-1119/F-0549/F-0502/F-0929/M-0970/F-1012/F-1103/M-0732/M-1147/F-1013/F-0861/F-1346/F-1126/M-0817/M-0523/F-1214/F-1238/M-1083/F-0688/F-0772/F-0517/F-0804/F-0632/M-1286/M-1319/F-1070/F-0687/F-0893/M-0977/M-0649/M-1181/M-0700/M-0925/F-0830/F-0623/M-0802/M-0703/M-0821/M-1029/F-1280/F-1127/M-0926/M-0513/M-1135/M-1078/F-1138/M-1243/M-0715/F-1071/M-1223/F-0625/F-1168/M-0885/M-1003/M-1283/F-1015/F-0934/F-0531/M-0691/F-0786/M-0919/M-1082/F-0872/M-0903/M-1167/F-1086/M-1163/M-0555/M-1293/M-0670/M-0716/F-0728/F-0808/F-0552/F-1176/F-0659/M-0887/F-0810/M-1265/F-0959/F-0950/F-1027/F-1106/M-1102/F-1016/F-1342/F-1315/F-0839/F-0726/F-0672/F-0512/F-0720/F-1026/M-1301/F-0842/M-0519/F-1261/M-1111/M-1300/F-0905/F-1146/F-1222/M-0752/M-0540/F-0692/F-0617/M-1307/M-1292/F-0544/F-0537/M-1287/M-0995/F-1189/M-0709/M-1033/F-1061/F-0957/M-0813/F-1278/M-0529/F-1143/M-1145/F-0900/F-0757/M-1311/M-1247/M-0992/M-0550/M-1289/M-0923/F-0657/F-1186/M-0879/M-0662/F-1045/F-0661/M-1110/F-1279/M-1255/M-1038/F-0653/F-0619/F-1245/M-0602/M-1009/F-1120/F-0503/M-0723/M-0943/M-0826/M-0866/M-0899/M-0658/M-0841/F-0671/F-1244/M-0528/F-0614/F-1253/F-0651/M-0654/M-0560/M-0759/F-1155/F-1312/M-0587/M-0636/M-0745/M-0646/M-1043/F-0535/M-0738/M-0620/F-1226/F-1336/M-0559/M-0590/M-0680</t>
  </si>
  <si>
    <t>M-0970</t>
  </si>
  <si>
    <t>Xiao Qing</t>
  </si>
  <si>
    <t>F-0861/F-1168/F-1336/F-0959/F-0592/F-1106/F-0531/F-1013/M-1139/M-1223/M-1078/M-0821/F-1285/F-1132/M-1187/M-1201/M-0536/M-0834/F-1120/F-0538/M-0778/F-0754/F-0622/F-0512/M-1033/M-0892/M-0744/F-1004/M-1231/F-0574/F-0763/M-0501/M-1339/M-1292/M-0507/M-0910/F-1026/M-1014/F-1108/F-0672/F-0991/M-0876/M-0519/M-1247/M-0973/F-0913/M-1248/F-1023/M-0570/F-0935/M-0906/F-1316/F-1060/F-0614/F-0688/M-0553/M-1286/F-0561/F-1257/F-0757/F-0819/F-1066/M-0988/M-0723/M-1301/F-0720/F-0934/M-0599/M-1111/F-0844/F-0980/M-0678/F-0975/M-1025/F-0735/M-1077/M-1218/F-0660/M-1054/F-1129/M-0993/M-1307/M-0877/F-0950/M-0791/F-1317/F-1282/M-1293/M-0609/M-0940/M-0534/M-0566/M-0901/F-0751/M-1243/M-1298/F-1280/M-0792/F-0898/F-1042/F-1046/M-1303/M-0981/F-0705/F-1228/F-0798/F-0504/F-1202/F-0957/M-1084/F-0894/M-0646/F-1275/F-0808/F-0956/M-0926/F-1284/F-0651/M-1095/M-0587/M-0696/F-1123/M-0624/M-1195/F-1274/M-0793/F-0828/F-0690/F-0619/M-0636/M-0664/F-1314/F-1062/F-0953/M-0548/F-1171/F-1061/M-0897/F-0503/F-1071/M-1035/M-0505/F-1018/F-1152/M-0837/F-0697/M-0680/M-0944/F-1092/F-0627/F-1318/F-0748/M-0524/F-0939/M-1031/F-0515/M-1044/M-1262/F-1214/M-1109/M-1205/F-0543/F-0799/F-0726/F-0687/F-0955/F-1040/M-0732/M-0630/F-1238/M-1347/M-1276/M-1072/F-0578/M-0806/M-0740/M-0771/M-0607/F-0889/F-0886/M-0854/F-1279/F-1271/M-1000/M-0577/M-0586/M-0869/M-0817/F-0762/F-1055/M-0746/F-1313/M-1029/F-1131/F-1079/F-1146/F-0990/M-1320/M-0979/F-0842/M-0933/F-1149/M-1167/M-1051/M-1267/F-1151/F-1012/F-0750/F-0530/M-0909/M-0670/F-1213/F-0564/M-0789/M-1184/F-0580/M-0915/F-0638/F-0685/M-0510/M-1064/F-0937/F-0804/M-0590/F-0882/F-0532/F-0617/M-0862/F-0872/F-0645/F-1176/F-1346/F-0525/M-0780/F-1138/F-1116/F-1136/F-0652/M-0895/F-0954/F-0974/M-0593/F-1212/F-0598/F-1041/M-0951/F-0698/M-0820/F-0623/F-0772/M-0572/M-1329/F-0502/M-0724/M-1172/M-1024/M-0755/F-1032/F-1119/F-0753/M-0547/F-0852/F-0927/F-1253/F-1216/M-0774/M-0768/F-1134/F-1190/M-1110/M-0716/M-1150/F-1153/M-0899/M-0550/F-0717/M-0691/M-0815/M-0761/M-1005/M-0560/F-1210/F-1342/F-0969/M-1102/F-0846/M-0841/F-1059/M-0699/F-1175/F-1240/F-0588/F-0628/M-0700/F-1328/M-0809/M-0781/M-0945/F-1165/F-0563/F-0648/M-0853/F-0601/M-1036/M-1264/M-0738/F-0544/M-0745/F-0900/M-0694/F-0545/F-0775/F-1186/F-0911/M-1191/F-0739/M-0925/F-1273/F-0671/M-0729/F-0616/F-0948/F-0712/M-0960/M-0816/M-0582/F-1222/F-1324/M-1043/F-0884/M-1107/M-0759/F-0693/F-1100/M-1068/M-0947/M-1326/M-0813/M-0779/M-0919/F-1010/F-1143/M-0818/F-0760/M-1185/F-1180/M-0896/M-0977/F-1178/F-0728/M-0742/F-0788/M-0978/F-1045/M-1080/F-1028/F-1337/M-0824/F-1126/F-0839/F-0829/M-0540/M-0529/F-1098/M-1137/F-1198/F-0579/F-0591/F-1016/M-1211/F-0549/M-0859</t>
  </si>
  <si>
    <t>F-0971</t>
  </si>
  <si>
    <t>Xue Hong</t>
  </si>
  <si>
    <t>F-0543/F-1002/M-0778/M-0636/M-0567/F-1098/F-1119/F-0953/F-1120/M-0599/F-1324/M-1014/M-1231/F-1016/F-0786/F-0913/F-0579/F-1032/F-1213/M-1293/M-1255/M-0961/F-0638/M-0877/F-1316/F-1196/F-0980/M-0519/F-1012/F-1151/F-0775/M-0501/F-0512/F-0688/F-1086/F-0574/F-0617/M-1344/M-0837/F-1136/F-0954/M-1031/M-0992/F-0763/F-0927/F-1146/M-1068/F-0935/F-0735/F-1228/M-1095/M-0982/M-1051/M-1084/M-1035/F-0898/M-1077/M-0973/F-0712/F-0861/M-0791/M-0534/F-0545/F-0798/M-0510/F-0804/M-0553/M-1167/F-0900/M-0949/M-0967/M-1087/F-0614/M-0951/M-1339/M-1347/F-0828/F-0627/F-1253/F-0623/F-0687/F-0580/M-1218/F-1240/M-1243/M-1320/M-0540/M-0940/M-1135/F-1165/M-0779/F-0957/F-0810/F-1168/F-1132/M-0550/F-0754/F-1222/M-0809/M-0806/M-0658/M-0915/M-0703/F-0747/F-0516/F-1312/F-0502/F-1004/M-0723/F-0686/M-1195/M-1005/F-1001/F-0991/M-0826/M-0548/M-0960/M-1307/M-1303/M-0513/F-1123/M-1298/M-0744/F-0598/M-1111/F-0807/M-1223/F-1336/M-0909/F-1013/M-1109/F-0836/M-0901/F-0508/M-0624/M-0536/M-0818/F-0525/F-0668/M-0610/M-0820/M-1069/F-0748/F-0632/F-0530/F-0829/F-0532/M-1329/F-0629/F-1233/F-0726/F-1081/M-0526/M-1267/F-1152/F-1028/F-0753/M-0878/M-1283/F-1317/M-0755/M-1262/F-0808/M-0824/M-1184/F-1049/M-0768/F-1198/F-0720/F-1103/F-1273/M-0570/F-0857/F-0537/F-0558/M-0781/M-0716/F-0622/F-1257/M-1269/F-1106/F-1092/M-0774/F-1305/F-1023/M-0834/M-0620/M-0566/F-0937/M-1030/M-0555/M-0731/F-0568/F-0690/F-0739/F-0531/F-0659/F-1026/M-0988/M-0794/M-0860/F-0812/F-1042/M-0611/M-0696/M-0694/F-0975/F-1313/M-1325/F-0619/F-1189/M-0926/M-1319/M-0879/M-1287/M-1101/M-0680/M-0539/M-1033/M-1107/F-1212/M-0577/M-0888/F-0757/M-0833/F-1346/M-0507/F-1066/F-0544/F-0671/F-1190/M-0609/F-0797/M-1323/F-0561/F-0625/F-1018/M-1118/M-1110/F-0538/M-0995/M-1025/F-0890/M-0841/F-0911/F-0563/M-1009/F-1127/F-1193/M-1187/M-0919/F-0520/M-0892/M-0805/M-0594/M-1208/F-0648/F-0660/F-0886/M-1038/F-1274/M-1326/F-1285/M-1043/F-0719/M-0740/F-0832/F-1256/M-1276/M-0758/M-1172/M-0867/M-1334/F-0737/M-0813/F-1249/M-0771/M-0581/M-0700/F-1309/M-0634/F-1153/M-0981/F-0682/M-1345/F-1060/M-1301/M-0862/F-1282/M-0759/F-1295/F-1041/M-0529/M-0642/F-0849/M-0944/M-0933/M-0607/M-0847/M-1182/M-0896/F-0714/F-1006/F-0692/F-0663/M-0505/M-1291/M-1205/M-1268/M-0641/M-1072/F-1202/F-1263/M-0582/M-1067/M-0851/M-1217/M-0524/M-0650/M-1331/M-0562/F-1144/F-1318/F-0672/F-0858/F-1155/F-0924/F-0983/F-0904/F-0592/M-0630/F-1183/F-0882/M-0997/F-0889/F-0701/F-1045/M-1147/F-0839/F-0846/M-0996/M-1162/F-0727/F-1250/F-0676/M-0978/M-0679/F-0652/M-0977/F-0669/F-1046/M-0780/F-1349/M-1206/M-0815/M-1007/M-0602/F-0864/F-1126/M-0691/F-1209/M-0986/F-1216/F-0578/M-1044/M-1310/M-0848/M-0738/F-0799/M-0736/M-0850/M-0649/F-1134/M-0761/M-0783/F-0684/M-0897/M-0782/F-0515/F-1277/M-0565/F-1071/F-0969/M-1181/F-1070/M-0964/F-0596/M-0993/F-1204/M-0930/M-0814/F-0702/M-1170/M-1201/M-0506/M-0777/M-1281/F-1075/M-1288/M-1185/M-0678/F-1188/M-1248/F-1143/F-0535/F-1284/M-0856/M-0670/M-1088/F-0552/M-1211/M-0631/F-0728/M-0979/F-0689/M-1241/M-0876/M-0590/M-0560/F-1052/F-0612/F-0549/F-1040/M-0605/F-1171/F-1015/F-0929/F-0589/F-1108/F-1332/F-0661/F-0934/F-0959/F-1169/F-0931/F-1200/F-0863/M-0662/M-0528/M-1235/F-1157/M-0920/M-0734/M-0868/M-0800/F-0500/M-0843</t>
  </si>
  <si>
    <t>F-0972</t>
  </si>
  <si>
    <t>Ghada Omar</t>
  </si>
  <si>
    <t>F-0786/F-0632/F-0804/F-1012/M-0977/M-0774/F-0839/M-0877/F-1046/M-0834/F-0953/F-0574/M-0996/M-1231/F-0563/F-0726/F-1032/F-0935/F-1132/M-0723/F-1071/M-1223/M-1078/F-1120/F-0596/F-1318/F-0583/F-0638/M-0678/M-1084/F-0991/M-1005/M-0876/F-1123/M-1095/F-0753/F-1312/M-0910/M-0988/F-0954/F-0671/F-1188/F-1316/M-0779/F-1001/F-0861/F-0537/M-0755/M-1276/F-0712/M-0949/F-0687/F-0829/M-1030/M-1021/F-1210/F-0838/F-1045/M-1135/M-0906/M-0513/M-1243/M-1087/F-1284/F-0672/F-1317/F-1178/M-0960/F-1126/M-0896/F-0808/F-1151/F-0864/M-0961/M-1298/M-0524/F-1146/M-1035/F-0504/F-0911/F-0959/F-0688/F-0927/M-0609/F-0739/F-1273/F-0882/F-1253/F-0757/M-0567/M-0501/M-0895/M-0979/M-1014/M-0624/F-0828/F-0754/F-0913/M-0528/M-0510/F-0937/F-0598/F-0950/M-0536/F-0900/M-0781/F-0836/F-0588/M-1201/M-0973/F-0735/F-1274/F-1214/F-1092/M-1347/F-1136/F-0561/M-0562/F-1349/M-1033/M-0607/M-0550/F-0957/F-0538/F-0623/M-1247/F-0690/M-0540/F-0844/F-0622/M-0897/M-1068/M-0782/M-0925/M-0670/F-0810/F-0531/F-0980/F-0714/M-1167/F-0525/F-1055/F-1040/M-0899/F-1226/M-0534/M-0590/M-0881/F-0612/M-0821/F-1002/M-1304/M-1218/M-0964/M-1301/F-1070/F-0797/F-0629/F-0830/F-1144/M-0809/M-1025/F-0705/F-1098/F-0819/F-1165/M-0691/F-0512/M-0744/F-1313/F-1315/F-1193/F-0872/M-0547/M-0709/F-0628/M-1158/F-1059/M-0843/F-0657/M-0694/F-1175/M-1287/M-1329/F-1060/F-1259/F-1052/F-1168/F-1049/M-0610/F-0545/M-1194/F-0689/M-0806/F-1130/M-0818/M-1069/M-0982/F-0884/M-1163/F-1066</t>
  </si>
  <si>
    <t>M-0973</t>
  </si>
  <si>
    <t>Ghada Iqbal</t>
  </si>
  <si>
    <t>M-1293/M-0567/F-0622/F-1071/M-0636/M-1025/M-0877/M-0961/F-0538/F-1190/F-1119/F-1151/M-0536/F-1285/F-0735/M-0646/M-0694/F-1126/F-0672/F-0688/M-1051/F-1196/F-1216/F-1212/M-1111/M-1231/M-0774/F-0828/F-0819/F-0596/F-0563/M-0892/F-1002/F-0991/F-0861/M-0560/F-0580/M-1187/F-1336/F-0682/F-0625/F-0549/F-0619/F-0592/M-0562/F-0953/F-1155/F-0638/F-1169/M-0566/M-0940/M-0513/F-1318/F-0911/F-1257/M-1262/F-0531/F-0543/M-0909/M-0820/F-0829/M-0610/M-0977/F-1129/F-1215/M-1276/F-1042/F-1057/F-0561/M-1031/F-1001/F-0663/F-0950/M-0658/F-1316/M-1218/M-0833/M-1319/F-0975/F-0537/F-1012/F-0617/F-1165/F-1324/M-0609/F-0937/F-1055/F-1186/M-0951/F-0747/F-0568/F-1226/M-0744/M-0715/M-0620/M-1167/F-0984/F-0719/F-0754/F-1026/F-0588/F-1312/M-0979/F-0564/M-1347/F-0515/F-1070/F-0660/M-0586/M-1248/M-0843/F-1189/M-1255/F-0697/F-0839/M-0573/M-0780/F-0959/M-0993/M-1014/M-1068/M-0501/F-0544/M-1194/M-1301/F-1202/F-1275/F-0632/F-0939/M-0967/M-0906/M-0510/F-1131/M-0818/M-1300/M-1268/M-0587/M-0778/F-1136/M-0679/M-0548/F-1086/F-0786/F-0520/F-0578/M-0703/M-0928/F-0690/F-0635/M-1281/F-0514/F-0842/M-1320/M-0597/M-1201/F-1171/M-1024/M-0813/M-0982/F-0503/F-0935/F-1175/M-0792/F-0812/F-1134/F-0864/M-1241/M-0932/F-1346/F-1016/M-1078/M-1325/F-1045/F-1092/M-0837/M-1007/F-1146/F-1260/F-0858/F-0757/M-0851/M-0781/F-0804/M-1072/F-1183/F-1314/F-0685/F-0525/M-0859/M-0644/M-0526/F-1258/M-0806/M-1291/M-1033/M-1030/F-1256/F-1098/F-0807/M-0630/F-0760/M-0854/F-0882/M-0903/M-1172/M-1267/F-1249/F-1066/F-1132/M-0607/M-1329/F-1040/M-0925/M-0986/F-0931/F-1106/F-0990/F-0913/F-0687/M-0507/M-0826/F-1178/F-0952/M-0821/F-0659/M-1118/F-0728/F-0616/F-0712/M-0624/M-0791/F-1282/F-1004/F-1123/F-1198/M-0947/M-1095/M-0670/F-0904/F-0574/M-1038/M-0700/F-0623/F-1116/M-0559/F-1229/F-0980/F-1152/F-1349/M-0945/M-0641/M-1029/M-0678/M-1287/M-0731/M-1145/M-0941/M-1087/M-1307/F-1023/F-0917/M-0771/F-0726/M-0876/M-1289/M-0570/M-0919/F-0583/F-0974/F-1108/F-1112/M-0910/F-0753/F-1234/F-0614/F-1149/F-1138/F-0727/M-1243/F-1018/M-0915/M-1266/M-1292/M-0897/M-1269/F-1245/F-0579/M-0856/M-0745/F-1317/F-1075/F-0647/M-0860/F-0830/M-1265/F-0671/F-0629/M-0992/F-1081/F-1213/M-0675/F-0612/F-0764/F-0689/M-0800/M-1344/F-0855/M-0696/F-0613/F-0512/M-1036/M-1069/M-1037/M-0926/F-1210/F-0957/F-1295/F-0954/M-1247/M-0664/F-0846/F-1222/F-0698/F-0628/M-0524/M-1008/F-1204/F-1297/F-0763/F-0627/M-0920/M-0869/F-1168/F-1340/F-0601/F-0530/F-0502/F-0545/F-1193/M-1044/M-1223/F-1063/F-0748/F-0972/F-1059/F-1143/M-0557/M-0505/F-1041/F-0914/F-0844/M-1270/M-1303/M-0602/F-1341/F-0927/M-0534/M-1102/F-1049/F-0772/M-1117/M-0834/M-1125/M-0802/M-0996/F-1284/F-1240/F-0929/F-0836/M-1003/M-0581/M-1091/F-1203/M-0765/M-0723/M-0831/M-0553/F-1120/M-0590/M-0923/M-1211/F-0657/M-1182/F-0938/M-0605/F-0810/F-0668/M-0639/F-1100/F-0773/F-0705/M-1101/F-0808/M-0650/M-1161/M-1077/M-0794/F-0968/F-1013/M-0662/F-1017/M-0519/M-1064/F-1160/F-0894/F-1188/F-0948/M-0709/F-0508/F-1159/M-1181/M-0740/M-1323/M-0930/M-1308/F-0787/M-0960/M-0865/M-0783/M-0885/F-0551/F-1048/M-0999/M-0738/M-1139/M-0995/F-0801/M-0540/M-0649/M-0768/F-0799/F-0521/F-1115/F-0934/F-1079/F-0969/M-0899/M-0989</t>
  </si>
  <si>
    <t>F-0974</t>
  </si>
  <si>
    <t>Maryam Khaled</t>
  </si>
  <si>
    <t>F-0975</t>
  </si>
  <si>
    <t>Jacqueline Cruz</t>
  </si>
  <si>
    <t>F-0954/F-1336/F-0861/M-0960/F-0687/F-1136/F-1079/F-0935/F-1151/M-1248/F-0622/F-0828/M-0738/F-0537/M-1167/M-0961/M-1276/M-0567/F-0578/F-1002/M-0593/M-0723/F-0568/F-0864/F-0617/F-1026/M-0560/M-1135/F-1226/M-0859/M-0986/F-0786/F-0625/M-0876/M-0988/F-1202/M-0599/F-1171/M-0910/M-1182/F-0579/F-0712/F-0563/M-0949/M-0877/F-1312/F-1213/F-1032/F-0953/M-1262/F-0748/F-0672/M-0778/F-1016/M-0919/M-0664/F-0751/F-0839/F-0911/F-1086/M-0909/F-1215/F-0545/M-0860/M-0818/M-0783/F-0627/F-1106/F-1126/F-1316/F-1228/M-1303/M-1084/F-0757/M-1223/F-0668/M-0779/M-0791/F-1257/F-1285/F-0659/F-1273/M-0892/M-0636/F-0842/M-1035/M-0526/F-1318/F-1324/F-1178/F-0543/M-1038/M-0843/F-0819/F-0753/F-0894/M-0967/M-1302/F-0957/F-0772/F-0763/F-0638/M-1107/M-1347/M-0824/F-1188/M-1319/F-1046/F-0574/F-0525/F-0561/F-1271/F-1186/F-0955/F-0952/M-0700/F-0663/M-0977/F-1123/F-1001/F-0504/M-0658/M-0691/F-1055/M-0834/M-1293/F-0974/F-1337/M-0557/F-0927/F-1214/F-1112/M-1345/F-1146/F-0735/F-1280/M-0678/M-1031/M-0979/F-0812/M-0524/F-0648/M-0694/M-1033/M-0577/F-1092/F-0612/F-0754/F-1041/M-0901/M-1329/F-1013/M-1044/M-0594/M-1320/M-0920/M-1325/M-0906/F-1259/M-0624/M-1344/M-0609/M-0559/F-1060/F-1168/F-1059/F-0697/F-1049/M-1170/F-0614/F-0720/M-0813/M-1139/M-0732/F-0939/M-1054/M-1300/M-0768/M-1307/M-0733/F-1169/M-0816/F-0846/F-0984/M-0665/M-0899/F-1127/F-1225/M-0897/F-0838/F-0688/M-0610/F-0830/M-1301/M-0996/M-0501/M-0550/F-1066/M-1030/M-0841/F-1216/F-0787/M-0677/F-1010/M-0646/F-0684/M-0600/F-0520/M-1241/F-0767/M-0867/M-1211/M-0862/M-1110/F-1263/M-1005/M-0510/M-0982/M-0806/F-0583/F-0714/F-0937/F-0532/F-0671/F-1245/F-0804/M-0780/M-0997/M-0607/M-1207/F-0588/M-1109/M-0670/F-0719/F-1315/M-0523/F-1278/F-1098/F-0632/F-1190/M-0709/M-0606/F-0619/M-1036/F-0698/M-0868/M-0781/M-0639/M-1087/M-0831/M-0973/F-1052/M-0895/M-0597/F-1138/F-0601/M-0774/M-0998/F-0558/M-0752/F-1121/M-0869/M-1208/M-0731/F-1238/F-1284/F-0893/M-1281/M-1078/M-1029/M-1194/M-1125/F-0669/M-1083/M-0888/M-0809/F-1120/F-0929/M-0837/M-1024/M-0879/F-1349/F-0849/F-1253/F-1132/F-0872/M-0602/M-0826/M-0925/M-1025/M-1217/M-1014/F-1081/F-1129/M-0570/M-0878/F-0798/M-1021/M-1334/M-1187/F-0727/M-1156/M-0817/M-0507/F-0690/F-1042/F-1222/M-0696/F-0701/F-0991/M-1201/F-0889/F-0966/M-1077/M-1291/M-0940/M-0741/M-0881/F-1070/M-1243/F-0747/F-1198/F-1210/F-0844/F-0596/F-1189/F-0801/F-0512/M-0761/M-0793/M-1231/F-1040/F-0858/F-1196</t>
  </si>
  <si>
    <t>F-0976</t>
  </si>
  <si>
    <t>Ralph King</t>
  </si>
  <si>
    <t>F-0828/F-1336/F-1168/F-1026/M-1243/F-1123/M-0837/M-0778/F-0748/F-0512/F-0502/M-1223/F-0544/M-0779/M-1068/F-0763/F-0583/M-0774/M-0624/M-0744/F-0957/M-0510/F-0687/M-1231/F-0592/F-1136/F-0913/M-0566/M-1033/F-1106/F-1012/F-0543/F-0751/M-0607/F-1120/M-0909/M-1051/F-1041/F-0672/M-0821/M-0843/F-0629/F-1086/F-1317/F-0531/M-1107/F-0578/F-0538/M-1035/M-0755/F-1016/F-1152/M-0536/M-0881/M-1194/F-0842/M-0791/M-1301/M-0960/M-0859/F-1138/F-1257/M-0534/F-0697/F-1059/M-0501/M-0792/F-0864/M-0738/F-0799/F-0808/M-1307/M-0862/M-0967/F-0622/F-1178/F-1305/M-1248/M-0841/M-1005/F-0545/M-0646/M-1145/F-0844/M-0593/M-1339/F-0549/F-0836/F-0934/M-0926/F-0991/M-1303/M-0548/M-0513/M-0526/M-0915/M-0716/M-1084/F-1057/F-0939/M-1170/M-1025/M-1167/M-0507/F-1129/F-0627/F-1297/M-0550/M-0928/M-0590/F-0953/M-1014/M-1077/F-0735/F-1079/M-1304/F-1214/F-0588/M-0694/F-1212/F-0819/M-0576/M-1255/F-0942/M-1241/M-0582/F-0628/M-0715/F-1271/F-0705/F-0561/F-0726/F-0937/F-0829/F-1245/M-1320/M-0901/F-1253/F-0689/F-1318/M-1292/M-1024/F-0954/M-1101/F-1132/M-0970/M-0888/M-0892/F-1314/F-0623/M-0831/F-0537/F-1146/F-1169/M-1117/F-1216/M-0678/M-0567/M-0806/F-1165/M-0557/M-1289/F-0520/M-0586/F-1046/F-1040/M-1036/M-0868/F-0516/M-0869/F-0720/F-0773/M-0840/F-1204/M-0851/F-0503/F-1171/F-1312/M-1043/F-1151/F-1042/F-0931/F-1324/F-1121/M-0940/F-1337/F-1066/M-0599/F-0638/M-1147/F-1285/M-0636/M-1163/M-0649/M-0996/F-0984/M-1184/M-0783/F-1274/F-0525/F-1015/M-1156/M-1111/F-0956/M-1286/M-1293/M-0527/F-0882/F-1279/F-0635/M-1201/F-1032/M-0979/F-1196/M-1135/M-0733/M-0610/F-0598/F-0522/F-0563/M-1247/M-1181/F-1316/M-1082/M-0867/F-1063/F-0737/M-0597/F-1126/M-0606/M-0941/F-0575/M-0665/F-0651/F-1023/M-0885/F-1028/F-1272/F-0952/M-0600/M-0992/F-1154/F-1190/F-0849/M-0700/F-0798/F-0861/M-0899/M-1021/F-1256/M-1110/F-1143/M-0587/F-1295/F-1144/F-0857/M-1291/F-0852/M-0961/M-0723/F-0616/F-1010/F-0614/M-1009/F-0804/F-0845/M-0581/M-0895/M-0677/F-0728/F-1263/F-1280/F-1349/M-0573</t>
  </si>
  <si>
    <t>M-0977</t>
  </si>
  <si>
    <t>Joseph Morgan</t>
  </si>
  <si>
    <t>M-0940/M-1031/F-0545/F-0627/F-0578/F-0804/M-0510/F-0934/F-0748/M-0877/M-0988/M-0562/M-0851/F-0687/F-0512/M-1030/F-0617/M-0967/F-1204/M-1347/M-1111/M-1107/M-0841/F-0775/M-0806/F-1285/F-0927/F-1023/F-0747/F-1046/M-1287/F-0975/M-0910/M-0758/M-0738/F-0549/F-0537/M-0694/F-0751/F-1336/F-1143/M-1014/M-0560/F-0828/F-1012/F-0954/M-1243/M-1087/F-1215/F-1016/F-0739/M-0794/F-0638/M-0534/F-1045/F-0937/M-1307/F-0543/F-1152/M-1345/M-1101/M-0624/F-0799/M-0925/M-0755/M-1117/M-0831/F-0991/F-1013/F-0882/M-1267/M-1033/F-1042/M-1139/M-0553/F-1297/F-0532/F-1119/M-1291/F-1274/M-1248/M-1083/F-1136/F-1041/F-0939/M-0778/M-1036/M-0570/F-1108/F-1010/F-1228/F-1280/F-0685/F-0504/M-1095/F-0525/F-0798/M-0597/F-0893/F-1106/F-0957/M-0860/F-1257/M-1025/F-0754/M-0973/M-0548/F-1222/M-0859/M-0817/M-1292/F-0911/M-1110/M-0995/F-1081/M-0920/F-1202/F-1196/F-0753/F-0846/F-1112/F-1275/F-0929/M-0524/F-0857/F-0612/M-1208/M-1344/M-0897/M-1255/F-0726/F-0592/F-0659/M-0593/M-0700</t>
  </si>
  <si>
    <t>M-0978</t>
  </si>
  <si>
    <t>Su Lijun</t>
  </si>
  <si>
    <t>F-1198/F-1136/M-1167/F-1026/F-1168/M-0960/F-1169/F-0688/F-1106/M-0678/M-1293/M-0967/M-0926/M-0910/M-1068/M-0837/M-0774/M-0860/M-0779/F-0671/M-0624/F-1013/M-0778/F-0812/M-0940/M-0988/M-1139/M-1014/M-0851/F-0980/F-0846/F-1123/F-0828/M-0560/F-0687/F-1032/M-1201/M-1077/F-0549/F-0627/F-0839/M-1248/F-0502/F-1045/F-1119/M-1051/F-0772/F-1120/M-0973/F-1171/M-1243/F-0574/M-0723/F-1023/M-0505/F-1316/F-1002/M-0841/F-0829/M-0670/F-0538/F-0786/F-1042/M-0738/M-1078/M-0821/F-0751/F-1213/F-1273/F-1312/M-0528/F-0672/M-1344/M-0694/M-1025/F-0959/F-1263/F-0911/F-0578/M-1286/F-1226/M-1276/M-0599/F-1143/M-1319/M-0909/F-1333/M-1107/F-0984/F-0561/M-1287/F-1204/M-0782/F-0625/F-1186/M-0658/F-1305/F-0927/M-0824/M-1005/F-0697/M-1307/M-0620/M-0524/M-0928/F-0712/F-1046/F-1079/F-1066/M-0901/M-0755/M-1255/F-0939/M-0919/F-0563/M-0550/F-1152/F-1240/M-0696/M-0970/F-1004/F-0934/M-0881/M-0833/F-0660/M-0802/F-0508/F-0804/F-1285/F-0775/F-0638/M-0794/F-1179/F-1202/F-0651/M-0768/M-0982/F-1131/M-1182/F-0898/F-0735/M-0636/M-0534/M-0951/F-0583/F-1336/F-1098/F-0810/F-0686/M-1345/F-0720/F-0623/F-0657/M-0567/M-0892/F-0619/M-0573/M-0600/F-0957/M-0553/F-0975/F-1284/M-0679/M-1223/F-0753</t>
  </si>
  <si>
    <t>M-0979</t>
  </si>
  <si>
    <t>Richard Susan</t>
  </si>
  <si>
    <t>F-0672/F-0954/F-0828/F-0804/F-0819/F-1136/M-0505/F-0537/F-1071/M-0996/F-1041/M-1036/F-1204/M-0510/M-0779/F-1212/F-1079/F-1165/F-1228/F-1098/M-0566/M-0920/F-1178/M-1231/M-1276/F-0726/M-0940/F-1257/F-0975/M-0837/M-0818/F-1119/F-0739/F-0935/F-0512/M-0636/F-1120/F-0747/M-1135/F-0839/F-1213/F-0798/F-1023/F-0751/F-0619/M-0992/M-0567/M-1325/M-1038/F-0829/M-0526/M-1167/F-1004/F-0959/F-0668/F-0900/M-0973/M-0501/F-1045/F-0775/M-1201/F-1060/F-0953/M-0694/F-0808/M-1345/F-0592/M-1139/M-1262/M-0696/F-1106/M-1077/F-0754/M-0961/M-0658/F-1263/F-0514/F-1285/M-0539/M-0715/F-1240/F-0622/F-0937/M-0794/F-0717/M-0606/F-1333/M-0792/F-1193/M-0536/F-1198/M-0925/M-1068/F-1171/F-0579/M-0982/M-1248/F-0531/F-0515/F-1055/M-1301/F-0558/F-1063/F-1152/M-1031/F-1002/F-0543/F-0787/M-0809/F-0957/F-0748/M-0967/M-1014/F-0911/M-0919/F-0688/F-1275/F-0980/F-1318/M-0995/F-0627/M-1223/F-0689/M-0670/M-0860/M-0576/M-0733/F-0799/M-1051/F-0974/F-1010/F-0735/F-1274/M-1187/F-0697/M-1281/F-1305/M-1024/F-1046/F-0984/F-1183/M-1005/M-0851/F-0503/M-0840/M-1083/F-0872/M-1030/F-1312/F-0525/M-0960/F-0647/M-0824/F-1280/M-0582/M-0806/M-0888/F-0520/M-0600/F-1337/F-0687/M-0841/F-1272/M-1025/M-0895/M-0758/F-0538/M-0997/F-1144/M-1033/M-0523/M-1287/F-1130/M-0630/F-1258/F-0580/M-1293/F-0757/M-0814/M-0862/F-0942/F-1273/M-1205/M-0665/M-0789/F-1015/F-0934/F-0629/M-0778/M-1184/F-1278/M-0859/F-1001/F-0844/F-1346/M-1101/M-0843/M-0555/M-0877/F-1016/F-0532/M-1158/F-1271/F-0628/M-0941/F-1057/F-1132/F-1188/F-0842/M-0892/F-1282/F-1336/M-0738/F-0812/F-1295/F-0671/M-1022/M-0988/F-1154/F-0651/M-0581/M-1111/F-0760/M-0977/M-0993/F-1126/M-1331/F-0601/M-0926/F-1138/F-0772/M-1243/M-0610/F-1210/M-0556/M-0609/F-0786/F-1026/M-0867/F-0552/M-0507/F-1168/M-0634/M-0826/F-1013/F-0931/F-1229/F-0530/F-0623/M-0745/F-0578/M-0586/M-1117/M-1147/F-0638/F-0657/M-0896/F-0563/M-0573/M-1054/M-0970/M-0540/M-0626/M-1043/M-0915/M-1182/F-0762/F-0617/F-1012/F-0904/F-0698/F-0952/F-1190/F-0613/F-0927/F-1169/M-0771/M-0679/F-1059/M-0817/F-0905/F-0549/F-0884/F-0966/M-0945/F-0969/M-0662/F-1042/F-1245/M-0534/F-0750/F-1123/F-1143/F-0861/F-1103/M-0770/F-0544/F-0692/M-1194/M-0793/F-0810/F-1032/M-0964/F-0898/F-1244/M-1311/F-0625/M-0680/M-0624/F-1179/M-0790/F-1151/M-0834/M-1347/F-0863/F-0991/F-1222/F-0568/F-1129/M-0599/M-0678/F-0714/M-1307/F-1234/M-0899/M-0876/F-1324/M-0557/M-0744</t>
  </si>
  <si>
    <t>F-0980</t>
  </si>
  <si>
    <t>Esam Hasan</t>
  </si>
  <si>
    <t>F-0861/M-0738/F-0954/M-1276/F-1026/M-0837/M-0977/F-1136/M-0910/M-0940/M-1031/M-0843/M-1167/F-0638/F-0538/M-1319/M-1223/F-1171/M-0774/M-0607/F-1190/F-0512/F-1032/F-0882/M-0536/M-0834/F-0819/F-1060/M-0744/F-0632/F-0991/M-1111/M-0960/M-1201/F-0726/F-0574/M-0851/F-0622/F-1202/F-0735/F-0754/F-1041/M-1255/M-1184/M-1005/F-0842/M-1014/F-0812/M-1036/M-0988/M-0624/M-0599/F-1123/M-0670/F-0671</t>
  </si>
  <si>
    <t>M-0981</t>
  </si>
  <si>
    <t>Brian Hall</t>
  </si>
  <si>
    <t>F-1168/F-0861/F-1119/F-1317/F-0786/F-0531/F-1169/F-1204/F-0574/F-0828/M-1276/M-0778/M-0919/M-0624/M-1201/M-0843/F-0763/F-1060/M-0607/F-1059/F-0592/M-0680/F-0687/M-0562/F-1210/M-0982/M-1038/F-0502/F-0632/M-0859/F-1016/M-1241/F-1013/M-0755/F-0836/F-0525/M-0926/F-1228/M-0860/F-0520/M-0694/M-1344/F-0625/F-0545/F-1146/M-0670/M-0833/F-0775/F-0882/M-0526/M-1307/F-0838/F-1136/M-0960/M-1087/M-0510/M-0505/M-0524/M-0817/M-0973/M-0851/M-0862/F-0953/F-0839/F-0627/M-0507/F-0685/M-0988/F-0935/F-1213/M-0899/M-0777/F-1138/M-0709/M-1072/F-0975/M-1078/M-0837/M-0949/M-0664/F-0671/F-0537/M-0841/F-0844/F-1198/F-1186/M-1287/F-0549/M-1319/M-0986/F-1183/F-0543/M-1021/F-0804/F-1071/F-0712/F-0929/F-0893/F-0579/F-0588/M-1084/F-1026/F-1328/M-0513/F-0857/F-1333/M-0920/M-0961/F-0748/M-0594/M-1195/F-0558/M-1170/M-1030/F-0913/M-1247/F-1129/M-0649/F-1041/F-1130/F-0622/M-0868/M-0609/F-0927/F-0515/M-0896/F-0937/F-0934/M-0700/F-1098/M-1069/F-1196/F-1176/F-0583/M-1025/M-1051/M-1187/F-1002/F-1120/F-1132/F-1336/M-0703/F-0974/F-0904/M-1262/F-0942/M-0553/F-1245/M-1329/F-0852/F-0635/M-1007/M-0679/F-1108/F-1061/F-0931/F-1249/M-0888/F-0657/M-1289/M-0815/M-1068/M-0758/M-1182/F-0508/M-0951/F-0948/M-0928/F-1282/M-0733/F-1285/M-0821/F-0578/M-0723/M-0940/M-0877/M-0550/M-0567/M-0557/M-1109/F-1121/F-1066/M-0590/F-1012/F-1240/F-0619/F-0753/M-1326/M-0781/F-1045/M-0742/M-0577/F-0954/F-0772/F-0701/M-0816/M-0906/M-1043/F-0735/F-0503/M-1223/F-0638/F-0762/M-0789/M-1334/M-0738/M-0791/M-0606/M-1044/M-0741/M-0879/M-0910/M-0536/M-0600/F-0952/M-1005/M-1142/M-1323/M-1283/F-1216/F-0517/F-1242/F-1318/M-0678/F-1151/M-1293/M-1248/F-1103/M-0824/M-0587/F-1131/M-0865/M-0570/F-0846/F-0825/M-0560/M-1110/M-1095/M-0923/F-1316/M-0630/M-0780/F-0858/M-0691/M-0901/M-0597/M-0593/F-1273/F-1089/F-0647/F-0686/M-1162/M-0834/M-1031/F-1123/F-1032/M-0523/M-1331</t>
  </si>
  <si>
    <t>M-0982</t>
  </si>
  <si>
    <t>Mo Xiaohua</t>
  </si>
  <si>
    <t>M-0694/F-1168/M-1014/F-1013/M-0821/F-0953/M-0507/F-0861/M-0940/M-0599/M-0949/M-0967/M-0779/M-0505/M-0837/F-0687/F-1226/M-0909/M-1293/M-0562/M-1036/F-0937/F-1071/F-1336/F-0617/M-0843/M-0973/M-1231/F-0568/M-0703/M-0606/F-0629/F-0839/F-1046/F-1060/M-0534/F-0900/F-0846/F-0672/M-0977/F-1042/F-1120/M-0860/M-0510/F-0935/M-0920/M-1292/F-0804/F-0836/F-1202/F-1032/M-1031/M-1267/M-1243/F-1045/F-0688/F-1086/F-1188/F-0842/M-0609/M-0988/F-1324/F-1066/F-0578/M-1038/M-1184/F-1240/F-0763/M-0560/M-1107/M-0536/M-1182/F-1057/F-0619/F-1333/F-0751/F-0717/F-1119/M-0678/M-0513/M-1054/M-0540/F-0537/M-0696/F-1305/F-0538/F-1316/F-0798/F-1041/M-1241/M-0567/F-1284/M-1139/F-1169/F-1059/M-0806/F-0579/F-0828/F-0525/M-0501/M-1069/F-1079/F-1155/M-0570/F-0819/M-0892/M-0738/M-1117/F-1055/F-1196/F-0580/M-0915/F-1183/M-0519/F-0757/F-0913/F-1081/M-1181/F-0753/F-0690/M-0910/M-0670/F-0797/F-0929/F-0954/M-0557/M-0961/M-0986/M-0679/M-1043/M-0818/M-1110/M-1201/M-0925/M-0677/F-0592/F-0844/F-1216/F-1132/F-0563/F-0627/F-1245/M-1095/M-0781/F-0747/M-0944/M-1344/F-0737/F-0508/F-1204/M-0716/F-1061/M-1158/F-1001/M-0960/F-1212/M-0813/M-1147/F-1028/F-0772/M-0899/M-1307/M-1345/M-1030/M-1283/F-0959/M-0768/F-0671/M-0859/M-0600/F-0712/M-1077/F-0991/M-1218/F-1012/M-0665/M-0724/M-0539/F-1149/F-1018/M-1163/F-1346/F-1193/M-1320/M-0791/M-0778/F-1317/F-0893/M-1323/F-0974/M-1051/F-1278/F-1165/M-1072/M-0745/M-0597/M-0820/F-1063/M-1326/F-0601/F-0628/F-1040/F-1141/F-0669/F-0855/M-0876/M-0777/F-0574/M-0780/M-1301/M-1276/F-0924/M-0594/M-0547/F-0596/F-1016/F-0668/F-0516/F-1146/F-0735/M-0979/F-0904/M-1025/F-1186/M-0862</t>
  </si>
  <si>
    <t>F-0983</t>
  </si>
  <si>
    <t>Doris Patel</t>
  </si>
  <si>
    <t>F-0786/F-0592/F-0632/F-0578/M-0560/M-1319/F-1178/M-0834/F-0502/M-0860/M-1293/M-0755/M-1031/F-1168/M-0877/F-0935/M-0925/M-0899/M-1344/F-0687/M-0510/M-0909/M-0973/F-0819/F-1023/F-0980/F-1012/M-0540/F-0763/M-1051/M-0906/F-0842/F-0563/M-0744/F-1198/F-0672/F-0828/M-0926/M-0606/F-1119/F-0864/F-1240/F-1120/M-0610/M-1195/F-0549/M-1036/F-1002/F-1171/F-0844/F-0836/M-1339/F-0622/F-0937/F-1001/M-1033/F-0508/M-0961/F-0686/M-0658/F-0927/M-0519/F-1026/F-1086/M-0960/M-0507/F-1098/M-1201/M-0609/M-0553/F-0812/M-0831/F-1333/M-0566/F-1336/M-1231/M-0988/F-1196/F-1151/F-0894/F-1071/M-0782/M-1292/F-1013/M-0505/M-0590/M-0694/M-0869/M-0982/F-0846/M-0680/F-1040/M-0781/F-1285/M-0841/M-0892/M-1167/F-1169/F-0726/F-0517/F-0975/M-0738/M-1014/F-0690/F-0956/M-0771/F-0898/F-0512/F-1010/F-1317/M-1287/F-0861/F-0942/M-0586/M-1005/M-0996/M-0901/M-0897/M-0576/M-1223/M-0557/M-0843/F-1027/M-0868/F-1092/M-0833/F-1314/F-1183/F-0798/M-1111/M-0567/M-0780/M-0709/F-1049/F-0959/F-1028/F-0991/M-1181/M-0636/F-0627/M-0862/M-1025/F-1108/F-0747/M-1110/M-0600/M-1107/F-0651/F-1337/M-0919/F-1045/M-0664/F-0628/F-0714/F-0939/F-1216/M-1117/M-1022/F-1272/F-1280/M-0691/F-1328/F-1316/F-0739/M-0587/M-0696/M-1286/M-0895/F-0532/M-0594/M-0876/M-1218/M-0501/M-0599/M-1248/M-0910/M-0778/F-0635/F-0537/M-0731/M-0779/F-1123/M-1323/M-0630/M-1074/F-1222/M-0821/M-0536/F-0966/F-0929/F-1257/M-1087/F-1081/M-0742/F-0525/F-1138/F-0934/M-0562/M-0865/F-1226/M-0620/M-0940/F-1278/M-0607/M-0986/M-1194/F-1202/M-1247/F-0904/M-1303/F-1016/M-0555/M-0789/F-1225/F-1238/M-1345/F-0950/M-0896/F-1176/F-1103/F-0775/M-0724/F-0827/M-0740/M-0837/M-0856/M-0977/F-1122/F-0588/M-1182/F-1061/M-0573/F-0984/M-0768/M-1095/M-1325/M-0746/M-0556/M-1310/M-1044/F-0520/M-0847/F-0544/F-0719/M-0824/F-0568/M-1211/F-0648/M-1101/M-0611/F-0797/M-0758/F-0754/F-0737/M-0582/F-1274/F-0614/F-0580/F-0698/M-0527/F-1214/F-1190/F-0953/F-1116/M-1035/M-0814/M-1077/M-0678/F-0753/M-0813/F-1032/M-0809/M-1078/F-0772/M-1118/M-1056/M-0944/F-1055/F-0720/F-0830/M-0634/M-1164/M-1301/F-1312/M-0646/F-0613/M-0792/F-1200/M-0820/F-1146/M-0550/M-0923/M-0548/F-0543/F-0530/F-1132/F-0727/M-0654/F-1212/F-0682/M-1007/M-1266/M-1276/M-1268/M-1347/M-0881/F-0764/F-0515/M-0932/F-1175/M-1224/M-0793/F-1052/F-0952/F-1318/F-0857/F-0707/F-0890/F-0504/F-0735/M-1030/F-1136/F-1234/M-1038/M-1326</t>
  </si>
  <si>
    <t>F-0984</t>
  </si>
  <si>
    <t>Tahir Asma</t>
  </si>
  <si>
    <t>M-1276/F-1336/F-1079/F-1198/M-0843/M-1201/F-0804/M-0593/F-1120/M-0505/F-1119/F-1046/M-1347/F-0953/M-0723/F-0726/M-1031/F-1202/F-1285/F-1151/F-1152/F-0861/M-0833/F-0688/M-0940/M-0774/F-1012/M-1286/M-1339/F-0836/F-1132/M-0901/M-0960/M-1084/M-0988/M-0758/M-0599/M-0986/F-1316/M-1036/M-0910/M-0982/M-0624/F-0757/F-0975/M-0548/F-0561/F-0751/M-1035/F-0882/M-1223/M-0892/F-1026/M-1054/M-1344/M-0783/F-1106/F-0864/F-1057/F-0638/M-1319/M-1287/M-1267/F-1249/F-0686/M-0977/F-0697/M-1170/M-1320/F-1023/M-0534/M-0610/F-0712/M-0967/F-0828/M-0540/M-1184/M-0792/F-0502/M-0524/F-0544/M-1091/M-0926/M-0961/M-0557/M-0896/F-0974/F-1196/M-0664/F-0753/F-0846/F-1098/M-0821/F-1126/M-0600/M-0738/M-0555/F-1216/M-0899/M-1117/M-1292/M-0806/F-1002/F-1273/F-0798/M-0837/M-0973/F-1123/M-1021/F-1257/F-0786/F-0911/F-0549/M-0570/F-0583/M-0510/F-1297/F-1317/M-0996/M-1334/M-0771/M-1107/F-1138/F-1210/F-0517/M-1243/F-0956/F-1086/M-0944/F-0705/M-1307/F-0598/F-0588/F-0829/F-0672/M-0782/F-1226/F-0568/M-1101/F-1013/M-1102/F-0689/M-0813/M-1181/F-0927/F-0857/M-0802/M-0658/F-0980/M-1110/F-0682/F-0812/F-1240/M-0536/F-1333</t>
  </si>
  <si>
    <t>F-0985</t>
  </si>
  <si>
    <t>Xiang Ling</t>
  </si>
  <si>
    <t>F-1169/F-1198/M-1068/F-1119/M-0505/M-0988/F-0545/M-0636/F-1002/F-0954/M-0837/F-0812/F-0622/M-0680/M-1107/M-1276/F-0579/M-0899/F-1226/F-1136/F-0578/F-0688/F-0975/M-0986/F-0799/M-0910/F-1257/M-0624/M-0977/M-1033/M-1231/F-0672/M-1139/F-1204/M-0892/F-0512/M-1025/F-0625/M-0782/F-1023/M-0536/M-0567/M-0774/F-1213/M-0876/M-1248/M-0590/F-0697/F-1016/M-1054/F-0819/M-1181/M-1101/M-0768/F-1001/M-0548/M-0570/F-0671/F-1106/M-1072/F-0739/M-1182/F-1155/M-0664/F-1071/F-0638/F-1196/M-1243/F-1123/M-0524/M-1111/M-0896/M-1117/M-0694/F-0508/M-0824/F-1045/M-0992/F-0991/M-0906/M-1345/F-1063/M-1038/M-0949/F-0583/M-0566/M-1087/F-0517/F-0828/M-0715/F-1190/M-0920/F-0955/F-0772/F-0786/M-0817/M-1084/M-0744/M-1194/M-0677/M-1187/F-0952/F-0857/F-0531/F-0516/M-1135/F-0810/M-0607/F-1210/M-1298/M-1014/F-1041/M-1262/M-1247/F-1240/M-1077/M-0878/M-1078/F-1032/F-0980/F-0804/F-1144/F-0844/M-0587/F-0558/M-0970/F-0726/F-0660/F-0747/F-0614/F-0913/M-0995/M-0594/F-0931/F-1079/F-0953/F-0927/F-0503/F-1049/M-0979/F-0627/M-1281/F-0632/M-0877/F-0719/F-1318/M-1167/F-0659/M-0867/M-0560/M-0557/M-0981/F-1081/F-1126/F-0619/F-1055/M-0771/M-0821/M-1268/F-1250/M-0723/F-1228/F-1112/F-0525/F-0728/M-0919/M-0733/F-0648/F-1121/F-0829/M-0778/M-0909/F-0748/M-0620/F-1349/F-1013/M-0997/F-1103/F-0663/M-0944/M-0610/F-1278/M-0501/F-0900/F-0830/M-0529/F-1057/M-1241/M-1156/F-1216/F-1151/F-1040/M-1319/M-0826/F-0827</t>
  </si>
  <si>
    <t>M-0986</t>
  </si>
  <si>
    <t>Ashley Cooper</t>
  </si>
  <si>
    <t>F-1198/F-1045/F-0935/F-0953/F-0632/F-0804/M-1248/F-1016/F-1336/F-0579/M-0851/F-1178/M-1107/M-0837/F-1204/F-1226/F-1129/F-1086/F-0754/M-0510/M-0536/M-1339/F-0927/F-1257/M-0818/F-0538/M-0926/M-0996/M-0909/F-1165/M-1051/F-1215/M-0779/F-1316/M-1111/F-0812/F-1212/F-0726/M-0678/F-1210/M-0553/F-0819/F-0864/F-0934/M-1303/M-0824/M-1182/F-0751/F-0525/M-0599/M-1181/F-0735/M-0826/F-1171/M-0961/M-0774/M-0860/F-1222/F-1213/F-0596/F-0671/F-0717/F-1312/M-0548/M-1184/M-1035/M-1030/F-1202/F-1190/F-1155/F-0844/M-0877/F-1079/F-1002/F-0900/M-1218/F-1046/F-1136/M-1243/M-0507/M-0892/M-1302/F-0614/F-0660/M-0992/M-0960/F-0836/M-0658/M-0519/F-1228/F-1126/F-1120/F-1040/F-0839/M-0593/M-1293/M-0586/F-1012/M-0820/F-1285/M-0919/M-1036/F-1027/M-1167/F-0520/M-1286/M-0859/F-1131/F-0686/M-0630/M-1025/M-1194/M-1102/M-0928/M-0528/M-0602/M-1033/M-0816/F-0578/F-0514/F-0543/F-0663/M-1031/M-0768/F-0625/F-1112/F-1152/M-0573/F-0980/M-0817/M-0677/M-0670/F-0838/M-1095/M-0560/M-0610/F-0775/F-0628/M-0607/M-0609/M-1269/F-1081/M-0501/F-0760/M-1276/F-0950/F-0855/F-1042/M-0570/F-0773/M-0903/M-0789/F-0956/F-0545/M-0780/M-0840/M-0557/F-1103/M-0700/F-0647/M-0600/F-0592/M-0843/M-0821/M-0566/M-1255/F-1063/F-0886/M-1287/M-0781/F-0748/M-0562/F-0591/M-0526/F-1275/M-1201/F-0807/M-0696/F-0672/M-0792/M-0505/F-1026/F-0719/F-0753/F-0613/F-0924/F-0617/M-1241/F-0846/M-0709/M-0567/F-1023/M-0738/F-0799/F-1274/M-0746/M-0777/M-1231/F-0810/F-0861/M-1083/F-0898/F-1335/M-0539/F-0622/M-0949/M-0646/F-0929/F-0894/F-1249/M-1109/F-0959/M-0694/F-0537/F-1013/F-1153/M-1268/F-1061/M-0964/M-0920/F-0763/M-0847/F-1321/M-0742/M-0745/F-0905/M-0943/M-1142/M-0815/M-0973/M-0680/M-0778/F-0971/F-1010/F-0687/F-1123/F-0747/F-0531/F-1052/F-0712/M-0782/M-1325/M-0740/M-0834/M-0759/M-0981/F-1106/F-0884/F-0849/F-1322/M-0555/F-0825/F-1175/M-0636/M-0513/F-0931/F-0588/F-1324/F-1233/F-0828/F-1280/F-0563/F-1090/F-1314/M-1117/M-0901/F-0535/M-1009/M-1163/F-1032/M-1195/F-0692/M-1007/F-1001/M-0967/F-0739/F-0659/F-0942/M-1270/M-0581/F-0975/M-0527/F-0764/M-0665/F-1028/F-0681/F-1144/M-0940/F-0697/M-0982/F-0937/M-1267/M-0806/M-0594/F-0551/M-1206/F-1253/F-0842/F-1232/F-1193/M-1125/M-1084/F-0508/F-0786/M-0915/F-0863/F-1317/M-0794/F-1295/M-1091/F-0883/M-0979/F-0957/F-0569/F-1100/F-0515/F-1041/M-0793/M-0988/F-0682/F-1279/M-1205/F-0808/M-0853/F-0727/F-0991/F-0913/F-1297/M-0703/F-0558/M-0582/M-0848/F-1227/M-0805/F-0568/F-1070/M-1068/M-0534/F-1169/F-1060/F-0627/M-1266/M-0506/M-0559/F-1119/F-1179/M-0761/M-0523/F-1130/F-1098/F-1066/M-0524/F-0616/M-1054/F-1071/M-1223/F-1214/M-1323/F-0948/M-0758/F-0504/M-0639/F-1318/F-1200/F-0936/M-0925/M-1326/F-1004/M-0831/M-0862/F-1238/M-1093/M-1288/M-1304/M-0620/M-0655/M-1135/M-1043/M-1162/F-0830/M-0895/M-0977/F-1132/F-0561/F-1017/F-0612/F-1271/F-0544/M-1208/F-0532/F-1097/M-0995/M-0791/F-0633/M-1000/M-0723/F-0946/M-1217/F-0939/F-1203/M-0888/F-1092/F-0788/F-1168/M-1022/M-1072/M-1299/M-0800/M-0736/F-0952/F-0595/M-1078/F-0638/F-1196/M-0715/F-0503/M-0910/F-1149/M-1307/M-1344/M-0933/F-1121/M-1298/F-1313/M-1264/M-1139/M-1347/F-0938/M-1289/M-0908</t>
  </si>
  <si>
    <t>F-0987</t>
  </si>
  <si>
    <t>Noah Jimenez</t>
  </si>
  <si>
    <t>F-1123/F-1151/F-1120/M-1025/M-0599/M-1139/F-0828/F-0934/M-1014/F-1198/F-0579/F-0913/M-1319/F-1046/M-0940/F-1168/F-0954/M-0624/F-0953/F-1178/M-0501/F-0772/F-1204/M-1303/M-1078/F-1226/F-0842/M-1030/M-0524/M-1248/M-0566/M-0774/F-1212/F-0804/M-0534/F-0543/M-0664/F-0844/F-0583/M-0837/M-0553/F-1079/M-0915/M-0859/M-1255/M-0996/F-0563/M-1286/M-0610/F-0748/M-1344/M-0733/F-0545/F-1119/F-0980/M-0951/F-1257/M-0973/F-1016/M-0818/M-1072/M-0777/M-0778/M-0833/F-1143/M-0560/M-1167/M-0507/F-0720/F-0561/M-1195/F-0687/F-0959/F-0984/M-1051/M-0988/M-0550/M-0576/F-1297/F-0544/M-1035/F-0712/M-1347/F-0754/M-1218/M-0820/M-1077/F-0808/F-1001/F-0682/M-0562/M-1091/F-0629/M-1302/M-0526/F-1146/M-1117/M-1083/M-0528/M-0831/F-1086/M-0510/F-0753/F-0672/F-0864/F-0836/F-0580/F-0929/M-1205/M-0567/M-0620/F-1316/M-1187/F-0508/F-0894/F-1129/F-0697/M-1243/M-0607/F-1349/M-0703/M-1276/F-0935/F-0760/M-0896/M-0505/F-0955/M-0961/M-1293/M-0557/F-1045/M-0665/M-0925/F-0898/F-1295/M-1304/F-1002/M-0928/F-1317/F-0786/F-0503/M-0547/M-0630/M-0513/M-0967/F-1059/M-0527/M-0738/F-0917/M-1147/F-0911/F-1346/F-1092/F-0764/F-1336/M-0868/M-0876/M-1043/F-0773/M-0802/F-0728/F-0819/M-0821/M-1307/M-1300/F-1272/M-0878/F-1152/F-0838/M-0559/M-0608/M-0783/F-0775/F-0757/M-0724/F-0810/F-1189/F-0619/M-0793/F-1274/F-1004/F-0855/M-1298/M-0646/M-0877/M-1301/M-0993/M-0577/M-0809/F-0689/F-1215/M-0573/M-0600/F-0950/F-1284/F-0827/M-0609/F-0904/M-0636/F-0516/F-0852/F-0937/M-1054/F-0592/F-1149/M-0841/M-1068/M-1033/F-1228/M-0570/M-0694/F-1032/F-1028/M-1087/F-0512/F-0627/F-1062/M-1247/F-1012/M-1044/M-0706/M-0723/M-0865/F-1057/F-1337/M-0979/F-0661/F-0857/F-1116/F-0520/M-0926/M-1031/F-1122/F-1232/F-0889/F-1285/M-0867/M-0892/F-1273/F-0714/M-0746/F-1026/F-0625/M-0964/F-1115/M-0854/M-0649/M-0897/F-1280/M-0662/F-0537/F-0622/M-0680/M-1184/F-1075/F-0669/F-1190/F-0578/F-1108/F-0663/F-0900/F-1071/F-0726/F-0797/M-1064/M-1267/F-1060/F-0942/M-0654/M-0631/M-1287/F-1188/M-0995/M-0998/M-0981/F-0588/M-0734/M-0742/M-0752/F-0517/M-0780/M-1007/F-0684/M-0597/F-1321/M-0789/F-0839/M-0888/M-1156/F-0601/M-0673/F-0574/M-0960/M-1182/M-1308/F-1249/F-0525/F-1042/F-0849/M-0949/M-0606/F-0735/F-0638/F-0688/M-0994/M-0919/F-0957/M-1005/M-0862/F-0632/M-0879/F-1134/F-0812/M-0536/F-1335/F-0763/F-0538/F-0787/M-0603/F-1282/M-0740/M-0963/M-1181/F-0807/M-1326/M-0800/M-1201/F-1175/F-0686/M-1266/F-1063/M-0910/F-0872/F-1225/M-0834/M-0771/F-0939/F-1126/F-1277/F-0846/M-1208/M-1231/F-0531/F-0858/F-1234/M-1320/F-1275/M-0759/M-0790/M-0982/F-1112/M-0593/F-1261/M-0920/F-0971/M-0977/M-0901/F-0521/F-0617/M-0779/F-1333/M-1327/M-0923/M-0885/F-1222/F-1202/M-0895/F-0972/F-0515/F-1313/M-0626/F-1165/F-1041/F-0647/F-1154/M-1037/F-0612/F-1196/F-1013/F-1253/M-1185/M-0529/M-1345/F-1324/M-0860/M-0755/M-1339/M-0731/F-1098/F-0750/M-1239/M-1283/M-1268/M-1111/F-0798/F-1136/M-1135/M-1162/F-1221/F-0975/M-1170/F-1210/M-1109/F-1023/F-0861/F-0974/F-0616/F-0927/F-1341/F-0549/F-0613/F-0829/M-0851/F-0886/F-1131/M-0650/M-0548/M-1270/M-0709/M-1107/M-1161/F-1258/M-0602/F-0931/F-1061/M-0986/F-1153/F-1066/F-1169/M-0871/F-1081/M-1102/M-0992/F-0924/M-0656/F-0558/M-1223/M-0970/F-1070/M-1029/M-1334/M-0881</t>
  </si>
  <si>
    <t>M-0988</t>
  </si>
  <si>
    <t>Qi Deng</t>
  </si>
  <si>
    <t>M-0960/F-0804/M-0973/M-1014/F-1212/F-0828/F-1198/F-0819/F-0627/M-0560/F-1190/M-1054/M-1243/M-0967/F-0632/F-0861/M-0892/M-0534/F-0531/F-0913/M-0593/M-0977/F-1152/F-1169/F-1136/M-0778/F-0957/F-0980/F-1026/F-0786/M-0505/M-0824/M-1107/M-0920/F-0927/F-0574/M-0768/F-0975/F-0688/F-0900/F-0937/M-1286/F-1324/F-0563/F-0763/M-0818/M-0860/M-0501/M-1347/F-1228/M-0841/M-0610/F-0549/M-0519/M-1307/M-0624/M-0862/M-1248/F-1119/M-0680/F-0935/M-0524/F-0544/F-0660/M-0820/M-0831/F-0772/M-0910/F-1202/F-1079/F-1257/M-0670/F-1016/M-0723/M-0926/F-0757/M-0744/F-1216/M-1145/M-0834/M-1255/M-0536/F-1138/F-0739/M-0901/F-0751/F-1046/F-1002/F-0623/M-0992/M-1262/F-1285/M-0869/F-1165/F-1071/F-1012/F-1126/F-0532/F-0952/M-0949/F-0934/F-0864/F-0614/M-0906/M-0951/F-1108/M-1078/M-1135/F-0583/F-1193/F-1213/M-1339/F-0682/F-1284/M-0867/F-1023/M-0510/M-1291/M-0715/M-0550/M-1102/F-0748/M-0915/F-0753/F-0596/F-0512/M-0526/M-0758/M-0774/F-1226/F-0705/F-0543/F-0545/M-1087/F-1317/M-1300/F-0517/F-1098/M-1241/F-1168/M-0859/M-1095/F-0747/F-0836/F-1179/F-1245/F-0502/M-1303/M-0877/F-0619/M-1218/M-1283/M-1024/F-1183/F-0561/M-0567/F-1060/M-0826/M-1031/F-1066/F-1336/M-0555/F-1178/M-1035/M-0782/M-0792/M-0694/F-1086/F-0929/F-1222/F-1131/F-0530/F-0830/M-0909/F-1063/F-0687/F-0504/M-0507/F-1123/F-1052/M-0594/M-1083/M-0821/M-1194/F-0551/M-1170/F-1041/F-0857/F-0754/M-1205/F-1070/F-1032/M-0630/M-1319/F-1225/M-1167/F-1018/M-1158/F-1188/F-0956/M-0716/F-0959/F-0775/F-0629/F-0810/F-0648/F-0799/M-0815/M-0696/F-0628/M-0528/M-0854/F-0842/F-0538/M-0679/F-1342/F-1196/F-1013/M-0606/F-0991/M-0746/M-1211/F-0651/F-1295/M-1077/F-1315/M-0780/F-1332/M-0664/F-0671/F-1151/M-0940/F-0954/M-0644/M-1068</t>
  </si>
  <si>
    <t>M-0989</t>
  </si>
  <si>
    <t>Mo Xuemei</t>
  </si>
  <si>
    <t>M-1293/M-1276/F-0543/F-1316/M-1014/M-1054/F-0954/F-0531/F-0861/F-1196/F-1324/M-1078/F-0592/M-0806/M-0833/M-0607/F-1012/M-0567/F-0763/M-0837/F-1151/F-0819/F-0747/M-0779/M-0949/M-0940/M-0501/F-0580/F-0625/F-0751/F-0502/F-0754/M-0925/M-0821/F-0864/F-1155/M-1223/M-0723/M-1051/F-0563/F-0804/M-1111/M-0566/F-0544/F-1106/M-0505/M-0646/M-1301/F-0726/F-1212/M-1247/M-1339/F-0520/F-0842/M-0610/F-0712/M-0744/M-0851/F-0900/M-0988/M-0820/M-1135/F-1136/F-0687/M-0791/M-1248/M-0859/M-0548/M-1267/M-0960/M-0831/M-0528/F-0532/M-0961/F-1228/F-1042/M-1231/M-0868/F-1119/F-0623/F-0959/F-0525/F-1282/F-0659/M-1072/F-0836/M-1291/M-1184/F-1098/M-1201/M-1095/M-0560/F-1032/M-0524/M-1182/F-1070/M-0620/F-0537/F-1144/F-0685/F-1333/F-1010/F-1061/F-0950/F-0748/F-1278/F-0617/F-0561/F-0828/M-0609/F-0810/F-1204/F-1026/M-0843/F-1328/F-1263/M-0996/M-0897/F-0798/F-0614/F-0671/F-1046/F-0974/F-1123/F-0955/F-1004/F-0682/M-0576/M-0817/M-0909/F-0714/F-0797/F-1130/F-0612/F-1190/M-0778/M-0557/F-0934/F-1210/F-0786/M-0593/M-1035/M-0910/F-0622/F-1131/F-0564/F-1057/M-1194/M-0555/F-1257/F-1317/F-1027/M-1286/M-0815/F-0975/F-0872/M-0995/F-0558/M-0636/F-1059/F-1297/M-1269/M-0901/F-0953/F-0839/F-0984/F-1071/F-0515/M-0876/F-0980/F-1092/F-0855/M-0979/F-1165/F-1176/M-1142/M-1287/F-0760/F-0927/F-0913/M-1009/F-1041/M-1319/F-0579/M-1025/F-0762/M-0534/M-0869/M-1118/M-0963/M-0809/F-1202/M-0865/F-0858/M-1181/F-1060/M-0716/M-1307/F-0616/M-0856/M-0906/F-1120/F-0672/F-1258/F-1141/M-0680/F-0514/M-1289/M-0706/F-1066/M-1107/F-1178/M-0658/M-0523/M-1031/M-0536/F-0596/F-1152/F-1186/F-0538/M-0755/F-0924/M-1087/M-0793/M-1117/F-1132/M-0878/F-1234/F-0648/F-1321/M-1102/M-0888/M-1347/M-0507/M-1292/F-1001/F-0991/F-0552/M-1033/F-1146/F-1116/F-1285/M-0944/F-0883/M-0519/M-1235/M-0926/M-0824/F-0764/M-0590/M-1243/F-0838/F-1154/F-0801/F-0619/F-0757/M-1101/M-1021/F-1023/M-0678/M-0932/F-1081/F-1346/M-1208/M-0594/M-1077/F-0635/F-0669/F-0799/M-0790/M-0526/M-0662/M-1068/M-1302/M-1329/M-0562/F-1215/F-0549/F-0753/F-0575/F-1129/M-0741/F-1169/F-0882/M-1007/M-1073/M-1241/M-0550/F-0737/M-0782/F-0690/M-0634/M-1268/F-1052/M-0877/M-0860/F-1045/M-1218/M-0513/F-1157/F-0598/F-1336/F-1249/M-1110/F-1171/M-1310/M-1174/F-1226/M-1084/F-0660/F-0728/M-0899/F-0808/F-0812/F-0827/F-0889/F-0578/M-0781/M-0841/F-1140/F-0966</t>
  </si>
  <si>
    <t>F-0990</t>
  </si>
  <si>
    <t>Gary Phillips</t>
  </si>
  <si>
    <t>F-1151/F-1079/M-0960/F-0735/M-1014/F-1198/F-1190/M-0859/F-0537/F-1119/F-0578/M-0949/F-0512/F-0538/M-0624/M-0940/F-1129/F-1152/M-0778/M-1025/M-0961/F-0882/F-1215/F-0502/F-0775/M-1184/F-1032/F-1026/M-0593/F-0580/F-1012/F-0975/M-1051/M-0507/F-0839/M-0536/F-0838/F-1004/F-1071/M-1307/M-0755/M-0925/M-0996/F-1108/M-0723/M-1030/M-1292/F-0812/M-0534/F-0687/F-0574/F-1196/M-1303/F-1143/F-1169/M-0821/F-1120/M-1194/M-1033/M-0792/M-1107/M-0768/M-0982/F-0861/F-0627/F-1016/F-0726/F-0682/M-0820/F-0798/M-0680/M-0970/F-1106/M-0636/M-1072/F-1210/F-0558/F-1165/M-1077/F-1213/M-0892/M-1182/M-0505/M-0664/M-0851/M-0567/F-0622/F-1263/F-0508/F-0807/M-0540/M-0843/M-0586/F-0697/F-1216/F-1023/M-0610/F-0857/M-0909/M-1170/M-1205/F-1222/F-1317/M-0590/F-0757/M-0733/M-0826/F-1274/M-0539/F-1278/M-0834/F-0846/F-0991/F-1297/F-0563/F-1178/M-0791/F-1136</t>
  </si>
  <si>
    <t>F-0991</t>
  </si>
  <si>
    <t>Ge Shuang</t>
  </si>
  <si>
    <t>M-0567/F-1045/F-1119/M-1139/M-0843/M-1201/M-1031/F-1151/M-1223/F-1171/M-1307/M-0892/M-0678/F-1196/M-0738/M-1167/F-1120/F-1178/M-0821/M-0899/M-0562/F-1228/M-1276/M-1184/M-1051/F-0512/M-0806/F-1168/M-1005/M-0833/F-1210/F-0515/M-0646/F-1198/F-1336/F-1152/F-0934/M-1319/M-0536/M-1054/F-1317/F-1106/F-0754/F-0739/F-1155/F-0619/F-1138/M-0860/F-1132/F-0772/M-0609/M-1195/M-0851/M-0973/F-1023/F-1143/F-1226/F-0838/M-0723/F-0568/F-0812/F-1004/M-1262/M-1068/M-0909/F-0712/F-1204/M-0505/F-0525/M-0560/F-1066/M-0550/F-0614/F-0543/F-1060/M-0709/F-1305/M-1287/F-1108/M-0988/F-1274/F-0561/F-0753/F-1165/M-1247/F-0625/F-1212/F-0760/M-0862/M-0594/M-0920/F-1318/F-1213/F-0959/F-1061/F-0660/M-0716/M-0586/M-0658/M-0977/F-1169/F-1263/F-0954/M-0548/F-0516/M-0881/F-1186/F-1012/F-0764/F-0579/M-0744/M-1069/M-0824/M-0970/M-0802/M-0840/F-0828/M-1025/M-0782/F-0974/F-0748/M-1298/F-0836/F-0714/F-0558/M-0895/M-1083/F-1126/M-1243/F-0955/F-0502/M-0961/M-0599/F-0623/M-1156/F-0668/F-1079/F-0531/M-0979/F-0980/F-0503/F-1026/F-0592/F-1123/M-0826/M-0670/F-0931/F-0532/F-1316/M-0901/M-0534/M-0513/F-0842/F-0953/M-0602/F-1253/F-1312/F-0537/F-1001/M-1248/F-0598/M-1107/M-0524/F-0580/M-0740/M-0944/F-0690/M-1293/M-0539/F-0685/M-1300/M-1087/F-0894/M-0841/M-1208/M-1267/M-0869/M-0778/F-0545/M-0792/M-0815/M-0630/M-0789/M-1302/M-0996/M-1024/M-0837/M-1044/F-1348/M-1036/F-1071/M-0932/F-1081/F-1273/M-1323/M-0868/M-0783/F-0939/F-0893/M-0777/F-0688/F-0950/F-0684/M-1286/M-0877/M-0582/M-0644/F-0686/F-0638/F-1256/F-1013/F-0819/F-0966/M-1064/F-1280/M-0559/F-0900/M-0809/F-0504/M-1241/M-1334/M-1033/M-0553/M-0919/F-0687/M-0699/M-0834/M-0820/M-1235/F-1271/M-0876/F-0798/M-0755/M-1218/F-0804/M-1030</t>
  </si>
  <si>
    <t>M-0992</t>
  </si>
  <si>
    <t>Jose Peterson</t>
  </si>
  <si>
    <t>M-0926/F-0953/M-0821/F-0687/F-1119/M-1319/F-1317/F-0775/F-0545/F-1285/M-0851/F-0531/F-1196/M-1167/F-0934/M-0774/M-1293/M-0988/M-0607/F-0543/F-0574/F-0935/F-0839/F-0617/F-1210/M-0566/M-0977/M-1025/F-0828/M-0967/F-1136/F-1336/F-1123/M-0841/F-0754/F-0959/F-1169/M-1301/F-1190/F-0954/F-0864/F-0838/F-1132/M-0915/F-1045/M-0758/F-1168/F-0578/F-0538/M-1292/M-0513/M-0505/M-0818/F-0682/F-1202/M-1030/M-0824/F-1318/F-1026/M-1181/M-0843/F-0619/F-0950/F-1023/M-0920/F-0726/F-0592/F-1282/F-0627/M-1033/F-1066/F-1016/M-0567/M-0570/M-0550/M-1276/F-0512/M-0791/F-0747/M-1139/F-0739/F-1253/M-0680/F-0596/F-0544/M-1087/F-0525/M-0869/F-0659/F-0598/F-1063/M-0703/M-0709/M-0599/F-0638/M-0778/F-1071/F-0580/F-1001/M-0982/F-0807/M-0590/F-1305/M-1078/F-1178/M-0868/F-0549/F-1106/M-0806/M-0700/M-0973/M-0715/M-0833/M-0910/F-1171/F-0804/F-0799/M-0960/M-1223/F-1337/M-0636/F-0629/M-1269/M-1187/F-1079/F-0786/M-1243/M-0696/M-0610/M-1347/M-0986/M-1014/F-0563/M-0678/M-0792/M-0783/F-1040/F-0632/M-1320/M-0837/F-0844/M-0501/M-0862/M-0816/F-1155/F-0697/F-1027/F-0929/F-0911/F-1143/M-0906/M-1344/F-0613/F-0622/F-1204/F-0561/M-0961/M-0524/F-1226/M-0979/M-1170/F-1059/M-1147/M-0679/M-1036/F-1198/M-0865/F-0583/F-0672/F-0904/F-1176/M-0925/F-1333/F-0686/F-1188/M-0539/F-0579/F-0502/F-0648/M-0694/M-0573/M-0941/F-1112/M-1005/F-1165/M-0781/M-0899/F-1263/F-1193/M-0733/F-1183/M-0738/F-0990/M-0940/F-0939/F-1127/F-0735/F-0956/F-0685/M-0840/F-0855/F-1144/M-0881/F-0530/M-0665/F-1116/M-0744/F-0836/M-1307/F-0647/F-0517/M-0723/F-0719/F-0504/M-0609/M-0560/F-1098/F-1240/M-0547/F-1349/F-0503/F-0748/F-1297/F-1179/M-1326/F-0984/M-0741/F-1046/F-1321/F-0558/M-1255/M-1184/M-0620/M-0553/M-0526/M-0540/M-0732/M-0896/F-0564/F-0668/M-1095/M-0859/F-1120/F-0727/F-1122/F-0623/M-1107/F-0568/F-1070/F-0753/M-1291/M-1031/M-0654/M-0510/F-0737/M-1194/M-0593/M-1339/F-0660/M-1331/M-1302/F-0688/M-0746/F-0845/M-1266/M-0834/M-0892/M-0888/F-0537/M-1247/M-0877/M-1267/M-1101/F-0516/M-1077/M-0755/F-0657/F-0872/M-1311/M-1102/F-0819/F-0798/M-1145/F-0991/M-0670/M-1201/F-0861/M-0820/F-1228/F-1130/M-0850/M-0656/F-1061/M-1262/F-0917/F-1138/M-1192/F-1075/M-1084/F-0827/M-0800/M-1072/M-1021/F-1105/M-1000/M-0949/F-1215/M-1283/M-0518/M-0848/F-0628/F-1086/F-1153/M-1235/M-1043/M-0699/F-1042/M-1037/F-0705/M-0793/F-0671/F-0968/M-0831/F-1151/M-1093/F-1284/M-0809/F-1251/F-1041/F-0905/F-0890/F-0692/F-1212/F-0948/F-0601/F-1216/M-0981/M-1191/M-0745/F-0728/M-0541/F-0858/F-1232/M-0998/F-1214/M-0993/M-1117/F-1342/M-0527/M-0970/F-0698/F-1222/F-0764/M-0507/F-1271/M-1068/M-1109/F-0575</t>
  </si>
  <si>
    <t>M-0993</t>
  </si>
  <si>
    <t>Shirley Ann</t>
  </si>
  <si>
    <t>F-1045/F-0828/F-0627/F-1079/F-0786/F-1119/F-1106/M-0834/F-0574/F-1198/F-0622/M-1005/F-1012/F-1204/M-0534/F-0671/M-0567/F-0512/F-1196/F-0775/F-1178/M-1187/F-0839/F-0991/M-1307/F-1016/F-0563/M-0940/F-0515/F-1318/M-0636/M-0986/M-0606/M-0593/F-0748/M-0536/M-1084/M-0607/M-1095/F-1023/F-1336/F-0538/M-1292/M-0892/M-1248/F-1210/F-1316/F-0739/F-0531/M-0988/M-1247/F-0804/M-0843/F-1215/F-0937/M-0909/F-0668/M-0526/M-1036/F-0846/F-1212/M-0831/M-0961/F-1171/F-0596/M-0967/M-0906/F-0660/F-0614/M-0610/M-1344/F-0663/M-1069/M-1345/M-0723/F-0687/F-0911/F-1273/M-0901/M-0658/F-0726/F-1152/M-0925/M-0553/F-0705/F-0629/M-0528/M-1035/M-0548/F-1188/F-1013/M-0696/F-1183/M-1033/F-0672/F-0980/M-0694/F-1086/F-0508/M-0944/F-0808/F-1081/M-0792/F-0952/M-1184/F-1151/F-0842/M-0677/F-0537/F-1257/M-0783/M-0527/F-1063/F-1328/F-0613/F-0799/M-1262/M-0716/M-0778/F-0685/F-1049/F-1189/M-0513/M-0680/F-0747/F-1165/F-1271/F-0592/M-0562/F-1275/F-1168/F-0929/M-1201/F-1285/M-1117/M-1156/M-0678/F-0893/M-0840/F-0751/F-1120/F-0689/F-0525/M-0555/F-1059/M-1181/M-0877/F-1040/M-1347/M-1044/M-1255/F-1060/F-1333/F-0844/M-1287/M-0970/M-0949/F-0544/M-0896/M-0813/F-0861/F-1123/M-1334/M-1072/F-0810/M-1223/F-1186/F-0690/M-0587/F-0638/F-1131/M-0523/M-0519/F-0651/F-1179/F-0648/F-1317/F-1169/F-1138/M-0724/M-0547/M-1302/F-1002/M-1031/F-0760/F-1297/M-1303/M-0802/F-0934/F-1337/F-0838/F-1026/F-0532/F-1055/F-0598/F-0948/F-0549/M-0794/M-0779/F-1238/F-1278/M-0960/M-0582/F-0502/F-0682</t>
  </si>
  <si>
    <t>M-0994</t>
  </si>
  <si>
    <t>Heba Mousa</t>
  </si>
  <si>
    <t>F-1046/F-0954/M-0977/F-1136/F-0672/M-0694/F-0502/M-1014/F-0574/M-0774/M-0988/F-1171/F-0638/M-0534/M-0624/F-0819/M-1231/M-0843/M-0824/M-0678/M-1139/M-0562/M-0505/F-0959/M-0609/M-1243/M-0610/F-0625/M-0606/F-0842/F-0804/F-1183/F-1146/M-0806/F-0836/F-1196/F-1228/F-0627/M-0876/M-0744/F-0697/F-0632/M-1068/M-0607/M-0818/F-1004/M-0841/M-1184/F-0617/M-0961/M-0862/M-0507/M-0755/F-1336/M-0768/F-0980/M-1084/M-1030/M-1095/F-0596/F-1016/F-1169/M-0582/M-0992/F-1168/F-0747/M-0738/M-0540/F-1138/M-0940/F-0812/F-0975/M-1286/F-1210/M-0670/M-0949/F-1108/F-1212/M-0881/M-0859/F-0955/M-0826/M-1036/F-1062/M-0899/F-1275/M-0553/M-0594/F-0753/F-0739/F-1204/F-0515/F-1190/M-0851/F-1013/M-0896/F-1178/M-0524/F-1023/F-0735/M-0658/M-0576/M-0909/F-1151/F-1285/M-0599/F-1001/M-1181/F-1060/M-0928/M-1205/F-0829/F-1059/F-0525/F-0520/M-0566/M-0501/F-0514/F-1222/F-1176/F-1079/F-1066/F-0561/M-0915/M-0560/M-1307/M-0677/M-0783/F-0538/F-1165/M-0833/F-0660/F-1213/M-0996/M-0944/F-1086/F-0688/M-1339/F-0787/M-0970/F-1042/F-0563/M-1069/M-0868/M-0878/F-0898/F-0807/M-1319/M-0867/M-1051/M-1044/F-0864/M-0779/F-0628/M-0587/F-1258/F-1317/M-1135/F-1132/M-0529/F-1098/F-1126/F-0598/M-1107/F-0714/M-0586/M-1223/M-0567/M-1303/F-0652/F-1026/F-1273/M-1033/F-1215/F-0669/M-0709/M-1211/F-1238/M-0548/M-0960/F-0629/F-0623/F-0929/F-0622/M-0865/F-0846/F-1256/M-1142/M-0777/M-0892/F-1240/F-0950/M-0570/M-1345/M-1087/F-0913/F-1318/F-1297/M-0910/M-1329/F-0828/F-1348/M-0840/F-0543/F-1049/F-0578/M-1000/M-0901/F-1324/M-0791/F-1316/F-1253/M-0997/M-0581/M-1031/M-1304/M-0995/F-1075/F-0545/F-1188/F-1193/F-0886/F-0705/M-0664/M-0981/F-1106/M-0590/M-0860/F-1335/F-0894/F-1154/F-0984/F-0583/F-0935/M-1347/F-1257/M-0815/F-0544/F-1346/M-1083/F-1328/F-1333/M-0536/M-0877/F-0956/M-0925/M-0813/M-0982/M-1187/F-1063/F-0942/F-0613/M-0778/F-0852/F-1274/F-1189/F-1198/M-1292/F-0838/M-0761/F-0549/M-1201/M-0636/F-1216/F-1233/M-1167/F-0690/M-1276/F-0727/M-0673/M-0781/M-1293/M-0555/M-1248/F-0503/M-1247/F-0839/F-0748/F-0810/F-1227/M-1298/F-1006/F-0651/F-1002/F-0653/F-0686/F-0580/F-1081/F-1144/M-0967/F-0726/M-1162/M-0998/F-0531/M-1302/M-0758/M-0752/M-1301/F-0987/M-0572/M-1267/F-0857/M-0519/M-1287/M-0869/M-1054/M-0853/F-0645/F-0569/F-0772/M-0973/F-0668/M-1109/F-0657/M-0620/M-0793/M-1207/F-1119/M-0655/F-0845/F-1280/F-0969/M-0577/M-0847/F-1116/M-1029/M-0733/F-0512/F-1209/F-1202/M-1194/M-0789/M-0557/F-0786/M-0724/F-0663/M-1077/F-1226/F-0692/M-1035/F-0517/M-1043/F-1234/F-1295/M-0602/F-0558/F-1123/M-0644/F-1200/F-0861/F-1249/M-0790/F-1180/M-0526/M-1291/F-1313/F-1028/F-1039/F-0508/M-0630/M-0711/M-1008/M-1323/F-0775/M-0963/M-1091/F-0720/F-1261/M-0907/M-1064/F-0647/F-0808/F-1305/F-0953/M-0821/F-1012/F-0516/M-0626/F-1272/M-1218/M-1255/F-0687/F-1225/M-0989</t>
  </si>
  <si>
    <t>M-0995</t>
  </si>
  <si>
    <t>Bao Min</t>
  </si>
  <si>
    <t>F-0828/M-0599/F-0861/F-1316/F-1119/F-1002/M-1201</t>
  </si>
  <si>
    <t>M-0996</t>
  </si>
  <si>
    <t>Lei Kun</t>
  </si>
  <si>
    <t>F-0672/M-0926/F-0861/M-0567/M-1223/F-1123/F-0953/M-0505/F-1285/F-1136/F-0531/F-1198/F-0959/M-0609/F-1171/F-0935/M-1243/F-0545/F-1336/M-0851/F-0627/F-1210/F-0671/F-0937/M-0723/F-0751/F-0775/F-1013/F-0625/M-0806/M-0909/F-0682/M-0636/F-0812/F-0748/M-0703/F-1151/M-1078/M-0774/F-0829/M-0501/M-1051/F-1155/M-1005/M-1195/F-0537/F-0754/F-0842/F-1333/M-0560/F-1257/M-0967/F-1129/M-1184/M-1084/F-1042/F-1066/F-1190/M-0820/F-0583/M-0960/F-0799/M-1286/F-0913/F-0772/M-0982/M-1087/F-1204/F-0596/F-0538/F-0950/F-1045/F-0598/M-0837/M-0536/M-0915/M-0979/M-1292/F-1119/M-0841/F-0514/M-0680/M-0818/M-1255/F-0757/M-0624/F-1318/M-0738/M-1021/F-0857/M-0557/F-0544/F-1317/M-1170/F-0619/F-1059/F-1271/F-0508/M-0992/M-1293/M-0562/F-0808/F-1027/M-1307/M-0780/M-0610/F-0613/M-0961/M-1038/F-1112/M-1281/M-1107/M-0897/M-0529/F-0568/M-0519/F-0726/M-0539/F-0836/F-0638/F-0512/M-0548/F-0632/M-0896/F-1168/F-0686/M-0590/F-0828/F-1324/F-0520/F-0955/M-0817/M-0664/F-1098/F-1138/M-1301/F-1213/F-1178/F-1144/M-1194/F-0517/M-0834/M-1283/F-0685/M-1262/F-1316/M-0988/M-0951/M-0527/M-1135/M-0901/F-1280/M-0634/F-1023/F-1169/M-0920/M-0755/F-1186/M-0944/M-0860/M-0547/F-0635/M-0903/M-0556/F-1046/F-1272/F-1026/F-1249/M-1298/F-0543/M-0877/M-0986/F-1196/F-1215/F-1108/F-1233/M-1231/M-0534/M-1139/M-0526/M-1167/F-0592/F-1165/F-0762/F-0647/F-0532/F-0687/M-0553/M-0740/M-1091/M-0814/F-0579/F-0578/F-0735/F-1275/F-1328/F-1297/F-1214/F-0688/M-0611/F-0737/F-0648/M-0630/F-0552/M-0673/F-0502/M-0865/F-0628/F-1152/F-0705/M-0782/M-0528/F-1227/F-1193/M-0507/F-1322/M-0973/F-0668/F-1228/F-0525/F-0984/F-1175/F-0838/M-1077/M-1325/F-1176/F-0580/F-1295/F-0657/F-1089/F-0659/F-0934/M-0566/F-1079/F-1279/M-1111/F-1062/M-0940/M-0910/M-0700/M-1110/M-0555/F-0750/M-1069/M-0600/F-0623/M-1241/F-0753/M-1320/M-0809/F-1312/M-1156/M-1247/F-0747/F-1032/M-0602/M-0876/F-1120/F-1240/F-1134/M-1025/M-1036/F-1222/M-1044/F-0714/F-1305/F-1015/F-0839/F-1016/M-0644/F-0616/M-0639/M-0826/M-1331/M-0573/F-1212/M-0779/M-1276/M-0792/M-0867/F-0864/M-1304/F-1061/F-0957/F-1004/M-0607/F-0629/M-0919/F-0719/F-1202/M-1053/M-0821/F-1282/M-0746/M-1174/F-0911/M-1031/M-0850/M-0862/F-1229/M-0587/F-1122/M-0608/M-0691/M-0949/F-0727/F-1232/F-0549/F-1070/M-0642/M-1172/M-1082/M-0835/M-1054/M-1073/F-0830/F-1273/F-1259/M-0800/F-1126/M-1117/F-0653/M-1083/M-0709/F-1131/F-0898/M-0694/M-0656/M-1000/M-0768/F-0697/M-0791/F-0504/F-0844/M-0978/M-0576/M-1095/M-0794/F-1086/F-0929/M-1302/M-1072/F-0786/M-0606/F-1337</t>
  </si>
  <si>
    <t>M-0997</t>
  </si>
  <si>
    <t>Noura Awad</t>
  </si>
  <si>
    <t>F-1316/M-1276/F-1169/F-0786/F-1317/M-1139/M-1005/M-0680/M-0510/M-0961/M-0567/F-1152/F-1165/F-0861/F-0804/M-1243/F-0775/F-1213/F-0798/M-1035/F-0596/M-0566/F-0543/F-0846/M-0949/M-0899/M-0926/M-1167/F-0629/M-1241/M-1231/F-1123/M-1194/F-1312/F-0812/M-1182/F-0697/M-1033/F-0747/M-0782/M-1078/F-0563/F-0638/F-0882/M-0967/F-0864/M-0821/M-0703/M-1135/M-0792/F-1023/F-1106/M-0837/M-0550/M-0534/F-0911/M-0818/M-0779/F-1202/M-0970/F-1066/M-0593/M-0505/M-0636/F-1026/F-0514/M-0733/M-1345/M-1068/M-0624/M-0609/F-0838/M-0910/F-1032/M-0988/M-0709/F-1119/M-0548/F-0598/M-0951/F-1253/M-0610/M-0892/F-1188/M-1339/M-0996/M-1247/F-0619/F-0614/M-1344/M-0940/F-0508/M-1307/M-0562/F-0955/F-0623/F-1212/F-0574/M-0528/F-1060/M-1347/M-0851/F-0953/M-1205/F-1210/M-0774/M-0868/M-1287/F-1144/M-1024/F-1240/F-0857/F-1193/F-0959/M-0582/M-1269/M-0539/M-1084/M-0783/F-0705/F-1045/M-1101/M-0780/M-0841/F-1002/M-1170/M-0527/F-0900/M-0679/M-0881/F-0502/M-0758/F-1226/M-0895/M-1156/M-0670/M-0859/M-0840/F-0531/F-1155/F-0935/F-0613/M-0523/F-1278/F-0545/F-0579/M-0700/F-1196/F-1349/M-0995/F-1129/F-1046/F-0991/F-1126/M-0536/F-1178/M-1286/M-0540/F-1336/F-0839/F-1027/M-0513/M-0802/F-0689/M-0678/F-0748</t>
  </si>
  <si>
    <t>M-0998</t>
  </si>
  <si>
    <t>Brenda Ross</t>
  </si>
  <si>
    <t>F-0672/M-0821/M-1223/M-0926/F-1013/F-0935/F-1212/F-0959/F-1120/F-0622/M-0738/F-0543/F-1119/M-0680/M-0505/M-1293/M-1167/M-1139/F-0980/F-1190/M-1276/F-1012/F-0864/F-1165/M-1054/F-0846/M-0806/M-0607/F-1312/F-1178/F-0544/F-1202/F-0687/F-1228/M-1248/F-1324/F-1152/F-1138/M-1184/F-0515/F-1079/M-1068/F-0913/F-0579/M-1286/F-0753/M-1325/F-0598/F-0844/M-1051/F-0804/M-0988/M-0566/M-1201/F-0748/M-1194/F-0954/M-0744/F-0545/M-0791/M-0755/M-0550/F-0975/F-1002/M-0758/F-1004/M-0510/M-0826/F-0563/M-1287/M-0859/F-1046/F-1285/F-1216/F-0842/M-1339/M-0624/F-1129/M-0915/F-1336/M-0703/M-0862/F-0828/M-1021/F-1317/M-0820/M-1036/F-1318/M-0834/M-0876/F-1123/M-1320/F-0525/F-1213/M-0831/F-0927/F-0929/M-0670/F-0504/F-0717/F-0537/M-1033/M-1218/M-0877/M-1345/M-0783/F-1086/M-0590/F-0861/F-1169/M-0995/F-0798/M-0557/M-0843/M-0567/F-1032/F-0739/M-0949/F-1132/F-1057/M-1281/F-0819/F-1210/F-0514/M-1091/M-0906/M-0779/M-0694/F-0894/F-0619/M-0818/F-0659/M-0982/F-0532/M-1158/M-1247/M-0634/F-0531/F-1126/M-1268/M-1205/F-1249/F-1297/F-1131/M-0780/M-0501/F-0690/F-1062/F-0688/F-0625/F-0786/F-0839/M-1110/M-0519/F-1070/M-0715/F-1183/M-0553/F-0558/M-0723/M-1109/M-0610/M-1187/F-1027/F-1348/F-0686/M-1145/M-0979/M-0649/M-0793/M-0528/M-0582/M-1087/M-0573/M-1195/F-0974/M-1117/F-1274/F-1204/F-1168/M-0606/M-1014/F-0516/F-1136/M-0824/F-1186/F-1106/M-0599/M-1107/M-0895/M-0892/F-0934/M-0961/M-0677/F-1273/M-0841/M-0602/F-0858/M-0540/M-1078/F-0812/F-0735/M-0774/M-1292/F-0574/M-0560/F-1081/M-1025/F-1041/F-0502/F-0583/M-1266/F-1055/F-0682/F-1015/M-0992/F-0660/F-0942/F-1222/M-0794/F-1280/F-1176/F-1271/M-1031/F-1042/M-1255/F-1026/M-0577/M-1243/M-0513/M-1024/F-0592/M-1267/M-0977/F-0882/M-1262/F-1060/M-1192/M-0944/M-0777/M-0691/M-0709/F-0852/F-0953/F-0564/F-0568/M-0881/M-1135/F-0580/F-0984/F-0588/F-1108/F-1028/M-0860/F-0775/F-1253/F-1314/M-1005/M-1231/F-0578/F-0549/F-1333/M-0986/M-0947/F-1257/F-1238/F-1282/F-0838/M-0597/M-1182/M-0837/M-0507/M-1030/F-0596/F-1092/F-0849/F-0754/M-1077/M-0608/F-0957/F-0538/F-1196/M-0910/F-0950/M-0646/F-0591/F-1284/F-1018/F-0990/M-1181/M-1038/F-0520/M-1289/M-0534/F-0629/M-0813/M-0587/M-0539/M-1037/F-0764/F-1215/F-0747/M-0542/M-1270/F-0987/M-0879/F-1226/M-0526/F-0614/F-1171/F-0669/F-0623/F-0697/F-1198/F-1065/F-0720/M-0524/M-0993/F-1232/M-1111/F-1335/F-1103/F-1328/F-0635/F-1146/F-1250/M-0609/F-1221/M-0885/M-0664/M-0851/F-0552/F-0503/F-1098/F-0714/F-0830/M-0896/M-1170/F-0722/F-0883/F-0763/M-0816/F-1151/M-0778/M-1347/M-1265/M-0867/M-0897</t>
  </si>
  <si>
    <t>M-0999</t>
  </si>
  <si>
    <t>F-0672/F-0775/M-0778/F-1071/F-0512/F-0959/M-0837/F-1336/M-1276/M-0919/F-1079/M-1107/M-1139/M-0738/M-0949/F-1168/F-1316/F-0580/F-0839/F-0812/F-0622/M-1243/F-1032/M-1231/F-0617/F-1041/M-0562/F-0927/M-0940/F-0772/F-0592/M-1025/M-1223/M-1033</t>
  </si>
  <si>
    <t>M-1000</t>
  </si>
  <si>
    <t>Qian Song</t>
  </si>
  <si>
    <t>F-0828/F-0672/F-0953/M-0567/M-0599/M-0505/M-1167/F-0804/M-0973/F-1168/M-1025/M-1054/F-1123/F-0592/F-1071/M-0779/F-1098/M-1139/F-1002/M-1243/F-1215/M-1030/F-0954/M-0723/M-1033/M-1051/M-0636/M-0744/F-0747/M-0940/F-1026/F-1318/M-0519/F-1032/M-1068/M-0524/M-0862/F-0829/F-0839/F-0842/M-0977/F-0861/M-0609/F-1129/F-1213/F-0991/F-0799/F-1108/F-0898/F-0836/F-1079/F-0838/M-0680/M-0925/F-1196/F-0583/M-1101/F-0671/F-1228/F-0913/M-1077/M-0949/F-0753/F-0578/F-1324/M-1038/M-1031/F-0975/F-1337/M-0624/F-1126/M-1344/M-1303/F-1257/M-0896/M-0920/M-1084/F-0537/F-0882/M-0910/M-0992/M-0906/M-0562/F-1193/F-1263/F-1046/F-1280/F-0574/F-0515/M-0534/F-0950/M-0758/M-0843/F-1317/M-0691/F-1144/M-0892/M-0593/F-1271/F-0810/M-0553/F-0952/F-0812/M-1231/F-1023/F-1062/M-1292/M-1107/F-1240/F-1312/F-0502/F-0531/F-0687/M-1111/M-1005/M-1302/M-0901/M-0841/M-0988/M-0664/M-0818/M-0709/M-0881/F-1070/F-0532/M-0594/F-1120/M-0899/F-1171/F-1081/F-1190/M-1021/M-0527/F-1258/F-0563/F-0864/F-0808/M-0780/M-0837/F-0775/M-0793/M-1184/F-0632/M-0919/F-0663/M-1102/F-0504/F-0705/F-0872/M-0606/M-0755/F-0517/M-0608/M-0877/M-0859/M-1145/M-0610/M-1091/F-1204/M-1301/M-0981/F-1130/M-1182/F-0651/M-0577/M-0600/F-1285/M-0834/M-1036/F-0830/F-1012/M-0501/F-1183/M-1345/F-0735/M-1307/M-1187/F-0819/F-0917/F-1066/F-1328/F-1336/M-0560/F-0625/M-1117/M-0733/M-0556/F-1061/M-1218/M-0885/M-0507/M-0536/F-0622/M-1170/M-1339/F-0552/F-0613/F-0748/M-1286/M-0941/F-1176/M-1110/F-0974/M-0781/F-0623/F-0786/M-0774/M-1007/M-0607/M-1164/M-0926/M-0909/M-0933/M-0771/M-0678/F-1040/M-0630/M-1064/M-0523/M-0876/M-0513/F-0544/M-0626/F-0959/F-1089/M-0548/M-0528/M-1087/F-1333/F-0685/F-0886/F-0884/F-1346/F-0657/M-1109/F-0846/F-0692/F-0890/F-0754/M-1281/M-0778/M-0961/M-1192/M-0696/M-1201/F-1119/F-1214/M-0582/M-1241/F-1049/F-1238/M-0550/F-0844/F-1138/F-1202/F-0686/F-1133/F-1063/F-1059/M-0833/F-0894/F-0697/M-0724/M-1320/M-1319/M-1310/M-0675/F-0516/F-0931/M-0826/F-1309/F-1146/F-1178/F-1305/F-1216/M-0673/F-1198/F-0760/M-0529/F-1152/M-0782/F-1233/M-0654/F-0714/M-0679</t>
  </si>
  <si>
    <t>F-1001</t>
  </si>
  <si>
    <t>Justin Allen</t>
  </si>
  <si>
    <t>F-0786/F-1317/M-0988/M-0926/M-1201/F-1098/M-0837/F-1285/F-0538/M-0877/F-0583/F-1198/M-0624/M-1078/M-0768/F-0804/M-0859/F-1086/F-0991/F-0836/M-0680/M-0910/F-0638/F-0828/F-1146/F-0763/M-0967/M-1301/M-0940/F-1012/M-0607/M-0755/F-1215/F-0687/F-0596/F-0900/M-0593/M-1339/M-0906/F-0957/M-1344/F-0935/F-0543/F-1183/F-0812/M-1181/F-0913/M-0548/F-0515/M-0831/F-1318/F-1045/F-1333/M-0834/F-1216/M-0501/F-1282/M-1195/F-0705/F-1041/M-1038/M-1223/F-1169/M-1241/M-0860/F-1042/M-0606/F-0579/M-1194/F-0751/F-0929/M-1051/M-1031/M-0881/F-1297/F-0627/M-0694/F-0558/M-1325/M-0992/F-0898/M-0817/F-0688/M-0510/M-0973/M-1292/M-1267/M-0806/F-0726/F-0574/F-0714/F-1228/M-1347/M-0576/M-1111/F-1222/M-0646/M-0979/F-0512/F-1271/M-1248/M-0794/M-0843/M-1268/F-0614/M-1205/F-1213/M-1044/M-1102/M-0951/F-0697/M-1072/F-0952/M-1035/F-0531/F-0942/M-0536/M-1329/F-1063/M-0960/M-0851/F-0735/F-1055/M-1276/F-1249/M-1287/F-0672/M-1077/F-1106/M-0696/M-0986/M-0723/F-0838/M-0679/M-0529/M-0909/F-0775/F-1324/M-0634/M-0678/F-1079/F-1130/M-1036/F-1092/F-1316/M-0995/M-1025/M-1135/M-1139/F-1018/F-0517/F-1155/F-1349/M-1307/M-1300/F-1258/F-0689/F-0685/M-0594/F-0864/M-0896/F-1049/F-1032/F-0953/M-0740/F-0810/M-0560/F-1168/F-1123/F-0551/F-0598/F-0948/M-0611/F-1143/F-0737/M-1014/F-1336/M-0888/F-0682/F-0671/M-1243/F-1138/F-1279/M-0945/F-0905/F-1119/F-0504/F-1273/F-0635/M-0814/F-1212/M-0699/M-0600/F-0622/F-0990/M-0878/F-1144/F-1257/F-0974/F-0591/M-0996/M-0982/F-0748/M-0733/F-0684/M-1293/F-1178/M-0540/F-1026/F-0760/M-0528/M-1266/F-1013/F-0660/F-1315/F-0852/M-0590/F-1234/F-1131/M-0774/M-0630/M-0899/F-1295/F-1226/M-1068/M-1331/M-0641/F-1240/M-0507/F-0568/M-0947/F-0764/F-0849/F-0772/F-0563/F-1120/M-1334/F-0846/M-1029/M-0901/F-0629/M-1037/M-0869/F-0648/M-1231/M-0765/F-1238/F-1136/F-0762/M-0856/F-1204/M-0777/M-0519/M-1033/M-1319/F-0532/F-1210/M-0780/F-0799/F-1052/M-0562/F-1071/M-1069/M-0567/F-0987/F-1278/M-1007</t>
  </si>
  <si>
    <t>F-1002</t>
  </si>
  <si>
    <t>Ziyad Alamri</t>
  </si>
  <si>
    <t>M-0926/M-0973/F-1316/F-1026/F-1196/M-1223/M-1036/M-0536/F-1212/M-0779/F-1012/M-0851/F-1045/F-1041/F-1285/M-0680/M-1068/M-1307/F-1202/M-1084/F-0846/M-0567/F-0798/F-1123/M-1077/F-1042/F-0836/M-0899/M-0843/F-0671/M-1231/F-1132/F-0882/F-0861/M-1287/M-0560/M-0960/F-1152/M-0593/F-0804/F-1324/F-1190/M-1262/F-1257/F-1079/F-1151/F-1001/F-1297/M-1054/F-1188/M-0696/F-0515/F-0583/M-1347/M-0791/F-0543/F-0927/M-1276/M-1218/M-1241/F-0580/M-1033/M-0528/M-1320/F-1120/F-1106/M-0505/M-0970/M-1031/F-1165/F-1215/F-0828/F-0574/F-0514/F-0531/F-0739/M-1184/M-0562/M-0550/M-0664/M-1139/M-0678/F-0957/F-1055/F-1169/F-0663/F-0712/M-0826/F-0799/M-0940/F-1273/F-0563/F-0578/F-1004/M-0670/M-0881/F-0697/F-1263/M-0986/F-1144/F-1081/M-0524/M-1069/M-1205/F-0954/M-0919/M-0700/M-1038/M-1078/M-1025/F-1129/M-1110/F-1138/M-0961/F-1066/F-1040/F-1213/F-0929/F-1193/M-0841/M-0755/F-0975/M-1182/M-1158/F-1046/M-0606/F-0829/M-1267/F-1186/M-0892/F-0530/M-0630/M-1269/F-1136/F-0939/F-0596/M-1167/M-0878/M-0896/M-0860/M-0895/F-1098/F-0687/M-1022/M-1147/M-0821/F-0894/M-0559/F-1318/M-0992/M-0609/F-1027/F-0504/F-1274/F-1278/M-1201/F-0764/M-1083/M-1044/F-1275/F-1183/F-0517/M-0813/F-0537/M-0778/M-0951/F-0852/F-1280/F-0748/F-0754/F-0512/M-1255/F-1057/F-0991/F-1175/M-0636/F-0884/F-1176/M-1187/F-1131/M-0607/M-0869/F-0735/F-1204/F-0622/M-1286/M-1101/M-0840/M-0740/F-1119/M-0527/F-0629/M-1243/M-0885/F-0966/F-0942/M-1304/F-0728/M-0510/M-0995/F-1023/F-0747/F-0953/F-0717/F-1062/F-1256/M-0977/F-0838/M-0909/F-0812/F-0757/M-0723/F-1016/M-0556/F-1171/M-0988/F-0635/F-0842/F-1143/M-1064/F-0669/F-0701/F-0864/F-0561/M-0774/M-0806/M-1319/F-0898/F-0727/M-0731/F-0613/F-0520/M-0611/F-1059/M-0854/F-0592/F-0808/F-0839/M-1266/M-0699/F-1321/F-0672/M-0794/M-1005/M-0771/M-1021/M-0817/F-0786/F-0959/M-0859/F-1086/M-0597/F-1155/M-0777/F-1242/F-0682/F-0937/M-1292/F-1153</t>
  </si>
  <si>
    <t>M-1003</t>
  </si>
  <si>
    <t>James Jackson</t>
  </si>
  <si>
    <t>M-1293/M-0988/F-0953/M-0636/F-1119/F-0786/M-0843/M-1347/M-0755/M-1031/M-0859/F-0544/F-1190/M-0834/F-0804/F-1212/M-0833/F-1198/F-1132/M-0680/M-1243/M-0624/F-0882/M-1038/M-1184/F-1045/F-1079/M-0960/F-1023/F-1285/M-0606/M-1135/F-1196/M-1286/F-0682/M-1241/F-1257/M-1194/F-0934/M-1187/M-1077/F-1151/M-0837/M-1262/F-0954/M-0778/M-0820/F-1317/M-0510/M-1078/F-0748/F-0757/F-0508/M-1307/F-1284/M-0609/F-0632/F-0828/M-0758/F-1066/M-0996/F-0580/F-0617/M-0678/M-0910/M-1087/M-1301/F-0531/M-0783/M-0791/F-0913/F-0685/M-0658/M-0507/F-0935/F-0846/M-0505/M-0909/M-0824/F-1337/F-0686/F-1297/M-0593/M-0802/M-0780/M-1302/F-0839/M-1303/F-0911/F-1249/M-1345/M-1181/F-1016/M-0920/M-1145/M-0851/M-1030/M-0501/F-0807/M-1005/M-0570/F-1001/F-0688/F-1178/F-1040/M-0949/F-1061/F-0900/M-0610/F-1120/F-0720/M-0566/F-1186/M-1208/F-0516/F-1214/M-0881/F-1002/F-0861/M-0815/F-1165/F-1143/F-1333/M-1320/F-1152/M-1024/F-1042/M-1051/F-1126/M-0548/F-0687/M-0995/F-0819/M-1007/F-0515/F-0849/M-1223/F-0739/M-1319/M-0817/M-1068/F-1168/M-1158/F-0652/F-0842/M-1255/F-0517/M-0582/M-0573/F-0538/F-0872/F-0563/F-1279/M-1325/F-1328/M-0696/M-0831/M-1043/F-0543/F-1305/F-0622/M-1117/M-0611/F-0705/M-0869/M-0964/F-1336/M-0519/M-0677/F-0898/M-0897/F-1215/F-0929/M-0529/F-1171/F-1041/F-0864/M-1044/F-0627/M-0694/F-1193/F-1312/F-0957/M-0742/F-1032/M-0821/F-1106/F-0690/M-1069/F-1015/F-1316/M-1231/F-0689/F-0623/F-0558/F-0503/M-1283/M-0781/F-0520/M-0848/M-1289/F-0905/F-1256/M-1201/F-1123/M-1291/F-1204/F-0583/M-0528/F-0568/M-0879/M-1298/M-0670/M-0744/M-0745/F-0502/F-1253/M-0998/M-1182/F-0619/F-1216/F-0750/F-0596/F-1282/F-0838/M-0794/F-0937/F-0612/M-0641/M-0590/F-0525/F-1342/F-0684/F-0616/F-0980/M-1064/M-1267/M-0919/M-1022/F-0969/F-1103/F-0764/F-0747/M-1072/F-1259/M-1091/M-0809/F-1234/M-0926/F-1210/M-0932/F-0592/F-1175/M-0818/M-0723/F-1089/M-0871/M-0646/M-0536/F-0799/M-1287/M-1247/F-0712/F-0657/M-0620/M-0731/F-1250/M-0793/F-1278/M-0524/M-0600/F-0858/M-0576/F-0751/M-0805/F-0647/F-1086/F-0574/F-1060/M-0940/F-0991/F-1349/M-0895/F-1263/M-0738/M-1281/M-0597/F-1160/M-1139/M-1161/M-0992/F-0775/F-0635/M-0655/M-0644/F-1242/M-0977/M-1025/M-0877/F-0942/F-0719/F-0927/M-0550/M-1248/F-0561/F-0830/F-0578/F-1226/M-0662/M-0553/F-0722/F-0659/F-0717/M-0724/F-1004/F-1202/F-1059/F-1244/M-1156/F-1012/M-0973/F-1213/M-0768/F-1295/M-1265/F-0537/M-0526/M-0626/F-0955/F-1274/F-1251/F-0787/F-0672/F-1341/M-1118/M-0961/F-0763/F-1229/F-0532/M-0800/F-0512/M-0901/F-1313/M-1014/M-0703/M-1053/F-0924/F-0569/M-1177/M-0513/F-0808/M-0967/M-1000/F-1018/F-0735/M-0518/M-0749/F-0661/M-0907/F-0564/F-0798/M-0945/M-0835/M-0643/F-1017/F-1129/F-0912/F-0952/M-1197/M-1224/M-0866/M-1220/M-1173/M-0774/M-0826/F-1013/F-1273/M-1035/F-0852/F-1258/M-0892/M-1276/F-1272/F-1055/M-0733/M-0789/M-0607/M-0706/F-0530/F-1280/M-1036/M-0567/F-0753/F-0545/M-1310/F-0737/M-0981/F-1169/M-1084/M-0630/F-0966/M-1308/M-1107/M-1142/M-0923/M-1009/F-1306/F-0629/M-1237/F-0875/F-1062/F-0638/M-1167/F-0713/F-0693/F-1324/F-1136/F-0918/F-0725/M-0557/M-1218/M-0770/M-0856/M-1331/F-0760/M-0509/F-0829/F-0983/F-0785/M-0562/M-0746/M-0806/F-1028/M-1033/M-0743/M-0979/M-1125/F-1046/F-1146/M-0729/F-0890/F-0671/M-0840/M-0665/F-1026/M-0816/M-0656/F-0614/M-0534/F-0974/F-0726/F-1138/F-1097/M-0599/M-0925/F-0959/M-1054/F-0595/M-1205/F-0784/M-1111/F-0812/M-0982</t>
  </si>
  <si>
    <t>F-1004</t>
  </si>
  <si>
    <t>Eman Al-Qahtani</t>
  </si>
  <si>
    <t>F-0672/M-0694/F-1119/M-0821/F-1136/F-1079/F-1046/F-1196/F-0959/F-1228/F-0537/M-0507/M-0851/M-0841/M-1031/F-0531/F-0687/F-1002/M-0806/M-1255/M-0940/M-0834/M-0833/M-0624/M-1293/F-1317/M-0540/M-0599/F-0512/M-1286/M-0553/F-1202/M-0560/M-0926/F-0812/M-0779/F-0579/F-1316/F-0819/F-1204/F-1198/F-1059/M-1187/F-1126/M-1035/M-0925/M-0510/M-0910/M-0744/F-0735/M-0755/M-1301/F-1120/M-0519/F-0629/M-1223/M-1038/M-1025/F-0753/M-1347/F-0748/F-0953/F-0619/F-0663/F-1226/F-0544/F-0549/F-0622/F-0954/M-1194/M-0548/F-0638/F-1042/F-1188/M-1201/M-1033/M-0973/F-0515/M-0582/F-1305/F-1132/F-0574/F-1001/F-0751/F-0697/M-0607/M-0526/F-0861/F-0804/F-1026/F-0747/F-0950/M-1262/F-1013/F-1144/F-1257/M-0620/M-0949/M-0600/M-0570/M-0881/F-1186/M-0566/F-0864/M-0782/F-0942/F-0917/M-1292/F-0625/F-0588/M-0505/M-0977/M-0859/M-0768/F-1210/F-0798/F-1152/F-0764/F-1129/M-0630/M-0869/F-0592/M-1135/M-0606/M-0670/M-0677/M-1095/F-1253/F-0911/F-1138/F-1023/M-0897/M-0815/M-1268/M-1078/M-0610/M-1167/F-1190/F-0904/F-1086/F-1216/M-0792/F-0924/M-1109/F-1165/M-0559/F-0810/M-1241/F-1213/M-0818/F-1151/F-0893/F-1189/M-1195/F-1168/F-0829/F-0690/F-1324/F-1348/M-0899/F-1143/M-0673/M-0860/M-1334/F-1215/F-0682/M-0778/F-0726/F-0913/M-1231/M-0634/F-0948/M-1289/M-1319/F-0617/M-0919/M-1266/F-0927/F-0614/M-0716/M-0636/F-0991/M-0709/M-0809/F-0568/F-1335/F-0525/M-0594/M-0982/M-1118/M-1005/M-0988/M-0557/F-1169/F-1123/F-0514/F-1238/M-0820/M-0696/M-0691/F-0772/F-0839/F-0935/M-0608/F-1279/M-0678/M-1248/M-1344/F-1045/F-1342/M-1054/F-0652/M-0658/M-0700/M-0892/F-1028/M-0867/F-0627/F-1271/M-0528/F-0934/M-1074/M-0992/M-0932/F-1245/M-1082/M-1276/F-1263/M-0824/M-0523/F-0698/F-0659/F-1108/F-0719/M-1218/F-1070/F-0688/F-0828/M-0885/F-1133/M-1068/F-0503/M-0550/M-1329/M-0780/F-0931/F-0929/F-1027/M-1205/M-0843/F-1349/F-0508/M-0856/F-1063/M-1311/M-0576/M-0586/M-0732/F-0801/M-1302/F-1016/F-0775/F-1312/F-0830/M-1083/M-1145/M-0774/F-0838/F-1175/F-0720/M-0590/M-1101/F-0760/F-0966/F-1149/F-0757/F-0872/F-1103/M-0941/M-0933/F-1061/F-0705/F-1106/F-0578/M-1291/F-0898/F-1052/M-0960/F-0807/F-0894/F-0974/F-0692/M-0909/F-1233/M-0800/F-0596</t>
  </si>
  <si>
    <t>M-1005</t>
  </si>
  <si>
    <t>Ethan Jackson</t>
  </si>
  <si>
    <t>F-1198/F-0672/F-1336/M-0738/F-1120/F-0688/M-0926/M-0988/M-1025/F-1169/M-0859/M-0778/M-0996/F-0861/F-1032/F-1190/F-0537/F-0596/F-1123/F-0502/M-0967/F-1026/M-1255/F-1079/F-0563/F-0622/M-1243/F-0578/M-0534/F-0617/M-0843/M-0553/M-0860/F-0980/F-0934/F-1212/M-0919/F-1086/F-1151/M-0992/M-0818/F-0882/F-0544/M-0961/F-0754/M-1095/M-0824/F-0592/M-0925/F-1106/F-1098/M-1201/M-1319/F-0957/F-1216/M-0607/M-1301/F-1324/M-1038/F-0757/F-1041/F-1071/F-0735/F-0525/F-0812/M-0949/M-1107/F-0819/M-0940/F-0515/F-0561/M-0755/F-0545/M-0970/M-0566/F-1222/M-0599/F-0668/F-1188/F-0828/F-1316/M-1304/M-0562/F-0512/M-0896/F-0660/M-1347/M-1182/F-1108/F-0927/F-0531/F-0942/M-1298/F-0953/F-1297/M-0576/F-1131/M-0694/M-0826/M-0600/F-1273/F-0520/M-0881/F-0935/M-1083/M-1307/M-0837/M-1014/F-1146/F-0775/F-0623/F-0579/F-1257/M-1287/M-0630/M-0526/M-1339/M-0877/F-1138/M-0928/F-0517/M-1248/F-1274/F-1202/F-0558/F-1189/F-0855/M-0986/F-0503</t>
  </si>
  <si>
    <t>F-1006</t>
  </si>
  <si>
    <t>Hany Salamah</t>
  </si>
  <si>
    <t>F-0953/F-0804/F-0954/M-0988/M-1025/F-0578/M-1167/M-0910/F-1169/F-0828/M-0961/F-1059/F-0839/F-0671/M-0646/F-1119/F-1152/F-1190/M-0774/F-0846/M-0824/F-0515/M-0919/M-1187/F-0596/F-0882/M-0738/F-1178/F-1204/F-1171/F-0568/F-0786/F-0592/F-0819/M-0694/F-1045/M-0851/F-0763/M-1054/F-0688/F-1123/M-1286/M-1087/F-1317/M-1303/F-0934/M-1095/F-0754/M-1051/F-1228/F-1333/F-0775/M-0507/F-1136/F-1196/M-1247/M-1101/M-0505/M-1107/F-0838/F-1013/F-1138/M-1181/M-1068/M-0566/M-0973/F-0668/F-0525/F-0812/M-0881/F-0799/M-0920/F-1132/F-1240/F-0712/F-1106/M-0995/M-0519/F-0810/M-0620/M-1276/M-1038/F-1046/F-1001/F-0545/M-1319/M-0779/F-0516/F-0531/F-0807/M-0781/F-0772/M-0896/F-0543/F-0672/M-0859/M-1325/M-0877/F-0913/F-1312/F-1316/M-0876/F-0682/M-0524/F-1086/F-1213/F-1165/F-0950/F-0574/M-1110/F-1143/F-0663/M-0878/F-1324/F-0984/M-1084/F-1016/M-0915/M-0840/F-1060/M-0826/F-1049/M-0602/F-1151/M-0926/M-0536/M-0841/M-1301/M-0895/M-0758/M-1005/M-0833/F-1108/M-0664/M-0951/F-1349/M-0723/F-0861/F-0927/M-1344/M-0967/M-0925/M-1031/F-0659/M-0608/M-1208/F-1027/F-1271/F-0512/M-0778/F-1212/M-0577/M-0677/F-0900/F-0935/M-0607/M-1293/F-1318/F-1061/F-0537/M-0901/F-0638/M-1156/F-1130/F-0598/M-0539/M-0789/M-1268/M-0871/M-1243/M-0865/M-0715/F-0931/F-0886/M-1142/M-0523/F-0705/F-0830/F-1183/M-0771/M-0527/M-1007/M-1307/M-0680/M-1287/F-0549/F-1149/M-1064/M-0703/M-0744/M-1074/F-1336/M-1145/M-0586/F-1321/F-1245/F-1257/F-0751/F-0948/M-1056/F-1004/M-1021/M-1111/F-1188/M-0679/F-0685/F-1168/M-0724/M-1078/M-0590/M-0587/F-1263/F-1098/M-0792/M-0696/M-1009/M-1029/M-0540/F-0726/M-0768/F-1186/F-1282/M-0752/F-0829/F-1079/M-0854/F-1026/M-0945/M-1347/F-0532/M-1334/M-0992/M-0610/F-0991/M-0547/M-0982/M-0805/F-0959/M-0678/F-0583/F-0563/F-0660/F-1189/F-0561/F-1055/M-0741/M-1281/F-0893/F-1280/M-0815/M-0977/M-0658/F-1133/F-1131/F-0728/M-1339/M-0903/F-0748/M-0837/F-1314/M-1241/M-1182/M-0817/F-0798/F-0801/M-0765/F-0701/F-1273/F-1075/M-0802/F-1041/F-1210/F-0952/M-0834/F-1116/F-0974/F-0647/F-0632/M-0963/F-1253/F-1040/M-0848/F-1305/F-0939/F-1249/F-0530/M-0733/M-1022/M-0996/F-0697/M-1262/F-0855/M-0528/F-1070/M-0816/M-1117/M-0853/F-1200/M-1223/F-0669/F-0890/F-1112/M-1083/F-1346/F-1202/M-0809/F-1322/M-0888/M-0636/F-1258/F-1226/F-0686/M-1304/M-0606/M-0655/M-0818/M-0831/M-0941/F-1260/F-0517/M-0892/M-0709/M-0641/F-0727/F-0735/F-1198/F-0938/F-1141/M-1118/M-0662/M-1298/F-1295/F-0676/F-0613/F-0651/M-1139/F-1144/M-1014/M-0550/M-0759/F-1032/F-1146/M-1069/F-0614/M-1125/F-1160/F-0825/F-1216/F-0957/F-0535/M-0557/M-0534/F-1340/M-0567/M-0993/F-1028/F-0689/M-1099/F-0884/F-0942/F-1278/M-0603/F-1081/F-0544/M-0860/M-0821/F-0622/M-0777/F-0514/M-1283/M-1082/F-1155/F-1315/F-0962/M-0562/F-0845/F-0969/F-0911/M-0716/M-1201/F-0764/F-0504/M-0940/F-0842/M-0835/M-0599/M-0510/M-1102/F-1285/F-0750/F-0858/M-0615/M-0529/F-0787/M-0556/F-0551/F-1071/M-1096/F-0760/M-0572/M-1218/F-0619/F-0627/M-0513/M-0960/F-1002/F-0588/M-0597/M-0643/F-1127/M-1302/F-0502/F-0836/M-0605/M-1252/F-0757</t>
  </si>
  <si>
    <t>M-1007</t>
  </si>
  <si>
    <t>Gao Tang</t>
  </si>
  <si>
    <t>F-0935/F-1336/F-1013/F-1120/F-1046/M-0961/F-0627/F-1285/M-0910/M-0837/F-1136/F-0512/M-1036/M-1031/M-0609/M-1248/M-1347/F-1002/F-1317/M-0694/M-0973/M-1033/F-1316/M-0940/F-1132/M-0821/M-1292/M-0540/M-1035/F-1168/F-1012/F-0798/F-0812/F-0688/F-0954/F-0861/M-1307/M-1111/F-0579/F-0957/F-0763/F-1228/M-1054/M-1194/F-1032/M-0553/M-0915/M-0986/F-0629/M-0562/M-1077/F-1004/M-1223/F-1026/F-0804/M-1241/M-1038/M-0992/M-0624/M-0507/M-0528/M-1287/M-0926/F-1257/F-0598/F-0842/M-1201/F-1165/F-1169/M-1267/F-1126/F-1240/F-0578/M-0567/F-1152/F-1198/M-1182/F-1215/F-1042/F-1297/F-0574/M-0696/F-0537/F-1155/M-0862/F-0913/M-0620/F-1337/F-1119/M-0818/M-1195/M-0996/F-0735/M-0779/F-0927/M-1303/M-0599/F-0515/M-1135/F-1171/F-0538/M-1255/F-1190/M-0778/F-0543/M-0606/M-0703/F-1070/F-0504/F-1253/F-0864/M-0868/M-1117/F-0563/F-1045/M-1014/F-1143/F-0911/F-1001/F-0531/M-0783/F-0836/M-0820/F-0651/M-1329/M-0871/F-1106/F-1131/M-1293/M-0738/F-0632/F-1178/F-0625/M-1298/F-1086/F-0934/M-1289/M-1281/M-0715/M-0547/F-0514/M-0781/M-0555/M-0526/M-0928/M-1156/M-1268/F-0799/F-1138/M-0723/F-0622/F-0592/M-0949/M-1301/F-1258/F-1151/F-0786/M-1319/F-1193/M-1145/M-0794/F-0619/F-0787/M-0556/F-0672/F-0503/M-0534/M-0505/M-1068/F-1079/M-0919/F-1057/M-1266/F-0846/M-0744/M-0501/F-0648/F-0687/F-1063/F-1213/M-1325/M-0587/M-1084/M-0602/F-0754/F-1123/F-0520/M-1247/M-1170/F-0628/M-0813/F-0810/F-1274/M-1044/M-0988/M-0746/F-0858/F-1052/F-0917/M-1286/M-0951/F-1089/F-0772/M-0909/M-1056/F-0698/F-1023/F-1188/M-0560/F-0882/M-0899/M-0970/F-1204/M-0566/F-1312/M-0774/F-0684/M-0860/F-0545/F-0819/M-0732/M-1147/M-1051/F-1061/M-0981/F-1249/M-1107/F-0980/F-1202/F-1322/F-0660/M-0843/F-0747/F-0937/F-0828/M-1003/F-0751/M-0593/M-0582/F-0832/M-0510/F-1263/M-0607/F-0883/F-0712/M-1231/F-0690/F-0948/F-1321/M-0933/M-0780/M-0789/F-0657/F-0568/M-1302/M-1021/M-0824/F-1186/F-1133/F-1332/M-0817/M-1243/F-0884/M-0670/F-0830/M-0967/M-1069/M-0550/F-0596/M-0888/F-1212/M-1300/M-0600/M-0759/F-1284/F-0516/M-0945/F-0638/F-1016/F-1098/M-1218/M-0947/F-1071/F-0900/M-0529/F-0739/M-1235/F-1081/F-0614/M-0636/F-0767/F-0583/M-0581/M-1008/F-0829/M-0977/F-1157/M-0755/F-0535/M-1276/M-0649/F-0950/M-0559/M-0993/F-0797/F-1226/M-0691/F-0668/M-0594/F-1039/M-0879/F-0714/M-0793/M-1101/F-1075/M-0876/M-0673/F-0838/F-0663/M-1109/M-0805/M-0831/F-0717/F-1141/M-0833/F-1018/M-0536/F-0939/M-0814/F-0914/F-1273/M-0664/F-1271/F-0575/F-0544/M-0878/F-0952/F-1216/F-0661/F-0893/F-1028/M-0752/F-0991/F-0827/M-1022/F-1179/M-0572/M-0677/M-0678/F-0728/M-0958/M-1283/F-0635/M-1073/M-1339/M-0944/M-1323/F-1349/M-0518/F-0522/M-0524/F-0808/M-1005/F-1242/M-1205/M-0768/M-0711/F-1129/F-0616/M-0960/M-1164/M-1083/F-0517/F-0689/M-1326/M-1030/F-1092/F-1122/M-0656/F-1134/M-1078/M-0577/F-0525/M-1177/F-0659/F-0959/F-1130/M-1087/M-0892/F-0844/M-0541/F-1100/M-0923/M-0513/M-0792/M-0895/M-1080/F-0671/M-0963/M-0565/M-0859/F-0508/M-1173/M-1110/F-1149/F-0757/F-0564/M-0610/F-0936/F-1146/M-1082/F-0612/F-1115/M-1095/F-0916/F-0976/M-0835/F-0580/M-1167/M-0877/F-1060/M-1067</t>
  </si>
  <si>
    <t>M-1008</t>
  </si>
  <si>
    <t>Taher Uddin</t>
  </si>
  <si>
    <t>M-0505/F-0828/M-1293/F-0672/F-0804/F-0578/M-0940/F-1002/M-0778/F-1119/F-1123/F-0786/F-0819/M-1107/M-1276/M-1051/F-0574/F-0913/M-0909/M-1139/F-1106/F-0622/F-1202/M-0536/M-0926/F-0839/M-0986/M-0507/F-1129/M-0851/F-1045/F-1168/F-0937/F-0846/F-1001/F-0525/F-0753/M-1255/M-0528/M-0567/M-0593/F-1013/F-1318/F-0617/F-1026/F-0751/F-1041/F-0842/F-1004/M-1031/F-0934/F-0638/M-0820/F-0975/F-0726/M-0860/M-0824/M-0744/M-0843/M-1072/M-0992/M-1223/M-0694/F-1120/F-1285/M-1195/M-0892/M-0841/F-0531/M-0703/F-1282/F-0927/F-0545/M-0670/F-0864/F-0748/F-1193/F-0685/F-1196/M-1036/M-1170/F-0954/M-1307/M-0928/F-0772/M-0576/M-0868/M-0553/M-0920/M-1014/M-1184/M-1303/F-1316/F-1271/F-0712/M-1201/M-0951/F-0950/M-0501/M-0791/F-1212/F-1046/M-0895/M-0570/F-0648/M-0834/F-0596/F-1169/F-0697/M-0792/M-0988/F-0747/M-0996/F-1190/M-0548/M-0529/M-0680/M-0755/M-0700/M-1344/F-0580/M-1102/M-0949/M-0738/M-1319/F-0764/F-1112/F-0687/F-1204/F-1146/M-1054/F-0974/F-1012/F-0625/M-0733/M-1038/F-0807/M-1286/F-1210/F-1143/F-0549/M-0973/M-0867/M-0899/F-0508/F-0579/F-0956/M-0859/M-0897/F-0671/F-1349/M-0630/M-0876/M-1287/F-1178/M-0774/F-0502/M-0582/F-0613/M-1345/F-0544/F-0520/F-1098/M-0526/M-0970/M-0783/F-1333/M-0881/M-0960/F-0838/M-0600/M-1211/M-0878/F-1295/F-1063/F-0757/F-1060/F-0904/M-0833/M-1262/F-0705/M-1334/M-1300/F-0990/M-0732/M-0590/M-1231/F-0682/F-1079/F-0844/F-0931/M-1077/M-0888/M-0815/F-0591/M-0896/F-1233/M-0550/F-0651/F-0728/F-1312/F-0911/M-0831/M-0602/F-0900/F-0808/M-1205/F-0953/F-1138/F-1273/M-0540/F-1144/M-1005/F-0698/F-1134/F-0798/M-0840/F-0812/M-0794/M-0599/M-0821/F-1317/F-1165/F-0894/M-1035/M-0620/F-0668/F-0810/F-1183/F-0957/M-0752/F-0538/F-0583/M-1241/F-0690/M-1267/M-1087/F-1132/F-1256/F-1153/M-0967/M-1043/F-0719/F-0787/F-1226/F-1057/F-0935/F-0762/F-0663/F-0980/M-1326/F-1070/F-1227/M-1078/F-0627/M-0587/F-0689/M-0910/M-0566/F-1062/M-0806/F-1189/F-1092/F-1016/F-1151/M-0606/M-0691/F-1198/F-0984/M-0634/F-1075/M-1069/M-0524</t>
  </si>
  <si>
    <t>M-1009</t>
  </si>
  <si>
    <t>Heather Thomas</t>
  </si>
  <si>
    <t>F-0786/F-0578/F-1013/F-0672/F-1169/M-0678/F-1178/M-1319/M-1036/M-0593/F-0537/M-0607/M-0919/F-0671/F-1071/F-1171/F-0861/F-1336/M-1035/M-0779/M-0806/F-1285/F-0957/F-1198/M-1307/M-0877/F-0596/F-1317/M-0755/F-0688/M-1339/F-1106/F-0828/M-0940/M-0973/M-1303/M-0723/M-0988/F-0544/M-0899/F-0543/F-0512/M-1025/M-1201/F-1324/F-0687/F-0846/F-1016/M-0837/F-1213/M-1293/F-0520/M-0524/F-0812/F-0549/M-1218/F-0844/M-0528/F-1151/F-0638/M-0609/F-1108/M-0925/M-0834/M-0896/F-1226/M-0636/F-0819/F-0726/F-1119/F-1046/F-0927/F-0751/F-0685/F-1138/M-1231/F-1004/M-0738/M-0526/F-1210/M-0534/F-0898/M-0590/F-0953/M-1262/F-0516/F-1079/M-1287/M-0892/M-0505/F-0934/F-1280/F-0937/M-1241/M-1167/F-1010/F-0829/F-0705/F-0974/M-1298/M-0979/F-0797/M-0758/M-0696/F-0804/M-0926/M-0910/M-0868/M-0843/M-1030/F-1136/F-0929/M-1077/F-1284/M-1043/F-1295/F-1318/F-1245/F-0668/M-0553/M-0780/F-0564/F-0712/F-1263/M-1044/M-1145/F-0623/M-0821/M-0996/F-0545/F-0531/M-0815/M-1184/F-1196/F-0592/F-0619/F-1129/F-1126/F-1216/M-0582/M-0781/M-0599/M-0559/F-1215/F-0714/F-1314/F-0625/M-0624/M-0951/M-0673/M-0820/M-0961/F-0739/M-0691/M-1084/M-0562/F-0760/F-0717/M-0740/M-0860/F-0628/F-1001/F-1045/F-1042/F-1130/F-0735/M-1142/F-0598/M-0557/F-1061/F-1189/F-1012/M-0901/M-0783/F-0931/F-1240/M-0993/F-0517/M-0977/F-0884/M-0876/M-0587/M-1170/M-1320/F-0515/F-1063/M-0903/F-1271/F-1155/M-0856/M-0809/M-1083/M-0909/F-1015/M-0670/M-0644/F-1086/F-0748/M-1082/F-1123/M-1068/M-0960/M-0869/F-0975/M-1110/M-1223/F-1234/M-0888/F-0935/M-1102/M-1033/M-0774/F-0627/M-1194/F-0959/M-0700/M-0694/F-1188/F-0889/M-1286/F-0682/M-0540/F-0690/F-0502/M-0679/F-1098/M-0840/F-0753/M-0746/M-1208/M-1281/M-1276/F-1212/M-1158/M-1111/F-0864/M-0608/F-0954/F-0773/F-0552/M-1091/M-0548/F-0984/F-0579/M-1014/M-0581/M-0967/M-0570/M-1031/M-0897/F-0617/M-1302/F-0504/M-0634/F-0747/F-0663/F-0956/M-1325/F-1152/F-1279/F-1060/F-1273/F-0629/F-1278/F-0911/M-0501/M-1069/F-0803/F-1203/M-0915/M-0794/M-1000/F-0588/F-0950/M-0778/M-0560/F-0647/M-0567/M-0887/M-1187/F-0832/F-0720/F-1132/M-0928/M-1073/M-1217/M-0848/F-0913/M-0859/M-0733/F-1222/M-1107/F-1305/F-1143/F-0701/F-1221/M-0510/F-1089/F-1229/M-0816/F-1342/F-1204/M-1248/M-0949/M-0741/F-1105/F-0632/M-1008/M-1344/M-0833/M-0906/M-1195/M-1207/F-1023/F-1165/F-1017/M-0630/F-0508/F-1066/M-0851/M-0744/M-0817/M-0565/F-0799/F-1214/F-1190/F-0616/M-0765/M-1329/F-0580/M-1334/M-0665/F-1337/F-1149/M-1087/M-0566/F-1253/M-0878/F-0775/F-1258/F-0938/F-1238/M-0536/M-1164/M-0709/F-0622/M-0731/F-0660/F-1059/M-0527/M-0768/M-0620/F-0692/F-0980/M-0790/F-0568/M-1347</t>
  </si>
  <si>
    <t>F-1010</t>
  </si>
  <si>
    <t>Rebecca Sanders</t>
  </si>
  <si>
    <t>F-0672/F-1136/F-0543/F-0935/F-1013/F-1212/M-0877/F-0578/F-0502/F-0819/M-0505/M-1231/M-0678/F-1316/F-1012/F-1152/M-0607/F-1204/M-0755/F-0687/F-1213/M-0723/M-0986/F-0688/M-0834/F-0629/M-0996/F-0953/F-1126/F-0842/F-0726/M-0680/F-0839/M-1286/F-0625/F-1317/M-1344/M-0624/M-0519/M-0892/F-0596/F-0538/M-1255/F-0954/F-1318/F-0751/M-0536/F-0959/F-0537/F-1146/F-1026/M-0821/M-1077/F-1129/F-1108/M-0960/F-1210/F-0520/F-0671/F-1257/M-1325/M-0703/M-0777/M-0599/F-0574/M-1319/F-0686/F-1120/M-0774/M-0973/F-0592/F-1123/M-0841/M-0636/M-1025/M-0560/F-0682/M-0694/M-1167/F-0504/M-0510/F-1001/F-1059/M-1339/F-0617/M-1247/M-0862/F-0735/M-1111/M-0906/F-0579/M-0868/F-0760/M-0843/F-1328/F-1023/F-0931/F-1297/M-0553/F-0957/M-1223/F-1284/M-1135/F-0627/M-0791/M-0696/F-0515/M-0840/F-0614/F-1249/F-1312/F-1228/F-1169/M-0997/F-0829/M-0567/F-1171/M-0967/F-1106/M-0970/F-1028/M-1005/F-1245/M-1194/F-0705/M-0910/M-0562/F-1186/F-0956/F-0804/M-0915/F-0754/F-0551/F-1040/M-0548/F-0786/M-0876/F-1188/M-0981/F-1081/F-1032/M-1181/F-0913/M-1170/M-1087/F-0508/F-1226/F-0668/M-1117/M-1241/M-0993/F-1052/M-1301/F-0580/F-0737/M-1268/M-0646/M-1201/F-0861/M-1031/F-0564/M-1035/F-1046/F-1112/F-1155/M-1084/F-0545/F-1178/M-1187/M-0909/M-0602/F-0884/M-0888/M-1293/M-0940/M-0859/F-0568/F-0517/F-1336/F-1092/M-0586/M-1303/F-0613/F-0689/M-0738/M-1043/M-1068/M-1030/M-1029/M-0848/F-1066/F-1279/F-0872/M-0620/M-0837/M-0610/F-0827/F-0512/F-1151/F-0544/F-1119/M-1072/M-1014/M-0928/M-0903/M-0925/F-0549/M-0885/F-0849/F-0657/M-0742/M-1036/F-1075/M-0609/F-0747/M-0527/M-0529/F-0616/F-0911/F-1006/M-1009/F-0799/M-1082/M-0818/M-0746/F-1285/F-1346/M-0534/M-1267/F-1253/F-0714/F-0934/F-1090/F-0990/F-1004/M-0988/M-0513/F-1063/M-0630/M-0581/M-0941/F-0858/M-1172/M-0658/F-1041/M-1021/M-0631/F-1222/F-1189/M-0947/M-1276/M-0899/M-1022/F-1098/F-0838/M-0745/F-0917/F-0763/F-0801/F-1324/M-1078/F-1274/M-1054/F-0890/M-0741/F-1144/F-1244/M-1125/F-1131/F-1057/F-0812/F-0975/M-1211/F-1295/M-0664/F-0514/M-1218/F-1273/M-1109/M-0977/M-0790/F-0561/F-0532/M-1056</t>
  </si>
  <si>
    <t>F-1011</t>
  </si>
  <si>
    <t>Terry Gomez</t>
  </si>
  <si>
    <t>F-0935/F-0592/M-1031/M-0636/M-0973/F-1198/M-0940/F-1324/M-0877/M-0560/M-1167/F-1026/M-1005/F-0502/F-0545/M-1025/M-1014/M-1293/F-0543/M-1030/F-1079/F-0748/M-0778/F-1004/F-0957/F-1123/M-0909/M-0834/M-1231/F-0751/F-0980/M-0833/M-0610/F-1129/F-1317/M-1307/M-1276/F-0786/F-0627/F-1013/F-1316/F-0954/F-0579/M-1139/F-1336/M-1248/M-1135/F-0671/F-0632/F-1204/F-0622/M-0961/F-0549/M-0910/F-0828/F-1016/F-1046/F-1138/F-0568/M-0996/M-0607/F-1169/M-0899/F-0574/F-0844/M-0806/F-0520/F-1081/F-1023/M-1021/M-1241/M-0925/F-1060/F-0538/M-0590/F-0735/M-0960/F-0913/F-1263/M-0970/F-1178/F-0672/F-0819/F-1285/F-1106/F-0578/M-0774/F-0799/F-0955/M-0600/F-1216/M-1078/F-0747/F-0714/F-0846/F-0503/M-1262/F-0974/M-0869/F-1012/F-0808/M-1303/F-1240/M-1291/M-0926/M-1255/M-0528/M-1286/M-0986/F-0842/M-0567/F-0882/M-0744/M-1223/M-0594/M-0665/M-0738/F-0953/F-0764/F-0516/F-1131/F-0775/F-0927/F-0836/F-0685/F-0757/M-1201/F-0838/M-1184/F-0663/M-0680/F-1086/M-0646/F-1258/F-1193/F-0797/F-0807/M-0781/M-0597/M-1302/M-1243/M-0670/M-0888/F-1049/F-0939/F-0763/M-0837/M-1205/M-0758/M-0536/M-1181/M-0802/M-1289/F-1165/F-1055/M-1068/F-0682/M-0529/M-0878/M-1107/M-1301/F-0959/M-0609/M-1091/M-1044/M-0677/M-0821/F-0628/F-1333/M-0540/F-1271/M-0524/M-0562/M-0599/F-0762/F-0717/F-0657/M-1102/M-0928/F-1328/F-1212/F-0861/F-0623/F-0917/F-0647/M-0658/F-0515/F-0942/F-1348/F-0563/M-1109/M-1142/M-0576/F-0858/F-0561/F-0648/F-0617/F-1314/M-1084/F-1238/F-0712/F-0754/M-1095/F-0948/M-0871/F-0929/F-1066/F-0991/F-0638/M-0859/F-0652/F-1186/M-0556/M-1156/M-1117/F-1213/M-0526/M-0555/F-1130/M-0920/F-1040/M-0992/M-1022/F-1062/M-1345/F-0739/M-0824/M-1347/F-0990/F-0904/M-1024/M-0634/F-1061/F-0688/F-0855/F-1227/M-0782/F-1196/F-1332/M-0593/M-0879/F-1143/M-1331/F-0812/F-1273/F-0669/M-0570/F-0596/F-1126/F-0726/M-0998/M-0817/F-1337/M-0885/F-0804/F-1188/M-0901/F-1342/M-0527/M-1207/M-0631/F-0900/M-0547/F-1045/M-0761/M-1162/F-0614/M-0699/F-0798/F-0924/F-1282/F-1103/M-0553/F-0697/F-0537/F-1001/M-1118/F-1039/M-0981</t>
  </si>
  <si>
    <t>F-1012</t>
  </si>
  <si>
    <t>Jennifer Brown</t>
  </si>
  <si>
    <t>F-0954/M-0988/M-0599/F-0687/F-0953/F-1106/F-0688/M-0821/M-0507/F-0839/F-1317/F-1126/M-0834/M-1201/M-0841/F-1002/M-0534/F-1119/M-1223/M-1030/M-0609/F-0726/M-0806/F-1071/F-1079/F-1257/M-1038/F-0836/F-1120/M-1255/F-1143/F-0629/F-0934/F-0846/F-0502/M-0843/M-0899/M-1035/M-0519/F-0531/M-0774/F-0861/F-1152/F-0799/M-1293/M-0926/M-0744/F-0751/F-1013/M-0548/F-0697/F-1132/F-1336/F-1108/M-1107/F-0515/F-1045/M-1292/M-1286/F-0544/M-1248/F-1168/M-1184/F-1081/F-1026/M-0831/M-0536/F-0975/M-0851/M-0694/F-1151/F-1226/F-1324/M-0910/M-0501/M-0566/M-0876/M-0593/M-1243/F-0753/F-1123/M-1182/M-0837/F-0580/M-1319/F-0842/F-0538/F-1169/M-0977/M-0833/F-0525/F-1273/F-1280/F-1178/F-0596/F-0929/F-0614/M-1231/M-0979/F-1213/F-0950/M-0528/M-0758/F-1188/M-1291/M-0624/F-1297/F-0942/F-0844/F-1041/M-1101/M-0505/F-0563/F-1066/F-0660/M-1117/M-0951/M-0553/M-0881/F-0931/M-0562/M-0582/M-0895/M-0859/F-0719/M-1083/M-0607/M-0826/M-0995/M-0620/F-0894/F-0760/F-0504/F-0747/F-1316/M-0867/M-1194/F-0956/M-1158/F-1028/F-0898/M-0608/F-0714/F-0671/F-0935/M-0709/M-0777/M-1302/F-1349/F-1222/M-0778/F-1212/M-0524/F-0627/F-0924/M-0986/F-1136/F-1186/F-1070/F-1259/M-0888/F-0545/F-1279/M-1167/F-0512/F-1042/F-1210/M-1287/M-0703/F-0532/M-1267/M-1304/F-0905/M-1195/F-1328/M-1276/M-0779/M-0600/F-0635/F-1061/F-0628/M-0738/F-0911/F-0857/M-0570/F-0712/M-0559/F-1238/M-0780/M-0993/F-0957/F-0772/M-0658/M-0791/F-0558/M-1033/M-0909/F-0882/F-0588/F-0613/F-1202/M-1345/M-0768/F-0689/F-0623/M-1078/F-1176/F-0543/F-0797/F-0739/F-1232/M-0915/M-1118/M-0678/F-0757/F-1175/M-0586/F-0663/F-0690/M-0840/M-0992/M-1320/M-0646/M-1139/M-0967/F-1285/M-1068/F-0622/F-1196/F-1130/M-1111/M-0594/F-0684/F-1127/M-0696/F-1305/F-0828/M-0734/F-1032/M-0824/F-0830/M-0732/F-0825/M-0871/M-0577/M-1095/F-1229/F-0990/F-0514/M-1029/F-1098/M-0560/F-1086/F-1204/M-0765/F-1112/F-0767/F-0748/M-1347/M-0854/M-0752/M-0792/F-1006/F-1018/F-1228/F-0517/F-0838/M-0982/F-1337/F-0657/F-1333/F-0737/F-1198/M-0860/F-0969/M-1051/F-0638/M-0572/M-0964/M-0630/F-1282/F-1046/M-1303</t>
  </si>
  <si>
    <t>F-1013</t>
  </si>
  <si>
    <t>Mao Jianjun</t>
  </si>
  <si>
    <t>F-0935/F-0828/F-0622/M-0988/M-0507/M-1167/M-0837/F-1071/M-0940/F-0545/F-1212/M-1223/M-0560/F-1171/M-1187/F-1098/F-1216/F-0688/F-0934/F-0957/M-0567/M-1025/M-0806/F-0578/M-0919/F-1317/M-1111/F-1045/F-0954/F-0975/F-1210/F-1138/M-0624/F-0543/M-1307/M-1036/M-0892/M-0528/F-0927/M-1231/M-0536/M-1005/F-0747/M-0778/M-0877/F-1168/M-0599/M-0524/F-1178/M-1033/F-0598/F-1132/M-1182/M-0570/M-0540/M-0910/M-1031/F-0786/M-1293/F-0913/M-0779/M-0758/F-0623/F-0687/F-0900/F-1023/M-0646/M-1030/F-0705/M-0610/M-0529/M-0995/F-1226/F-1123/F-1312/M-1262/M-0566/F-0893/F-0861/M-0678/F-0754/F-1316/M-0723/F-1108/M-1287/M-1248/F-1333/F-0844/F-0760/M-1109/F-1257/M-0996/M-0606/M-0867/M-0636/M-0696/M-1300/M-0590/F-0751/F-1253/M-0594/F-0682/F-1263/F-0574/F-1086/F-0558/F-1002/F-1318/F-0561/F-0538/M-1267/M-0527/F-0772/M-0860/M-0658/M-0949/M-0928/F-0672/F-0939/F-1010/M-0899/M-0680/F-0530/M-0755/M-0809/M-0555/M-1283/F-0799/F-1169/M-1247/M-0630/M-1218/F-0579/M-0933/M-0792/F-1081/M-1021/M-1107/F-0686/F-1112/M-1201/F-0596/M-0510/M-1286/M-0703/F-1130/M-0834/M-0964/F-0520/M-1035/F-0516/M-1156/M-0593/M-0673/F-1279/F-1079/M-1304/M-0600/M-0582/F-1106/M-0896/F-0627/F-0846/M-1347/M-0562/M-0607/M-1068/M-0977/F-1295/F-1041/M-0670/F-0953/M-0843/F-0580/M-0519/F-0697/M-0789/M-0920/F-0849/M-0557/F-0739/M-1326/M-1064/F-1214/F-0959/F-0512/F-1146/M-0817/M-0998/M-1022/M-0534/F-0552/M-0854/M-0694/M-0961/M-0831/M-0738/M-0973/F-0882/M-0783/M-1194/F-1027/F-1136/F-0632/M-0550/M-1205/M-0816/M-1298/F-0948/F-1004/F-1141/F-0753/F-0726/M-0859/F-1016/F-1012/F-1324/M-1339/M-0781/F-0669/F-1346/F-1092/M-0634/F-1337/M-1147/F-0797/M-1084/M-1292/F-1234/M-1078/F-0812/M-1344/F-0575/M-0814/F-0684/F-0775/F-0614/F-1215/M-0733/F-0701/M-0885/M-0876/F-0685/F-1313/M-1118/M-1024/M-1301/F-0767/F-0819/F-1193/M-1325/F-1119/M-1235/M-1319/F-0629/F-1149/M-1276/M-0906/F-1018/M-0871/M-1268/F-0625/F-0924/F-1282/F-0712/F-0757/F-0648/F-0889/M-0895/M-1054/F-0857/F-1213/F-0551/F-0592/F-0937/F-0668/M-1101/M-1311/F-1348/F-1242/F-1244/F-0660/M-1072/M-0501/F-1227/F-0950/F-1157/F-1204/F-0905/F-0952/F-1143/F-1196/M-1014/F-0804/M-0709/M-1174/F-1060/M-0794/M-0677/M-1211/F-1089/M-1139/M-1074/F-0750/M-0960/F-1063/M-1051/M-0715/F-0569/M-1208/M-0925/M-0850/M-0665/M-0986/M-0768/F-0929/F-0763/M-0724/F-1154/F-0875/F-0766/F-1249/F-0728/M-1243/F-0787/M-0992/M-0774/M-0664/F-0807/F-0720/F-0966/F-0798/F-1278/M-0675/F-0764/M-1270/F-1188/F-1336/F-0719/M-0821/F-0938/F-0681/M-0782/F-0829/M-1125/F-0657/M-0505/M-1102/F-0922/M-1255/M-1096/M-0608/F-1126/M-1095/F-0942/M-1172/F-1328/M-0982/F-1131/F-0563/F-1202/F-1179/F-0748/F-0785/F-1052/M-1206/M-1170/F-0931/M-0749/F-1133/F-1120/M-0655/F-1228/M-1320/F-0531</t>
  </si>
  <si>
    <t>M-1014</t>
  </si>
  <si>
    <t>Wan Xiong</t>
  </si>
  <si>
    <t>F-1123/F-0622/F-0959/F-1120/M-1167/M-0834/F-1169/F-1106/M-0678/F-0954/F-1336/F-0578/F-0627/M-1223/M-1307/F-1316/F-0543/F-0632/M-0534/M-0821/M-1031/F-1041/F-0592/F-0913/M-0694/F-0935/F-0596/F-0625/M-0859/F-1026/M-0501/M-1051/M-0926/M-0755/M-0806/F-0583/F-0838/M-1319/M-1303/F-1312/M-1005/M-0833/M-0910/M-1344/F-0763/M-0507/F-0950/M-1033/F-0726/F-1216/F-0804/F-1146/F-0545/M-0536/F-0839/M-0992/M-1201/M-0553/M-1194/M-0562/F-0861/M-1139/M-0824/M-1231/F-0882/F-1188/M-0526/M-0733/F-0772/M-0892/M-1054/F-0712/M-1135/F-0842/F-0911/F-1190/F-1032/M-0560/F-1204/M-1095/M-0895/M-0703/F-1318/F-1226/M-1077/M-0664/F-0735/F-1063/F-0508/M-1182/F-0751/F-0775/F-0512/F-1023/M-0513/F-0614/F-1155/M-0843/M-1255/M-1184/F-1062/M-0758/F-0558/F-0672/F-1079/F-0502/M-0837/F-1317/F-0686/F-1119/M-1286/M-0576/F-1136/F-0807/F-1272/F-0688/M-0777/F-0819/M-0646/M-0587/M-1291/M-0944/F-0980/F-1271/M-1269/M-0570/F-0531/F-1328/F-0857/M-1091/F-0894/F-0598/M-1301/M-1345/F-0549/M-0620/F-0682/F-1046/M-0996/M-0988/F-1215/M-0636/M-0586/F-1086/F-0564/M-1044/F-1183/F-0753/M-0649/F-0942/M-1147/M-0559/F-1257/M-1036/F-1337/M-0738/M-0723/F-0612/F-1112/F-0836/F-0532/M-0715/F-0898/M-0774/F-0579/M-1069/M-1025/M-1248/F-0844/F-0638/M-1283/M-0782/F-1171/F-0773/M-1326/F-1176/F-0520/M-1320/M-1145/M-0816/M-1181/M-0940/M-0919/F-1103/F-1138/M-1218/M-0599/M-0510/F-1049/M-0529/F-0580/M-0732/M-0550/F-0660/M-0665/F-1010/M-0528/M-0606/F-0728/F-0956/M-0831/F-1002/M-1056/M-0793/M-0582/F-0975/F-1131/F-0617/M-1170/M-1267/M-0909/F-1214/M-1241/M-0915/F-0957/M-0897/M-0742/M-0960/M-0740/F-1060/F-1045/M-0862/F-0955/F-1280/F-1013/F-1126/F-1059/F-0893/M-0778/M-0963/F-0900/F-1071/M-0860/F-1057/M-0691/M-1078/M-0925/M-0716/F-1070/M-1339/M-0899/M-0783/F-0591/F-0544/M-0540/F-1129/M-1068/M-0706/F-0890/M-0903/M-0949/M-1243/F-0825/F-0829/M-1347/F-0984/F-0619/F-0786/F-0924/M-0869/F-1151/M-0593/F-0737/M-0768/F-1198/F-0883/F-0659/F-1186/M-0519/M-0791/F-0651/F-0698/M-0567/F-1279/F-0684/F-0953/F-0503/M-0745/M-0993/M-0947/M-1022/F-1042/M-0928/F-1238/M-1208/F-1040/F-1282/M-0868/M-1268/F-1234/F-0747/M-1021/M-0933/M-0977/F-1178/M-1030/M-0885/M-0741/F-0754/F-0504/F-1055/M-0920/F-1285/F-1212/F-0702/M-1262/F-0889/F-1274/M-0611/F-0969/F-0613/F-0828/M-1117/F-0872/M-0680/M-0851/M-0995/M-0789/F-1284/F-0714/M-0877/M-1304/F-0551/F-1260/M-0581/F-1332/M-0610/M-1102/F-0934/M-0556/M-0906/F-1179/M-0573/M-1158/F-0574/M-1276/F-0707/M-0876/M-0779/M-1247/F-1209/F-1348/F-0971/F-0757/M-1172/F-0663/M-0967/M-0744/M-0961/F-0937/M-0854/M-0656/M-0932/M-1142/M-0989/F-0695/M-0711/M-1024/M-1150/F-0537/M-1035/M-0641/M-0853/M-1207/M-0840/M-1302/F-1028/M-1323/M-0523/M-0878/M-1300/M-0518/F-0962/F-0799/F-0801/M-0879/F-0739/M-0527/M-0930/F-0846/F-1225/F-1236/F-1130/F-0538/F-1175/F-0514/F-0787/M-0805/M-0572/F-1152/F-1324/F-0983</t>
  </si>
  <si>
    <t>F-1015</t>
  </si>
  <si>
    <t>Virginia Wilson</t>
  </si>
  <si>
    <t>F-1190/M-0821/F-0512/M-0607/M-0961/F-1002/M-1036/M-1014/F-1336/F-0913/F-0627/F-0538/M-1025/M-0567/F-1213/M-0744/F-0688/M-0992/F-1123/M-0646/F-1132/F-0882/F-0980/F-1079/F-1312/F-0583/M-1107/F-0934/M-0501/F-0754/M-0507/M-0510/F-1155/F-1032/F-0638/M-1231/M-1111/M-0901/F-0864/F-1120/F-0739/F-1138/F-0861/F-0697/F-0545/M-0986/M-0779/F-1285/F-0838/M-0837/M-1292/M-1145/M-1303/F-1042/F-0935/M-0977/M-0755/M-1293/F-1316/F-0798/F-0668/M-1301/M-0524/F-1045/F-1013/F-0929/M-1187/F-0726/F-0748/F-1183/M-0833/F-1041/M-0834/F-1151/M-1243/F-0911/F-0561/M-0606/F-1126/M-1021/F-0957/M-0925/M-1223/M-1248/M-0824/F-0687/F-0537/F-0829/F-0592/F-0799/M-1218/M-1069/F-1026/M-0778/M-0599/M-1320/F-0531/M-0841/F-1196/M-0973/F-1061/F-1062/F-0686/F-0672/M-0996/F-1106/M-1345/F-0747/M-1255/F-1212/M-0919/M-0780/F-0580/F-0735/M-0979/F-1317/F-1318/F-0648/M-1147/F-0579/F-1202/F-1324/F-0927/M-0817/M-0843/F-1188/F-1178/M-0593/F-1071/M-0526/F-1228/F-1257/F-0629/M-0610/M-1005/M-0868/M-0970/F-0623/M-0949/M-0892/F-0819/M-0926/M-0562/F-1314/M-0840/M-0665/M-1109/M-0649/M-1117/M-0703/F-1049/M-0758/M-0570/M-1269/M-0624/M-0566/F-0937/F-0804/M-0691/M-0550/M-0586/M-0680/M-1289/F-1273/F-1081/M-1201/M-0818/M-0715/F-1012/F-1249/F-1136/F-0849/F-0514/M-0548/F-1275/M-1033/M-0696/F-0628/F-0568/M-0658</t>
  </si>
  <si>
    <t>F-1016</t>
  </si>
  <si>
    <t>Manal Ismail</t>
  </si>
  <si>
    <t>F-0672/M-1139/F-0578/M-1014/M-1201/M-0841/M-0536/M-0636/M-1036/M-0755/M-0562/F-1012/M-0624/F-0828/M-1005/F-1324/M-0778/M-0646/M-0899/M-0996/M-1276/F-0913/F-0775/M-1292/M-1051/F-1023/F-0980/M-0906/F-0580/M-1068/M-0768/F-0819/M-0593/M-0821/F-0682/F-0543/M-0610/F-0583/M-1033/F-1312/M-0860/F-0748/M-1248/M-0862/M-0664/F-1004/F-0799/F-1165/M-0548/M-0738/F-0829/M-0678/M-0680/F-1013/F-0747/F-1316/M-0859/F-1045/F-1098/M-1030/M-0949/F-1273/M-0960/M-0570/F-0975/M-1181/F-1081/M-1304/M-0774/F-1123/M-0694/M-0540/F-0563/F-1336/M-0973/M-0794/F-0687/F-1132/M-0833/M-1319/F-1168/F-0537/M-0594/M-0600/F-0839/M-0550/F-1333/M-1347/F-0934/F-0893/F-0619/F-1198/F-1284/M-1077/F-1213/M-1072/F-0538/F-0726/M-1101/F-1317/F-0753/F-1136/F-0764/M-1223/F-0561/F-1026/F-1129/F-0502/M-1262/F-1042/F-0842/M-1110/F-0628/F-0514/M-1117/F-0991/F-0525/M-1307/F-0861/M-0840/F-0911/F-1119/F-0954/F-1178/F-0651/F-0804/F-1285/M-0988/M-0888/F-1314/M-0566/F-1228/M-1287/M-0892/F-0512/M-1022/F-0882/F-1040/M-0524/M-0928/F-0953/M-0576/M-0567/M-0817/F-1018/F-0532/F-0727/M-0920/F-1233/F-1295/F-0812/M-0733/M-0534/M-0560/F-1059/F-1055/F-1092/M-0782/M-0951/M-0818/F-0697/F-1216/M-1325/M-0513/F-1041/M-0877/F-0772/F-0690/F-1155/M-1281/M-1158/M-0665/F-0652/M-0806/F-0807/F-0616/F-0671/M-0709/F-0601/F-1144/M-1054/F-0632/M-1267/F-0689/M-1044/M-1083/M-0824/F-0844/M-1111/M-0670/F-0685/F-0625/F-1280/M-1031/F-1169/M-0539/M-0993/F-1143/F-1032/F-0929/M-0780/F-1214/M-1118/F-1188/M-1289/F-1066/F-0950/F-1176/F-0627/M-0742/F-1271/M-0573/F-1071/F-1226/M-1194/M-0677/F-0622/F-1315/M-0981/M-1074/M-1024/F-0588/M-0781/M-0630/F-0767/F-0568/M-0606/F-1328/M-0854/F-0762/M-0792/M-0876/M-1082/F-1279/M-0814/M-0527/F-1103/M-1334/F-1297/M-0881/F-1062/M-0771/M-0868/M-0977/F-0669/M-0679/F-0544/F-1015/F-0786/M-0992/F-1204/M-0609/M-0650/M-1301/F-0858/M-0851/F-0836/F-0591/M-1182/M-0909/M-0529/M-0940/M-0555/F-0849/M-0967/F-0719/M-0590/M-0505/M-0599/F-0575/F-1275/M-0658/M-0716/M-0700/M-1000/F-0549/M-0915/M-1029/M-0910/F-0735/M-0961/F-0516/F-0937/F-0830/F-1046/M-0941/F-1190/F-1179/M-0528/M-0631/M-0779/M-0816/F-1321/F-0972/M-1167/M-0510/M-0885/F-0688/M-0901/F-1342/F-0863/M-0519/M-1025/F-0660/M-0501/M-1170/F-1196/F-0647/F-0904/F-1258/F-1106/F-1212/M-0843/F-0852/M-0887/F-0974/F-1063/M-0820/F-0751/F-1108/F-1203/F-0701/M-0809/M-1099/F-0872/M-0577/F-1282/F-1146/F-1337/F-1189/F-0938/F-1171/M-0943/M-0729/F-1305/F-0564/M-0542/F-0889/F-0668/F-1245/M-1265/F-0558/M-0834/M-1135/F-1120/M-1293/M-1339/M-1084</t>
  </si>
  <si>
    <t>F-1017</t>
  </si>
  <si>
    <t>Walter Nelson</t>
  </si>
  <si>
    <t>M-1014/F-1119/F-0543/F-0804/M-1276/M-0567/F-0531/M-0738/F-0632/M-0988/F-0538/F-0502/F-0592/F-0512/F-0688/M-1347/F-0828/F-1098/M-1054/F-1079/M-1293/F-1212/F-1071/M-0609/M-0723/F-1041/M-0821/F-0580/F-1046/F-1169/M-0851/F-0836/M-1201/F-1059/F-0578/M-0925/F-0950/F-1318/M-1051/M-1078/F-0574/M-1033/M-1319/F-1143/M-0826/F-0954/F-0980/M-0536</t>
  </si>
  <si>
    <t>F-1018</t>
  </si>
  <si>
    <t>Samar Alharbi</t>
  </si>
  <si>
    <t>F-1123/F-1026/F-1045/M-1031/M-0977/F-1204/M-0834/F-0632/M-0960/F-0804/M-0926/F-1012/M-1248/F-0537/M-0940/F-1129/F-1198/F-1324/F-0953/M-0821/F-1032/M-1051/M-0967/F-1046/F-0959/M-0593/M-0824/F-0954/F-0819/F-0957/F-0512/F-0754/F-0592/M-0949/M-0779/F-0812/F-1060/M-1014/F-1071/M-0758/F-1285/F-1023/F-0975/F-0629/M-0860/M-1035/F-0545/M-0519/F-0786/F-0846/F-0625/M-1181/M-0507/F-1016/M-0723/F-0561/M-0915/F-0543/F-1041/M-1077/M-0833/F-0558/F-0828/F-1263/F-1171/M-0513/F-0955/M-0895/M-0988/M-0624/F-0838/F-0515/M-0590/M-1145/F-1120/M-1287/M-1135/F-1213/M-1025/F-0663/M-0738/M-1054/F-0991/M-0536/F-0583/M-0986/M-0892/M-1167/M-0553/M-0781/M-1111/M-0778/M-1293/F-0842/F-0544/M-0783/M-0867/M-1024/M-1117/F-1188/F-1086/F-1202/F-0829/M-0755/F-0659/M-0529/F-1284/F-0514/F-0622/M-0505/M-1276/M-0992/M-1262/F-0917/M-1182/M-0636/M-1345/F-0520/F-1193/F-0686/F-1245/M-0599/F-1057/F-1169/M-0694/F-0579/F-1275/M-1087/M-0933/M-1339/M-0678/M-1325/F-0775/F-0525/F-0596/M-0560/F-1119/M-1298/F-0638/M-0925/M-0817/F-1138/F-0688/F-0690/M-0793/M-1243/F-1151/F-1081/F-0861/F-1055/F-1226/M-0602/M-0897/F-1222/F-0705/F-0580/M-0932/F-0927/M-1007/M-1205/F-0698/M-0993/M-1158/F-1214/M-0646/F-1348/F-0660/M-1347/F-1295/M-1195/F-1240/F-1317/M-0576/M-0539/F-1212/M-1091/M-1268/F-0864/M-1083/M-0610/M-1267/F-0685/M-0877/F-0672/M-1223/F-0578/M-1286/F-1186/M-0791/M-1030/M-0859/M-0550/F-0911/F-0668/F-1002/F-0950/F-0857/M-0868/F-1190/F-0924/M-0582/M-1038/M-1005/F-0931/F-0657/M-1187/F-0905/F-0617/F-0552/F-0531/M-0700/F-0893/F-0697/M-0752/F-1278/F-0627/M-1241/M-1269/F-0651/M-0995/M-0820/F-0872/M-0559/M-1266/F-1280/F-1318/M-1021/F-1168/M-1162/F-0952/F-1121/F-0772/M-0733/M-0740/F-1092/M-0555/F-1001/F-0612/M-0941/F-1216/F-1228/M-0944/M-0680/F-0517/F-0671/F-0747/F-1075/M-1281/F-1322/M-1156/F-0984/F-0935/M-0649/M-0679/F-1273/M-0851/F-1257/M-0982/M-0920/M-1231/F-0830/F-0682/M-1304/F-0522/M-0528/F-0692/M-0979/M-0850/F-0808/M-0670/F-1131/M-0806/M-0782/M-0865/M-0961/M-0600/F-1279/M-0909/M-0665/F-0934/M-0973/M-1072/F-1079/M-0996/F-0701/M-1067/F-0516/F-0684/M-0818/M-0792/M-1184/M-0664/M-1033/F-0913/F-1336/M-0964/M-1056/M-0609/M-0981/M-0815/M-0699/M-0910/M-0656/M-0869/M-0567/F-0728/M-0841/M-0876/F-0763/M-0650/M-0800/M-1068/M-0809/F-0855/M-1308/M-1053/F-1238/F-0707/M-0655/M-0831/F-1152/M-0978/F-0637/F-0751/M-0848/F-1106/M-1201/F-1258/F-1215/M-0816/F-1027/M-0765/M-0734/M-0802/M-1255/F-1013/F-0990/F-1261/F-1175/M-0501/F-1143/F-1133/F-0530/F-0551/F-0648/F-1203/M-0878/F-1341/M-1307/F-1316/F-1157/F-1066/F-0687/F-0669/F-0965/F-0574/M-0510/F-1130/M-0901/M-0565/F-0937/F-0852/M-1218/F-1346/F-0825/M-0658/F-1146/F-0748/M-0607/F-0798/F-0689/F-1070/F-1306/M-0634/M-1022/M-1247/F-0616/F-0968/M-1050/M-0970/F-0844/F-1234/M-0524/M-1207/F-1196/F-1136/F-1040/F-1090/M-0644/F-0863/F-0810/F-0737/F-1159/F-1165/M-0677/F-0882/F-1112/F-0985/F-0889/F-1282/F-1178/M-1170/M-0526/F-0962/M-0570/M-1311/M-0870/M-1211/M-0997/M-1208/M-0777/F-0645/M-1299/M-1319/M-1036/M-0683/M-1326/F-0827/M-0540/M-0542/M-1084/F-0836/F-1271/F-1126/F-1349</t>
  </si>
  <si>
    <t>F-1019</t>
  </si>
  <si>
    <t>Dennis Baker</t>
  </si>
  <si>
    <t>F-1123/M-0694/M-0505/F-0786/F-0543/M-0940/F-0538/F-0913/F-0578/M-0960/M-0843/F-0638/M-0821/M-0977/M-0851/M-0562/M-0778/M-0774/F-1026/F-0935/M-0899/M-0507/F-0574/M-0738/M-0779/F-0735/M-0534/M-0824/M-1286/F-1032/M-1293/F-1013/F-0882/F-0537/M-0925/F-1228/F-0596/F-1196/M-0609/F-1312/M-0909/F-0502/M-0610/F-0549/F-0627/M-1077/M-1078/M-0723/M-1139/F-0975/F-1336/F-0864/F-1045/F-1120/F-1059/F-0799/F-1132/F-0763/F-1165/F-0842/M-0590/M-1167/F-1282/F-1016/F-1071/M-0599/M-1301/M-1033/M-0895/M-1325/F-1138/F-1136/F-1081/F-1171/F-0953/F-0622/F-0937/M-1184/F-0808/M-1030/F-1041/M-0995/M-1287/F-1183/F-0846/F-0748/F-0685/M-0986/F-1202/M-0926/M-0586/M-0539/F-1271/M-0992/F-0719/M-0510/F-1002/M-0792/M-1307/F-0512/M-0700/M-1014/M-1231/M-0794/F-1337/M-0566/M-0910/M-0906/M-0862/F-0686/F-0579/M-0680/F-1226/M-0560/M-1111/M-0860/F-0687/F-1066/M-1084/F-1046/M-1024/M-1289/F-1249/M-1025/F-1198/F-1079/M-0981/F-1272/F-0829/M-1320/F-0804/F-0931/M-1035/F-0612/M-0513/F-0807/F-0690/F-0672/M-0973/F-1012/M-0577/M-0696/M-1248/M-0896/M-1194/F-0950/M-0881/M-1208/F-1190/M-0988</t>
  </si>
  <si>
    <t>F-1020</t>
  </si>
  <si>
    <t>Yi Xiaohong</t>
  </si>
  <si>
    <t>M-0505/M-1347/F-1190/M-0510/F-0688/M-0636/M-1223/F-0735/M-0877/M-0599/F-1317/F-0953</t>
  </si>
  <si>
    <t>M-1021</t>
  </si>
  <si>
    <t>Noha Abdulaziz</t>
  </si>
  <si>
    <t>M-0877/M-0678/F-1212/M-0624/F-1324/F-1316/F-0861/M-0961/F-1190/M-0607/M-1347/F-0531/M-0744/M-1184/M-1248/M-0996/F-1210/M-0536/F-0937/F-1213/F-1215/M-0818/F-1026/F-0622/F-1004/M-0540/F-1152/F-0828/M-1223/F-1171/F-1178/F-1071/F-1086/F-0913/F-0578/F-0839/F-0627/M-1095/M-1054/F-0751/M-1286/M-0860/M-0593/M-0906/F-0545/M-0988/M-1182/F-0617/F-0638/M-0738/M-1030/F-1168/M-0910/M-1025/F-1165/F-0747/F-1284/M-0824/M-0940/M-0550/M-0779/M-1051/F-1023/F-0671/F-1126/F-1136/F-0735/M-1243/M-1267/F-0935/M-0901/M-0646/M-1035/M-0782/F-0512/M-0566/F-1337/M-1218/F-0991/F-0838/F-1226/M-0524/M-0859/M-1036/M-0507/F-0619/F-1106/M-0513/F-1216/M-0755/F-0685/F-0955/M-0610/F-1305/M-0925/M-0944/F-1285/M-1262/F-0517/M-1167/M-1087/M-0553/M-1319/F-1333/F-0543/F-1131/F-0623/M-0774/F-1196/F-0503/M-0664/M-0926/F-1060/M-0949/M-0636/M-1303/F-0580/F-0714/M-0582/M-1069/M-0534/M-0897/F-0596/M-0837/F-0836/F-0682/M-1298/F-1314/M-0501/F-0882/F-1013/M-0909/F-0672/F-1257/M-1033/M-0781/F-1066/M-1281/M-1135/M-1031/F-0760/M-0997/M-0843/M-0892/F-0819/M-0896/M-0951/F-0775/F-1346/F-0954/F-0763/F-1295/F-1183/M-0778/F-0797/F-0924/M-1077/M-0557/M-0792/F-0762/F-1258/M-1107/F-1079/M-0609/M-0820/F-1055/F-0660/M-1289/M-0964/M-0742/M-0567/M-0919/M-0529/M-0680/F-1092/F-0697/M-0815/F-1121/F-0857/M-0600/F-1123/M-0634/F-1146/M-0576/F-0984/M-1111/M-1241/F-1002/F-0810/M-0630/F-1204/F-0538/F-0687/M-0833/F-0893/F-1153/M-0658/F-0842/F-0754/F-0905/F-0688/F-0798/M-0821/M-1083/M-1084/F-1322/F-1198/F-0894/F-1059/F-1040/F-0846/F-0564/F-0799/F-0764/M-0606/M-1164/F-0530/M-0709/M-0700</t>
  </si>
  <si>
    <t>M-1022</t>
  </si>
  <si>
    <t>Sameh Elsayed</t>
  </si>
  <si>
    <t>M-1293/F-0954/M-1223/M-0505/M-0843/F-0786/M-1201/F-1316/F-1171/M-1111/F-1324/M-0694/F-1151/M-0996/M-0567/M-0834/M-0986/F-0937/M-0510/F-0638/M-1014/F-0735/F-1071/F-1079/F-0596/M-0818/F-0632/M-1031/F-1215/M-0774/F-1026/M-1038/M-1068/F-0502/M-1182/M-0992/F-1165/M-0960/F-0515/F-0927/M-0534/F-1138/F-1042/F-0525/M-0833/M-1292/M-0940/M-0851/M-0519/F-1168/F-1045/F-0627/M-0540/M-0501/M-0826/M-0566/M-1135/M-0841/M-1231/M-0949/F-0913/F-0697/F-0975/M-1077/M-0680/F-1066/F-1059/M-0703/M-0806/M-0973/F-1282/M-1247/F-0991/F-1132/F-0671/F-0538/M-0820/F-1204/M-1107/F-1318/M-0636/M-0837/M-1095/F-0772/F-1226/M-0967/M-0738/M-0906/M-1054/F-0747/F-0544/M-0970/F-1297/M-1286/F-1196/M-1072/M-0593/M-1194/F-1123/F-0705/F-1193/M-1302/F-0672/M-1325/F-0882/M-0624/F-0508/M-0664/M-1091/F-0935/F-0753/F-0751/F-1198/F-1333/F-0984/F-1108/F-0514/M-0876/M-0716/M-1167/F-0663/M-0821/F-0517/F-0931/M-0779/M-0691/M-1344/F-1136/F-1057/F-0957/M-0961/F-1086/F-0739/F-0748/M-0809/M-1301/M-0794/M-0988/F-0974/M-0909/F-1016/F-1130/F-1233/M-0915/F-0558/F-0775/M-0867/F-1032/M-1102/M-1334/F-1228/F-1129/M-0610/F-0685/F-1337/F-0754/F-0846/M-0782/M-0547/M-0781/F-0764/M-0993/M-0559/F-1259/F-1190/F-0690/M-1005/F-1018/F-0844/M-1145/M-0888/M-0620/M-1110/F-1284/M-1319/M-1083/F-1278/M-0933/F-0726/M-1051/M-0944/M-0587/M-0877/F-1028/F-1103/F-0861/M-0816/F-1295/F-1112/M-0964/F-0953/M-1276/M-0802/M-0733/M-1033/F-1280/M-1064/F-1258/M-0586/M-1074/F-0911/F-1256/M-0941/F-1041/F-1313/M-0528/F-0622/M-0709/F-1049/M-0778/F-1070/M-1287/F-1052/M-1164/M-0768/F-0561/F-0828/F-1155/M-0997/F-1121/F-0950/M-0765/M-0562/M-0611/F-0512/F-0889/F-0549/F-0956/M-0865/F-1015/M-0862/M-0783/M-0925/M-0646/F-0858/M-1162/F-1004/F-0660/F-0939/F-0849/F-1152/F-0503/M-0560/M-0524/M-0609/M-1069/F-0787/M-0599/F-0551/M-0577/F-1126/M-1255/M-1170/F-1013/F-0661/M-0644/M-0679/M-1030/F-1143/F-0648/F-1213/M-0555/F-0830/F-1257/M-1003/M-1339/M-1187/F-1279/F-0807/F-0563/M-0995/F-1336/F-1002/F-0617/M-1109/M-1207/F-0619/F-1179/F-1092/F-0808/M-0675/M-0570/M-0650/M-0655/F-1312/M-1307/F-0623/F-0645/F-1238/F-0804/M-1078/M-1311/M-0600/M-0607/F-0686/M-0759/F-0531/F-1060/M-1268/F-0839/M-1291/M-0507/F-1039/M-0951/M-0590/M-1283/F-0966/F-0545/M-0860/F-1188/M-0910/M-1347/F-1189/M-1269/F-0760/F-1160/F-0574/F-0695/F-1212/M-0527/M-0565/M-1025/M-0761/F-0942/M-1329/F-0904/F-0883/F-1113/M-0859/F-1169/F-1227/F-1119/F-0965/M-0881/M-1009/M-0677/M-0901/M-0665/M-0926/M-0673/F-0578/F-0916/F-0592/F-0980/M-0977/F-0568/F-1240/F-0952/M-0724/M-0603/F-1210/F-0864/M-1035/M-0813/F-0799/F-0688/M-0541/M-0740/F-1346/M-1184/M-1056/M-0800/F-0668/F-0543/M-0847/M-1300/M-0817/F-0798/F-0579/F-0894/F-0934/F-1253/F-0651/F-0687/F-0838/F-0585/F-1106/M-1166/M-0869/M-0678/F-1305/F-0682/F-1277/M-1139/M-0755/F-1175/F-0669/M-0777/M-1218/M-1241/M-0723/M-0896/F-0929/M-1181/M-0897/F-0589/F-0712/M-0576/F-1116/F-1046/M-0683/F-1040/M-0895/F-1146/F-0635/M-1192/F-0842/F-1183/F-0504/F-0719/F-0588/M-1007/F-0825/M-0634/M-1163/F-1124/F-1120/F-0727/F-0959/M-1191/F-0905/F-0647/F-0628/F-1214/F-1216/F-0722/F-0520/F-0914/M-1289/F-0812/F-0580/F-1027/F-0601/M-0602/M-0606/F-0612/M-1195/F-1178/M-1205/F-1274/F-0983/M-1029/F-1141/F-0917/F-0836/F-0898/F-0884/M-0780/F-0863</t>
  </si>
  <si>
    <t>F-1023</t>
  </si>
  <si>
    <t>Tao Chao</t>
  </si>
  <si>
    <t>F-0672/M-0926/M-0678/M-0567/M-0624/F-0578/F-1196/M-1248/F-1336/M-0988/M-0821/M-0534/M-0859/F-1123/M-0834/F-0913/F-1317/M-1031/M-1187/F-0937/M-1139/M-0818/M-0996/F-1152/F-0579/M-0738/M-0977/M-0892/F-0632/F-1168/F-0864/M-0593/F-0568/M-0909/F-0772/F-0861/M-1287/F-0954/F-0583/M-0540/F-1086/F-0627/M-0606/F-0525/F-0543/F-1060/F-0592/F-1132/F-0751/M-0833/F-0747/F-1004/F-1285/M-0961/F-1213/M-0783/F-0748/F-0538/M-0876/F-0619/F-1305/F-0786/M-0566/M-0910/M-0696/F-0531/M-0733/F-1108/M-0510/F-0953/M-0843/F-1215/F-1013/M-1145/F-0537/F-0900/F-1001/F-0629/F-0659/M-1084/F-1151/F-0532/F-0561/M-1077/F-0504/M-0837/M-0703/F-0980/F-1333/M-0664/F-0690/F-0950/M-1320/F-0807/F-0775/F-1193/F-1040/M-0868/F-0563/M-1117/M-1276/M-1038/F-1119/M-1194/F-0838/F-1273/F-0754/F-1106/M-0576/M-0780/M-0609/M-1181/M-1051/M-0636/M-1302/M-0562/F-0625/F-1183/M-1101/F-1165/M-0505/M-0560/M-1111/M-0715/M-0979/F-0799/M-1054/F-0739/F-1129/M-1269/F-0956/F-1169/F-1263/M-0815/M-1345/F-1204/M-0630/F-1066/F-0808/F-1143/F-0638/M-1087/M-0694/F-1233/M-0779/F-0844/M-0587/M-0778/F-0515/M-0781/F-0839/M-1339/M-0809/F-1312/M-1184/F-1179/M-1247/M-1298/M-1293/F-0687/M-0620/M-0782/F-0596/F-0753/F-1295/M-0723/M-1300/M-0716/F-1297/M-1307/M-1135/F-0512/M-1068/M-0774/M-1095/F-0549/F-0671/M-1243/M-1035/M-0523/F-1045/F-0698/F-0705/M-0841/F-0762/M-0600/F-1026/F-1245/M-1147/M-1025/M-0529/F-0827/F-0836/M-1347/M-0577/M-0993/F-0622/F-1153/M-0608/F-0601/M-0973/F-0975/F-0905/M-0602/M-0752/F-1348/M-1167/M-0794/M-0768/F-0551/M-0599/F-1313/M-1201/F-0502/F-0955/F-0846/F-1079/F-0516/M-0865/F-1032/M-0777/F-1324/M-0986/M-1091/F-0855/M-0709/M-1344/F-1012/F-1010/F-1046/M-0527/M-1022/M-1014/M-0789/F-0882/M-0644/F-0894/M-1262/M-1072/M-0758/F-0688/M-0901/F-0984/F-0991/M-0700/M-0646/M-0899/F-1155/M-0869/M-1033/F-1198/F-1284/M-0655/F-1190/F-1052/M-0548/M-0860/F-1055/M-1118/F-0890/M-1102/F-0628/F-0735/M-1334/M-1164/M-0824/M-1174/M-1286/F-1018/F-0726/M-1162/F-0598/M-0724/M-0940/M-0650/F-1210/F-0702/F-0623/M-1064/M-1223/F-1212/M-0607/F-1065/M-1255/M-1326/M-0649/M-0770/F-1271/F-1279/M-0947/F-0692/F-0929/F-1127/M-1303/M-1319/M-0908/M-1142/M-0740/F-0939/M-0881/F-0653/M-0573/F-0669/M-0662/F-0569/M-0792/M-0658/M-1099/F-1112/M-0998/M-0519/M-0590/F-1318/F-1240/M-0944/F-1337/M-1036/F-1335/F-1041/F-0911/F-1189/F-0503/M-0982/F-0828/M-0755/F-1278/M-0878/M-1283/M-0992/F-0722/F-1098/F-1200/F-1349/M-0765/F-0872/M-0610/F-0935/M-1267/M-1192/F-1275/F-1122/F-0657/F-0812/F-1157/F-0798/F-1188/M-1205/M-0679/F-0959/F-0845/F-0686/F-0787/M-0509/M-0967/F-1272/F-0819/F-0530/M-0879/F-0522/M-1009/F-1121/M-1005/F-1120/F-0545/F-0617/F-0987/F-0552/F-0663/M-1231/F-1315/F-0685/F-1171/M-0951/F-0946/F-0508/M-0920/F-1016/F-1090/F-0788/M-1030/F-1131/M-1107/F-1039/M-0518/F-0942/M-1224/M-0603/M-1024/F-0585/M-0507/F-0797/M-0680/M-0744/F-1071/M-1156/F-1274/F-0886/F-1146/M-0683/F-1136/M-0862/M-0895/M-0994/F-1228/M-1021/M-0501/M-0641/F-0637/F-0764/M-0811/F-0971/F-0714/F-0957/M-1343/F-0511/F-0725/F-0804/M-1301/F-1226/M-0826/F-1178/F-1002/F-1309/M-1085/F-1042/F-0760/F-1316/F-1282/M-0960/F-1202/M-0949/F-1244/M-0586/M-1218/F-0763/M-0840/F-0849/F-1250/F-0544/M-0559/M-0670/F-0535/F-1126/M-0805/M-0943/F-0898</t>
  </si>
  <si>
    <t>M-1024</t>
  </si>
  <si>
    <t>Walter Ramos</t>
  </si>
  <si>
    <t>F-0672/F-0687/M-0636/M-0821/F-1190/F-1106/M-1036/M-0877/M-0960/F-0538/F-0544/F-0627/F-0763/F-0531/F-1152/F-0735/M-1347/M-0680/M-1187/M-1035/M-0646/M-0534/F-1336/F-0545/F-1226/F-1202/M-0910/M-0818/F-1059/F-0957/M-1307/M-1231/M-0859/F-1183/M-0524/M-1135/M-0664/F-1165/F-0747</t>
  </si>
  <si>
    <t>M-1025</t>
  </si>
  <si>
    <t>Ren Xiaoping</t>
  </si>
  <si>
    <t>M-1276/M-0694/M-1223/F-1198/F-0953/M-0961/M-0837/F-0786/F-0622/M-0636/M-0778/M-0567/F-0531/F-1045/M-1319/F-1106/M-0860/F-0543/M-1248/F-1059/F-1002/F-0748/F-1171/M-1107/F-0671/F-0625/F-1120/F-1317/F-0846/M-0723/M-0926/M-0909/M-0507/F-1216/M-1303/M-0566/F-0688/F-0819/M-0919/M-0744/F-0772/F-1123/M-0834/M-0977/F-0502/F-0549/F-0839/F-0568/F-0687/F-1188/M-1347/M-1307/F-1132/F-1012/M-1068/F-1026/M-1038/M-0951/M-1194/M-1241/M-0703/M-0524/M-1267/M-0610/F-0574/F-0954/M-1135/F-1204/F-0561/F-1001/F-0686/M-0658/M-1182/M-0899/F-1305/F-1079/M-1286/M-0831/F-0660/M-0877/F-0558/M-1262/M-0609/M-1201/F-0720/M-0928/F-1032/F-0753/F-1066/M-1051/M-0709/F-1143/M-1345</t>
  </si>
  <si>
    <t>F-1026</t>
  </si>
  <si>
    <t>Guan Jianfeng</t>
  </si>
  <si>
    <t>M-1276/F-0622/M-0738/M-0834/F-0627/M-1293/F-1324/M-1167/M-0755/M-0774/F-0579/M-0779/F-0934/M-0841/F-0538/M-0967/F-1178/F-1152/M-0778/F-0861/F-1210/F-0735/F-1046/F-0531/F-1013/F-0583/F-0512/F-0543/M-0703/F-1004/M-0534/M-0501/F-0842/F-1196/M-0536/M-0899/M-0680/F-0688/F-0568/M-0610/F-0954/M-0949/M-0723/F-1336/F-0864/F-0682/M-0606/F-0927/M-0988/F-1285/F-1016/F-0748/F-1119/M-0733/F-0537/M-0925/F-1333/M-0824/F-1190/F-0520/M-0540/F-1318/M-0524/M-1247/M-0782/M-1184/M-1287/F-1132/F-0717/F-0515/M-0646/M-0744/F-1045/F-1071/M-1195/F-0712/F-1138/M-0817/F-0929/F-0959/M-1101/M-0928/M-0513/F-0812/M-0553/M-0791/F-0598/F-0838/M-1147/M-1014/M-1187/F-0753/M-1302/M-1054/F-1228/F-0623/F-0957/M-0507/M-0859/M-1170/F-0893/F-1168/F-0545/M-0567/M-0777/M-1292/M-0510/F-1193/F-0828/F-1032/M-0926/F-1282/F-0612/M-0895/M-1139/M-0783/F-1349/M-0982/F-1312/F-0760/F-1144/M-1156/M-0821/F-0810/M-0909/F-1279/M-1044/M-1255/F-1280/M-1025/F-0950/F-1010/M-1339/F-0525/F-0839/F-0669/M-0977/F-0991/F-0685/F-0648/M-1135/M-0600/F-0617/M-0560/M-0576/M-1283/M-0768/M-1022/M-1111/F-1225/F-1023/M-1281/F-0632/F-0544/F-0898/M-1110/M-0547/M-0831/M-1117/F-0503/M-0964/M-1051/F-1136/M-0940/M-0716/F-0698/M-1267/M-0700/F-1098/F-0564/M-1325/M-0818/M-1118/F-0939/M-1043/F-1126/M-1107/F-1315/F-1143/M-0892/F-0720/M-0951/M-0624/M-1329/F-1273/M-0920/M-0860/F-1060/F-1002/M-1301/F-1216/F-1059/F-1233/F-0757/F-1295/M-0636/F-1215/F-1328/M-0816/F-0990</t>
  </si>
  <si>
    <t>F-1027</t>
  </si>
  <si>
    <t>Sameh Mousa</t>
  </si>
  <si>
    <t>F-1198/M-1014/F-0672/F-1285/M-0837/M-1139/M-1068/M-0510/F-1032/M-0949/F-1169/F-1013/F-1071/F-1016/F-0934/F-0864/F-1129/F-1152/M-0843/F-1046/F-1098/M-0774/F-0671/F-0512/M-0593/F-1023/F-0579/M-0851/M-0988/M-0505/M-0553/M-0680/F-0882/M-0779/F-0687/F-0844/M-1025/F-0578/M-1077/M-0925/M-0744/F-0747/F-1120/F-0772/M-0590/F-0846/M-0860/F-0682/F-0775/M-0892/M-0501/M-1078/M-0678/M-0536/M-0979/M-0534/F-1297/M-0940/F-0515/M-0982/F-0913/F-1226/M-0610/F-1108/M-1298/F-1131/M-1107/M-0738/M-1292/M-1167/M-0877/M-0582/M-1030/M-0896/M-0562/M-0977/F-0697/F-1168/M-0599/M-0862/F-0980/F-1001/F-0568/F-0712/M-0560/F-1324/F-0739/F-1012/M-0606/M-0794/M-0973/F-1213/F-1132/F-0638/M-0624/M-0777/M-1195/F-1144/F-0538/M-0513/M-0587/M-1243/M-1303/M-0806/F-1337/F-0685/F-0625/M-0658/M-1187/M-0566/F-1066/M-0909/M-1223/M-0824/M-1117</t>
  </si>
  <si>
    <t>F-1028</t>
  </si>
  <si>
    <t>Barbara King</t>
  </si>
  <si>
    <t>F-0592/F-0687/F-0627/F-1045/M-0678/M-0967/M-0834/F-0638/F-0671/F-0622/M-0851/F-1196/F-1098/F-1002/M-1036/F-1336/F-0861/F-1012/F-0935/M-1139/F-0617/F-0583/M-1339/F-0735/M-1248/M-1054/M-0567/F-0545/F-0882/M-0920/M-0636/F-1032/F-0828/F-0957/M-1292/M-1303/F-1060/F-1151/F-1026/M-1301/F-1324/M-0915/M-1241/M-0606/M-1033/M-0562/M-1267/M-0940/F-0538/F-0772/M-1231/M-0758/M-0733/M-0703/F-1152/F-1120/F-0672/M-0862/M-1035/F-1318/M-0723/M-1051/F-0748/F-1071/F-1273/M-1218/F-1282/M-0566/M-1304/M-1182/M-0817/M-0949/M-0833/F-1210/F-1263/M-0859/F-0913/M-1307/M-0910/F-1129/F-0512/M-0926/F-1216/F-1337/F-0614/F-0808/M-0576/F-0751/F-1285/M-0960/F-0682/M-0951/M-1170/M-0510/M-0794/F-0846/F-0804/F-0632/F-0544/F-1046/M-0860/F-0596/F-1271/M-1255/M-0664/M-1091/M-0557/M-0821/F-0525/M-1302/F-0839/F-0685/M-0909/M-1187/F-1013/M-0677/M-0597/F-0786/F-0574/M-1167/F-1280/F-1138/F-0991/M-0539/M-0609/M-1344/F-0537/M-0892/M-0507/M-1276/M-0528/M-0778/F-0688/M-1334/F-1278/F-1198/M-1087/F-0764/M-0696/F-1312/M-0781/M-0519/M-1268/M-0996/M-0868/M-1084/F-1155/M-0792/M-0593/M-1184/F-0927/M-0559/F-0514/F-0697/M-1347/M-1293/M-1319/M-0779/F-1212/F-0515/M-0791/F-1049/F-1284/F-1349/M-0997/M-1135/M-1269/M-0780/M-0933/F-0954/F-0588/F-0810/F-0504/F-0934/M-1043/M-0973/M-0547/F-0864/F-1061/M-1145/M-0577/M-0771/M-1021/M-0977/F-1081/M-0534/M-0646/M-1111/F-1131/M-1083/F-1179/M-1005/F-0543/M-1025/M-1298/M-0815/M-0878/M-0607/M-0590/M-0755/M-1031/M-0837/M-1194/F-0829/F-1295/M-1009/M-0919/F-0852/M-0814/M-0992/F-0836/F-1183/F-0953/F-1238/M-0765/M-0888/F-1146/M-0699/F-1250/M-0854/M-0843/F-0712/F-0689/M-0587/F-1040/F-0714/F-0591/M-0871/M-0694/M-0793/M-0988/M-1172/M-1044/M-1205/F-0561/F-0984/F-1023/M-0906/F-1070/F-0552/F-1123/M-0709/M-1310/F-1133/M-1038/F-0551/F-0905/M-0524/F-0728/F-0598/F-0775/M-0746/F-1186/F-1126/F-1122/F-0623/F-1305/F-1153/F-0819/F-1204/F-0668/F-1027/F-0937/M-0738/F-1213/M-0691/M-0818/M-0881/F-1169/F-0754/F-1190/F-0502/F-0645/F-0849/M-0961/M-1072/F-0886/M-1162/F-0898/F-0969/F-1015/F-1157/M-0964/M-0879/F-1202/F-0830/M-0877/F-0812/F-1225/M-0995/F-0520/F-1004/M-1101/F-0747/F-1333/F-1130/M-1156/M-0550/M-0586/F-0971/F-1227/F-0798/F-0619/M-0847/F-1106/F-0962/M-0599/F-1315/F-1275/M-1069/F-1090/F-0522/M-0656/M-1147/M-0831/M-0536/M-0675/M-0731/F-1348/F-0959/M-0540/M-0776/F-1143/M-0600/M-0573/M-0631/M-0925/M-0523/M-0820/F-0799/F-0613/M-0790/F-0952/M-0505/F-1119/F-0900/F-1149/M-1102/F-0950/M-0732/M-0639/F-1121/F-0578/M-1030/M-1300/F-1160/M-0841/F-1112/F-1200/F-0517/M-1014/F-0612/M-1325/F-0737/M-1173/F-0629/F-1018/F-0625/F-0894/M-0716/F-1171/M-0986/F-1178/M-0774/M-0594/F-0948/F-0616/M-1243/F-1228/F-1141/F-0727/M-0826/M-0649/F-0929/F-1132/M-1007/F-1316/F-0684/M-0541/M-1286/F-1215/F-0939/F-0692/M-1068/F-1042/M-0584/F-1011/F-0890/M-0885/M-0806/F-1168/F-1086/F-0579/M-1096/M-1088/M-1050/F-0842/F-1165/F-0508/F-1017/F-0980/M-0700/M-0895/M-1185/M-0768/M-0941/F-0531/M-1192/M-0555/F-0955/F-1176/M-0655/M-0611/F-0563/F-1317/M-0901/F-0549/M-1099/F-0580/F-0647/F-0757/M-1206/F-1335/F-1251/F-0844/M-0680/M-1201/F-0707/M-0963/F-0785/F-1063/F-1079/M-0876/F-0657/F-0912/M-0501/F-1226/F-1188/M-1003/M-1329/M-0783/F-1277/M-0899/M-1289/M-1223/M-0721/F-0676/M-0518/F-0661/M-1262/M-1104/F-0750/F-0893/M-1077/F-1136/F-1108/M-0816/F-1261/F-0787/M-0907/M-0610/F-1257/F-1016/M-0744/M-0981/F-0660/M-0896/M-0624/F-1066/F-0637/F-1342/F-0825/F-0874/M-1118/M-1125/F-0568/F-1229/F-1236/M-0802/M-1181/M-0982/M-0630/F-0669/F-0838/F-1332/M-0824/M-0546/M-1207/F-1222/F-0974/M-0822/M-1024/M-1345/F-0883/M-0673/M-0641/M-0970/M-1047/F-1274/F-0601/M-0740/F-1254/F-1314/M-0608/F-0686/F-0628/M-1117/M-0811/F-1245/M-0813/F-0558/F-0726/M-0560/F-0884/M-0759/F-1242/M-0930/M-1107/F-0720/F-0705/M-0572/M-1164/F-0763/M-0729/F-0938</t>
  </si>
  <si>
    <t>M-1029</t>
  </si>
  <si>
    <t>Nadeem Khaled</t>
  </si>
  <si>
    <t>M-1347/F-0592/F-0687/F-0913/M-0678/F-0578/F-0819/F-0638/M-1014/M-0505/M-1036/M-1167/M-0973/F-0748/F-1013/F-1226/M-1293/M-0843/M-0609/M-1276/F-0953/F-1196/F-0799/M-1025/M-1231/M-0824/M-0567/M-0992/M-0524/M-0534/M-0501/M-1084/M-0566/F-1106/M-0599/M-1319/M-0833/F-0804/M-0915/M-0901/M-1262/M-1187/M-0670/F-0828/F-1032/M-1339/F-1240/F-1257/M-1107/F-0543/F-1312/F-0512/M-0507/M-1287/M-1095/M-0960/F-0753/F-1136/M-0949/F-1253/F-0838/F-1202/F-0950/F-1132/F-0898/M-0841/F-1026/F-0747/F-1317/F-1337/M-1248/M-0892/F-0726/F-1169/M-0910/M-0961/M-1218/F-1060/M-0782/F-0959/M-0694/F-0717/M-0557/M-0906/M-0715/M-0560/F-1016/M-0996/F-0957/F-1328/M-0593/M-1005/F-0627/M-1135/F-1198/M-0624/F-1042/F-0648/F-0836/F-0588/F-0934/M-0899/F-0537/M-1223/F-0502/F-0764/F-0739/F-1112/F-0686/M-1021/M-0606/M-0646/F-0775/F-0864/M-0920/F-1178/F-1057/M-0658/F-0719/M-0876/F-0861/F-1151/F-0668/M-0806/M-0677/M-0527/M-0826/F-1215/F-0705/M-0562/F-1130/F-0894/F-0520/M-0909/F-1336/M-1078/M-0594/M-0851/F-1285/F-0688/M-0755/F-0580/M-1072/M-1117/F-1212/M-0831/F-0980/M-0792/M-1069/M-0679/M-0791/F-1103/M-0818/F-0625/M-1043/M-0550/F-0622/F-0697/F-0754/M-1038/F-0810/F-1346/F-0954/M-0995/F-0561/F-0558/F-0812/F-0714/F-0975/M-1201/M-0997/M-0723/F-1120/M-1304/M-1301/M-0779/M-0649/M-0789/F-0538/M-0860/F-0698/F-1108/F-0797/M-0933/M-0620/F-0635/F-1280/F-1079/F-0844/M-0821/F-1143/M-0925/M-1163/M-0867/F-1188/M-0555/M-1147/M-0802/F-1070/F-0690/F-1119/M-0716/F-0601/M-0859/M-0854/F-0504/M-0634/M-0897/F-0549/F-1225/F-0931/F-0712/M-0738/M-0680/M-1241/F-0929/M-0740/F-0990/F-0552/M-1087/M-0988/F-1134/M-0597/F-0830/M-0940/M-1289/M-0587/F-1002/M-0644/F-0955/M-1266/M-1283/F-0545/M-0573/M-0771/F-1012/F-1190/M-1292/F-0882/F-0672/M-0926/F-1149/M-0526/F-0937/M-0813/M-1118/F-0935/F-1275/F-0750/M-0977/M-1269/F-0757/F-0583/M-1302/F-0942/F-1227/M-1068/M-0691/M-1303/F-0663/M-0752/F-0884/F-0652/F-0737/M-0834/M-1195/M-0951/F-0939/M-0945/F-1040/F-0801/M-0742/M-0967/F-1232/F-0532/M-1083/F-1015/F-1342/M-0944/F-0846/M-1194/M-1091/F-0772/M-1054/F-0617/M-1024/F-0767/F-1010/M-0639/F-1272/M-0610/F-0787/M-1325/F-1071/M-1344/M-0539/M-1307/F-1322/F-0657/F-1123/F-1141/M-0881/M-1109/F-0948/M-0853/F-1006/M-0994/M-0636/M-1077/F-0568/F-1284/M-0553/F-1046/F-1155/M-0654/M-0778/M-0540/M-0970</t>
  </si>
  <si>
    <t>M-1030</t>
  </si>
  <si>
    <t>Wu Xiaoming</t>
  </si>
  <si>
    <t>F-0543/M-1054/M-0834/F-0953/M-0609/F-0775/F-1059/F-0583/M-0507/M-1051/M-1036/M-1139/M-0821/M-0505/M-0960/F-1316/F-1204/F-0568/F-0751/M-0824/F-1190/F-0786/F-0799/M-1035/F-1152/F-1210/M-0599/F-1151/M-0925/M-1325/F-0935/M-0973/F-0959/M-0826/M-1182/F-1046/F-0688/M-0806/M-0694/M-0876/M-0566/M-0899/F-0754/M-1319/M-0820/F-0579/F-0508/M-1287/M-1231/F-1045/M-1267/M-1101/F-1215/M-1347/M-0831/M-0594/F-0991/M-0910/M-0926/F-0532/M-1248/F-0614/F-1317/F-0671/F-0672/F-1257/F-1063/F-0627/F-0828/M-0606/M-0877/M-0909/M-1298/M-0738/M-1293/F-0697/M-0995/F-0632/F-0514/F-0544/M-0744/F-0516/F-0735/F-1186/F-0714/M-1107/M-1167/F-1004/F-0937/F-1169/F-1216/F-1002/F-0747/M-0837/F-1123/M-0534/F-0712/F-1285/F-0772/F-1129/M-0920/M-1291/F-0931/M-1345/F-0719/F-0503/F-0588/M-1109/M-0524/F-1057/M-0567/M-0986/F-1179/F-1297/F-0810/F-1071/F-0502/F-1188/F-0629/F-0900/F-0842/F-1023/M-0723/F-0864/F-1176/M-1223/F-1016/M-1201/M-0815/F-0861/M-0860/F-0512/M-0536/M-0817/F-0927/F-1278/M-1068/F-1079/M-0510/F-1165/M-0928/F-1324/M-1005/M-0528/M-0691/F-0619/F-0939/F-0830/M-0755/F-0808/F-0660/M-0709/M-1268/F-0819/M-0932/M-1038/M-1069/M-1078/M-1044</t>
  </si>
  <si>
    <t>M-1031</t>
  </si>
  <si>
    <t>Ryan Murphy</t>
  </si>
  <si>
    <t>M-0988/F-1119/M-1054/M-0510/F-0538/F-0512/F-1136/M-0877/F-1196/F-0622/F-1198/F-1285/F-1190/F-0937/F-1178/M-0949/M-0624/F-1098/M-1035/F-0935/M-1139/F-0625/F-0544/F-0592/M-1248/M-0566/F-1204/M-1287/M-0738/F-0799/M-0834/F-0934/F-0574/F-1226/M-0920/M-0507/F-0954/M-0841/F-0980/F-1171/F-1071/F-0502/F-0747/M-0851/M-1033/M-1182/F-1146/F-0726/M-1276/F-0629/M-1014/F-1126/F-1317/F-0819/F-1026/M-1293/M-1201/F-0975/M-0678/F-0688/M-0843/M-0733/F-1066/M-0505/M-0562/F-0561/F-0686/M-0636/M-1111/F-0735/M-1084/M-1286/F-1284/F-0864/F-1123/F-0751/M-1170/F-1168/M-0539/F-0950/M-0896/M-0982/M-1167/F-1193/M-0528/F-1169/M-1135/F-1228/F-1143/F-0804/M-0513/F-0705/F-1324/F-0720/M-0993/F-1055/M-0716/F-1210/M-1205/F-0913/F-0772/F-1202/F-0955/M-1187/F-1004/F-0748/F-1271/M-0869/M-0860/M-0758/M-1344/M-1036/M-1069/F-1129/M-0868/F-1336/M-0557/M-0600/M-0783/F-1257/F-1059/F-1318/F-1188/F-0712/F-0520/F-0798/F-0775/F-0579/F-1112/M-0664/F-1275/M-0593/F-0515/M-0871/F-0672/F-1079/M-0607/F-0855/F-0697/F-1027/F-0549/M-0577/F-1214/F-0628/M-0680/M-0979/F-0514/F-1215/M-0548/M-1038/F-0904/M-1319/M-0620/F-1120/F-1134/M-0630/M-0820/M-1110/M-0524/M-0501/F-0616/M-0646/F-0682/F-1016/M-0691/F-1151/M-1291/F-1335/F-0931/M-0732/F-0974/M-0526/F-0917/F-1052/M-0960/F-1032/F-0808/M-0536/F-0591/M-1107/F-1328/F-0786/F-0953/M-1044/M-0700/M-0833/M-0856/F-0580/F-0984/F-0537/F-0531/M-0755/F-0648/M-1345/M-1323/F-1081/M-1068/F-1155/M-1347/F-1060/M-0854/M-0865/M-0587/F-0763/M-0742/M-1292/F-1018/M-0813/F-0829/F-0830/M-0550/M-1025/F-0991/F-0551/F-0900/M-1117/F-0552/M-0926/M-1007/F-0714/F-0861/M-0703/F-0753/F-1348/F-0801/M-0540/F-0797/F-1316/F-0872/M-0840/M-1083/M-0992/F-0839/M-1289/M-0814/M-1325/F-0849/F-0525/M-1051/M-1195/F-1332/M-0973/F-0924/M-1266/M-1194/M-1109/M-0572/M-1000/M-0746/M-1172/M-1329/F-1013/F-1075/M-0639/M-1262/M-1009/M-0951/M-0759/F-1278/F-0543/M-0777/M-0859/M-0586/M-0895/F-0671/F-1132/F-1225/F-0956/M-0599/M-0602/M-1043/M-0831/M-0897/M-0794/F-1017/M-0792/M-0923/F-0898/F-0857/F-0687/F-0717/F-1002/M-0790/F-1108/M-0694/F-0846/M-0791/F-0795/M-0696/F-1212/M-0919/F-0669/F-0942/M-1156/F-1116/M-1091/F-0957/M-0821/F-0836/F-0807/F-1234/F-0893/F-0812/F-1282/F-0564/F-0651/M-0529/F-1280/M-0943/F-1259/F-0545/F-0828/F-1179/F-1144/M-0867/M-0665/F-1152/F-1229/F-1297/M-0961/F-1149/M-0679/M-1184/M-1158/M-0977/M-0641/F-0613/F-0966/F-0702/M-0771/M-0815/F-0825/M-0928/M-0567/F-0883/F-0971/M-1307/M-0837/M-1241/F-0690/F-0698/F-1086/M-0817/M-0850/M-0964/M-0608/M-0996/F-0762/F-1183/M-1161/M-1270/M-1104/F-1045/M-1142/M-1148/F-0598/M-1339/M-0723/F-1216/F-0657/M-0915/F-1213/M-1302/M-1223/F-1006/F-1065/F-0962/M-1265/F-0927/M-0947/M-1192/M-0981/M-0506/F-0894/F-1176/F-0976/M-0998/F-1322/F-0985/M-0778/F-0635/M-0862/M-0560/F-0596/F-0952/M-0958/M-1191/F-1103/F-1260/F-1012/M-0518/M-1243/M-0818/F-0516/M-1220/F-1258/F-1312/M-1101/M-0606/F-0754/M-0699/F-0844/F-1042/M-1082/F-0660/F-1227/F-1133/F-1106/F-0874/F-1261/F-0589/M-0793/F-0891/F-0583/F-1279/M-0892/F-1040/M-1008/F-0578/M-0779/M-0780/F-1046/F-1236/F-0601/M-0940/F-1130/M-1021/F-0659/F-0737/F-1015/F-1253/F-0936/F-1315/M-1300/F-0532/F-0725/F-1138/M-0932/M-0826/M-0650/M-1078/M-0848/F-0911/M-0885/M-0997/M-0582/F-1041/F-0784/F-1342/M-1311/F-0727/F-0823/M-0881/M-0768/M-0590/F-0563/M-1077/F-0965/F-0739/F-0617/M-1095/F-0750/M-1074/F-0757/F-0990/M-0677/M-0866/M-1005/F-0918/M-0774/F-0627/F-1242/M-0816/F-0803/M-0789/M-0782/M-0533</t>
  </si>
  <si>
    <t>F-1032</t>
  </si>
  <si>
    <t>Rebecca Ramirez</t>
  </si>
  <si>
    <t>F-0543/F-1013/M-1068/F-1171/F-0538/M-1243/M-0910/F-0512/F-0502/F-0537/F-1316/M-0821/M-1051/F-1285/M-0723/F-1002/M-0593/M-0960/M-0779/M-0834/F-1151/M-1248/M-1303/F-0935/F-0748/M-0791/M-1167/F-0592/F-1098/M-0738/F-1123/F-1169/F-0625/F-1317/F-0798/F-0687/F-0598/F-0574/F-1155/F-0682/M-0992/F-1129/F-1204/M-0548/M-0860/M-0967/F-1079/M-1030/F-0561/M-0570/M-1078/F-0900/M-0534/F-0937/M-0940/M-0658/F-0829/F-1202/F-1226/M-0778/M-0782/M-1218/M-0926/M-1292/F-0953/F-0579/M-0831/F-0672/M-0680/M-0777/M-0833/M-1291/F-0516/F-0775/M-0501/M-0862/F-1120/F-0939/F-1040/F-1216/F-1280/F-0508/F-1132/F-1273/F-0717/F-0954/F-1190/M-0901/M-1302/M-0818/M-0557/M-0895/F-1165/F-1066/F-0787/F-1152/F-1055/F-0712/F-1257/F-0955/M-0826/M-1339/M-0505/F-1045/M-0915/F-1198/F-0688/M-0507/F-0697/M-0606/M-0878/F-1146/M-0774/F-1186/M-0694/M-0973/F-1057/F-1108/F-1178/F-1144/F-1081/M-1111/M-0664/F-0514/F-1130/F-1041/M-0597/F-0659/F-1228/M-0843/M-1320/F-0861/M-0881/F-0545/M-0600/M-0670/M-1223/M-0986/M-0758/M-0928/M-1304/M-0909/M-0744/M-1022/F-0648/M-1269/F-1348/F-0671/F-0580/F-1062/M-0919/F-0924/F-0839/M-0649/F-1063/F-0786/M-1083/M-1077/M-1118/F-0812/F-0532/M-0599/M-0964/M-0792/F-1061/F-0735/M-1293/M-1054/F-1215/M-1276/M-0869/F-0627/F-0520/F-0544/F-0669/M-0529/F-1284/F-0657/F-1212/M-1345/M-0879/F-0836/F-1263/F-0563/F-1016/F-0635/M-1195</t>
  </si>
  <si>
    <t>M-1033</t>
  </si>
  <si>
    <t>F-0543/F-1169/F-1316/F-0775/M-0960/F-0622/F-0954/F-0735/M-0833/M-0562/F-0627/F-1212/F-0568/F-0882/M-0510/F-0754/F-0819/M-0834/M-0837/M-0940/M-1347/M-0859/M-0738/F-1198/M-0926/F-1215/F-0515/M-1078/F-0712/F-1026/M-1077/M-0606/M-1292/M-1303/F-1060/F-0804/M-1243/M-1307/M-0982/F-1098/M-1051/M-1293/M-1084/M-0646/F-1042/F-0839/M-1319/M-1262/F-1285/F-1240/F-0953/F-1210/M-1014/F-1086/F-0668/F-0836/F-0538/M-0507/M-1111/F-0927/F-0697/F-0829/M-0876/F-1171/M-0534/F-1106</t>
  </si>
  <si>
    <t>M-1034</t>
  </si>
  <si>
    <t>Xing Hui</t>
  </si>
  <si>
    <t>F-1136/F-1119/M-1276/M-0507/F-0687/F-1071/F-0578/F-0786/M-1223/M-0779/M-1347/F-0735/F-0959/M-1051/F-0544/M-0567/F-1215/F-1212/F-1032/M-1031/F-0861/F-1041/M-0636/M-0562/F-1046/F-0563/M-0821/M-0607/F-1171/M-1243/F-0913/F-0726/F-1143/F-1126/M-0540/F-1155/M-0960/F-0798/M-1248/M-0606/F-0804/F-0953/F-0568/F-1257/F-0671/M-1025/F-0545/F-0538/F-1285/M-1262/M-0910/F-1190/F-0622/F-0836/F-0525/M-0694/M-1101/M-0703/F-0632/F-1168/F-1001/F-0668/M-1231/F-0579/M-0919/F-1228/F-0980/F-1317/M-1087/F-1098/M-1035/M-1107/M-0895/F-0549/F-1012/F-0763/F-0775/M-1218/F-0955/M-0837/M-0877/F-1063/F-1045/M-1095/M-0709/M-0826/F-0898/F-0829/F-1120/M-0696/F-0625/M-1184/F-0812/M-0977/M-0680/M-0806/M-1068/F-0935/M-1339/F-0514/F-1214/M-1247/M-1021/F-1060/M-0843/M-0824/F-0808/F-0828/F-0638/M-0831/M-0624/M-0723/F-1108/F-0748/M-0896/F-0900/F-1297/F-1193/F-0580/F-0739/M-0940/M-0876/F-0598/F-0588/M-0526/M-0777/M-1054/M-0677/M-0593/F-0760/M-0840/M-1170/F-1123/M-0527/M-1117/F-0950/F-0717/F-0797/M-1033/F-0627/F-0574/F-0839/M-0774/F-0697/M-0536/F-0719/M-0988/M-0744/F-0934/F-1328/F-0672/M-0576/M-0555/M-1024/M-0967/F-1062/F-1026/M-0793/M-1158/M-0523/F-1216/F-0663/M-0964/F-1146/M-0814/M-0691/F-0773/F-0893/M-0715/M-0859/M-1044/F-0686/M-1091/F-1165/F-0894/F-0508/F-1018/F-1002/M-1300/M-1036/F-0531/M-1255/M-0658/M-0993/M-1304/F-1106/F-0931/M-0862/M-1303/M-0986/F-1070/F-1015/M-1142/M-0982/F-1131/M-1030/F-0558/M-0524/M-1014/F-1260/F-1312/F-1336/M-0539/M-0556/F-1196/F-1169/M-0765/M-1074/M-0885/F-1226/F-0561/F-0660/F-0613/M-0559/M-0519/M-0899/F-1284/M-0664/M-1139/F-0517/F-1258/M-1069/M-1182/M-0817/M-0679/F-1144/F-0552/M-1135/M-1111/M-0833/F-1127/F-0690/F-0954/M-0860/M-0557/M-0878/M-1345/F-1154/F-0819/F-0629/F-0689/M-0943/F-1153/M-0586/M-0608/F-0657/M-0951/F-0530/M-1268/F-0832/M-1082/F-1013/M-0566/M-0706/F-0849/F-0810/F-0990/F-1274/M-0572/M-1072/F-0676/F-0698/F-1116/M-1205/M-0745/M-0834/F-1016/M-1293/M-0973/M-0841/M-1167/M-0816/M-1307/M-0909/M-0867/M-1181/M-0768/F-1017/F-1023/F-1222/F-0864/M-0850/M-1287/M-0738/M-0741/F-1202/F-0728/F-1115/M-0818/F-1333/M-0505/F-1318/M-0992/M-1289/M-0534/F-0628/F-1138/F-0617/F-0929/F-0757/M-0802/F-1183/M-0611/M-0548/M-0800/M-0510/F-0991/M-1286/F-0948/M-0887/F-1238/M-0781/M-1344/F-0747/F-0635/M-0903/M-1320/F-1059/F-0762/F-1316/F-0825/M-0634/F-1132/M-0560/F-1103/F-0596/M-0856/F-0516/F-1052/F-0751/M-0996/F-1113/F-0616/M-0892/M-0865/F-1188/F-0764/M-1267/M-0782/M-1325/M-0742/F-1337/M-0869/F-0684/F-0502/F-0968/F-1332/M-0995/M-0656/F-0890/M-0926/F-0844/F-1086/F-0537/M-0759/M-0675/F-1160/F-0681/F-0911/F-1198/M-1301/M-1156/M-0961/F-1092/F-1271/M-1326/M-1224/M-0790/M-0915/M-1005/F-1061/F-1242/M-0533/M-0630/M-1084/M-0933/F-1075/F-0801/M-0609/F-1203/M-1197/M-1201/M-0621/M-0908/F-1324/M-1164/M-1022/F-1079/M-0590/M-1110/M-1077/F-1081/M-1009/F-0543/F-0714/M-0848/F-1204/F-0591/F-1129/F-0976/F-0975/M-1038/M-0599/F-1349/M-0587/M-0699/F-1210/M-0528/M-1007/M-0945/F-0803/F-0692/M-1147/F-0902/M-0949/F-0612/F-1305/F-1180/F-0685/M-0518/F-0904/F-1295/M-0577/F-0592/F-1244/F-0937/F-1151/F-0520/M-0604/M-1241/M-0920/M-0778/F-0838/F-0705/M-1192/F-1213/M-0704/F-1159/M-0716/M-0646/M-0881</t>
  </si>
  <si>
    <t>M-1035</t>
  </si>
  <si>
    <t>Mutaz Ebrahim</t>
  </si>
  <si>
    <t>M-0821/M-1068/F-0828/M-1223/M-0837/F-1136/F-0545/M-1248/F-0954/F-0543/F-0804/F-1026/M-1201/M-1111/F-1336/F-1317/F-1046/F-0622/M-0996/F-1316/M-1031/F-0747/F-1216/M-1307/M-1243/F-0592/F-0502/F-0568/M-0778/F-0775/F-0913/M-0779/F-0799/F-1012/M-1033/F-0839/M-0593/F-1045/F-0882/F-1318/F-0812/M-0505/M-0680/F-0838/F-0520/F-1126/F-0632/F-0900/M-0806/F-1119/F-0671/F-0625/M-0818/F-1312/M-1036/M-0876/M-0507/M-1021/M-1187/M-0901/M-0951/F-0672/F-1041/M-1255/F-1297/M-0783/F-1108/M-1247/F-1146/M-1014/M-0567/F-0617/M-0841/F-0504/M-0600/M-1101/F-1059/M-0594/M-1262/F-0538/M-0562/F-0980/M-1005/F-0808/F-0763/M-0528/F-1198/F-1212/F-0688/F-1023/F-1138/F-1098/F-0927/M-0658/F-0525/F-1129/M-1139/F-0807/M-0792/F-1057/F-0935/F-0563/M-0513/M-1107/M-1181/M-1077/F-0798/M-1167/F-1032/M-1347/M-0777/M-0949/F-0864/M-1170/M-0607/F-1190/M-0550/M-0696/M-1084/M-0895/M-0802/M-1281/F-0638/M-1147/F-0588/F-0955/M-0624/F-1042/M-0536/M-0524/M-0940/M-0960/M-0716/M-0997/F-0532/M-1241/F-0596/M-1025/F-0894/F-1272/F-0627/M-1072/M-1069/F-0797/M-0527/F-1152/M-1054/M-1194/F-1049/F-1210/F-1214/F-1324/M-1158/M-1078/F-0663/M-1184/M-0910/F-1257/F-0574/F-0924/M-1319/M-1329/M-0903/F-1071/F-0512/F-0714/F-0647/F-1226/F-1333/M-0664/F-0953/F-0682/M-1339/M-1267/M-1320/F-0531/F-1179/F-1131/M-0782/F-1040/M-1182/M-0961/F-1066/F-0719/F-1228/F-1215/M-1283/M-0723/M-0620/F-1202/F-1001/M-0791/F-0773/F-0934/F-1171/F-0686/F-1079/M-1110/F-0829/M-0610/F-0819/F-1213/M-0553/M-0868/M-1205/M-1083/F-0705/M-0678/M-0646/M-1164/F-0651/M-1323/M-0915/F-0591/F-1183/M-0555/F-1332/M-0724/F-1259/F-1144/M-1051/M-0993/F-0942/M-0833/F-1250/F-1188/F-1238/M-1300/F-0616/F-0564/M-1091/M-0715/M-0519/F-1002/M-0644/M-1289/M-1044/F-1127/M-1024/F-1314/M-0909/F-0852/M-0860/F-1279/F-1143/F-0687/F-0855/F-0583/M-0609/F-0515/F-0717/M-0599/F-0660</t>
  </si>
  <si>
    <t>M-1036</t>
  </si>
  <si>
    <t>Samar Saeed</t>
  </si>
  <si>
    <t>M-1068/F-1316/M-0926/F-0735/M-0636/M-1293/F-1169/M-0859/F-0954/F-0543/F-1045/M-0778/M-1307/M-0910/F-0622/M-0510/F-1126/F-0913/F-1215/F-1204/F-0937/M-0723/M-0909/F-0775/M-1184/M-0843/M-0982/F-1120/M-1182/M-1339/F-0839/M-0507/M-1035/M-0919/F-0751/M-1223/F-0578/F-0991/M-0960/F-1152/M-0967/M-0841/F-1106/M-1344/F-1136/F-1132/M-0877/M-0768/M-0738/F-0697/F-0672/M-0837/F-1312/M-0782/F-0638/F-0502/M-0501/M-1014/M-1077/F-0520/F-1146/M-1170/F-1086/F-0688/M-0536/M-0624/F-1013/M-1101/F-0537/M-0896/F-1305/M-0831/M-0670/M-0562/F-0748/M-0818/F-0763/F-0512/M-0609/M-1107/M-0868/M-1303/F-0686/F-0934/M-0993/M-1267/F-1226/F-1183/M-1109/F-1274/F-1098/M-0567/M-1304/F-1123/F-1273/F-0563/F-0558/M-0794/M-0949/M-0951/F-1324/F-1071/M-0860/F-0659/F-1059/F-0939/F-0514/F-1131/M-0977/F-1151/F-1188/M-0540/M-0961/F-1213/M-1024/F-0588/M-0806/F-1112/F-0689/M-0678/M-1072/F-0764/F-1214/F-0632/F-0508/F-0754/M-0901/M-0834/F-0959/F-1041/M-1031/M-0528/M-1187/F-1284/M-1301/M-0988/M-0529/F-0739/M-0925/F-0671/M-0774/F-1186/M-0607/M-0986/M-1243/M-0779/F-0517/F-1198/M-1319/M-0973/M-1117/F-0812/F-1027/F-0538/F-0927/F-1079/F-1138/F-0651/F-0917/F-0627/F-0929/M-0677/M-1110/M-0940/M-0548/F-1042/F-1066/F-1190/F-1081/F-0894/M-0970/M-0821/M-1194/F-1015/M-0599/M-1181/M-0576/F-1335/M-1111/F-1023/M-0523/F-0808/M-0945/F-1119/M-0793/M-1033/F-1165/M-0981/F-0623/F-0799/F-0950/F-0864/M-0781/F-0685/M-0505/F-1063/F-1238/F-0980/M-1281/F-1046/F-1129/M-0826/F-1179/F-1121/F-0898/F-1155/M-0594/F-0900/F-0810/M-0581/F-1271/F-0684/F-1282/F-1342/F-0942/F-0882/F-0613/M-1083/M-0577/M-0820/M-1326/F-0515/F-0669/M-0777/M-0644/M-0539/F-0532/M-0706/F-0625/M-0897/F-0990/F-0957/M-0848/M-0758/F-1210/F-0549/F-0804/M-0783/F-0663/F-1285/M-1091/M-1054/F-0614/F-0647/M-0634/F-1212/M-1248/M-1084/F-1313/F-1222/F-1090/M-0920/F-0525/M-1030/M-0833/M-0646/M-0519</t>
  </si>
  <si>
    <t>M-1037</t>
  </si>
  <si>
    <t>Katherine Roberts</t>
  </si>
  <si>
    <t>F-0622/M-1347/M-1201/F-1324/F-1026/M-0510/F-0563/F-0954/F-0512/M-0593/M-0982/M-0507/M-0877/M-0824/M-0859/F-1190/M-1107/M-0821/F-1002/F-0578/F-1212/M-0843/F-1312/M-1248/M-1307/M-1292/M-0892/F-1016/F-1204/F-1060/F-1228/F-1119/M-0703/M-0834/M-0560/M-1095/M-1194/M-1005/M-0862/F-0763/F-1013/M-0961/F-0861/F-0900/M-0513/M-1319/F-0775/M-0925/M-1030/M-0609/F-1336/M-0967/F-1226/F-0682/M-0590/M-1344/F-1086/M-1031/M-0519/M-0534/F-0839/M-0524/M-0646/M-0909/F-0975/F-1098/F-0531/F-1129/F-1123/F-1079/F-1081/M-1111/M-0587/F-0894/M-1303/M-0792/F-0515/M-0658/F-0934/F-0807/M-1325/F-1136/F-1318/F-0937/F-0671/F-0786/F-1278/F-0984/M-0851/F-0927/F-1144/M-1276/M-1033/M-0606/M-0566/M-0694/F-1059/M-0970/M-1072/F-1057/M-0896/M-0555/F-1070/F-0955/F-0502/F-1214/F-0705/F-1146/F-0804/F-1032/F-1046/M-0940/F-1272/F-1063/M-0677/M-0664/M-0816/M-1084/F-1027/M-1195/M-1110/M-1304/F-1285/M-1014/M-1293/F-1132/F-0838/M-0960/F-0727/M-0979/M-0636/M-0620/F-0753/F-1041/F-1169/F-1179/F-1012/F-1040/M-1329/F-0627/F-1250/M-1043/F-0530/M-1334/M-0527/M-1223/F-0583/F-0574/M-1231/M-1135/F-1271/F-1108/F-1130/F-1061/M-0557/M-0670/M-0964/F-0950/F-1028/F-1183/F-1186/M-0780/M-0624/F-1066/M-0809/F-0537/M-1208</t>
  </si>
  <si>
    <t>M-1038</t>
  </si>
  <si>
    <t>Qiu Hui</t>
  </si>
  <si>
    <t>M-0505/M-1223/M-1347/F-0622/F-1212/M-0678/F-0545/F-0627/F-0563/M-1201/F-1106/F-0775/M-1014/F-0672/M-1231/F-1129/F-1032/F-0747/F-0913/F-0754/F-0828/M-1054/M-1005/F-0934/F-1204/F-1026/M-0996/M-1167/M-0738/M-1030/F-0861/F-0549/M-0723/M-1307/F-1046/M-1078/F-1317/F-0544/M-1035/M-0910/M-1339/F-1215/F-1079/F-0819/F-0688/F-1316/M-1187/M-1243/M-0694/M-0783/F-1152/F-0632/F-0748/F-0937/F-0838/M-0524/F-0757/M-0909/F-1059/M-0755/M-0973/F-1120/F-0739/M-1087/M-0926/M-1298/F-1198/F-1023/M-0646/F-1071/F-0991/F-1171/M-0841/M-0919/F-1178/M-1102/M-0925/M-1135/M-0778/F-1169/M-1182/M-1084/M-1033/M-0744/F-0772/F-1057/M-1293/F-0629/F-0898/M-0691/F-0751/F-1143/M-0567/F-0808/F-0787/M-1147/F-0974/M-0624/M-1319/F-0900/M-0548/M-0851/F-1126/F-0568/F-1131/M-1320/F-1151/M-1276/M-0768/M-0979/M-0600/M-1269/M-0550/F-1041/M-0779/F-0623/F-0917/M-1286/F-1190/M-1302/F-0619/M-0507/M-0501/F-1168/M-0928/M-0876/F-1060/F-1045/F-0864/M-0833/M-1218/M-0837/F-0953/F-1285/M-0593/F-0705/F-0515/M-1304/M-0590/M-0586/M-1068/M-0665/F-1233/F-0532/F-1282/F-0613/F-0687/F-1001/M-1184/F-1119/F-1249/M-1300/F-0543/M-0933/F-1222/F-1013/F-1012/F-1040/F-1210/M-0526/F-1175/F-0786/M-0903/F-0844/M-0733/M-0815/F-0836/M-1303/F-1188/M-0700/F-0798/F-0520/F-0517/M-1344/M-0840/F-0852/M-0988/F-1328/M-0745/M-0981/M-0599/M-0869/M-0868/M-0831/M-0780/M-0528/M-0892/F-0763/F-0753/M-0774/F-0842/F-1092/F-0538/F-1138/M-0793/F-0596/M-0560/M-0945/F-1055/F-0872/M-0941/M-0967/F-0719/M-1172/F-1112/M-1235/F-1312/F-0832/M-0636/F-0669/M-0576/M-0699/F-1318/M-0993/F-1202/M-1301/F-1002/F-0580/F-0810/M-0540/M-0940/F-1227/M-0824/F-1189/M-1241/M-0992/M-0826/M-1139/F-0692/F-1240/F-1322/F-0574/F-0804/M-0553/F-1257/F-0950/F-0904/M-0610/F-1136/F-1016/M-1334/F-0531/M-1095/F-0635/M-0577/F-1245/F-0980/M-1069/F-1146/F-0929/M-1077/F-1179/M-1266/F-1228/M-0906/F-1348/F-0579/F-0720/M-0982/M-1262/M-1117/M-0878/F-0890/F-0690/M-0510/F-0889/M-0961/F-0857/M-0536/F-0956/F-0911/M-1091/M-0862/M-0771/F-0537/F-0647/M-0555/F-0942/F-0750/F-0984/M-1194/F-1070/F-1349/F-0954</t>
  </si>
  <si>
    <t>F-1039</t>
  </si>
  <si>
    <t>Ramy Firas</t>
  </si>
  <si>
    <t>F-1168/F-1316/M-1068/F-0959/F-0543/M-0843/M-0636/F-0592/F-0672/M-0567/M-0738/F-0627/M-0988/F-0671/M-0877/M-1014/F-1190/F-1285/M-1078/M-0860/F-0819/F-0804/F-1198/F-1126/M-1025/F-0580/M-0755/F-0688/F-0812/M-0680/M-1339/F-0748/M-0624/M-0607/F-1129/M-1276/M-0919/M-0824/F-1228/F-0786/M-0560/M-0646/F-1136/M-1035/F-1146/M-0562/M-1286/M-0967/M-1038/M-1223/M-1287/M-0534/F-0900/M-1145/F-0775/M-0977/M-0593/M-1111/M-1293/F-0502/F-0898/F-0531/M-1194/F-0864/F-0682/F-1333/M-0723/F-0882/M-1243/M-0925/M-0507/M-1051/F-0911/F-1098/F-0763/F-0954/M-0851/F-1013/M-0519/F-0668/F-1012/M-0906/F-1215/M-1139/M-1117/F-0625/F-0810/F-0844/F-1169/M-1298/F-0514/M-0926/M-0876/M-0778/F-0842/M-1031/M-1320/M-1347/M-0609/M-0620/F-1273/M-1231/F-0934/F-0747/M-1301/M-0570/M-0768/M-1267/M-0700/F-1171/M-1170/F-1123/F-0578/M-1303/M-1325/M-0970/M-0774/F-0544/F-0687/F-0617/M-0896/F-1144/F-1305/M-0540/F-1026/F-0953/F-0537/F-0561/M-0899/M-0664/F-1328/F-1214/M-1109/M-0696/F-0697/M-0634/F-1249/M-0548/M-0910/M-0553/M-1208/F-1086/M-1181/M-0694/M-0679/M-0997/M-0940/F-1155/F-1337/M-1326/F-1318/F-1018/F-1196/M-0599/M-1292/F-1210/F-1271/M-0793/M-1107/F-0532/F-0757/M-0909/F-1284/F-1317/F-1027/F-0927/F-0720/F-1016/F-1152/F-0517/F-0798/F-0583/M-0783/F-0754/M-1205/F-1216/F-0942/M-1345/F-0829/F-1263/M-0573/M-1255/F-0598/M-0878/F-1222/F-0520/M-1005/M-0881/M-0780/F-1335/F-0579/F-1250/M-0813/M-1241/F-1106/F-0939/F-0956/M-0841/F-1049/F-0552/M-0523/F-0739/M-0677/M-0820/M-0869/F-1213/M-0630/M-0715/F-0515/F-0861/M-1082/M-0539/F-1349/F-0884/M-0895/F-1245/M-1262/F-1060/F-1055/M-0587/F-1081/F-0612/M-1156/F-1045/M-0501</t>
  </si>
  <si>
    <t>F-1040</t>
  </si>
  <si>
    <t>Samar Zaki</t>
  </si>
  <si>
    <t>F-0935/M-1276/F-0543/M-1223/M-0507/M-1293/F-0959/M-0988/M-1319/M-1014/F-1324/F-0819/M-1031/M-0562/M-0860/F-1204/M-1347/F-1129/M-0607/F-0627/M-1339/F-1041/F-1119/M-0599/F-1213/M-0755/F-1059/M-1167/F-0671/F-0512/M-1301/M-0967/F-1285/F-0864/F-0748/F-1190/M-0996/M-0926/F-1045/F-0753/M-1194/F-1143/M-0986/M-0778/M-1033/F-1168/M-0646/M-0609/F-0812/M-0593/M-0505/M-0553/M-0834/M-0610/F-0544/F-0828/F-0622/M-0909/F-0804/F-0829/F-1273/F-1086/F-1282/F-0735/M-0831/F-0520/F-0629/F-0861/M-1292/F-0953/M-1286/F-0913/M-0951/M-1111/M-0895/M-1069/M-1187/M-0841/M-0843/F-1216/F-1016/M-0703/M-0570/F-1146/M-0566/F-0690/M-0809/F-1198/F-0974/F-1257/M-0774/M-0586/F-0687/F-1026/F-0838/F-0775/M-0862/M-1030/F-0786/F-0980/F-0508/F-1336/F-0531/M-0528/F-1214/F-0619/F-1284/M-1156/F-1144/F-1032/F-1328/F-1165/M-1298/F-0578/M-0961/M-0534/F-0574/F-1316/F-1193/F-1106/M-0548/F-1178/F-1012/F-1066/F-0614/M-0664/F-0672/F-0911/F-0561/M-1117/M-0677/F-0538/M-0658/M-0723/F-0530/F-1042/M-1135/M-1072/M-0859/F-1013/F-1136/F-1171/M-0815/F-0739/F-0772/M-0782/F-0763/M-0679/F-0592/F-0937/F-0688/M-1022/M-0876/F-0757/M-1243/F-1186/M-0587/M-0590/F-0799/M-0680/M-1087/F-0638/F-0956/M-0826/M-1054/M-1043/F-0682/F-0613/F-1028/F-0760/F-1196/F-1001/F-0991/F-1138/F-1202/F-0652/F-1120/M-1021/F-0957/F-0924/M-1329/F-1228/F-1317/M-0608/F-1169/M-0624/F-1240/F-0886/M-1035/F-1098/F-0905/M-0777/F-0596/F-0568/F-0525/M-1107/F-1131/M-0920/F-1060/M-1068/F-0855/F-0598/F-0807/M-0744/F-1155/M-1110/M-0678/M-0716/M-1051/F-1227/M-0670/F-0717/F-1245/M-0995/F-1057/F-0628/M-0555/F-1112/M-1036/F-1335/M-0732/M-0932/M-0694/M-0821/F-0591/M-0738/M-1147/M-1181/F-0762/M-0636/F-0810/M-1241/F-1215/F-1274/F-0827/F-0617/F-0931/F-0660/F-1337/M-1029/M-0567/F-1070/M-0611/M-1307/F-0927/F-0579/M-0665/M-0896/F-1315/F-1052/F-0705/M-1248/M-0758/M-0847/F-0934/M-0817/F-1108/F-1018/M-0768/F-0689/F-0872/F-0952/M-1205/M-0943/F-0971/M-0501/M-0597/F-0844/F-1090/F-0583/F-1179/F-0846/F-1149/F-0754/M-0923/M-1163/F-1092/M-0577/M-1170/M-1101/F-0962/F-0661/M-0835/M-0867/F-1242/F-1061/M-1077/F-1226/M-1267/F-0714/M-0715/M-0978/M-0940/M-1269/F-0950/F-0798/M-0949/F-1256/M-0856/F-0942/F-0917/F-0764</t>
  </si>
  <si>
    <t>F-1041</t>
  </si>
  <si>
    <t>Chang Jianping</t>
  </si>
  <si>
    <t>F-1198/M-1276/F-0543/M-1031/M-1014/M-0821/F-0786/F-1032/F-0913/M-0607/F-0592/M-0534/F-1120/M-0988/F-0763/M-0680/F-1119/F-1169/F-0544/M-0779/M-1025/F-1336/M-1111/M-0859/F-1016/M-0562/F-1060/M-0977/M-0949/F-0688/M-1078/F-0632/F-0980/F-0629/F-1171/M-0507/M-0694/M-0982/F-0512/F-1146/M-0501/M-0774/M-0806/M-0755/F-0682/F-0538/F-1215/M-0906/M-0910/F-1106/F-0950/F-1155/F-0775/M-0528/M-1030/M-1262/F-0598/F-1317/M-0824/F-0549/F-0935/F-0712/M-1005/M-0550/M-0540/F-0671/F-0844/F-0911/M-0862/M-1325/M-0510/M-0837/M-0593/F-1066/M-1293/F-1316/M-0566/F-1213/F-0558/M-1069/M-0768/F-1212/M-1231/M-1247/F-1210/M-0519/M-0570/M-1302/F-0838/F-1196/M-0636/F-0660/F-0939/M-1107/M-0678/M-1320/M-1095/F-1190/M-0944/F-1081/M-0527/M-1035/F-1233/F-0937/F-0957/M-1101/F-0687/F-0956/F-1126/M-1145/F-0864/F-1079/F-0516/M-0590/M-1147/M-1339/M-0973/M-0877/F-1012/F-1010/M-1036/F-1204/M-0529/F-0525/F-0504/F-0697/F-0668/F-0659/M-1077/F-1263/M-1087/F-0627/F-1042/F-1144/M-1345/F-0537/M-1300/M-0843/M-0557/M-1223/M-1038/M-1102/F-1249/M-0634/M-0664/M-0539/M-1044/M-0792/M-1344/F-0953/F-1186/M-0940/F-0619/M-0867/M-1283/F-0757/M-1024/F-1132/M-0841/F-1103/F-1059/F-1226/M-0963/M-1054/M-1241/M-0560/M-0599/M-0860/F-0975/M-1304/M-0868/F-0884/M-0892/M-0802/M-0505/F-0579/F-1123/F-0861/M-0606/F-1108/M-0559/M-0777/F-1275/M-0781/M-0903/M-1110/M-1267/M-0524/F-0747/F-0882/M-0826/F-0934/M-1156/M-1195/F-1149/F-0852/F-0578/F-1136/F-1001/M-0876/F-0717/F-1098/F-0669/F-0651/M-0677/M-0895/F-1134/F-0872/M-0986/M-0993/M-0594/M-0758/F-1086/F-1075</t>
  </si>
  <si>
    <t>F-1042</t>
  </si>
  <si>
    <t>Peng Chunyan</t>
  </si>
  <si>
    <t>F-0935/M-0694/F-0828/M-1167/F-1071/F-0592/M-0837/M-0877/F-0812/M-0910/M-1293/M-1231/F-1228/M-0778/M-1201/F-1026/F-1059/M-1307/M-1005/M-0646/F-0819/M-0892/M-0607/F-1120/F-0512/F-1324/F-0735/F-1002/M-0841/M-0940/M-1078/F-0842/M-0851/M-1248/F-1204/M-0967/M-0501/F-0882/M-1014/F-1257/M-0824/F-1023/M-0806/F-0861/M-0909/M-0906/F-0537/F-0578/F-1046/F-1285/F-0502/M-1255/M-0540/F-0980/F-1198/M-0961/F-1079/M-0524/F-1213/F-1119/F-0544/M-0996/M-0590/M-0982/M-0703/F-0959/M-0821/F-0619/F-0739/F-1151/F-0671/F-1013/F-0579/F-0838/F-0839/F-0563/F-1155/F-0754/M-0783/F-0751/M-0988/M-0548/M-0738/F-1240/M-0843/M-0594/F-0632/M-1139/F-1337/F-0984/M-0624/F-0583/F-1131/M-1276/F-0954/M-0507/F-1318/F-1336/F-1063/M-0560/F-1146/M-0901/F-0663/M-0977/F-0516/F-1152/F-1202/M-0926/M-0944/F-0561/M-1247/M-1069/M-0951/M-1262/F-0913/M-0677/F-1086/F-0893/M-1135/F-1098/F-0975/M-1269/F-0760/M-1111/F-1057/M-1320/M-1187/F-0748/F-1188/M-1292/F-0857/M-0897/F-0627/F-1012/M-0896/F-1070/M-1117/F-1333/M-1044/F-0525/M-1194/F-1143/F-0917/F-0574/F-0530/M-1301/M-0505/F-0934/F-1271/M-1107</t>
  </si>
  <si>
    <t>M-1043</t>
  </si>
  <si>
    <t>Maria Anderson</t>
  </si>
  <si>
    <t>M-0505/F-0786/F-1198/M-1167/M-0599/F-1169/F-0953/M-0560/F-1316/F-0592/F-1046/M-0960/M-0646/F-0545/M-0606/M-0833/F-0580/M-0860/M-0694/M-0566/M-0510/M-0988/M-0567/M-0926/M-0899/M-0524/F-0828/F-0754/M-1025/F-0538/M-1303/M-1344/M-0562/F-1318/M-0824/F-0937/F-1086/F-1165/M-0507/M-0910/M-0624/F-0625/F-1324/M-0920/M-1068/F-0687/F-0751/F-1119/M-1035/M-1139/F-0898/F-1004/M-0961/F-1213/F-0512/M-0703/F-0900/M-1031/M-1077/M-0841/F-1336/M-1231/M-0973/F-0668/M-0738/F-0514/F-1171/F-0935/M-0519/F-0682/F-1106/F-1204/F-1155/F-0532/F-1126/F-0864/F-0726/F-1098/F-1023/M-0826/M-0576/M-1005/M-0526/F-0531/F-0705/F-1186/M-1184/F-1282/M-1255/F-0844/M-0843/M-0590/M-1054/M-0664/F-1305/M-0896/M-1248/M-0915/F-0991/F-1079/M-0967/M-1182/M-1319/M-0677/F-1152/M-1286/M-0876/F-1010/M-1201/F-1081/F-1263/M-0758/F-0588/F-1349/M-1300/F-0672/F-0757/M-1302/F-0775/F-0568/M-0597/M-0744/F-1013/F-0629/F-0807/F-1129/M-0678/F-0917/M-1102/F-1328/F-1278/F-1123/F-0543/F-0614/M-1087/F-0787/M-0550/F-0913/F-0763/F-0760/M-1147/F-0846/F-0911/M-1007/M-1187/M-0986/F-1130/F-0819/M-1307/F-0583/M-0536/F-0651/M-0673/F-0739/F-0872/M-0610/F-1202/F-0975/M-0586/F-1059/F-0955/F-0882</t>
  </si>
  <si>
    <t>M-1044</t>
  </si>
  <si>
    <t>M-1068/M-0599/F-1316/F-0632/F-1198/M-1167/M-1139/M-1031/F-0687/M-0961/M-1319/F-0545/F-0671/F-0531/M-0859/M-0593/F-0578/F-1317/F-0861/F-1168/M-0877/F-0537/M-0940/F-0786/M-0833/F-0563/F-0592/F-1143/M-0519/M-0909/F-1086/M-0536/F-1204/M-0607/M-0986/M-1255/M-0678/F-1079/M-0834/M-0926/M-0973/F-0574/M-1033/M-1084/F-1226/M-0548/F-1188/F-1071</t>
  </si>
  <si>
    <t>F-1045</t>
  </si>
  <si>
    <t>Ehsan Hassan</t>
  </si>
  <si>
    <t>M-0973/F-1119/F-1169/F-0935/F-0861/F-1168/F-1204/M-0599/M-0910/F-0545/M-0877/M-1167/F-1212/F-1285/F-1336/M-1223/M-0841/F-0502/M-0940/M-0607/M-0834/F-1129/F-0578/M-0744/M-1139/F-1171/F-1216/M-0818/M-1231/F-1213/M-1068/F-0937/F-1228/M-0610/F-1316/F-0804/F-0975/M-0949/M-1035/F-1178/F-1215/F-0812/M-1184/F-0799/F-0882/F-0747/M-0906/F-1138/M-1187/F-1079/M-1181/M-0696/F-0748/F-1318/F-0775/F-1042/F-1297/F-1059/M-1255/M-1307/F-0520/M-0837/F-1002/F-0622/F-1136/F-1257/F-0687/M-1248/M-0513/M-0979/M-0524/F-0864/M-1241/F-0953/M-0794/F-1146/F-0688/M-1319/M-0851/M-0824/M-1051/M-0925/F-0614/F-1010/M-1111/F-1151/M-1344/M-0636/F-0671/M-0755/F-0844/F-1055/F-0934/F-0579/F-0754/F-0504/F-1253/M-1262/F-1026/M-0960/F-0512/M-1292/M-0758/F-0760/F-1284/M-1147/M-0553/F-0929/M-0570/F-0685/M-1334/M-0961/M-0881/M-0859/M-1110/M-0590/F-0592/F-0574/M-0501/M-1021/M-0862/M-0782/M-0809/F-1070/M-0919/F-1112/M-0539/M-1269/M-0831/M-0594/M-1201/F-0627/F-0543/F-1188/M-0536/M-0559/M-0528/F-0753/M-1005/F-0974/M-0510/F-0917/F-0757/F-1186/M-0878/M-1298/F-0689/F-1280/M-1077/F-0846/M-0534/F-0726/M-1083/M-0634/M-1194/F-0531/F-0705/F-0829/F-1013/F-1250/F-0672/M-1195/F-1282/F-0764/F-1004/F-1225/M-0670/F-0568/F-1049/F-0714/M-0895/M-1101/M-1091/F-0872/F-0632/F-1027/F-1312/M-1033/M-1078/M-1243/M-0566/M-1347/F-1245/F-0763/M-1036/F-0508/F-0617/M-1293/F-0952/F-0503/M-0529/F-0657/M-0963/M-0716/F-1317/M-0920/F-1175/F-0828/F-1132/M-1084/F-1190/F-0697/F-1275/F-1214/M-0526/M-1117/M-0678/F-1103/F-0751/F-1106/F-1061/M-0792/F-1210/F-1333/F-0808/F-0948/F-0530/F-0807/M-1287/F-0786/M-0933/F-1071/M-0507/M-1302/F-1226/F-0525/F-0810/M-0967/M-0649/M-0777/M-1268/M-0901/F-1098/F-0924/F-1126/F-1001/M-1303/F-0772/M-0977/F-1090/M-0768/F-1127/F-0827/F-0651/M-1304/M-0646/F-0698/F-0690/F-0663/F-1196/F-0894/M-1054/M-1172/F-0537/F-0830/F-0762/F-0767/M-0639/M-0941/F-1133/M-0821/M-1205/M-0833/F-1176/M-0709/F-0580/F-1332/F-1130/M-0745/M-0519/M-0694/M-1109/F-1348/M-0644/M-0778/M-0679/M-1043/F-1321/F-0612/F-1232/F-1116/M-0771/M-1164/M-1087/F-1324/F-1249/F-0701/F-0561/M-0888/M-0779/F-1065/F-0625/M-0557/F-0950/F-1193/F-0955/M-1031/F-0938/F-1305/F-0893/M-1038/F-0991/M-0816/M-0908/F-1328/F-1075/F-0564/M-0741/M-0759/F-1154/F-1122/F-1012/M-1145/M-1267/M-0550/M-0606/F-0954/M-0624/F-1120/F-1134/F-0900/M-0703/F-1183/M-1264/F-1202/M-0970/M-0885/M-0715/M-0783/M-0582/F-0583/M-1224/F-0645/M-0560/F-1309/M-0600/M-0909/M-0650/M-0746/M-0664/M-1286/M-0593/F-1100/F-0638/F-1081/F-0676/M-0655/F-0875/F-1040/F-1346/M-0675/F-1032/F-0819/M-0806/M-0620/M-1345/M-0724/F-0773/F-1155/F-0516/M-0815/M-1320/M-0567/F-0739/M-1191/F-1256/M-1239/M-0738/M-1217/F-1018/M-0680/F-0544/M-0876/M-0597/F-1198/F-1121/F-0902/F-0552/M-0723/F-1123/F-1057/F-0668/F-0712/F-0839/M-0665/M-0848/F-1259/M-0533/F-0852/F-0717/M-0989/F-0884/M-1009/M-0505/F-1273/M-0850/M-0811/F-1017/F-0971/M-0840/F-1152/F-0735/M-0892/M-1095/M-1163/M-0540/F-1023/F-0522/M-1323/M-0621/M-0951/M-1118/F-1341/F-1337/F-0596/F-0913/M-0776/M-0541/M-0732/M-1044/F-0959/F-0682/M-0555/M-0988/M-1069/M-0699/M-0868/F-1295/F-0692/M-1058/M-0992/M-1247/M-1014/M-0586/M-1030/F-0660/M-0843/F-1340/M-1276/M-0896/M-0926/F-0803/F-1046/M-0774/F-1313/F-1062/F-1200/M-0871/M-0887/M-0761/M-1301/M-0618/M-1182/M-0793/F-0659/F-0563/F-0984/F-1244/F-0985/F-0549/M-0981/M-0548/M-1025/M-0826/M-0609/M-0562/M-0527/F-0538/F-0798/M-1093/F-0514/F-0939/M-0677/F-0551/F-0652/M-0789/F-1306/M-0903</t>
  </si>
  <si>
    <t>F-1046</t>
  </si>
  <si>
    <t>Shady Said</t>
  </si>
  <si>
    <t>F-0672/F-1123/M-0636/M-1347/M-0961/F-0804/M-0977/F-1013/F-0638/F-1316/F-1169/M-0843/F-0578/F-1190/F-0828/F-0954/F-0622/M-0624/M-0973/M-0744/M-0910/M-0534/F-1136/F-1129/M-1005/M-0986/M-0837/F-0592/F-0913/F-0786/F-0747/M-0507/F-0980/F-0617/M-0680/M-1344/F-1336/F-0537/F-1059/M-0988/F-0726/M-0877/F-0882/F-0563/M-0738/F-0937/M-1068/F-0935/M-0821/F-1016/M-1145/M-0755/F-0543/M-0566/F-0697/M-0703/F-1132/F-0799/M-0505/M-0779/M-0920/M-0519/M-0940/M-0876/F-0717/M-1182/F-1284/M-1201/F-1249/M-1101/M-1319/M-0967/M-0909/F-1333/F-1023/F-1317/M-0860/F-0807/F-0632/M-0881/F-0748/F-0545/M-1135/F-1210/M-0862/M-0869/M-1091/F-1168/M-1167/F-1274/M-0782/M-1231/F-0686/M-0802/M-0529/F-1032/F-1071/F-1026/F-1042/F-0900/M-0550/F-1183/F-1152/M-0646/F-0911/F-1045/F-0628/M-1077/M-0539/M-1267/F-0898/M-0925/M-1024/M-0610/F-0671/M-0524/M-0993/F-0688/F-1337/F-0808/F-1188/F-0942/M-0696/M-0781/M-1293/M-0919/M-1300/M-1320/M-1298/F-0797/M-0915/M-0774/F-1004/F-0957/F-0927/M-1181/M-1255/M-0906/M-0670/M-0791/M-0896/F-0508/F-0515/M-0555/F-0939/F-0857/F-1285/M-1268/M-1036/F-0596/M-0970/F-0894/F-0514/F-0991/M-1031/F-1226/M-0897/M-1078/M-1304/M-1044/F-1121/F-0652/M-1329/M-1033/F-1348/M-0634/M-0960/F-0984/F-0950/F-0525/M-0576/M-0813/F-0623/M-0901/M-0559/F-1176/F-1233/M-0608/M-0992/F-0727/M-0593/M-0602/F-1012/M-1184/F-0974/M-1111/F-1263/F-1193/M-0607/M-1301/F-1216/F-1120/M-1069/M-1262/M-0996/F-1305/M-0831/F-1055/M-1095/M-0841/F-1155/M-1117/F-0773/M-0567/M-1142/F-1027/F-0904/M-1000/F-0861/M-1072/M-1021/M-0699/M-1307/M-0501/F-1245/F-0846/F-0503/M-0562/F-0787/M-0817/F-0549/F-1127/F-0552/M-0510/F-0858/M-0573/F-0884/F-0990/M-0949/M-0513/F-1275/M-1162/M-1291/F-1018/M-0527/F-0685/M-1339/M-1051/M-1243/F-0651/F-1297/M-1283/F-1312/M-0649/F-0969/F-1279/F-0682/F-0544/F-0953/F-0531/M-0658/M-0794/F-0538/M-1158/F-1240/M-0752/M-0826/F-1280/F-1171/M-1248/F-1328/F-1272/M-1025/M-0606/M-0557/M-1082/F-1092/F-0668/F-0753/M-0662/F-1119/F-1066/F-0763/F-1213/F-1321/M-0630/F-0698/F-0829/M-1037/M-1235/M-0526/M-0577/F-0660/M-1107/M-0879/M-1276/F-1198/M-0570/F-1165/F-1179/M-0834/F-1212/M-1187/M-0790/F-1313/M-0731/F-1041/M-1286/F-0760/M-0678/M-0800/F-0579/F-0772/F-1214/F-0968/F-0931/F-0669/F-0705/F-0987/F-0687/M-1308/M-1224/M-0709/F-0735/M-1030/F-0917/F-1196/F-1178/M-0833/F-0504/M-0856/M-1217/M-1270/M-0694/M-1014/M-1043/M-0809/F-1232/F-1342/M-0899/M-0673/M-0871/F-0750/F-0812/F-0663/M-0733/M-0768/M-0892/M-0933/M-0677/M-0982/F-1318/M-0547/M-0908/M-1247/M-0641/M-1292/M-0650/M-1084/M-1118/M-0859/F-1200/M-0806/F-0535/F-1151/F-1282/F-1122/M-1223/F-1131/M-0599/M-0765/M-0665/F-1002/M-0706/F-0568/M-0528/F-0844/F-1010/F-0629/F-1075/M-0758/F-1097/M-1177/F-0645/F-1001/M-0995/F-0574/M-0867/M-0944/F-0839/M-1038/M-0749/F-0502/M-1054/M-0870/F-0864/F-1070/F-1100/M-0643/M-1139/F-0585/M-1185/F-1140/F-0520/F-1251/M-0594/M-0926/F-1039/M-0609/F-0975/F-1322/M-1325/F-0959/M-0778/F-0801/M-0691/M-1281/F-1062/F-0512/M-1150/F-0627/F-0785/M-0777/M-0840/M-1192/M-1194/M-0907/F-0561/M-1053/M-0644/F-1049/F-0838/M-0998/F-1103/M-1237/M-0572/F-1204/M-0805/F-1203/M-1102/F-1052/M-0553/F-0558/M-0854/F-0827/F-1079/M-0783/M-0776/F-0588/F-1106/F-1221/F-1098/F-0722/M-0716/M-1266/F-1130/F-1225/M-0605/F-0583/M-1110/F-0886/M-0581/F-0819/M-0618/F-0921/M-0847/F-1349/F-0836/F-1209</t>
  </si>
  <si>
    <t>M-1047</t>
  </si>
  <si>
    <t>Duan Bin</t>
  </si>
  <si>
    <t>F-1151/M-0910/M-0837/M-1347/F-0688/F-0671/F-1002/M-0536/F-0538/F-1129/F-1212/F-1059/F-0934</t>
  </si>
  <si>
    <t>F-1048</t>
  </si>
  <si>
    <t>Wang Xiaoying</t>
  </si>
  <si>
    <t>F-1026/F-0622/M-0636/M-0960/F-0592/M-1248/M-0837/M-0834/F-0538/M-0967/F-0954/M-0988/M-0843/F-0804/F-1317/F-1002/M-1031/F-0935/F-0531/F-0563/M-0609/F-0688/M-1078/F-1004/M-0919/F-1032/M-0599/F-1045/M-0768/F-1210/M-0940/M-1038/M-0738/F-1016/F-1119/M-0703/F-1316/M-0833/F-0735/M-1194/M-1292/F-1136/M-1286/M-0607/M-1307/M-0590/M-0548/M-1036/F-0671/M-1167/M-1339/F-0980/F-0975/M-1005/M-0831/F-1155/M-0536/F-1336/M-0909/F-0763/F-0583/F-0578/F-0754/F-0537/F-1126/F-0739/F-1041/F-0712/M-0553/M-0860/M-1111/F-0950/M-0694/M-0806/M-0877/F-1071/M-1095/M-1344/M-0646/F-0549/M-0664/F-0786/F-0934/M-0859/M-1182/F-0864/F-0619/M-1218/F-0799/F-1165/M-1145/M-0680/M-0513/M-1181/M-1320/M-0925/F-0959/F-1285/M-0826/F-1132/F-0772/M-1267/M-1077/F-1143/F-1216/F-1198/F-0911/F-1280/M-0996/F-1274/F-1129/F-0812/F-0504/M-0620/M-1276/M-0892/M-0926/F-1086/F-0515/M-1347/F-0558/F-1188/M-1293/M-0881/F-1349/F-1196/M-0658/M-0851/M-1187/F-1098/F-1240/M-0526/F-1263/F-0574/F-1057/F-0720/M-1241/M-1107/F-0829/M-0895/F-0991/M-1300/F-1060/M-1054/M-0944/M-0560/M-1325/F-0525/M-0539/F-1272/F-1186/F-1328/M-0933/F-0842/F-0635/F-0846/M-1025/F-1273/M-0777/F-1070/F-1151/M-0559/M-1298</t>
  </si>
  <si>
    <t>F-1049</t>
  </si>
  <si>
    <t>Peng Qing</t>
  </si>
  <si>
    <t>F-1079/M-0505/M-1031/F-1190/M-1036/F-1169/F-0786/F-1098/F-0579/M-1223/M-0860/M-1068/M-0821/M-0646/F-1316/M-1243/M-0988/F-0638/M-0834/M-1347/M-1319/M-0678/F-1046/F-1026/F-1004/M-1255/M-0910/F-0672/F-1012/M-0774/M-0824/M-1287/F-1151/F-0735/M-0567/M-1084/F-1132/M-0806/F-0747/M-0562/F-0775/M-0899/M-0548/M-1286/M-1195/M-1339/F-0950/M-0501/M-1095/F-1086/M-0755/F-0543/F-1016/M-0960/F-0563/M-0892/F-1204/M-0841/F-0751/M-0995/F-1136/M-0977/F-0757/F-1324/F-1253/M-1014/M-0979/M-0877/F-1070/F-0754/F-0617/M-0925/F-0512/F-0632/F-1002/M-0528/M-1107/F-0668/M-0951/F-1061/F-0934/F-0580/F-0614/F-0844/F-0861/F-0799/F-0660/M-1231/M-0779/M-1325/F-1216/F-1226/F-0549/M-0970/F-1183/M-0703/M-1345/M-1170/M-1111/F-0898/M-1139/F-1274/F-0619/F-1198/M-1205/F-0592/M-0949/F-0953/F-1168/M-0527/F-1312/M-0630/M-0982/M-0906/F-1023/M-0677/F-1108/F-0720/F-1333/F-0628/M-0609/M-0553/M-0802/F-1042/F-0935/M-0926/F-1273/M-0599/M-0570/M-0876/M-1110/F-1123/M-0781/F-0671/F-0568/M-0771/M-0967/F-0685/F-1165/M-1005/M-0691/M-0868/M-1117/F-1337/M-0716/F-0657/M-0820/M-0782/F-0596/M-1181/M-0793/F-1249/M-0566/M-0526/F-0651/F-1285/M-0513/F-0991/F-0830/M-0555/M-0607/M-1301/F-0558/M-1109/M-0523/M-0700/F-0984/F-1240/F-0904/F-0532/F-0900/F-0598/F-1284/F-1346/M-1303/F-0819/F-0966/M-0587/M-0920/F-1305/M-1302/F-1215/F-0635/F-1295/M-1025/M-0881/F-0762/F-0894/F-1152/F-1336/F-0939/F-1155/F-0974/F-0954/M-1030/F-1059/M-1167/F-1144/M-0733/F-0625/M-0610/F-1028/M-0933/F-1196/F-0839/M-1021/M-1024/F-0828/M-0837/F-0648/F-0797/F-1060/F-0687/M-0507/M-0550/F-0588/M-0636/F-1131/M-0590/F-0659/F-1149/M-1118/F-0838/M-0903/F-0508/F-1129/M-0814/F-0773/M-0680/F-0849/F-0884/M-0895/F-1120/F-0957/F-1126/F-0748/F-1089/M-1323/F-1317/F-0836/F-1045/M-0723/M-0809/M-1038/F-0516/F-0522/F-1153/F-0911/F-1278/F-1263/M-1135/M-1291/M-0694/M-0582/F-1178/M-0641/M-1304/F-1228/F-0812/M-0932/M-0791/M-1142/M-0732/F-1259/M-1187/M-0826/F-0737/M-1194/F-0726/M-1307/F-0864/F-1090/M-0536/F-0551/M-0611/F-0645/F-0701/F-0763/F-0712/F-1179/F-0502/F-1279/M-1217/F-1112/F-0538/M-0919/M-1102/M-0961/F-0684/F-1017/M-0794/F-1227/F-0942/M-0573/M-0947/M-0851/F-0514/F-0971/F-1066/M-1331/M-0887/F-0564/F-1116/M-1172/M-1334/M-1276/F-1122/M-1201/F-0717/F-0682/F-0842/F-0698/M-1268/M-1265/M-0696/F-1071/M-0741/F-0927/M-0746/F-1115/M-0777/F-1282/M-0780/M-1235/M-1054/M-0869/M-0759/M-1051/F-0987/F-0760/M-1043/M-0744/M-0940/F-1213/M-1087/M-1289/F-0503/M-0973/M-0909/F-0537/F-0829/F-0663/M-0560/F-0575/M-0639/M-1069/M-0996/M-1184/F-0913/M-0519/F-0808/F-1063/F-1006/F-1189/F-1342/M-1218/F-0863/M-0901/F-1313/F-0753/M-0843/M-0862/M-0679/M-1208/M-0840/M-0871/F-0883/F-0535/M-0789/F-0722/M-0649/F-1157/M-0510/F-0857/M-0594/M-0724/F-1258/F-0545/M-0597/F-0574/M-1035/F-0622/M-0765/M-0817/F-0530/F-0653/F-1146/F-1234/F-0801/M-1161/F-0938/F-0697/M-1241/F-0629/F-0882/M-0815/F-1141/F-1297/M-0738/F-1202/F-0985</t>
  </si>
  <si>
    <t>M-1050</t>
  </si>
  <si>
    <t>Amro Awad</t>
  </si>
  <si>
    <t>F-0828/F-1013/M-0507/F-0861/M-1243/M-1293/F-0578/M-0996/F-0622/F-1324/M-0899/F-0937/F-0537/M-1111/F-1212/M-0834/F-1041/F-0502/F-1190/F-0638/M-1035/F-0512/M-1286/F-0819/M-0606/F-1120/M-0818/F-0799/F-0839/M-1030/M-1068/F-1045/M-0505/F-0525/F-1165/F-0934/F-0980/F-0538/F-1042/M-1084/M-1339/F-0687/F-1012/F-1240/F-1169/F-1071/M-1187/F-0935/F-1336/M-0843/M-0841/M-0536/F-1098/M-0524/M-1038/F-0545/F-1316/M-0792/M-1319/M-1231/M-0744/M-1167/F-0580/F-0913/F-1312/M-0988/F-1210/F-1228/M-1031/F-0957/M-1255/F-0668/M-0977/M-1182/M-0609/M-0821/M-1276/M-0817/M-0868/M-1248/F-0717/M-1262/F-0543/M-0646/M-0610/M-0826/M-1101/M-0906/M-1036/M-0658/M-0951/M-0594/M-0859/F-0625/F-1171/F-1273/F-0975/M-0961/F-0804/M-0758/M-0678/M-0593/F-1023/M-1218/F-0787/F-0954/M-0670/F-0531/M-1024/M-1223/M-0986/M-1102/F-0900/M-0915/F-0504/F-1222/M-1344/F-0719/M-0607/M-0540/F-1152/F-1055/M-0733/F-1001/F-0864/F-0558/M-0527/M-0973/M-1334/M-0755/M-1247/M-0696/M-0824/F-0623/F-1136/F-1226/F-1204/M-0602/M-1303/F-0689/F-0614/F-1046/F-0686/F-0659/M-0831/F-0974/M-0840/M-0680/M-1054/F-1004/F-0798/M-0995/F-1168/F-0786/M-1107/M-0909/F-0613/F-1143/F-0551/F-1279/M-0587/M-0664/M-0940/M-0529/M-1156/M-0878/F-1132/F-0514/M-0949/F-1272/M-0778/F-0830/M-0740/F-0617/M-1117/M-1347/F-1103/M-0723/F-1176/F-1063/F-1061/M-1095/M-0944/M-0560/F-1026/M-0923/F-1257/F-0836/F-1052/M-0611/F-1318/M-0553/M-0567/F-0682/M-1158/F-0714/M-1147/F-0563/F-1198/F-0627/F-1337/M-0910/F-1057/M-0742/F-0760/M-1009/F-1127/F-0807/F-0959/M-0963/M-1307/F-1060/M-0901/F-0838/M-0513/F-0952/F-0931/M-1287/M-1135/F-0592/M-0919/M-0967/F-0832/M-1139/F-1040/M-0869/M-0768/M-0738/M-0960/M-0510/F-1146/F-0705/M-1194/M-0759/M-0694/F-1123/F-0685/M-0649/F-0942/M-0626/M-0816/F-1317/M-0556/F-0872/F-1116/F-1188/F-0939/F-0852/F-0757/F-0517/F-0652/M-1064/M-0581/M-0586/F-1203/F-1202/F-1049/F-1002/M-1033/F-0956/F-1342/M-0876/F-1092/F-1258/M-0895/M-1078/M-0700/F-0660/M-1005/F-0544/M-0851/F-1149/F-1315/F-1227/F-0669/F-0690/F-1196/F-0596/F-1249/F-1075/F-1079/F-1090/M-1172/F-0564/M-1053/F-0522/M-1051/M-1326/F-0924/M-0639/F-1233/F-0767/M-0865/F-1131/M-0608/F-1332/M-0856/M-0576/F-1221/F-1178/M-0854/M-1300/M-1014/M-0519/M-0699/F-0574/F-0842/F-0671/F-1305/M-1205/M-0559/F-0727/F-1314/M-0862/M-0665/F-1062/M-0539/M-0907/F-0754/F-1119/F-1251/M-0877/M-1069/M-0897/M-1184/M-0557/F-0561/F-0583/M-0526/F-0917/M-0994/M-1091/M-1302/M-0933/M-1072/F-0927/M-0958/M-0947/M-0981</t>
  </si>
  <si>
    <t>M-1051</t>
  </si>
  <si>
    <t>Fawzi Shaik</t>
  </si>
  <si>
    <t>M-1347/M-0510/F-0953/F-0688/M-0599/F-1168/F-0935/F-0672/F-1120/F-1013/F-0687/M-0567/M-1248/F-1226/F-1171/M-0534/M-0738/F-0775/F-1045/M-0877/M-0996/F-0913/M-0806/M-0960/F-0638/F-0574/F-1196/F-1152/F-0991/F-1004/M-1035/M-1068/F-1336/M-0821/M-1025/M-1077/M-1241/F-1136/F-0592/M-1078/M-0818/F-1318/M-0519/M-1262/M-0560/F-0864/M-0837/F-0828/F-0819/F-1215/F-0786/M-1195/M-0590/M-0593/M-1084/F-1285/F-1202/F-1155/M-0733/M-1167/M-1181/M-0778/M-0926/F-1190/F-0735/F-0579/F-0502/F-1132/F-0957/F-0861/M-1054/F-0804/M-1101/F-1002/M-1187/M-1014/F-0583/M-1304/F-0563/M-0528/F-0578/F-1263/F-1119/F-0537/F-1324/F-0954/F-0984/F-0561/F-0959/F-0798/M-1038/F-0844/M-0986/M-0967/F-0671/F-0596/F-0807/M-0782/M-0851/M-0744/F-1001/F-0772/M-1276/M-0594/M-1135/M-0928/M-0779/F-1214/F-0927/M-1287/M-0843/M-1231/F-1257/F-1079/M-0505/M-1307/F-0617/M-1269/M-1281/M-1303/F-0682/M-0694/F-1042/F-0543/M-1030/F-0929/F-1081/F-0712/F-0697/M-0876/F-1204/M-0820/M-1247/F-1040/M-0777/F-0660/F-1032/F-1169/F-0632/F-0717/F-1333/M-0944/M-0881/M-1110/F-0799/F-0898/M-0780/M-0670/M-0600/F-1026/F-0829/F-1106/F-1151/M-1107/M-0678/M-0871/M-1083/M-1170/M-1158/M-0817/M-1024/F-0764/M-0680/M-1334/M-1243/M-0673/M-1223/M-0562/M-1293/M-0973/F-1176/M-0723/F-1041/M-0862/M-0993/M-1344/M-1292/F-0900/F-0812/M-0919/M-1117/M-0501/F-0934/M-0860/M-0570/M-1043/F-0763/F-1023/F-1086/F-1130/M-0526/M-1031/M-0970/F-1060/F-0532/F-0685/M-1044/M-1302/F-1189/M-0979/F-0760/M-1109/F-1328/F-0514/F-1126/F-1222/F-1178/M-0664/M-0624/F-0939/M-0607/M-0540/F-1213/M-1205/F-0838/M-0606/F-0857/F-0980/F-0975/M-0634/F-0651/M-0597/F-1305/M-0610/F-1055/F-0924/F-1059/F-0893/M-0997/M-1319/M-1142/M-0899/M-0909/M-1087/F-0836/F-1179/M-0781/F-0787/F-0827/M-0523/F-0842/F-1071/M-0901/F-0884/F-0773/M-0964/F-0846/F-0552/F-0917/M-0963/F-1240/F-1121/F-0990/F-0937/F-0614/F-1198/M-0700/F-0598/F-1015/M-0988/M-1267/M-1339/F-0623/M-0869/M-0724/F-0520/M-1067/M-0995/F-0661/M-1211/M-0650/M-0925/M-0709/F-0690/M-0752/M-1145/M-0758/F-1233/F-1123/F-1138/F-0747/M-0961/F-0601/F-1260/M-1082/M-0887/M-1021/F-1103/M-0658/F-1018/F-0855/F-0625/M-0977/M-0649/M-0620/F-0512/M-0703/M-1139/F-1227/F-1225/F-0516</t>
  </si>
  <si>
    <t>F-1052</t>
  </si>
  <si>
    <t>Ahmad Shaheen</t>
  </si>
  <si>
    <t>F-0935/F-0786/M-1223/M-0636/F-1123/F-1012/F-1171/M-1201/F-1169/M-0755/M-0860/F-0543/F-1129/F-0861/F-0583/M-1347/F-1119/F-1120/F-1151/M-0841/F-1316/M-0949/F-1226/F-1215/F-0625/F-0672/M-1243/F-0864/F-0754/F-0828/M-0593/M-0607/F-0629/F-1168/F-0596/F-0913/F-1202/F-0838/M-0909/M-0774/F-0959/M-0694/M-1187/M-1030/M-1241/M-1078/F-0829/M-0609/M-1231/M-0696/M-0831/M-0501/M-0967/M-0818/F-1285/M-0567/F-1131/M-0982/M-0940/M-1031/M-0510/M-0505/M-0526/M-1195/M-0658/F-0574/M-0988/M-1135/M-0859/F-0561/F-1336/M-1247/F-1086/F-0846/F-1098/F-0514/M-1051/M-0606/M-0670/M-0691/M-0915/F-1210/F-1178/F-1188/M-1109/F-1026/F-0549/M-1205/M-0534/M-0791/F-1273/F-1055/F-0660/F-0531/M-1107/F-1333/M-0550/F-1046/M-0979/F-0623/M-1182/F-0942/M-1069/M-0624/F-0764/F-0804/M-0992/F-1112/M-1072/M-1054/M-1325/F-1013/F-0659/F-0719/F-0558/M-1044/M-0778/F-0632/M-0806/F-1010/F-0578/F-1228/M-1292/F-0537/F-0580/M-0783/F-1032/M-0926/M-0973/F-0613/M-1083/M-1147/M-0782/M-0981/F-1204/F-0525/F-0954/M-0559/M-1307/M-0738/F-1198/F-1103/F-1196/F-1216/M-1302/F-1312/M-1036/M-1170/F-1305/M-0878/M-0986/M-0817/M-0566/M-0562/M-1021/F-0657/F-0517/M-1268/M-0961/M-1158/F-1213/F-0950/M-0876/M-1087/M-0678/M-0649/F-0775/F-0844/F-0690/M-1283/M-1276/M-1068/M-0610/F-1317/F-0504/F-1337/F-0714/M-0843/M-1281/M-0716/F-0929/F-0688/M-1298/M-1156/F-1146/F-0568/F-0687/F-0685/F-1222/F-1232</t>
  </si>
  <si>
    <t>M-1053</t>
  </si>
  <si>
    <t>Esam Mahmoud</t>
  </si>
  <si>
    <t>F-0954/M-0567/F-0545/F-0953/F-1317/F-1120/F-1123/M-1319/F-0748/F-1336/F-0819/M-1307/F-0544/M-1139/M-0636/F-0672/F-1202/M-0779/F-1151/M-0562/M-0593/M-0899/F-0812/F-1152/F-0580/M-0624/F-0799/F-1226/F-0798/M-1054/F-1042/M-0977/F-0934/M-0859/M-0606/F-0629/M-0513/F-0563/M-1231/M-1031/F-1165/F-1183/F-1190/F-0829/M-0768/M-1262/F-1060/F-1129/F-0579/M-1187/F-0911/F-1032/F-0991/F-1138/F-0574/F-0927/F-0712/M-1293/F-1081/M-0896/M-1170/F-1253/M-0550/M-0806/F-1002/M-1303/M-1286/M-0992/M-1107/F-0668/F-1333/M-0973/M-1201/F-0578/M-1241/M-1036/F-0558/M-1111/M-0851/M-0892/F-0735/F-0583/M-1243/M-1304/F-0549/M-0809/M-0802/F-0520/F-0625/F-0757/F-1198/M-0529/M-1078/F-1168/M-0590/M-0791/F-0623/M-1068/F-0690/M-1035/F-1275/F-1041/F-0568/F-0512/F-1196/M-0670/F-0747/F-1263/F-1274/F-1186/F-0937/F-0861/M-0926/M-0909/F-1004/M-0833/M-1218/M-0818/M-0988/F-1016/F-1178/F-1026/F-0687/F-0764/M-0646/M-1344/M-0843/M-1267/M-0841/F-0648/F-0628/M-0678/M-0868/F-0671/M-0840/M-1291/M-1135/F-0763/M-0920/M-0831/M-0944/M-1283/M-1156/M-0877/M-0758/F-1280/F-1059/M-0673/F-1013/F-1279/F-1210/F-0737/M-1167/F-1070/M-1339/M-0961/M-1194/M-1289/M-0862/M-0524/F-0882/F-1071/M-0570/F-0810/F-1121/M-1208/F-0844/F-1240/F-0538/F-0508/M-0910/M-1181/F-1112/M-0597/M-1083/F-0753/F-0931/M-0716/F-1315/F-0886/F-1282/M-0986/M-0967/F-0974/F-0984/F-1228/M-0547/M-1182/M-0981/F-1305/M-0694/M-0573/F-1233/F-0975/F-0839/F-0697/M-0834/M-0507/M-1223/F-0772/F-1273/M-1051/F-1346/M-0609/F-0627/M-0778/M-0620/M-0960/M-0679/M-0885/M-1095/M-0860/M-0548/F-0751/M-1005/M-1347/F-0828/F-1132/M-1281/M-1184/F-0728/M-0997/M-0566/M-0919/M-1300/F-0846/M-0501/F-1271/M-1164/F-1316/M-0888/F-1238/M-0703/M-1345/F-0767/F-1116/M-0505/M-0560/F-0717/F-1313/F-0635/F-1023/F-0935/F-1098/F-1215/M-1320/F-1144/F-0893/F-1204/M-1205/F-1045/F-1314/M-0993/M-0879/M-0752/F-0522/M-0634/M-1117/F-1324/F-0872/F-1063/M-1298/M-1024/F-0786/M-1147/F-0980/M-0724/M-1276/F-1012/M-1142/M-0979/M-0941/F-0543/M-0816/M-1025/M-0901/F-1092/F-1297/M-0964/M-1044/M-0933/M-0824/M-1021/M-1329/F-1234/M-0982/M-0835/M-1310/M-1195/M-0577/M-0639/F-0760/M-0642/F-0645/F-1213/F-0531/M-1323/F-1312/M-1074/F-0917/M-0848/F-1001/M-1292/M-0680/F-0942/M-0780/M-0940/F-1075/M-0557/F-0849/F-1171/F-0688/F-1143/F-0832/M-0794/M-1268/F-0720/F-0652/M-0765/F-0517/F-0983/M-1207/M-0738/F-0663/M-0923/F-0775/M-0821/F-1155/M-1270/M-0654/M-0610/M-1077/F-0551/F-1250/M-0759/M-0534/F-0714/M-1161/F-0701/M-0951/M-1206/M-1009/F-1134/F-0804/M-1325/M-0533/M-0792/F-0938/M-0528/F-0836/M-0626/F-0702/F-1193/M-0826/F-1321/M-0510/F-1212/M-1269/F-1018/M-1030/F-0750/M-1145/M-1084/F-1119/F-0959/F-0727/F-0900/M-1008/M-0996/F-1126/M-0586/F-0686/M-0731/F-0739/F-0725/F-0890/M-0604/F-0525/M-0790/M-0820/F-0532/M-1172/F-0950/M-0866/F-1285/M-0994/F-0762/M-0559/F-0889/F-0619/F-1203/F-0838/M-0602/F-0955/F-0830/M-0781/M-1248/F-1153/M-1096/M-1038/M-0998/M-0813/M-0706/F-0914/F-0695/M-0631/F-0632/F-0719/F-0561/F-1169/F-0726/F-1113/M-0995/M-1162/M-1007/M-1197/M-0587/F-0537/F-1245/M-0600/M-0907/M-1247/M-0870/F-0904/F-0705/F-0504/F-1136/M-0740/M-1166/F-0601/M-0729/M-0723/F-1335/M-1102/M-1150/M-0970/M-0527/M-0837/M-1069/F-0592/M-1072/F-0685/M-1255</t>
  </si>
  <si>
    <t>M-1054</t>
  </si>
  <si>
    <t>Doris Flores</t>
  </si>
  <si>
    <t>F-1119/F-0935/F-1169/M-0694/M-0961/M-1068/F-0861/F-1026/F-0913/M-1031/M-0926/F-0544/M-1293/F-0622/M-1223/F-0563/M-0534/F-0543/F-0531/M-0851/F-0502/F-1198/F-0839/M-0892/F-1285/F-1165/F-1171/F-0934/M-0507/F-0537/M-0899/M-1036/F-0596/M-0607/F-0578/F-0625/F-1204/F-0512/M-1255/M-1111/F-0864/F-0953/F-1126/F-1216/M-1286/M-1303/M-1077/F-0739/F-0954/F-0804/M-0821/M-0536/F-0697/M-1139/M-1095/M-0818/M-0940/M-0783/M-0562/M-0841/F-0520/F-1151/F-1016/F-1337/M-1218/F-1108/M-1025/F-0627/F-0508/F-0682/M-0973/F-0775/M-0768/F-1086/M-0505/F-1071/F-0660/F-1081/M-0915/F-0525/M-0550/M-1107/M-1187/M-0817/F-0754/F-1336/M-0809/M-1247/M-0553/M-0792/M-1301/F-0629/M-0513/M-0526/M-0774/F-0819/M-1287/M-0895/F-0882/M-1267/M-0988/M-1033/M-0925/M-1014/F-0980/F-1168/F-0561/F-0957/F-0838/M-0567/M-0843/F-0828/M-1072/F-0927/F-0714/F-0545/M-0977/F-0592/M-0678/F-1190/F-1273/F-1070/F-0748/F-0687/M-0777/F-0900/F-1333/F-1032/F-0688/F-1215/F-1132/M-1262/F-1060/F-1061/F-1213/F-1324/M-0679/F-0959/F-0517/M-0524/F-1317/F-1263/M-1248/F-1155/M-0794/M-0691/F-0942/M-0826/M-1268/F-0672/F-0830/F-0757/M-1030/M-1158/F-1278/F-0787/M-0996/F-1212/M-0636/M-1038/M-1069/M-0791/F-0652/F-0719/F-1318/M-0964/M-0782/M-0696/M-0738/M-0909/M-0997/M-1243/F-1249/M-0878/F-0671/F-1259/M-0573/M-0680/F-1214/M-1269/F-0574/F-0698/F-1179/F-0613/F-0917/F-1112/F-0872/M-1024/F-1010/M-1084/M-1319/M-0877/F-0530/F-1106/F-0690/M-0919</t>
  </si>
  <si>
    <t>F-1055</t>
  </si>
  <si>
    <t>Tang Zhen</t>
  </si>
  <si>
    <t>M-0973/M-1201/M-0678/F-0828/F-1169/F-1123/M-0607/F-1190/M-1243/F-1168/F-1071/F-0632/M-0567/M-0877/M-1187/M-0755/F-0545/M-0899/F-1198/M-0778/F-1202/M-0774/M-0744/F-1041/M-1036/M-0926/M-0982/M-0821/F-0861/M-0834/F-0622/M-0996/F-0900/F-1213/M-0599/M-1014/M-0841/F-0953/M-0524/M-1054/M-1248/M-1078/F-0627/M-1262/F-1032/F-0671/M-0646/M-1005/F-1212/F-1119/F-0991/F-1210/M-1030/M-1077/M-1347/M-0768/M-0550/F-0520/F-0580/F-0753/F-0502/M-1051/F-1042/M-0920/F-0687/F-1146/M-1111/M-0833/F-1257/M-0960/M-0910/M-1184/M-0694/F-1240/F-0775/F-1023/M-0680/F-0959/M-0782/M-1276/M-0895/F-0619/F-1106/F-0980/M-1101/F-1061/F-0514/M-0862/F-0846/M-0806/M-1267/F-0934/M-0802/M-1102/M-0949/M-0818/M-0696/M-1072/F-1312/F-0504/M-0986/F-0512/M-0609/M-0570/F-1152/F-0543/M-1287/F-0592/F-0578/F-0842/M-1307/M-0758/M-0593/F-0754/F-1280/M-0896/M-0738/F-1059/M-1095/M-0527/M-0876/M-0860/F-0760/M-1021/M-1292/M-1247/F-0808/F-0763/M-0940/F-1274/F-1275/M-0590/M-0733/F-0984/M-1024/F-0672/F-0686/F-0937/F-0714/M-0967/F-0717/M-0548/F-0913/M-0573/M-0867/M-0977/F-0787/F-0829/F-1086/F-1222/F-0660/F-0568/F-1215/F-0911/F-0564/F-0657/F-1285/F-1225/M-0783/F-0638/M-1068/F-1138/M-1091/F-0836/M-0792/F-0588/M-0723/F-1004/F-0773/M-0732/M-1118/M-0992/F-1305/M-1304/M-1195/F-0739/M-0600/F-1129/M-0553/M-0560/M-0981/M-1208/M-1231/M-0901/M-1339/M-1117/F-1259/F-0893/M-1167/F-1189/F-0882/M-0534/F-0974/M-0634/M-0505/M-1082/M-0831/M-1334/F-1013/M-0813/F-1228/F-1153/F-1233/F-1155/M-1286/F-0727/M-0630/F-0598/F-0635/F-0762/M-0566/M-0526/M-0536/M-0507/F-0647/F-1342/M-0765/F-0561/F-1346/F-0574/M-0513/F-0701/M-1158/M-0837/M-1192/M-0576/M-0809/M-0572/F-0786/F-0617/F-1196/F-1127/F-1006/M-0606/F-0652/M-0826/F-0827/F-1249/F-0747/F-1012/M-1319/M-0988/M-0555/F-1273/M-1181/M-1293/F-1183/F-0575/F-0648/M-0906/F-0563/F-0695/M-0675/M-0703/M-0780/F-1165/F-0889/M-1110/F-0795/M-0716/M-0944/F-1112/F-0549/M-1150/F-1204/M-1031/M-1053/M-1207/M-0709/F-0804/F-0705/F-1178/F-1216/M-1162/M-0805/F-0987/M-0731/F-0532/F-0551/F-1309/F-0726/M-1308/F-1176/M-0741/F-0927/M-1323/F-1016/M-0624/M-0919/M-0776/M-0547/M-1170/M-0865/M-0843/F-0508/M-1025/M-1109/F-0956/F-0972/F-0935/M-1029/F-0653/F-0538/M-1038/F-1136/F-1001/M-1056/M-0909/F-1144/F-1250/F-0966/M-1194/M-0587/M-1270/F-0904/F-0968/M-0557/F-1126/M-1139/F-0682/F-0839/M-0791/F-0692/F-0684/F-0890/F-0975/M-1301/M-1067/M-0706/F-0719/M-0597/M-1217/M-0868/M-1084/F-1171/F-0788/F-1306/M-0603/F-1010/F-1297/F-0849/F-1079/M-0620/M-0995/M-0656/M-0636/F-0807/F-0764/F-0929/F-1229/M-1033/M-0665/M-0610/M-1264</t>
  </si>
  <si>
    <t>M-1056</t>
  </si>
  <si>
    <t>Jason Robinson</t>
  </si>
  <si>
    <t>F-0786/M-0778/F-0735/F-1285/M-1201/F-1013/F-0545/M-0860/M-0949/M-0834/M-1111/F-0583/F-0579/M-0624/M-1231/M-0960/M-0977/M-0988/M-0607/M-1187/F-1169/F-0578/M-0926/M-0507/M-1293/F-1126/F-1324/M-0919/M-0524/M-0851/F-0812/F-1136/M-0859/F-0798/M-1051/F-0629/F-1123/M-0755/F-1204/F-1152/F-0537/F-0568/F-1216/M-0694/M-0920/F-1143/F-1129/M-1135/M-1030/M-0925/M-1025/F-0627/M-1325/M-1347/M-1243/M-0768/M-0970/M-0794</t>
  </si>
  <si>
    <t>F-1057</t>
  </si>
  <si>
    <t>Roy Cox</t>
  </si>
  <si>
    <t>M-0694/F-0543/F-0786/M-1293/M-0567/M-0821/F-0627/F-0687/M-1068/M-1347/F-0545/F-0538/M-0837/M-0778/F-1285/M-0892/F-0622/M-0843/M-0636/M-0859/F-0537/F-1079/M-1319/F-0672/F-1151/F-0502/F-0671/F-0775/M-0755/F-0583/M-0986/M-1201/F-0900/M-0566/F-0864/F-1046/F-0625/F-0578/F-0935/M-0960/M-1255/F-0568/F-1123/M-1005/M-1038/F-1202/F-0842/F-0937/M-1303/F-0574/M-1025/F-0819/F-1297/M-0505/F-1152/M-0862/F-1032/F-1212/F-1060/F-0882/M-0977/M-1054/F-1086/F-1210/F-1045/F-0975/F-0838/M-1084/M-0744/M-0507/M-0877/F-1193/M-0528/M-0851/F-1138/F-0531/M-1167/F-1132/F-0579/M-1223/M-0906/F-0512/M-0824/F-1059/F-0980/F-0957/M-1344/F-1168/F-0927/M-0876/M-0967/M-0996/F-0911/M-0646/F-0950/M-0624/M-1194/M-1276/F-0959/F-1188/F-1026/F-0544/F-1041/M-0560/F-0598/M-1117/F-1066/M-1031/M-0664/F-1228/M-0951/F-0799/M-0809/F-1204/F-1155/F-0660/F-0757/F-0697/F-1081/F-1023/F-0714/F-1136/F-1143/F-1013/M-1051/F-1146/F-0955/M-1033/F-1027/M-1301/M-0529/F-0517/M-0780/F-1120/M-0510/F-0953/F-1063/F-0804/F-1272/M-0949/F-1176/M-0993/F-0719/M-0988/F-0685/F-1169/M-1110/M-0840/M-0973/F-1240/M-0658/M-1078/M-1184/F-0748/F-1196/M-1329/F-0596/F-1092/M-1111/M-0868/F-1305/F-0991/F-1112/M-0590/M-1102/M-0888/M-1182/M-1243/F-0857/F-1316/F-0657/M-0696/M-1307/M-0779/M-0777/F-1324/M-0593/F-1328/M-0910/F-0652/F-0623/M-0649/M-0594/M-1248/F-1071/F-0530/M-0600/F-0948/M-0550/M-0909/F-1273/F-0563/M-1036/M-1158/M-1300/M-1139/F-1271/M-0961/M-1107/M-0599/F-1233/M-0582/M-0901/M-1287/F-1131/M-1289/M-0781/M-0945/F-0619/F-1282/F-0855/M-0813/M-0871/F-0808/M-0548/M-0597/F-0668/M-1135/M-1286/M-1077/F-1002/M-1082/M-0715/M-1035/F-0558/M-0724/M-0774/M-0610/F-1226/M-0709/M-1043/F-1061/M-1162/F-0669/F-1004/M-0768/F-0504/M-0611/F-0832/F-1121/M-1095/M-1291/F-1001/M-0856/M-1101/M-1142/M-1118/F-0638/F-1178/F-0726/F-0787/M-0608/M-0699/M-0925/F-1346/F-1198/F-0872/F-0617/M-0675/M-0783/F-0735/M-0794/M-0923/F-0760/M-1024/F-0701/F-0797/M-1281/F-1245/M-0878/F-1042/F-0516/F-0829/F-1179/F-1165/F-0849/M-0805/F-1232/M-0820/M-1325/M-0534/F-0549/F-0688/M-1044/M-1125/F-0503/F-0773/M-1267/M-1072/M-0573/F-1012/F-0884/F-1157/F-1190/M-0634/F-1144/F-0764/M-0524/F-1040/M-0992/F-0893/F-0913/M-0982/M-1087/M-0670/F-0686/M-0654/M-0540/F-0852/M-0793/M-0526/M-0944/M-0631/F-1213/F-0661/F-1098/F-0632/M-0572/F-1221/F-0575/M-0703/F-1119/F-0682/F-0916/F-1105/F-0956/F-1312/M-1156/F-0807/M-0680/M-1345/M-1339/M-1320/M-0741/F-0712/F-0728/F-0535/M-0752/M-1292/M-1083/M-0790/F-0592/M-0899/F-0984/M-0940/F-0828/M-1264/M-0609/M-1247/F-0754/F-0922/M-1331/F-1275/M-1173/F-1116/M-0802/F-0803/M-0723/M-0536/F-1108/F-0801/M-1217/F-0969/M-0930/F-0720/M-1195/F-0695/M-0607/F-0968/M-1187/M-0577/M-0711/M-1007/F-0942/F-0772/F-1126/F-0904/F-0647/M-0678/M-1067/F-1106/F-1130/M-1241/M-0920/F-1336/M-0933/M-0716/F-0561/M-0782/F-0902/F-0637/M-0841/F-0810/F-0844/F-0861/F-1234/M-0673/F-1124/M-1137/F-0763/M-0926/M-0943/M-0919/M-1053/F-1018/F-0983/F-0954/M-0963/M-0881/F-1318/F-0846/M-1073/F-1171/M-0806/F-1216/M-0559/F-1313/M-1014/F-1222/M-1030/F-1317/M-0818/M-0513/M-1205/M-0732/M-1208/M-1172/M-0527/M-0814/F-1006/F-1186/F-0952/F-1257/M-0643/M-0620/M-1085/M-0928/M-0853/M-1050/M-1268/M-0691/F-0659/M-0640</t>
  </si>
  <si>
    <t>M-1058</t>
  </si>
  <si>
    <t>Peter Wilson</t>
  </si>
  <si>
    <t>M-1068/F-1169/F-1046/F-0935/F-1013/M-0778/F-1002/F-1045/M-1025/F-1316/M-0960/F-1071/F-0735/F-0632/F-0913/M-1347/M-0899/F-0596/F-0531/M-0505/M-0774/M-1286/F-0786/F-1215/F-0934/F-1178/F-0828/F-1151/M-1184/M-1139/F-0574/F-1212/F-0836/F-1032/M-0940/M-1287/F-1210/M-0826/F-0583/M-0562/M-1344/M-0876/F-1324/F-1001/M-0926/M-0973/M-1167/F-1004/M-0507/F-0671/F-0757/M-1145/M-0977/F-1079/M-0859/M-1187/M-0570/F-0753/M-1267/F-1336/F-1240/F-1257/F-0686/M-0920/F-0544/M-0783/F-0578/M-0988/M-0996/F-0525/F-1213/F-1190/F-0617/M-0831/M-0501/M-0519/F-0804/M-0824/M-0779/F-1132/M-0915/F-0622/M-1247/M-0928/F-0893/M-0636/M-0820/M-0696/F-1280/F-0974/M-0892/M-0986/M-0851/F-0512/M-0833/M-1298/F-0717/M-1231/F-0592/F-1023/F-1129/F-1155/F-0764/F-0748/F-0882/F-0810/F-1312/M-0758/F-0917/M-1005/M-0567/F-0931/M-0715/F-0516/F-0857/M-0658/F-1318/M-0877/M-0553/F-1245/F-1189/F-0838/F-0898/F-1119/F-1349/F-0911/F-0872/M-1035/M-0560/F-1059/M-0970/F-0579/F-0697/M-0961/F-1041/M-1301/F-0623/M-0821/F-1143/M-0910/F-1214/M-1054/M-1218/F-1263/F-0737/M-0536/F-1106/M-0982/M-1110/F-0904/F-0929/M-0607/F-0905/M-0869/F-0532/F-0894</t>
  </si>
  <si>
    <t>F-1059</t>
  </si>
  <si>
    <t>Qiu Yuanyuan</t>
  </si>
  <si>
    <t>M-1347/M-0988/F-0538/M-0567/F-0563/M-0778/F-1120/F-0537/M-1167/F-1032/F-1169/M-1201/M-0977/F-1336/F-0786/F-0596/M-0960/F-1013/M-1025/M-1033/M-0926/F-0688/M-1035/M-0560/M-0961/M-1231/F-0804/F-0638/M-0986/F-1045/F-1215/M-0609/M-0507/F-1210/F-1151/F-1168/F-0991/F-0954/F-1071/M-0779/M-1030/F-0842/F-1042/M-1325/F-1257/F-0748/M-1182/M-1194/M-1095/F-1213/M-0920/M-0824/F-0861/M-1078/M-1286/F-0578/M-0606/M-0909/M-0519/F-1086/F-0682/F-1198/M-0738/F-1136/F-1155/F-0660/M-1195/F-0763/F-0520/M-1307/M-0837/M-1287/F-1070/F-1061/M-1276/M-0895/M-0664/F-0632/F-0622/M-0610/F-0705/M-1077/M-0833/M-0540/M-0636/M-0694/M-1292/M-0817/F-0726/M-0599/F-0561/F-1216/M-1241/F-1324/M-0843/M-1187/F-1253/F-0671/M-0755/M-1345/F-0929/M-0624/F-0935/M-1135/M-1181/M-1091/M-0859/F-0544/M-0566/M-0995/M-1293/M-0513/F-1016/F-1240/F-1297/M-0593/M-1302/M-0792/F-0663/F-1112/F-0625/M-0771/M-0860/F-0839/F-0614/F-1316/F-0872/F-1106/F-0531/M-0723/F-0934/M-0982/M-1038/F-0775/M-0826/M-0973/M-1007/F-1176/M-1218/M-0602/F-0838/M-0940/M-0793/F-0957/M-1024/M-0700/F-1271/F-1004/F-0727/F-1228/M-0582/F-0913/F-0807/M-1283/M-1107/M-1223/F-1079/F-0668/M-1289/F-1012/F-0717/F-0543/M-0758/M-0782/F-1333/F-0514/F-1317/F-0952/F-0747/F-0619/M-1344/F-1183/F-0512/F-1057/M-0831/F-1052/F-0617/F-0564/F-0927/M-0877/M-0813/F-1233/F-0574/F-0720/F-1041/M-1005/F-0974/M-0670/M-0780/M-0783/F-1060/M-0678/F-0844/F-1134/F-0858/F-0652/M-0806/F-0882/M-1211/M-1101/F-0697/F-1258/M-0594/F-0502/F-0612/F-0819/F-1081/F-0515/F-0939/F-1027/M-0993/M-0539/F-0904/M-0555/F-0712/M-1082/F-1127/M-0699/F-1006/M-1072/F-0629/F-0893/M-0941/M-0868/F-1250/F-1190/M-0964/M-1205/F-1312/F-0953/F-0598/M-0634/M-0879/F-1227/M-1067/M-0794/M-0501/F-1108/F-0623/M-0768/M-1301/F-0959/F-1001</t>
  </si>
  <si>
    <t>F-1060</t>
  </si>
  <si>
    <t>Taha Mansour</t>
  </si>
  <si>
    <t>F-0935/F-1336/M-0636/F-1204/M-1025/F-1198/F-0954/M-0510/M-0977/F-0913/M-0940/F-1071/M-1319/F-1169/F-1132/M-0843/F-1041/M-0680/M-0818/M-1187/M-0992/M-0919/F-0563/M-0606/M-0744/M-0553/F-0625/M-0791/M-0949/F-1098/F-1196/M-0988/F-0512/F-0798/F-1190/F-1226/F-0598/F-0819/M-1139/F-0864/M-0624/M-1194/M-1031/F-0619/M-0646/F-1023/F-1165/F-1273/M-1107/F-0687/M-0995/F-0953/M-0896/F-0747/M-0540/F-0544/M-0841/F-0578/M-0877/M-1201/M-1276/F-0596/M-0599/F-0712/F-1249/M-1184/F-1171/F-0808/F-0955/F-0937/M-0961/F-0754/F-0632/F-1143/M-0928/M-0906/F-1012/M-0505/M-1320/M-0723/M-0536/M-0831/F-1010/M-0562/F-1119/F-1013/M-1014/F-1285/M-1182/F-1151/F-1086/F-0663/F-1278/F-1146/F-1131/M-0694/M-0779/F-0502/F-0520/F-1046/F-0893/M-0909/F-0648/F-1123/F-0751/F-0836/M-1241/F-0685/M-1303/M-1078/F-0900/F-0660/M-1286/F-0929/F-1079/M-0658/F-0580/F-1258/M-0782/M-0586/M-0967/M-1334/F-1179/F-0714/M-0820/F-1257/M-0910/F-0629/F-0545/M-0979/F-0786/M-0587/F-0924/M-0993/F-1026/F-0812/F-1120/F-1263/F-1318/F-1106/M-1145/M-1024/F-0672/M-1293/M-0986/F-0797/F-0686/F-0531/F-0931/F-0855/F-0861/M-0738/F-0787/F-0515/F-1253/M-1095/M-0869/F-0537/M-0740/M-0859/M-0677/M-0926/F-1168/M-0834/M-0944/F-1333/F-1313/M-1243/M-0809/M-0577/M-0527/F-1314/F-1001/M-1054/F-0705/F-0503/F-0592/M-0973/M-0524/F-1176/F-0579/F-0775/F-0838/F-0889/M-0960/M-1005/M-0600/F-0628/M-1007/F-0591/M-1074/M-0696/F-1210/F-1233/F-1317/M-1267/F-1144/F-0959/M-1211/M-0501/M-1043/F-0613/M-0933/F-0763/M-1022/M-1147/M-0868/F-0984/M-1167/F-0894/M-0528/M-1117/F-0612/M-0996/F-0950/M-0620/F-1061/F-0525/M-0507/M-0573/M-1247/M-0703/M-1339/F-1042/F-0508/F-0659/M-0837/M-0570/F-1133/M-0871/F-0737/M-1325/M-1156/F-0549/M-0814/M-0519/F-1297/F-0839/F-0543/F-0516/F-1349/F-0623/F-1059/M-0547/F-1090/F-1002/F-0551/F-0844/F-0668/F-1045/F-1112/F-1222/F-1016/M-0792/M-0655/F-0719/F-0616/M-0945/F-0568/M-1118/M-0513/F-0690/M-1326/M-1347/F-1275/M-1223/F-1152/M-0566/M-0885/M-0556/F-1055/M-0824/F-1213/M-0732/M-0590/F-0934/M-0608/M-0699/M-0656/M-0548/M-1163/F-0914/M-1135/F-0965/M-0594/M-0806/F-0917/F-1244/M-1111/M-1038/M-0860/M-0700/F-0991/M-0576/M-0630/M-0678/F-0799/M-0602/M-0529/F-0911/M-0833/F-0760/M-0609/F-0804/F-0829/F-1017/M-0817/M-1311/F-1295/M-0610/M-0862/M-1037/F-1189/F-1126/F-0652/F-0748/F-1105/F-0773/M-0603/M-0509/M-0691/F-0717/M-1077/M-0664/M-1162/M-0951/F-1052/F-0764/M-0768/F-0735/F-0987/F-0622/F-0589/F-1216/M-0670/M-0526/F-0692/M-1173/F-0653/M-0794/M-1056/M-0765/F-1328/M-0947/F-1136/M-0800/F-0957/M-0755/M-1068/M-0607/M-0752/M-1101/F-0701/M-1281/F-0617/F-1324/F-0627/M-1231/M-0761/F-1282/F-0538/M-0706/M-1051/M-1084/F-0647/M-0982/F-1049/F-1309/M-1021/F-0985/F-0522/M-0565/M-0899/M-0997/M-0790/F-0762/F-1316/M-0778/F-0753/F-0530/F-0657/M-0650/M-1298/F-0882</t>
  </si>
  <si>
    <t>F-1061</t>
  </si>
  <si>
    <t>Qasim Suliman</t>
  </si>
  <si>
    <t>M-0821/F-0543/M-0678/F-1045/F-1046/F-0574/M-0926/F-1317/F-1079/F-1013/F-0672/F-1285/F-0804/F-1169/M-0837/F-0531/F-1171/M-0843/F-1204/M-1068/F-1120/F-0538/F-0632/M-0593/F-1168/F-0861/M-1303/F-1119/M-0779/F-1016/M-1248/M-0982/M-0510/F-0583/F-1042/M-1243/F-1318/F-0502/F-0512/M-1030/F-0812/M-1184/F-1098/M-0973/M-0778/M-0501/M-0925/F-1183/M-1267/F-0772/F-0687/F-1273/F-0980/F-0844/M-0841/F-0515/M-1087/M-0566/F-0882/F-0757/M-1181/F-0578/F-0748/F-0663/M-0881/M-0951/F-1178/M-0876/F-0739/F-1004/M-1302/M-1005/M-0920/F-0532/F-1213/M-0817</t>
  </si>
  <si>
    <t>F-1062</t>
  </si>
  <si>
    <t>Amber Hall</t>
  </si>
  <si>
    <t>F-1151/F-1123/F-1190/F-1046/M-0877/F-0804/F-0687/F-0502/F-1136/F-0545/M-0778/M-0961/F-0819/M-1187/M-0818/M-0534/M-0860/F-0688/M-1031/F-1198/M-1347/F-0839/M-0507/F-1086/F-0934/F-0775/F-1120/F-0754/F-0786/M-0774/F-1079/F-0544/F-0622/M-0694/M-1036/M-0562/F-1165/M-0548/M-0977/F-0829/M-0901/F-1317/M-0992/M-0821/M-0926/F-0638/M-1293/F-0625/M-0609/M-0606/M-1267/F-0828/M-0510/M-0680/F-0619/F-0772/F-0838/M-1005/M-0837/F-0953/F-0574/M-1038/F-0935/M-0658/F-0563/F-0751/F-1305/M-1078/F-0726/F-1045/F-1001/F-0515/F-1081/F-1138/F-0959/M-0513/M-1025/M-0664/F-1002/F-0686/F-1152/F-1212/F-1193/M-0594/F-1106/M-0758/F-1071/F-0842/F-0861/M-1051/M-0646/F-0504/F-1336/F-1183/M-0909/M-0783/M-0567/M-0919/M-1286/M-0986/F-1132/F-1143/F-1042/M-0967/F-1186/F-1214/F-1013/F-1098/M-1262/M-0607/M-1170/F-0517/F-0911/F-1070/F-0836/M-0723/M-0809/F-1032/M-0782/F-0512/F-0927/M-0570/F-1178/F-1204/M-1325/F-0810/F-1215/M-1301/M-0996/M-0620/F-1275/M-0831/F-1271/M-0940/M-0715/M-0997/M-1276/M-1182/F-0763/M-0895/M-1303/F-1055/M-0817/M-0586/F-0705/F-0760/F-0937/F-1059/M-1181/F-1318/M-0892/F-0931/F-1328/F-1066/M-1201/F-1026/F-1004/M-1044/F-1121/M-1208/F-1196/M-0781/F-0520/F-1348/M-0973/M-1298/M-0665/F-1126/M-0777/F-0798/F-1130/F-0913/M-0696/M-1083/M-0738/F-1278/F-0613/F-0663/F-1023/M-0505/M-0833/M-1287/M-1223/M-0928/M-1030/M-0945/F-0578/M-1107/M-0566/M-1069/F-0564/F-0886/M-0779/F-1238/F-0855/M-1319/M-1307/F-1249/M-0755/M-0582/F-0651/F-0592/F-1282/F-0984/M-1266/M-0600/M-0949/M-0759/M-0529/F-0591/F-0799/M-1162/M-0979/M-1163/F-0864/F-1250/F-1314/F-1285/F-0659/M-0670/M-0851/F-1315/F-0652/F-1242/F-0689/F-0846/M-0733/F-0596/M-1139/M-0885/F-0720/F-0807/F-1333/M-0876/M-0673/F-1222/M-1101/F-1210/M-0550/F-0531/M-0824/F-1012/M-0678/F-1321/F-0538/F-1240/F-0808/F-1313/F-0616/F-0537/F-1324/M-0970/M-1082/F-1322/M-1281/F-0629/M-0752/F-0987/M-0859/F-0543/F-1169/F-0954/F-0668/F-0530/F-0648/M-0745/M-1142/F-1015/M-1302/M-1320/M-1310/F-1297/M-0540/F-0575/M-0847/F-1188/F-0685/M-0862/F-1016/M-0542/F-0627/F-0671/M-0993/F-1260/F-1063/F-1257/M-0923/M-1269/F-1258/M-1068/M-1084/F-1131/M-0519/F-0535/F-0762/M-0978/F-1171/F-0698/M-0501/F-0583/M-0611/F-0950/F-1228/F-1251/F-1075/F-0727/M-1289/F-0653/F-0735/F-1233/F-1261/M-0691/F-1316/F-1277/M-1024/M-0593/F-1236/M-1344/M-1102/M-1087/M-0856/M-0868/M-1339/M-0533/F-1200/M-0765/M-0816/M-0792/F-1028/M-0910/M-0815/M-0903/M-0854/F-1221/M-0618/F-1179/M-0834/M-0988/F-0894/M-0636/M-0541/F-0904/M-0951/M-0998/M-0649/F-1280/F-1279/F-1108/F-1040/M-0555/F-0569/F-0558/F-1209/M-1156/M-0526/F-0660/F-1216/F-0503/F-0672/F-0551/M-0560/F-0712/F-0722/F-0628/F-0952/F-0875/M-1243/F-1175/F-1160/M-1035/M-0932/M-0742/M-0599/M-1185/M-0930/M-1109/F-0549/F-1065/M-0870/M-0602/F-0882/F-1119/F-0525/M-1247/F-0980/M-1095/F-0750/F-0747/M-0624/F-0710/F-0972/F-1060/M-0841/M-0741/F-0516/M-0577/F-0883/M-1173/M-1111/F-0614/F-0508/M-0597/M-0729/M-0964/M-1291/M-0925/M-0780/M-1292/F-0823/F-0693/M-0906/F-0633/M-1054/M-1080/F-0812/M-0709/F-1202/M-0716/F-1018/F-0916/M-1231/M-0605/F-0737/M-0960/F-1057/M-1033/M-1248/F-1097/M-0626/M-0770/M-0994/F-0889/M-1073/F-1168/M-1128/M-1219/F-0957/M-0822/F-0661/F-0647/M-0518/M-1239/M-0631/F-0939/M-1255/F-0657/M-1053/M-1167/M-1191/M-1331/M-0703/F-0697</t>
  </si>
  <si>
    <t>F-1063</t>
  </si>
  <si>
    <t>Ren Xing</t>
  </si>
  <si>
    <t>F-1123/F-0592/M-1031/F-0959/M-0926/M-0624/F-1336/F-0579/M-1231/M-1139/F-1059/F-1178/M-0510/M-0833/F-0502/M-0646/F-1016/F-0786/M-0738/M-0909/M-0824/F-0568/F-1216/F-0836/M-1030/F-1317/M-1201/F-1155/F-0957/F-0583/F-1198/F-0927/F-0980/M-1194/F-1188/F-1226/M-1182/F-0671/F-1106/M-1243/F-1312/F-0688/M-0862/F-1171/F-0775/M-0949/F-0632/F-0739/F-0515/F-0934/F-1081/M-0733/M-0768/F-0686/M-0560/M-1347/F-1055/F-1002/F-1046/M-1255/M-0919/F-0614/M-1320/F-0950/F-0622/F-1013/M-1051/F-0580/F-0687/M-0831/M-0783/M-1072/F-0772/M-0977/M-0782/F-1152/M-1181/F-0757/F-0514/F-0857/M-0960/M-1339/F-0861/F-0842/F-0545/F-1204/M-0744/M-1083/M-0817/M-0548/M-0951/M-0777/M-1170/F-0629/F-0911/M-0528/F-0660/M-1111/M-0802/M-1038/F-0939/F-0672/F-1131/F-0682/M-1325/F-0628/F-0714/F-1324/M-0527/F-0917/F-1138/M-1054/M-0529/M-0658/F-1275/F-1040/M-0594/F-1196/F-1129/M-0928/F-0935/M-0678/F-0751/M-0821/F-0627/F-1305/F-0625/M-0536/F-0838/F-1061/M-1293/M-0758/M-1205/F-1146/F-0516/F-1042/F-0726/M-1084/F-0638/F-0537/F-1176/F-0689/M-0696/F-1189/M-1158/F-0617/F-1086/M-0600/F-1284/F-1272/F-0613/F-0804/F-0819/F-1278/M-1223/F-0659/F-1001/F-1018/M-1276/M-0868/F-1212/M-1044/F-1136/F-0900/M-1091/M-1241/F-1010/M-1078/F-1214/F-1151/M-0792/F-1012/M-0915/M-0611/M-0703/M-0664/M-0680/M-0610/F-0846/M-0973/F-0844/F-0839/F-1045/M-0566/F-0530/F-1349/F-0563/F-0828/F-1132/M-0899/F-0748/F-0544/M-0586/F-0717/F-0652/M-0932/M-0809/F-0558/F-1049/F-1337/M-1101/F-1089/M-0791/F-0955/F-0690/F-1260/M-0706/M-1269/F-0612/M-1172/M-0834/M-0910/M-1156/F-1119/M-0892/F-0937/M-0988/M-0961/M-1235/M-0567/M-1077/M-0556/F-1079/F-0668/M-1187/M-0996/F-0503/F-1190/M-1268/M-0732/M-0593/M-1307/M-1033/M-0778/F-0647/M-0534/M-1167/F-0735/F-0849/F-1027/F-0648/M-0887/M-0526/F-0525/M-0606/F-1225/F-1250/F-1075/M-1102/M-0607/M-0947/M-1074/M-0867/F-1130/M-0741/M-0582/M-0755/M-1014/F-1121/M-0752/F-1032</t>
  </si>
  <si>
    <t>M-1064</t>
  </si>
  <si>
    <t>Dai Ning</t>
  </si>
  <si>
    <t>F-1119/F-0592/F-1120/F-0671/F-0578/F-1285/M-0977/F-0861/F-0512/M-0940/F-0812/F-1071/M-0949/F-1059/M-0599/F-1228/M-0988/F-0748/F-0935/M-1051/F-0538/F-0537/M-1033/M-0909/F-1016/M-0744/M-1286/M-0892/F-1210/F-1226/M-0806/F-0828/M-1223/M-0910/M-0833/F-1002/F-1316/F-0583/F-1171/M-1303/M-0678/F-0950/F-1324/F-0975/M-1038/M-0967/F-0763/M-0536/F-0842/F-0754/M-1248/M-1087/M-0919/F-0531/M-0778/M-0534/F-0632/M-0843/F-1108/M-0723/F-0747/M-1078/F-0580/M-1077/M-0548/F-0544/F-0563/F-1004/M-0593/F-0508/M-1014/M-1107/F-0808/M-1084/M-1054/F-1188/M-0562/F-1106/F-0622/F-0502/M-0862/F-0558/M-0540/M-1135/F-0772/M-0539/F-1023/M-1025/F-1212/F-1126/F-1045/M-1139/F-0804/M-1095/F-1333/F-1046/F-0697/F-1131/F-0705/F-0619/F-0672/F-0648/M-0860/M-0709/M-1247/M-0733/F-1060/F-0898/F-0687/M-1287/F-1190/F-0819/M-0680/M-0779/M-0755/F-0515/M-0587/F-1193/M-0570/F-0623/M-0567/F-0712/M-0781/M-0831/M-0529/M-1024/F-0588/M-1319/M-1072/M-1145/F-1152/M-1195/F-1057/F-0525/F-0953/M-1187/F-0760/F-0900/M-1301/F-1176/M-0636/M-0664/F-0627/M-0700/F-0735/M-0837/F-0799/F-1151/F-1274/F-0829/F-0924/M-1281/F-0942/M-0925/F-0629/F-0517/M-0696/F-0931/F-0682/F-1189/F-1138/F-1317/F-0937/F-1346/M-0813/F-1132/F-0688/M-0920/F-1155/F-0886/M-0963/M-0611/F-0551/F-1026/F-0864/F-1086/M-0881/F-0913/F-1010/M-0782/F-0728/F-1348/M-1307/F-1273/F-0617/M-0670/F-0717/M-1329/F-0929/M-0868/M-1091/F-1305/M-0608/F-1214/M-0926/F-1143/M-1302/F-1196/F-1165/M-1194/F-0612/M-1276/M-0505/M-1167/M-1320/F-1215/F-1129/M-1347/M-0899/F-1123/M-0817/F-1052/F-1198/M-1201/F-0579/F-0514/F-0956/F-0596/M-0609/F-0954/M-1231/M-0859/F-0545/M-0961/M-0854/F-0911/M-1068/F-1168/F-1263/F-1018/M-0915/M-0901/M-0742/F-1328/F-0669/F-0635/M-1036/F-1213/M-0792/F-0955/M-0834/F-1098/M-0624/F-0668/M-1323/F-0628/M-0577/M-1255/M-0654/M-1293/M-0995/M-0572/F-1066/F-0959/F-0882/M-1005/M-0970/M-0841/F-1081/M-1268/F-1322/F-1146/F-0692/M-1170/M-0556/F-1272/M-0791/F-0751/M-0631/F-1028/M-0821/F-1204/F-0543/M-1035/F-0625/M-0528/M-0646/M-0777/M-0662/F-0552/F-0660/M-0973/F-0846/F-1318/M-0510/M-1292/M-0996/M-1000/F-1227/F-1062/M-1080/M-1161/M-0746/F-0832/F-0810/M-0978/F-0535/F-1313/M-0513/M-1269/F-0719/M-0867/M-0527</t>
  </si>
  <si>
    <t>F-1065</t>
  </si>
  <si>
    <t>Mustafa Shah</t>
  </si>
  <si>
    <t>F-1198/F-0672/F-0935/M-0778/M-1276/F-1212/M-1014/F-1046/M-1248/M-0960/F-0688/M-0961/F-0861/F-1285/M-0821/F-1169/F-0574/M-0755/M-0510/M-1038/F-1023/F-0531/M-0859/M-1255/F-0957/M-0524/M-1031/F-1168/F-0629/M-0505/M-0694/M-0606/F-0839/M-0851/M-1187/F-0954/M-1111/M-0920/M-0837/F-0846/M-1184/F-0627/M-0758/M-0782/F-0934/M-0774/F-1136/F-0748/F-0671/F-0819/M-1077/F-0754/F-0515/F-1171/F-0763/F-1059/M-1135/F-1305/F-1333/F-0538/F-0975/M-1167/M-0528/F-1240/M-0636/F-1316/F-0682/F-1317/F-1202/M-0664/M-1287/M-1170/F-1336/F-1324/M-1267/F-0537/M-0738/F-1098/M-1307/M-0877/F-0525/F-1123/M-1033/M-0909/M-0926/M-0949/M-0610/M-0513/F-0772/M-0970/F-0898/F-1063/F-0545/F-1013/M-1325/F-0596/M-0995/F-0687/F-0844/F-0787/F-0663/M-0624/M-0586/M-0925/F-1312/F-1349/M-1095/F-0798/M-1269/M-0744/M-0792/F-1280/F-1010/F-1204/M-0566/F-0842/M-0824/F-1060/M-0843/M-0555/M-0944/M-1035/M-0895/F-0739/F-1106/F-0942/F-0622/M-1300/M-0779/M-0897/F-0804/M-0996/F-1178/M-0834/F-1278/M-0507/F-1132/M-0780/M-1241/F-1001/F-1186/M-0973/F-1183/M-0557/F-0544/M-0576/M-1051/F-0568/F-1041/F-0775/F-0828/M-1072/F-1222/F-0632/M-1044/M-0881/F-0857/M-0982/M-1339/M-0560/M-0696/M-0607/M-0600/F-0757/F-0685/M-1068/M-0783/M-1231/F-1032/F-1119/F-1151/M-0820/F-1214/M-0860/F-0588/M-0806/M-1101/F-0628/F-0931/M-0602/M-0599/M-0964/M-0548/F-0953/M-1326/F-0836/M-0789/M-0901/F-0635/M-0951/M-0678/M-1069/M-1078/F-0882/M-0869/M-0534/F-1279/M-0888/F-0884/M-0977/M-1283/M-0649/F-1002/M-1291/M-0677/F-0614/F-0852/F-1272/F-1018/F-1295/M-0809/M-0590/M-0932/F-0952/F-1176/M-0802/M-0862/F-0894/F-1071/M-1139/F-0959/M-1304/M-1323/M-0915/M-0896/M-0998/M-1056/F-0727/M-0553/M-0967/F-1015/F-1188/F-0827/M-0723/F-0904/M-1243/M-0919/F-0808/F-1004/F-0913/F-1190/F-1297/F-1228/F-0747/M-1292/M-0529/F-0504/M-1043/M-0979/M-0609/M-1084/F-1108/F-0689/F-0512/F-0911/M-1344/F-0924/M-1247/F-0617/F-0669/M-1021/F-0625/F-1274/F-1143/M-1005/F-0927/F-1012/M-0567/F-0714/M-1182/M-1223/M-0899/M-0818/F-0598/F-1259/F-0578/M-0992/F-0592/F-0580/M-0519/M-0641/F-0520/M-0940/M-1298/M-0724/F-0900/M-1195/M-0658/F-1138/F-0543/M-0577/F-0735/M-0868/F-0668/F-1112/M-0835/F-0613/F-0883/F-1213/M-0850/F-1257/F-0950/F-1250/F-1321/F-0929/M-0826/M-1217/M-1174/F-1226/M-0759/M-0841/M-1281/F-1315/F-0690/M-0742/M-0691/F-1026/M-1036/F-0971/M-1054/F-0980/F-0786/M-0928/F-1121/M-0550/F-1039/M-0631/F-0893/F-0686/F-0799/M-0706/F-1079/F-1273/F-0638/M-0540/F-0648/F-1271/M-1003/M-1331/M-0805/F-0502/F-1160/M-1320/M-1109/F-0508/F-0558/M-1025/F-0812/F-0886/M-0523/M-0741/F-0737/M-1301/F-0549/M-1082/F-1090/F-0872/M-1266/F-1337/M-0562/F-1146/M-1118/F-0684/F-0516/M-1192/M-0605/F-0858/M-1208/F-1045/M-0988/M-0746/F-0917/M-1093/F-1313/F-0697/F-1100/F-1129/M-1161/M-0655/M-1293/M-1220/F-0864/F-0939/M-0593/M-0729/F-1215/M-0626/M-0572/F-1120/F-1070/M-1158/M-0768/F-0766/F-1229/M-1347/F-0795/F-0645/M-0876/M-0680/F-1159/F-0659/M-0910/F-1234/F-1006/M-0848/F-1055/M-1286/M-1096/F-0575/F-0788/F-1089/M-1235/M-1201/M-1087/F-0751/F-0880/F-1314/M-0709/M-1211</t>
  </si>
  <si>
    <t>F-1066</t>
  </si>
  <si>
    <t>Sahar Abou</t>
  </si>
  <si>
    <t>F-1119/F-0538/F-0775/M-0926/F-0671/M-0778/F-1212/F-0935/F-1196/F-0861/F-1190/M-0892/M-0562/M-0949/M-0821/F-1215/M-0919/M-0510/M-1243/F-1129/M-0909/M-1231/M-0925/F-1317/F-1324/F-0596/M-0877/F-0638/M-0758/F-1146/F-1136/M-0940/M-0779/M-0818/F-1198/M-0837/M-1344/M-0986/F-1210/F-1151/F-1143/F-1012/M-0680/M-1195/F-0735/M-0988/F-1108/F-0545/M-1303/M-0881/M-0899/M-0534/F-0515/M-1262/F-0846/M-1139/M-0501/M-0646/F-0913/M-1184/F-1057/F-0623/M-0636/M-0599/M-0553/F-0911/M-0817/F-1165/M-1320/F-0950/F-1026/F-0991/F-1312/F-1333/F-1216/F-0537/M-0920/F-0839/M-0992/M-0550/F-0578/F-1253/M-0951/M-0862/F-1070/F-1131/M-0831/F-0543/M-0590/M-1345/F-1183/M-0524/F-1152/M-0791/M-0777/F-1274/M-0600/F-0842/F-0598/F-1202/F-0828/F-0627/M-0539/M-1102/F-1169/M-0528/M-0806/F-1040/M-0833/F-0798/M-1147/F-1041/F-0685/F-1138/M-1347/F-0844/F-0917/F-0583/F-0705/F-0882/F-1059/M-1135/F-0810/M-0519/M-1038/M-0670/M-1268/F-1168/F-1130/M-1255/F-0937/M-1083/F-0512/M-0658/F-0632/F-1278/F-0558/M-0997/M-1276/F-0530/F-1279/M-0996/F-1226/F-1098/F-1023/M-0593/F-0959/M-0782/M-0594/F-0753/M-0679/M-0548/M-0851/F-0720/F-0520/F-0939/F-1045/M-0738/M-0673/M-1223/F-1188/M-0834/M-0860/M-1241/F-1193/F-1092/F-1179/M-0789/F-0659/F-1178/F-0551/M-0649/M-0820/M-1069/M-1077/F-0872/M-1302/F-0737/M-1319/M-0792/M-0755/F-1106/M-1022/M-1218/F-0955/F-0900/M-0505/M-0824/M-0901/F-0717/M-0740/F-1263/F-1204/M-0586/M-1300/M-0560/M-1031/M-1283/M-1009/M-1286/M-1266/F-1275/F-1028/M-0540/F-0857/M-1074/M-0963/M-1334/M-1024/F-1257/F-0697/M-1292/F-1233/F-1081/M-1289/F-0628/M-0723/M-0620/F-1305/F-1232/F-0980/F-0786/M-1145/F-0619/F-1332/M-1287/F-0563/M-1298/F-0661/M-1005/F-1249/M-0768/M-0656/F-0622/F-0764/F-0804/M-0581/F-0652/M-1205/F-0864/F-1245/M-0771/M-0724/F-0969/M-1014/F-1060/F-0953/F-1062/F-0952/F-0975/F-1002/M-0559/M-0841/M-0979/F-0531/F-0502/M-0865/M-0973/F-1013/M-0923/M-1029/M-0885/M-0715/M-1211/M-1025/M-0699/F-0954/M-0960/M-0888/F-1126/F-0886/F-1123/M-1201/F-0924/M-0802/F-0890/F-0929/F-0748/F-0648/F-1015/M-0631/M-1110/F-1071/M-0664/M-0602/F-1250/M-0871/F-1346/F-0808/M-0567/F-0747/M-0650/M-0696/M-1187/M-0641/M-1217/F-0592</t>
  </si>
  <si>
    <t>M-1067</t>
  </si>
  <si>
    <t>F-0953/F-1026/F-1123/M-0837/M-0505/M-0738/M-0567/M-0973/M-0877/F-0537/F-1079/M-1223/F-0592/M-0624/F-1204/M-0977/M-0824/M-0636/F-0531/M-0694/M-1005/F-0687/F-0596/M-1014/F-0763/F-1317/F-1002/F-1213/F-1165/F-0568/F-1136/F-0864/F-1168/F-1106/F-0957/F-0836/M-0949/M-0510/M-1068/F-1316/F-1151/F-0712/M-0831/M-0646/M-1339/M-0791/M-0992/M-0610/F-0544/F-0798/F-0898/F-0846/M-0609/F-0929/M-0703/M-0519/F-1129/M-0593/M-1292/M-1167/M-0892/M-1262/M-0901/F-1126/M-1038/F-1216/M-1184/F-0714/M-0841/M-1084/M-1293/F-1061/F-0671/M-1031/F-0580/F-1273/M-0548/M-1170/M-0782/F-1071/F-0954/F-0959/F-0504/F-1066/F-0543/M-0821/F-1257/F-1146/M-0940/F-1013/M-1091/F-0984/M-0670/F-1253/M-0859/M-0960/F-0952/M-1025/F-1171/M-0881/M-1095/F-1196/M-0723/M-0982/M-0590/F-0697/F-0515/F-0627/M-0910/F-1040/M-1182/M-0920/F-0663/M-0951/F-1155/M-0867/M-1187/F-1222/M-0562/M-0536/F-0558/M-0715/M-0868/F-0659/M-1054/M-0926/M-1022/F-1063/F-0685/M-1051/F-0893/M-0780/F-0754/M-0997/M-0677/F-0787/M-0988/F-1249/F-1324/M-0758/F-0617/F-1226/M-0665/M-0816/M-0869/M-0851/M-1304/M-0620/M-0680/M-1301/F-0934/F-0613/M-1036/F-0828/M-0909/M-0768/F-1336/F-1132/F-0614/F-1282/M-0961/M-0755/M-0557/F-1092/F-0975/F-0950/F-0688/F-0955/F-0601/F-0807/F-1190/M-0843/F-1225/M-0673/M-0649/M-1078/F-1112/F-0545/F-1285/F-1057/F-0839/F-1179/F-1055/F-0514/M-1194/M-0833/F-0772/M-0731/M-1243/F-1275/M-0526/M-1268/M-1307/M-0818/F-0913/F-1075/F-0682/M-0513/F-1233/M-0699/F-1337/F-0632/M-0925/M-1064/F-1198/M-1287/F-0647/F-0990/M-0996/M-0611/F-1305/M-0813/M-0582/M-0774/F-1342/M-0744/M-1298/F-0786/M-1205/F-0563/F-0844/M-1326/M-1053/M-0943/M-0834/M-0860/M-0572/F-1212/M-1101/M-1235/F-0852/F-1081/F-1232/M-1021/F-0810/M-0806/F-0698/F-0574/F-0672/M-1192/M-1007/F-1240/F-1280/M-1344/F-1328/F-1010/M-1302/F-1314/F-0530/F-0737/F-1169/F-1318/F-0830/F-1149/F-1193/M-0742/F-1178/M-0740/M-0862/M-1347/M-0675/F-1004/F-1315/M-0745/F-1119/M-0967/F-0727/F-0702/M-1035/M-0809/F-0522/M-1074/F-1186/F-0686/M-0865/F-1060/F-0628/M-0771/F-1245/M-0733/F-0968/M-1195/F-1297/M-0915/F-0612/M-1069/F-1202/M-1139/F-0812/M-1000/M-0899/M-1323/F-1098/F-1152/F-1228/M-1276/F-0652/F-0735/M-1283/F-0728/M-1269/M-1174/M-0507/M-1104/M-1281/F-0690/F-0938/M-1033/M-0986/F-1256/M-1172/M-1241/M-1218/F-0629/F-1144/F-1250/M-0553/M-0650/F-1045/F-0935/M-1231/F-1100/F-1278/F-1244/M-1265/F-0578/F-0889/F-1183/F-0764/M-1102/F-0512/M-1201/M-0603/F-0760/M-1142/F-1062/F-0882/F-0591/F-1176/F-0669/M-0678/M-0630/F-1134/M-0577/F-0804/M-1056/F-0719/M-0560/M-1145/F-1120/F-0827/M-1289/F-0937/F-1348/F-1032/M-0778/F-1143/M-0709/M-0847/M-1043/F-1027/M-1267/F-1138/F-0707/F-0747/M-0696/F-0962/M-0555/F-0508/F-0762/M-0691/F-0748/F-0638/F-1251/F-0525/M-0945/F-1023/F-0927/M-0790/M-1248/M-0746/F-0775/M-0599/M-1135/F-0894/F-0623/M-0853/F-0753/M-1107/M-0550/M-0856/M-1164/M-0573/F-0767/M-0570/F-1103/M-0933/F-1312/F-0720/M-0597/M-1082/M-0779/F-0904/M-1290/F-0942/F-0861/M-0958/F-1214/F-0931/M-1147/M-1030/M-0840/M-1094/F-0875/M-0923/F-0972/F-0635/M-0571/M-0639/F-0583/F-0622/F-0561/M-1024/M-0662/M-0897/M-0524/M-0559/F-0511/M-1150/F-0911/F-0575/M-0800/F-0516/F-1349/F-1122/F-1180/F-0948/M-1303/M-0979/F-0757/F-1012/F-0692/F-0551/F-0625/F-0538/F-1295/M-1286/M-0631/F-1046/M-1296/F-1234/M-1161</t>
  </si>
  <si>
    <t>M-1068</t>
  </si>
  <si>
    <t>Akram Iqbal</t>
  </si>
  <si>
    <t>M-0505/F-1013/M-1243/F-0935/M-0599/F-1079/F-1026/F-0735/M-0859/M-1276/F-1336/F-0687/F-0538/M-0949/F-0563/M-0988/M-1231/M-0967/M-0940/F-1228/F-0545/M-0567/M-0524/F-0672/M-0910/M-0510/M-0833/F-1123/F-0799/F-0579/M-0607/F-1098/M-1054/F-1138/M-0909/F-0502/F-0950/M-0973/M-0831/F-0520/M-1286/F-0913/F-1086/F-0819/M-1241/F-0861/M-0818/M-0982/F-0568/F-1168/M-1307/F-0682/F-1136/M-1139/F-1143/M-1107/F-0544/F-1324/M-1255/F-1198/F-0632/F-1055/F-0686/F-1312/F-0598/F-0726/M-1292/F-0911/M-0821/M-0919/M-0696/F-1032/F-1305/F-0954/M-0553/F-0839/M-0534/M-1078/M-0876/F-0864/M-0519/M-0744/M-0562/M-0610/F-0929/M-1262/F-0757/M-1301/M-0550/F-1186/F-0531/F-0838/F-0625/F-1202/F-1333/F-0638/M-0824/F-0753/M-0658/M-1287/M-0979/F-0751/M-0597/F-1132/F-1240/F-1318/F-1129/F-0957/F-1349/F-1196/M-0539/F-0592/M-1014/M-1181/F-1120/F-0543/M-0587/M-0738/M-1304/M-1102/M-1201/F-1226/F-0772/F-1130/F-0697/F-1144/F-0917/F-1061/F-0629/M-0960/M-1325/F-1119/F-0628/F-0514/F-1189/M-0881/M-0779/M-0809/M-0609/F-0532/F-0659/F-1204/F-0508/F-1317/F-0804/F-1126/F-0812/M-0780/M-0723/M-0860/F-0622/M-1223/F-1108/M-0620/M-0951/M-1293/M-0869/M-0523/M-0986/M-1211/F-1121/F-0578/F-0613/F-1092/M-1195/F-0698/F-1285/F-0616/F-0797/F-0614/F-1131/F-1049/F-0512/M-1205/M-1025/M-0536/M-0820/M-1145/F-0955/F-0934/M-1170/M-0923/F-0894/F-0927/M-1235/F-0767/F-0775/F-0858/F-1059/F-0737/M-1009/F-0924/M-0944/M-0920/F-0829/M-0555/M-0582/F-0685/M-0996/F-0990/M-1289/F-1297/F-1001/M-1347/F-1272/M-0977/F-1116/F-0846/M-0559/F-1314/M-1283/M-0867/M-0529/M-0755/F-0852/M-0593/M-0774/M-0716/M-1087/F-0801/M-0742/F-0671</t>
  </si>
  <si>
    <t>M-1069</t>
  </si>
  <si>
    <t>Adeeb Gamal</t>
  </si>
  <si>
    <t>M-1201/M-0505/M-0738/F-0632/M-1167/M-0834/M-0821/M-1276/M-0607/F-0687/M-0567/F-0934/F-1198/M-0536/F-1178/M-0510/M-0843/F-1151/M-0909/F-1045/F-0786/M-0824/F-0596/F-1169/M-0982/F-0512/F-0754/F-0804/M-1005/F-1155/M-0703/M-0779/M-1243/M-0960/F-0798/F-1324/F-1129/F-0838/M-0562/M-0599/F-0538/F-1312/F-0579/F-0537/M-0646/F-0753/M-0949/F-0913/F-0563/M-1030/F-1059/F-1204/F-0735/M-0733/M-0774/M-0782/F-1126/M-1223/M-1025/F-1041/M-1187/M-0859/M-1303/F-1317/F-0629/F-0819/F-1168/F-1215/M-0970/M-1304/F-1228/F-0672/M-0996/M-0862/M-1077/F-1152/F-1188/M-1035/F-0583/F-0627/F-0954/M-1247/M-1031/F-1210/F-0950/M-1302/F-0844/F-0898/M-0919/M-1344/M-0620/M-1051/M-0944/F-0757/M-0781/F-0747/M-0986/F-0568/F-0543/M-0586/F-1057/M-0818/F-1071/F-0504/M-0920/F-1063/M-1036/F-0622/M-0778/F-0797/F-1274/M-0501/M-0610/F-1212/M-1102/M-0723/F-1222/F-1257/F-0544/F-1314/M-0555/F-1214/F-1023/M-0665/M-1329/F-1061/F-1328/F-1016/M-1091/M-0624/M-1293/M-0977/M-0876/M-1083/M-0899/F-0836/M-0548/M-0670/F-0739/M-1195/F-0939/F-0911/M-0557/F-0839/F-0953/M-0744/F-0846/F-0861/F-0502/F-0904/F-0612/M-1248/F-0698/F-0849/F-0525/M-0816/M-0940/F-0580/M-0961/M-0570/F-1052/M-0865/M-0979/F-1092/F-0975/M-0806/F-0647/F-0917/F-1146/F-1333/F-1233/M-0694/M-0677/F-0574/M-1307/F-0828/F-0772/F-0625/M-0967/F-0549/F-0688/F-1136/F-0690/M-0534/F-1086/F-0669/F-1171/F-1098/F-0959/M-1267/M-0932/F-1282/M-0871/F-0893/M-1074/M-1139/F-1002/F-0517/M-0877/M-1164/F-1138/M-1109/M-1268/F-1010/M-1170/F-1179/M-1182/M-0597/M-0524/M-0928/M-0794/M-0709/F-0767/F-1216/M-1068/M-0680/F-1249/F-0598/F-0516/F-1336/M-1163/F-0812/M-1291/M-0817/F-0852/F-1321/F-1132/F-1189/M-0540/F-0515/F-0682/M-0997/F-0808/M-0539/F-1001/M-0926/M-0802/M-0559/M-0885/F-1190/M-1231/M-1095/F-0613/M-0998/F-0601/F-0652/M-0609/M-0777/M-0606/F-0924/F-0984/F-0508/F-0545/M-0933/F-0825/F-0578/F-0935/M-1326/F-0864/M-0755/M-1014/M-0837/M-1142/F-1346/F-1120/F-0764/F-1106/F-0931/F-0661/M-0566/M-0745/M-0664/F-1040/F-1131/M-1161/M-0791/M-1008/M-1325/M-1334/M-1347/F-0886/M-1269/F-0520/M-0851/F-0957/M-0587/M-0529/M-0915/M-1339/M-1009/M-1241/F-1157/M-0634/M-1192/F-0591/M-0602/F-1322/M-1072/F-1305/F-1225/M-0658/M-0577/F-0697/F-1123/F-0966/F-1176/M-0675/F-0974/F-0702/M-1038/M-0943/M-1283/M-1224/F-0653/F-0845/M-0740/F-0628/M-1145/F-1280/F-1026/F-1127/F-0558/M-0888/F-1209/M-0641/F-0916/M-1270/F-1140/F-0637/M-0951/M-0679/M-0696/M-0771/F-1226/M-0776/F-0589/M-0547/F-1028/F-0552/M-1289/F-1165/F-0842/F-1032/F-1143/M-1298/M-0662/F-0727/M-1235/M-0611/M-1078/F-0948/M-0560/M-1177/F-0884/F-1285/M-0833/M-0925/M-0988/M-1300</t>
  </si>
  <si>
    <t>F-1070</t>
  </si>
  <si>
    <t>Samar Alqahtani</t>
  </si>
  <si>
    <t>F-0543/F-0687/M-0505/M-1293/F-1002/F-1059/F-1026/F-0544</t>
  </si>
  <si>
    <t>F-1071</t>
  </si>
  <si>
    <t>Xing Zhihua</t>
  </si>
  <si>
    <t>M-1293/F-0592/M-0678/F-0786/F-1336/F-0579/F-1120/M-0821/F-1198/F-0953/M-1025/F-1190/M-1005/M-0910/F-1178/M-1107/F-1132/M-1223/M-0996/M-0566/M-0562/M-1303/M-1035/F-0537/F-0638/F-1129/M-0553/F-1026/M-0755/F-1212/F-0726/F-1023/F-1086/F-0688/F-0739/F-1204/M-0599/F-0838/M-1347/F-1123/F-1216/F-0798/F-0836/F-0712/M-0501/M-1111/F-0520/F-0543/F-1136/M-1184/F-1257/M-0670/M-0926/F-1032/M-0860/F-0617/F-0757/M-1339/F-0561/F-1202/M-0988/M-1320/M-0961/M-0982/M-0606/F-1012/F-0844/F-1119/M-0877/F-1002/M-1078/F-1282/M-0519/F-1317/M-0777/F-0735/M-1051/F-0991/M-0967/M-0658/M-0915/M-0636/M-0949/M-1187/F-0619/F-1004/M-0928/F-1168/F-1183/M-0951/M-1038/M-1286/M-0733/M-1102/F-1215/F-1273/M-1248/F-0516/M-1139/F-1165/M-1182/M-0824/M-0548/F-0763/F-1001/F-1240/F-1081/F-0668/M-1301/F-0627/F-0717/F-1040/F-1042/M-1345/M-1024/M-0970/M-1262/F-0563/F-1070/M-0607/F-1045/F-1305/M-1083/F-1126/F-0672/F-1079/M-0507/M-1072/F-0648/M-0817/F-1328/F-1280/M-0624/F-0588/M-0837/M-0534/F-0846/F-0748/F-0720/F-1169/M-0620/M-0665/M-0590/M-0895/M-0794/F-1171/F-0764/F-0828/F-1279/F-0568/F-1013/F-1112/F-1057/M-0919/M-1044/M-0510/F-1143/F-0549/M-0540/F-0772/F-1098/F-0955/F-1016/M-0802/F-0623/F-1274/M-0738/M-1201/F-0622/M-1267/M-0851/F-1018/F-1146/F-1152/M-1036/F-1059/F-0898/F-0931/M-0973/M-0899/M-0869/M-0529/F-1010/F-0882/F-1144/F-0531/F-0934/F-0974/M-0932/M-0933/F-0580/F-0502/M-0560/M-0881/M-0556/F-0952/F-0625/M-1110/F-0629/M-0732/M-1334/M-0557/F-0747/F-1222/M-0977/F-0663/M-1307/M-1281/M-0576/M-1241/F-1313/M-1031/F-1186/F-0917/M-1163/F-0551/F-1348/F-1092/F-0598/F-1284/F-1196/M-1091/M-0809/F-1041/F-0842/F-1263/F-1275/M-1276/M-1291/M-0673/F-0767/F-1108/M-1014/F-0905/F-0690/F-1253/M-0679/M-1283/F-1256/F-1027/F-0886/M-0774/F-0984/M-1208/F-1278/M-1170/M-0609/M-0703/M-0724/F-0911/F-1259/M-1287/F-0578/M-0806/M-1084/F-0804/F-0937/M-0758/F-0701/M-1101/M-0995/M-0570/M-0943/F-0839/F-0628/M-0664/F-0545/F-0754/M-0742/F-0737/M-0577/M-0523/M-1195/M-1054/F-1272/F-1337/F-1321/F-0849/M-1167/M-0536/F-0990/F-0671/M-0656/M-1068/F-1210/M-0868/M-0834/F-0508/M-0876/F-1324/F-0714/F-0532/M-0947/F-1157/F-0825/F-0698/F-0950/F-1061/F-1106/M-0854/M-0908/F-0503/M-0696/M-1145/M-0768/F-1315/M-0850/M-1077/M-0559/M-0840/M-1205/M-0780/F-0535/F-1127/M-0945/M-1067/F-1297/M-1255</t>
  </si>
  <si>
    <t>M-1072</t>
  </si>
  <si>
    <t>Megan Rebecca</t>
  </si>
  <si>
    <t>F-1123/M-0567/M-0821/F-0786/F-1212/F-0538/M-0505/M-1201/M-0778/M-1014/F-1198/F-0672/F-0935/M-0949/M-1025/M-1005/F-0812/F-1336/F-0819/F-0828/M-0680/F-0864/F-0913/M-1223/F-1023/M-0540/M-1243/F-0632/M-0524/F-1143/M-0593/F-1004/F-1316/F-1026/F-1210/M-1276/F-0512/F-0568/M-0755/F-1071/F-1120/F-1129/M-1068/M-0860/F-0739/F-1138/F-1046/F-0520/F-1188/F-1190/F-1155/M-1307/M-0536/M-1248/F-1032/F-0697/M-1303/M-0843/M-0599/M-0550/F-0508/M-1231/M-1339/M-1187/F-1045/F-1151/M-0694/M-0977/F-0563/F-0682/M-0774/F-0898/M-0899/M-0818/M-0862/F-0627/M-0678/M-0519/M-0834/M-0609/F-0844/M-1247/M-1301/M-1291/F-1165/M-1030/F-1042/F-0829/M-0859/F-1055/M-1255/F-0953/M-0926/F-1152/F-1228/F-0959/F-1041/M-1347/M-1184/M-1033/F-0838/F-0622/M-0703/F-0748/F-0574/M-0658/F-0861/M-1021/M-0806/M-0600/M-0837/M-1344/M-0877/F-1168/F-0525/F-0799/F-1136/F-0954/F-0787/F-0617/F-1013/F-0991/F-0688/F-0763/M-0791/F-0596/F-1146/M-0906/M-0586/F-1049/F-0846/F-1002/M-1135/M-0636/M-0982/F-1016/M-0909/F-1189/F-1169/M-1147/F-1297/M-1293/F-1337/F-0660/F-0727/M-0576/M-0997/F-0516/F-0950/M-1170/M-1087/F-0924/M-1182/M-0876/M-0526/M-0548/M-0988/F-1183/F-0974/F-0934/M-1167/F-1175/F-0900/M-1194/M-0910/F-0628/F-0747/F-1040/M-1145/F-0652/M-0967/M-0895/F-0737/M-0833/F-0543/M-0903/F-0616/F-0937/M-0691/F-1216/M-0771/F-0804/M-1304/F-1214/M-1036/F-0929/F-1059/M-1139/M-0961/M-0940/M-0792/M-0510/F-1081/M-0869/F-0648/F-1131/F-0849/F-0592/M-0620/F-1108/F-1263/F-1060/F-0671/M-1266/F-1112/M-1298/F-0767/F-1315/F-0754/M-0789/F-0685/F-0894/M-0670/F-0751/M-0992/F-1196/M-0738/F-0889/F-1249/M-0733/M-0973/M-0960/M-1111/M-0557/M-1162/F-0764/F-0668/F-1119/F-1098/M-1172/F-0904/M-1329/M-0606/M-0646/M-0793/M-1286/F-1089/M-1056/F-0855/M-0996/M-1302/F-1313/F-1130/F-1006/M-0841/M-0781/F-0502/M-0815/F-1141/M-1067/F-1178/F-1234/M-0964/F-1225/M-1195/M-0742/M-0539/F-0939/F-0537/F-1279/F-0957/M-0986/M-0920/M-0566/M-1310/F-1061/F-0882/M-0993/F-0579/M-0817/M-0779/M-1078/M-0879/M-1044/M-0560/F-0651/M-0553/F-1106</t>
  </si>
  <si>
    <t>M-1073</t>
  </si>
  <si>
    <t>Zhong Rong</t>
  </si>
  <si>
    <t>M-0505/F-0861/F-1285/F-1046/F-1198/F-0687/F-0819/F-0578/F-0735/F-1071/M-1036/M-0560/M-0860/M-0834/F-1151/F-1152/F-0580/M-1339/M-1051/M-1201/M-0624/M-0738/F-0772/F-0531/M-0837/M-1184/M-0899/F-0543/F-1183/F-0627/F-0953/F-1119/M-0910/M-0925/M-0507/F-1013/F-1012/F-1190/M-0851/M-0988/M-0553/M-1187/M-1035/M-0977/F-0502/F-1002/M-0501/F-1228/F-1216/F-0538/F-0537/F-1026/M-1347/F-1129/M-0919/M-1286/F-0561/F-0929/M-1248/F-0638/F-1168/M-0778/M-0901/M-0831/F-1188/F-0614/M-0896/M-1218/M-1301/M-1241/M-0877/F-1212/M-1255/F-0671/M-0926/F-0828/M-0646/M-0670/F-0763/M-0768/M-0610/F-0942/F-0659/F-0751/M-0519/F-1063/M-1276/M-0703/M-1111/F-1178/F-0514/F-0717/M-0824/M-0868/M-0961/M-1291/M-0620/M-0567/F-1138/F-1297/M-0995/F-0838/F-0935/M-0881/F-1263/M-0982/M-0802/F-1328/F-0760/F-0810/M-0843/M-0678/F-0648/M-1109/F-0663/F-0545/M-1205/M-0636/M-0586/M-0783/M-0940/M-0607/F-1010/F-1282/F-0598/M-0792/F-0504/M-0555/M-0833/M-0960/M-0566/F-1272/M-1170/F-0900/F-0911/M-1068/F-0714/M-1031/F-1189/M-0630/M-0587/F-1132/F-1131/M-0649/M-1329/F-1016/M-1243/F-1202/M-0709/F-1086/M-1325/M-1304/F-1318/M-1247/F-1098/F-0622/F-1049/M-0973/F-0775/M-0524/F-0588/M-1145/F-0913/F-1112/F-0991/F-0898/M-0570/M-1021/F-1279/F-1061/F-0592/M-0816/M-0865/F-0558/F-0934/F-0959/F-0525/F-1314/M-1139/F-0682/M-1267/M-0906/M-0970/F-0984/F-0726/M-0528/M-1033/F-0516/M-0740/M-0680/F-0787/F-1062/F-0712/M-0933/F-1136/F-1258/F-1070/M-1281/F-0697/M-0577/F-0808/F-1106/M-1292/M-0997/F-1045/F-0652/M-0540/M-0862/F-0798/M-0777/F-1004/M-1009/F-0839/M-0581/M-1182/M-0841/M-1038/F-0503/F-1155/M-1163/F-0931/F-0647/F-1222/F-1336/M-1268/M-0941/F-1041/F-0927/M-0820/M-1135/M-1110/F-0579/M-1030/F-0515/F-1335/M-0694/M-0527/F-0623/F-1144/F-1015/F-1233/F-1006/F-0661/M-1142/M-1262/F-0660/F-0619/M-0920/F-0719/F-1123/M-0993/M-0557/M-0597/M-1064/F-0532/M-0539/F-0689/F-1349/F-0762/F-1120/F-0857/F-0948/M-1293/F-0668/F-0672/F-0552/F-1042/F-0882/M-0774/F-1280/M-0599/M-0779/F-0512/F-1176/F-1103/F-1169/F-0739/F-1171/M-1107/M-0639/M-0781/M-1307/F-0508/M-1287/M-1005/M-0606/M-0547/F-1143/M-0986/F-1342/M-0895/F-1316/M-0979/F-1240/M-0915/F-1245/F-0830/F-1108/F-0564/F-0890/M-0523/M-1331/M-0840/M-1000/F-1317/M-1265/F-0844/M-0923/M-1082/F-1213/F-0544/F-1225/M-0611/M-0859/F-0836/M-1300/F-1312/F-0938/M-1167/F-0954/F-0705/M-1014/F-1273/M-0534/M-0907/M-0536/F-0904/F-0625/F-0832/F-0722/F-1001/F-0575/M-0814/F-0864/M-0944/M-1053/M-1326/F-0825/F-1141/M-0556/M-0573/M-1025/F-1079/M-0510/F-1309/M-0513/M-1344/F-1092/M-0758/F-0748/F-0905/M-0932/F-0628/F-0812/M-0887/F-0574/M-0794/M-1084/F-1257/F-0753/F-0681/M-1078/F-1274/M-1239/M-1224/M-0892/M-0821/M-1158/F-1284/F-1134/F-0972/F-1315/M-1223/M-1102/F-1196/F-1333/M-0741/M-1080/M-0789/M-0806/F-1179/F-0804/M-1345/M-1117/F-1060/M-0996/M-0584/M-0664/M-0749/M-0770/M-0981/M-0782/F-1066/F-0975</t>
  </si>
  <si>
    <t>M-1074</t>
  </si>
  <si>
    <t>Juan Brenda</t>
  </si>
  <si>
    <t>F-0672/F-0622/F-1168/F-0592/F-0953/F-0543/F-0632/F-0578/M-0940/M-1201/M-1025/F-0574/M-1276/M-1139/F-1196/F-1316/M-1231/F-1212/F-0531/F-1317/M-1184/M-1255/M-1187/F-1123/F-1026/F-1059/F-1012/M-0859/F-1155/F-0687/M-0680/F-0515/M-0738/F-1086/M-1286/M-0986/F-1146/M-0758/M-0960/F-0735/M-0841/F-0836/M-0536/F-0751/M-0528/F-1098/M-0791/F-0798/F-1198/M-0609/F-0580/M-1262/F-1213/F-1240/F-0525/F-0864</t>
  </si>
  <si>
    <t>F-1075</t>
  </si>
  <si>
    <t>Vincent Thompson</t>
  </si>
  <si>
    <t>F-1198/F-1168/M-1068/M-1347/F-0538/F-0954/M-0678/M-0599/M-1276/F-0627/M-0774/M-1139/F-1013/M-0821/M-1054/M-0910/M-0988/M-1078/F-0578/F-1123/F-1285/F-0563/F-0583/F-1316/F-1212/M-1036/F-1060/F-0980/F-0579/M-0843/F-1098/M-1184/M-1303/F-0836/F-0882/F-1136/F-0804/M-0680/M-1005/M-0925/F-1324/F-1143/F-0625/M-1307/F-0861/M-0510/M-0703/F-1146/M-0837/M-0590/F-1016/F-1138/M-1167/F-0688/F-0726/F-0508/M-1135/F-0671/M-0513/F-1318/F-0754/M-0841/M-0755/F-1171/F-0515/M-0567/M-0606/M-0609/F-1213/M-0670/F-1071/F-1333/F-0531/F-0682/F-0900/M-1231/F-0520/F-0672/M-1287/F-0772/M-1223/F-0812/F-0512/F-0828/M-0818/M-0906/F-0864/F-1204/M-0973/F-0504/M-1101/F-0927/M-0534/M-0778/F-0842/M-0960/F-1178/M-0895/F-0844/M-0809/M-0733/M-0820/M-1325/M-0806/F-0739/M-0951/F-0934/M-0636/F-1012/M-0979/F-1312/F-1273/M-1339/M-0600/F-1169/M-1025/F-1155/M-1262/M-1247/M-0777/F-1249/F-0549/F-1257/M-1344/F-0839/F-0942/F-0622/F-1061/F-1202/F-1023/F-1275/M-1182/F-1119/M-0582/M-0878/F-0720/F-0929/M-0610/M-0919/F-0955/F-0659/F-1002/F-0690/F-0830/F-1193/M-0536/F-0786/F-1216/F-1183/M-1248/F-0558/M-0557/F-0502/F-0592/F-0648/M-0744/M-0507/F-0956/F-0904/M-0768/M-0553/F-1349/F-1214/M-0694/F-0905/F-1042/F-1226/M-0982/F-0561/M-1087/F-0893/F-1274/M-0871/F-0516/M-0597/M-1021/M-0834/M-1293/F-0917/F-0819/M-0867/F-0668/F-0797/M-0526/M-1323/F-0991/F-1196/M-0926/F-0568/M-1302/F-1284/F-1026/M-1118/F-0698/F-1282/M-1077/M-1319/F-1112/M-0731/F-0953/M-0562/F-1079/M-1082/F-1297/F-0617/F-0525/F-0629/M-1147/F-1151/F-1057/F-0564/F-1127/F-1120/M-1033/F-0829/M-1084/F-0884/M-0824/F-1280/M-0859/F-0773/M-0915/F-1278/M-0548/M-1187/F-0924/F-0787/M-1164/F-0937/F-1315/M-0524/M-1292/M-0792/F-1086/F-1010/M-0630/M-1072/M-0897/M-1064/F-0663/F-0544/F-0638/F-0975/M-0716/M-1014/M-1298/F-1335/F-0552/M-0738/F-0530/M-0779/M-1201/M-0746/M-0555/M-0587/F-1210/M-0944/M-0634/M-0646/F-1106/M-0556/M-0877/M-0679/M-0631/M-0662/F-0612/F-0838/F-1070/M-1044/F-1348/M-0986/M-0840/F-0545/M-1326/M-1022/M-0977/F-0801/F-0537/M-1181/M-0593/F-1045/M-0833/F-1228/M-1091/F-1346/F-1059/M-0664/M-1329/F-0661/F-0728/F-0935/F-0959</t>
  </si>
  <si>
    <t>F-1076</t>
  </si>
  <si>
    <t>Bruce Gutierrez</t>
  </si>
  <si>
    <t>F-0954/F-1119/F-1169/M-0599/F-1045/M-0977/F-0934/F-0861/M-0562/M-1276/M-0510/F-1178/M-0534/M-0859/F-1226/F-0828/F-1316/F-0959/F-0804/F-1196/F-1324/F-0574/M-0755/M-0818/M-0540/M-0860/F-1123/M-0837/F-0632/M-1231/M-0646/M-1184/M-0610/F-0819/F-0836/M-0996/F-0882/M-0961/M-0899/F-0712/F-1165/F-1126/M-0505/F-1079/F-0579/M-1054/M-0694/M-0877/M-0758/F-1183/F-0638/F-1213/M-1030/M-0607/F-1132/M-1139/F-1188/M-1344/F-0515/M-1347/M-0664/M-1187/F-1285/M-0696/F-1253/F-1136/F-0532/M-1005/F-0531/M-0986/M-1286/M-0536/F-0957/F-0927/M-1014/F-0549/F-1305/F-0617/M-0881/M-0951/M-1247/M-0910/F-0950/F-0568/F-0583/M-1307/M-0513/F-1063/F-1249/M-0539/M-0809/F-1278/F-0682/F-0627/F-0544/M-0995/M-1298/M-0597/F-1010/F-1152/M-0519/F-0751/M-0703/M-0831/F-1258/M-1035/F-1245/M-0878/M-0723/M-1091/M-0678/M-1033/M-0606/F-1215/F-0753/F-1098/M-1036/F-0839/F-0937/M-0715/M-0780/M-0636/F-0754/M-1167/F-1151/F-1259/F-1189/M-0594/F-0578/M-0523/F-1212/M-1043/M-1339/F-1129/M-0649/M-0895/F-0864/M-0967/M-0555/F-1263/M-0843/F-1059/F-0512/F-1312/F-0538/M-0573/F-1086/M-0600/F-1018/F-0714/M-1024/M-1243/F-1153/M-0973/F-1066/M-1326/M-0567/F-0545/M-0527/F-1271/F-0894/M-0557/F-1346/M-1172/M-0928/F-0739/F-0563/F-1108/F-0974/M-0926/M-0940/M-0582/M-0566/F-1138/F-0685/M-0892/M-1182/M-0949/M-0897/M-1135/F-1317/M-1038/M-0820/M-1147/F-0953/F-0966/M-1320/M-0716/F-0757/F-1222/M-0602/F-0623/F-0625/F-0948/M-0738/M-1323/F-0748/M-0680/M-0524/M-1083/F-0980/F-1210/F-0580/F-1057/M-1142/M-0840/M-0901/M-0529/M-1287/F-0592/M-0731/M-0941/M-0507/F-0728/F-0787/M-1082/M-0806/F-0517/M-1248/F-0935/F-1055/F-1280/F-1313/F-1026/F-1131/M-1255/F-0652/F-0520/M-1164/M-0501/F-0687/M-1109/F-0622/F-0663/F-1225/M-1077/F-0942/M-0560/F-1023/F-0551/M-1074/M-0824/M-0979/M-1293/M-0732/F-1234/F-0671/M-0733/F-1214/F-1238/M-0960/F-0767/M-1283/F-1242/M-0925/F-0735/F-0797/M-0658/M-1037/M-0992/M-0906/F-1272/M-0768/F-1295/F-1321/F-1015/F-1190/M-0778/F-0991/F-1106/M-1117/F-0904/M-0862/F-1016/F-1154/F-1198/M-1334/F-0672/F-1040/F-1081/F-1122/F-0829/M-0963/F-0764/M-1118/F-1250/F-0502/F-0772</t>
  </si>
  <si>
    <t>M-1077</t>
  </si>
  <si>
    <t>Ryan Bennet</t>
  </si>
  <si>
    <t>M-0505/F-1198/F-1285/F-1317/M-1014/F-0592/M-0510/F-1204/F-0953/F-1098/M-0678/F-0531/M-0892/F-1002/M-0833/F-0913/M-0919/F-1316/F-0502/F-0574/M-1107/F-0579/M-0909/M-0834/F-1041/M-1025/F-0672/F-1059/F-1151/F-1155/M-0703/M-0960/F-0812/M-0920/M-1194/F-0786/M-0806/M-1139/F-0751/F-0619/M-0988/M-1167/F-0844/F-0638/F-1312/F-0735/M-0548/F-0959/M-1276/F-1123/F-0712/M-0910/M-1054/F-0545/M-0599/F-1032/F-0543/F-0627/M-1030/F-0900/F-0660/M-0961/M-1339/M-1005/M-1182/F-1138/F-0544/M-1078/M-1033/F-1324/F-0520/M-1291/M-0553/M-0940/M-0837/F-0775/F-1210/F-0705/F-0819/M-0524/F-1178/F-1274/F-1216/F-1336/F-1196/M-1301/F-1136/F-0804/M-0566/F-1213/M-0925/F-0512/M-0986/M-1109/F-0798/M-1147/F-1190/F-0568/F-1013/F-0991/F-0719/M-0949/M-0877/M-1069/F-0588/M-1325/F-0625/M-1068/F-0754/M-0555/M-1302/M-0779/F-1257/M-0758/F-1120/F-1349/M-1247/F-0927/M-0926/F-0934/M-0567/M-1262/F-0882/M-1223/F-1106/M-0680/F-0628/M-0507/M-0881/F-1215/M-0977/F-0596/M-1156/F-1061/F-0747/M-0607/M-0501/F-0690/F-0671/M-0519/F-0515/F-1152/M-1319/M-0733/F-0583/F-1278/F-0648/F-1126/M-0992/M-0528/F-0839/M-0540/F-0558/M-0696/F-1086/M-0824/F-0697/M-0951/F-1046/M-1102/F-0687/F-0764/M-0738/M-1201/M-1084/F-1258/M-0577/F-1070/F-1175/M-0789/F-1188/M-0691/F-1279/M-0610/M-0945/M-1269/F-1168/M-0791/F-1001/F-1129/M-1243/F-1228/F-0929/F-0563/M-0526/F-0532/F-1171/F-0591/F-0884/M-0979/F-0613/F-0503/F-1305/F-1144/M-0915/F-0846/M-0746/M-1195/M-0656/F-0622/M-1292/M-1303/F-1134/F-0525/F-0980/M-1035/M-1241/M-1255/M-1164/F-1062/F-0538/F-0767/M-0529/F-1212/F-0966/F-0564/M-0586/M-0673/F-0797/M-0709/M-1268/F-1232/F-1193/F-1275/M-0723/M-1231/F-0537/M-1192/M-1101/M-0778/M-1083/M-1145/M-0820/M-0982/F-0957/M-0646/M-0644/F-1282/F-0935/F-1004/M-1091/F-1060/M-0777/F-0950/F-1143/M-1323/M-0818/M-1163/M-1072/F-1040/F-1314/F-0886/F-0772/F-0893/F-0832/M-1298/F-0714/F-0858/M-0744/M-0539/F-1333/M-0793/F-0575/M-1003/F-0842/F-1183/F-0578/F-0838/F-0955/F-1271/M-0996/M-0783/F-0975/F-0516/M-1248/M-1031/F-0828/M-0869/M-0590/F-0629/F-1103/M-0694/F-0748/F-1016/F-0685/F-1214/M-0768/M-1217/M-1300/M-0557/M-1118/M-1135/F-1165/F-1079/M-0831/M-1174/F-1222/F-1234/F-0632/M-0736/F-1116/F-1332/M-0932/F-0810/M-0533/F-0645/M-0923/F-1006/F-0651/M-1329/M-1344/M-1064/M-0664/M-1056/M-1007/M-0841/M-1283/M-0670/M-0593/M-0609/F-0976/F-1240/M-0978/F-1100/F-0922/M-0843/M-0665/M-1008/M-0964/M-1000/M-1235/F-0508/M-0851/F-1055/M-0958/F-0737/F-0864/F-0637/M-0809/F-0766/M-0631/M-1099/F-1127/F-0898/M-0534/M-1206/F-1169/F-0795/M-0699/F-1052/M-0973/M-0821/M-1021/F-1105/M-0576/F-0954/M-0603/F-1132/M-0582/F-1112/F-1081/M-0587/M-0963/F-0861/M-1187/F-1017/F-0688/F-1315</t>
  </si>
  <si>
    <t>M-1078</t>
  </si>
  <si>
    <t>Xu Dongmei</t>
  </si>
  <si>
    <t>F-1119/M-0926/M-0505/F-0592/F-0861/M-1068/F-0627/M-0973/F-0672/M-0837/M-0977/F-1079/M-0507/F-1190/F-0638/F-0775/F-0512/F-1129/F-0934/M-0986/M-0607/M-1187/M-0833/M-0806/F-1143/F-0580/F-1165/F-0502/M-1347/M-0877/F-0748/F-1324/M-0744/F-0537/M-0841/F-0842/F-1045/F-0629/F-1210/M-1301/F-1060/M-0818/F-1012/M-0536/M-0566/M-0851/M-1084/M-1303/M-0860/M-1054/F-0846/M-1231/F-0632/F-1213/M-0859/F-0753/F-1169/M-0560/F-1297/F-0688/F-0579/M-0821/F-0980/F-1168/M-1035/F-0786/M-0534/M-0570/F-0804/F-0545/F-1002/M-1033/F-1026/F-1151/F-1086/F-1228/M-0609/F-1318/M-0794/M-0843/F-0864/F-0726/F-1222/M-0553/M-1139/F-1193/F-0829/F-1263/M-0694/M-1255/F-0900/M-1182/F-1042/F-1285/M-1005/F-0747/M-0777/F-0622/M-1181/M-0709/M-0919/M-0557/F-0625/M-0831/F-0991/F-1061/M-0895/M-0664/F-1215/F-0617/M-1091/M-1293/M-1320/M-0540/F-1216/M-0802/F-0717/M-0967/M-0951/M-0960/M-0783/M-0909/M-1319/F-0828/F-1249/F-1202/F-0697/F-0763/M-0630/M-1269/F-0819/F-0682/M-0567/F-0612/M-0677/F-0844/F-1317/F-0857/M-1095/F-1284/F-0931/F-0839/M-1325/F-1171/M-0636/F-1186/M-0817/M-0602/F-1188/F-0942/M-1329/F-1271/F-0830/F-0913/M-0996/M-0610/F-0671/M-0510/M-0658/F-1279/M-0755/M-0867/M-0680/M-1167/M-0576/F-0810/M-0915/F-0836/F-1282/F-0531/F-1275/M-0524/F-1136/M-0740/F-1106/M-0782/F-1226/F-0568/F-1063/M-0624/M-1291/F-1071/F-0538/F-0628/M-0774/F-1059/M-1262/M-1031/M-0665/M-1101/M-0899/M-1292/F-1176/M-0586/M-1243/F-1046/M-1307/M-1223/F-1146/F-0525/F-1081/M-1158/F-1328/F-0886/F-0882/F-1016/M-0906/M-0910/F-1250/M-1300/M-0593/F-1057/M-1281/F-0686/F-1052/F-1280/F-0812/F-0563/F-1214/M-0703/M-1014/M-0738/M-0758/F-1126/M-0865/F-0701/F-1225/M-1142/M-0723/M-0824/F-1242/F-0751/F-0601/F-1273/M-1266/F-1322/F-0551/M-0670/F-0596/F-0503/M-0716/F-0935/M-0778/F-1312/F-0727/M-1147/F-0927/F-1189/F-0515/M-1009/F-0787/F-1349/F-1257/F-1212/M-0620/F-0687/M-0550/F-0957/F-1245/F-0950/F-0929/M-1334/M-0528/F-0845/F-0772/M-0699/M-0526/F-0959/F-0544/M-0949/M-1241/M-0559/F-0971/M-1344/M-1248/F-1066/F-1108/M-0961/M-0878/F-0661/F-0712/M-1247/F-1015/M-0809/M-0599/M-0641/M-1283/M-0933/F-0689/F-0530/F-1204/M-0790/M-1170/M-1083/F-0668/M-0547/M-0944/F-1027/F-1112/F-0954/F-0659/F-0514/F-1160/M-0655/F-0635/F-1132/M-0562/M-1276/M-1051/F-0648/M-0834/M-0565/F-1123/M-0862/M-0868/M-1206/M-0887/F-0799/M-1207/M-0779/F-1238/F-0543/M-1025/F-0984/M-0907/F-0720/M-0673/F-0952/M-0675/F-1196/F-0564/F-0574/F-1032/F-0692/F-1175/M-1109/M-0646/M-1192/M-1184/F-0762/M-0896/M-1211/F-0702/F-1200/F-1089/F-0578/F-1001/M-0587/F-1055/F-1152/F-0969/M-1304/M-1218/M-1267/F-1258/M-1000/M-1104/F-0569/M-0649/M-1008/F-1244/F-1316/F-0549/M-0928/M-0908/F-1120/F-0698/F-0663/F-1100/M-0994/M-0631/M-1073/F-1092/M-0656/M-1087/F-0797/M-1208/F-1023/F-0938/F-1116/M-0577/F-1004/M-1172/F-1305</t>
  </si>
  <si>
    <t>F-1079</t>
  </si>
  <si>
    <t>Shirley Anderson</t>
  </si>
  <si>
    <t>M-0694/F-0592/F-1204/M-0778/M-0960/M-0636/M-0860/F-0627/F-0812/F-0786/M-0560/M-0851/M-0973/F-1324/F-0688/F-0748/F-1119/F-1120/M-0833/M-1339/M-1031/M-0624/M-0505/F-0672/F-1213/F-0954/M-0744/F-0819/F-1046/M-0599/F-0726/M-0940/M-1319/F-0568/F-1151/M-0723/M-0834/F-0632/F-1155/F-1016/M-0646/M-0664/F-1123/F-1002/M-0824/F-0842/M-0920/F-0913/F-0838/F-1188/M-1038/M-1194/M-0696/M-0774/M-0524/F-0531/F-1098/F-1305/F-1312/F-1226/M-0528/M-0576/M-0979/F-0810/M-1069/F-1210/F-0984/M-0928/M-0709/M-0716/F-0861/M-0951/F-1280/M-1036/F-0929/M-1181/F-1106/F-1253/F-0953/M-1205/M-1111/F-1337/M-0536/M-0507/F-0574/F-0787/M-0555/M-0881/M-1267/M-0570/M-0967/F-0525/F-1108/F-1178/M-1300/M-1287/F-1179/M-0821/F-0705/M-0831/M-0988/M-1303/F-0911/F-0578/M-1255/M-0867/F-0846/F-0689/F-0508/F-1328/F-0580/M-1248/F-1004/M-1101/F-0900/M-1283/F-0775/M-0871/F-0714/M-1145/F-0797/M-0919/F-1168/F-1071/F-0839/M-1269/F-0579/M-0582/M-0649/M-0996/M-0779/F-0663/F-0588/F-0651/F-0829/F-1317/F-0893/F-0596/F-1146/M-0755/M-1084/M-0539/M-1014/F-0668/F-0830/M-0813/F-0939/M-0995/M-0826/M-0840/F-0747/M-1139/F-0517/M-0895/M-1307/F-1055/M-0700/M-0897/F-1222/M-0566/F-0520/F-0872/F-0917/F-1027/M-0609/F-1131/F-1275/F-0687/F-0934/M-1054/F-1041/F-0515/F-1149/F-0924/M-1158/M-0600/F-1263/F-1260/M-0961/F-0512/M-0782/F-0882/F-0804/M-0841/M-0888/F-0980/M-1201/F-1271/M-0970/F-0889/F-0532/F-1215/F-1285/F-1250/M-1292/F-1154/F-0959/M-1035/F-0514/M-0519/M-0547/M-0724/M-0963/M-0557/F-1126/F-1129/M-1167/M-1009/F-1165/M-0567/F-1349/M-1087/M-0594/M-1218/M-0526/M-1211/F-0955/F-0751/F-1081/M-1164/M-0932/F-1045/M-0998/F-0828/F-0685/M-1281/F-0858/F-0808/M-1053/F-1018/F-1010/M-1184/F-1336/F-1183/F-1136/M-0610/M-0607/M-0527/F-1132/M-0670/F-0763/F-0884/M-0854/M-1051/F-1066/M-1231/F-0545/F-1258/M-1187/M-0513/M-0745/F-0857/M-1118/M-0869/M-1334/F-0753/F-1059/M-0820/F-0799/M-1325</t>
  </si>
  <si>
    <t>M-1080</t>
  </si>
  <si>
    <t>Sophia Ramos</t>
  </si>
  <si>
    <t>F-0672/F-1119/F-1169/M-1223/F-1316/M-0821/F-1136/M-1347/M-0738/M-1167/M-0678/F-1106/F-0786/F-0959/F-0578/M-0560/F-1123/F-1129/M-0778/M-0841/F-1165/M-0774/M-0877/F-0991/M-1184/M-0992/F-1079/F-0980/F-0531/M-0540/F-1196/F-1023/F-1198/M-1255/F-0545/F-1183/M-1231/M-1078/F-0842/F-0515/M-0986/F-0861/M-1095/M-1005/F-1002/M-0507/F-1285/M-1248/F-1143/M-1301/M-1303/M-0680/M-0862/F-1204/M-1243/M-1292/F-1318/M-1035/F-1098/F-0775/M-1025/M-0909/M-0837/M-1068/F-1012/M-0536/F-0538/M-1325/F-1042/M-0534/F-0625/F-0686/F-1138/M-0988/F-1045/F-0799/M-0670/M-0901/M-0817/M-0646/M-0967/M-0582/F-1228/F-0772/M-0658/M-0824/M-0818/M-0831/M-0636/M-1201/M-1187/F-0525/F-0937/M-0780</t>
  </si>
  <si>
    <t>F-1081</t>
  </si>
  <si>
    <t>Yao Xiaodong</t>
  </si>
  <si>
    <t>M-1025/M-0821/F-0953/F-1046/M-0678/F-0671/M-1293/M-0860/M-0507/M-0877/F-0954/M-1111/F-1106/F-0819/M-0926/M-0919/M-1035/M-0806/F-1210/M-1255/F-1123/F-1336/M-1054/M-1084/F-0839/F-1060/M-1182/F-1079/M-1078/F-1016/M-0694/M-0609/F-1059/M-0779/F-0632/M-0548/M-0562/F-0844/F-0578/F-0502/F-0913/M-1038/F-0596/F-0688/M-0841/M-0738/F-0580/F-0638/F-0799/F-1317/F-0754/M-0768/F-0697/F-1240/F-1071/M-1107/F-0574/F-0726/M-1195/M-1302/F-1285/M-0982/F-1143/M-1201/F-1337/M-0606/F-0937/M-0524/F-0687/F-0991/F-0525/M-0986/F-0751/F-0934/F-0543/M-0910/M-1304/M-0782/M-0809/M-0646/F-0772/M-1167/F-0957/M-1286/M-0794/F-0748/M-1320/F-1041/M-0536/F-0807/M-0944/M-0817/F-0579/F-0563/M-1101/M-0951/F-0787/F-0974/M-0566/M-0833/M-1184/M-1095/F-1305/F-0617/M-1102/M-0781/F-1271/F-0592/F-1275/M-0570/M-0691/M-1262/F-1120/F-1002/F-1001/M-0967/F-0975/F-0564/F-0739/M-0867/M-0906/M-0928/F-0714/F-0828/F-0855/M-0777/F-0672/M-1298/M-0634/F-0942/M-1033/M-0679/M-0871/M-1291/F-0804/M-0901/F-1279/M-0868/F-1152/F-1112/F-0558/M-1223/M-0665/M-0960/F-1092/F-0504/M-0755/M-1036/F-1026/M-0988/M-0602/M-0696/F-0503/F-1225/F-0900/F-1175/F-1183/M-0837/M-0560/F-0810/M-0573/F-0980/F-0622/M-1068/F-1057/F-1179/F-0538/M-0680/F-1257/F-1012/F-0545/M-0594/M-0501/F-1086/M-1187/F-1178/F-0531/M-0555/M-0896/F-1171/F-0757/F-1272/F-0551/F-0827/M-1135/F-0512/F-1259/F-1346/M-0843/F-1176/F-1169/M-0851/M-0997/F-0619/F-1284/M-0746/F-0911/F-1228/F-1202/F-0798/M-1344/M-1208/F-0904/M-1030/M-0706/F-0857/M-0752/F-1151/M-1145/F-1136/F-0767/M-0925/M-0758/F-1130/M-0577/F-0515/M-0888/M-0610/M-0862/M-0534/F-1045/F-1313/M-0716/F-1055/F-0728/M-0771/M-0783/M-1243/M-0947/M-1044/M-0847/F-1196/F-0948/M-0793/M-0599/F-0530/F-0627/F-0764/M-0881/F-1066/M-1022/F-0719/F-0763/M-0556/F-0532/M-1139/F-1315/F-0612/F-0959/M-1287/M-1003/M-0993/M-0550/M-1268/F-0727/F-0720/F-0830/F-0698/F-1115/M-0859/M-1319/F-1070/M-1172/F-0966/F-1316/M-1331/M-1118/F-1253/F-0517/M-0945/F-0886/M-0792/F-1213/F-0561/M-0778/F-1122/F-1212/F-1013/F-1039/M-0943/M-1080/M-0897/M-0963/M-1266/M-0567/M-1031/M-0624/F-0797/M-0895/F-0668/M-0597/M-0998/F-0598/F-1141/M-1029/F-0669/F-0516/F-1190/F-1324/M-0979/M-0920/F-1146/M-0791/F-0861/F-0773/M-0630/M-0505/F-0938/M-1345/F-1108/M-1231/F-0588/M-0636/F-0935/M-1269/M-0973/F-1318/F-0628/F-0645/M-1292/F-0659/M-0814/F-1234/M-0519/F-0889/F-0898/M-0909/M-1217/F-1129/F-0635/F-1215/M-1073/F-1193/M-0611/F-0914/F-1297/F-1131/F-0893/F-1340/M-1267/M-0620/M-0961/M-1270/M-0907/M-1181/M-0831/F-0983/M-0981/M-1303/M-1218/M-0675/F-0684/F-1229/F-1186/M-1087/M-0593/F-0842/F-1349/F-1227/F-0663/F-1263/F-0521/F-0735/M-1014/M-0995/M-0908/M-1307/M-1005/F-1328/F-1226/F-1138/F-1233/F-1098/F-1116/F-1198/M-1009/F-1309/F-0931/F-1282/M-1156/M-0834/F-1222/M-0802/M-1043/M-0850/M-0582/F-0863/M-1142</t>
  </si>
  <si>
    <t>M-1082</t>
  </si>
  <si>
    <t>Jihad Kamal</t>
  </si>
  <si>
    <t>F-1119/F-1198/F-1168/M-0694/F-1317/F-0622/F-1316/M-0560/F-0627/F-1032/F-1046/F-0672/F-0775/F-0579/M-0723/M-0860/F-0638/M-0841/M-1347/F-0596/F-1285/M-1107/F-0726/M-0505/F-0574/F-1045/F-1169/F-0953/M-0982/M-0593/F-0544/F-0980/F-0592/F-1059/F-0829/F-1098/F-0502/M-1303/F-1151/F-0828/M-1033/F-0747/M-1184/M-0599/M-1068/F-1312/F-1196/F-0913/M-1051/F-0682/F-1336/M-1036/M-0977/M-1005/F-1226/F-0697/F-1013/M-1031/F-1240/F-0957/F-0629/M-0960/F-0525/M-0624/F-1066/M-0570/M-0606/F-0819/M-0768/F-0844/F-0623/M-0792/F-1333/F-0954/M-0774/M-1307/M-1014/F-0617/F-1129/F-1171/F-1186/M-0794/F-0671/F-1216/M-0996/F-0942/M-0910/M-1319/M-0925/F-0619/F-0549/F-0561/F-1190/F-1086/F-1136/F-1146/F-1079/M-1194/F-0685/M-0949/F-1057/M-1167/F-1178/F-1016/F-0719/F-1193/F-1228/F-0808/F-1010/F-1213/M-0680/M-0553/F-0857/F-1214/M-0869/F-1143/M-0851/F-0537/M-1293/F-0842/M-1170/F-0754/M-0678/F-1263/M-0703/F-1271/F-0531/F-0959/F-0804/M-0992/F-0538/F-1027/F-1222/M-0940/F-0952/F-0588/F-0900/M-0501/M-1038/M-0995/M-0791/F-0720/F-1179/F-0807/M-0700/F-0839/F-0935/M-0888/M-0906/M-0895/M-1286/F-1130/M-0562/M-0899/F-1188/M-1248/M-0594/F-0924/M-0973/F-0558/F-1026/M-0892/M-0961/F-1253/F-0751/F-1257/F-0762/M-1255/F-1040/M-0634/F-0688/F-1295/M-1109/M-1262/M-0696/F-0830/F-1060/M-0993/F-1042/M-1139/M-1025/M-0840/M-0609/M-0885/F-1106/F-1280/F-0628/F-1210/M-1268/F-1175/F-0728/M-0550/F-0717/M-0523/F-0543/F-0838/M-0833/F-1015/F-1123/M-1142/M-0733/M-1269/M-1087/F-1176/F-0955/M-1223/M-1304/M-0876/F-1278/F-0984/F-0872/F-1259/M-0909/M-1084/M-0806/F-1152/F-0508/M-0557/M-0826/M-0944/M-0981/F-1215/F-1249/M-1339/F-1212/F-1133/M-0610/F-0849/M-1329/M-1095/M-0765/F-0727/M-0963/F-1348/F-1012/F-0739/M-0677/M-0843/M-0817/M-0646/M-0741/F-0714/F-0889/M-0524/M-0901/M-0607/F-0712/M-0915/F-1279/F-0687/M-1231/M-0818/M-0590/F-1127/F-0647/F-0799/M-0919/F-1238/M-0716/F-0748/M-1078/F-1202/M-1181/F-0613/M-0778/M-0813/M-1201/F-0517/F-0757/M-0582/F-0786/F-0635/F-1004/M-0600/F-0657/M-0724/F-0515/F-1165/F-1328/M-0655/M-1067/M-0586/F-1149/M-1054/F-0914/F-0520/F-0504/M-0943/M-1145/M-0877/F-0616/M-1344/F-0552/M-0744/M-1080/M-0639/F-1275/M-1195/M-0567/F-0798/M-0800/M-0528/M-1056/M-0879/M-0656/M-0658/M-0868/F-1242/M-0732/F-0772/F-0904/F-1324/F-0545/F-0858/F-0632/M-0988/F-1229/M-0834/F-0614/M-1283/M-1164/M-0986/M-0548/M-1266/F-0886/F-1126/F-1112/M-1276/M-0587/F-0975/F-0950/F-0803/M-1325/F-1318/F-1001/F-0787/M-0529/M-0755/M-0809/M-1101/F-0512/M-1072/M-0555/F-0893/F-1183/F-0855/F-1250/F-1108/M-0835/M-0654/M-0746/M-1158/M-0534/F-1322/F-1138/F-1115/M-0771/F-0939/M-1224/F-0735/F-0660/F-0689/F-1153/M-1243/F-0902/F-1232/M-0926/M-0881/M-0566/M-1326/F-0861/M-1241/F-0563/M-0675/M-0631/M-0782/F-0946/M-0510/F-0580/M-0821/F-0578/M-1287/F-1277/F-1023/F-0825/F-1256/F-1061/F-1221/M-0643/M-0738/F-0937/F-0852/M-0781/M-0859/M-0862/M-0941/F-0773/F-1071/M-0831/M-1289/F-0766/M-1035/M-0871/F-0698/F-1204/M-0541/F-1155/M-0573/M-0878/M-0837/M-1024/M-0704/M-0536/F-0659/M-0526/M-0608/M-0729/F-1055/M-1147/M-1187/M-0783/M-0513/F-0962/M-1156/M-0802/M-0572/F-0653/M-0740/F-1297/M-1166/F-0598/M-0920/F-0516/M-0507/F-0966/M-0730/M-0670/F-0836/F-0645/F-0684/F-0595/M-0777/F-0753/M-0683/M-1291/M-1064/F-1258/M-1029/M-1172/M-0824/F-0965/F-1274/F-0812/F-0514/F-0707/F-1041/M-0559/M-1182/M-1003</t>
  </si>
  <si>
    <t>M-1083</t>
  </si>
  <si>
    <t>Hanan Abdullah</t>
  </si>
  <si>
    <t>F-0622/F-1151/F-1013/M-0505/M-1223/M-1014/M-1276/F-0687/F-0592/F-1336/M-0510/F-0579/F-0537/F-1026/F-1212/F-1196/F-1129/M-1139/M-1319/F-1002/F-0596/F-1119/F-0864/F-1169/F-1155/M-0774/M-0599/M-0986/F-1098/M-1292/F-1138/M-1201/M-0925/F-0775/F-0598/M-0562/F-0828/F-1060/F-0913/F-0578/F-1106/F-1016/F-0842/M-0723/F-1071/F-0697/F-0574/M-0818/M-1145/F-1228/F-1171/F-1042/F-0543/M-1030/M-1031/F-0735/M-0696/M-0536/M-1301/F-1081/F-1202/F-0672/F-0544/F-1146/F-1045/M-0949/F-0627/F-1215/M-0610/F-1066/M-0501/M-0988/F-0975/M-0977/F-1023/F-0812/F-0953/F-1132/F-1312/M-0995/M-0755/F-1210/F-0838/F-1193/F-0991/M-0831/M-1345/F-0588/F-1213/M-0570/M-0553/F-1285/F-0563/F-0957/F-0525/M-0970/M-0909/F-1063/M-1267/M-0529/F-0927/M-0507/M-1111/M-1087/M-0778/F-0531/F-1004/M-1005/M-0862/F-1070/M-1167/M-1109/M-0868/M-0920/F-1183/F-0772/M-0744/F-0508/M-0967/M-0602/F-0617/F-1108/M-1302/F-0739/F-1273/M-0951/M-0768/F-0937/M-0606/F-0882/M-0888/M-0895/F-0797/F-1222/F-0857/F-0623/F-0619/F-1061/M-0634/F-1062/M-0928/M-0567/F-0898/M-1068/M-0833/M-0910/M-1135/F-0583/F-1126/F-0685/M-1293/M-0834/M-0791/M-0821/F-1168/F-1190/F-1263/M-1326/M-1195/M-1211/M-1110/F-1316/F-0714/F-0846/M-0859/F-0924/F-0503/F-0763/F-1175/F-0931/F-1032/M-0566/M-0732/M-1304/F-1348/F-0934/F-1250/F-0538/M-0940/F-1188/M-1044/M-0630/M-1078/F-1152/F-1189/F-0545/F-0786/M-1054/F-0512/M-0892/M-1248/M-0649/F-0580/F-0551/F-0616/F-1317/F-1226/F-0568/M-0540/M-0597/M-0752/F-1049/M-0997/F-1079/M-0680/F-1086/M-0738/F-0990/M-0677/M-0897/M-0945/M-0594/M-1194/F-0894/F-0530/M-1187/M-0973/F-1010/F-0984/F-1120/M-1102/M-1283/F-0844/F-0836/F-0520/F-0764/M-1091/M-1007/M-1268/M-0586/F-1198/F-0935/M-0611/M-0848/F-0647/F-1249/M-1231/M-1255/F-1090/M-0600/F-1271/M-0881/M-0573/M-0703/M-0758/F-1324/M-1320/M-0809/M-0557/M-0979/F-1335/F-0747/F-0929/F-0939/F-1216/F-1134/M-0783/F-1279/M-0841/F-1040/M-0860/M-1158/F-0671/M-0678/M-0593/F-1295/F-0948/M-0655/F-0753/M-0943/M-0780/M-1347/M-0877/M-1000/F-1282/M-1072/F-1052/F-0504/M-1325/F-1186/M-0993/F-0719/M-0824/F-1342/F-0688/M-0607/F-0712/M-0624/F-1232/M-0539/M-1147/M-1107/F-0827/M-1243/M-1024/F-0830/M-0770/F-0861/F-1234/F-0661/M-1286/F-0653/F-0808/F-0965/M-1099/F-0980/M-1289/F-1176/F-0804/F-1131/F-1057/F-0832/F-1136/F-1149/M-0840/F-0889/F-0904/F-1065/F-1297/M-0590/F-0635/F-0959/M-1161/F-0663/F-1178/M-0609/M-1025/M-0837/F-1092/M-0742/M-1241/F-1233/M-1009/M-0835/M-0519/F-0502/F-0962/F-1123/M-0817/M-0960/M-0582/F-1122/F-0628/F-0728/F-0564/M-0771/M-0716/M-1217/F-0549/F-1244/F-0798/F-1274/M-1262/F-1322/M-1095/F-0754/M-1170/F-1238/M-0992/M-0765/F-1089/F-0942/F-1337/M-1029/F-0632/M-0851/M-0933/M-0806/M-0878/F-0787/F-1227/M-0694/F-1116/M-1334/F-1258/F-1046/M-0577/F-0612/F-1314/M-1184/F-0589/M-0664/M-1056/M-0978/M-0618/M-0908/M-0982/F-1204/F-0690/M-0706/M-0919/M-1287/M-0604/M-0704/F-0952/M-1038/F-0954/M-0527/M-0526/F-0823/M-0793/M-1252/M-0989/M-0926/F-0638/M-0996/M-0550/M-0981/M-1300/F-1257/F-0561/M-1037/M-0901/M-1118/F-1027/M-0790/F-0676/F-1012/M-0548/F-1305/M-1117/M-0781/M-0958/F-1113/M-1218/F-0905/F-1284/F-1318/M-1125/F-1143/M-1338/M-0826/M-1220/M-1150/F-1041/M-1085/M-1339</t>
  </si>
  <si>
    <t>M-1084</t>
  </si>
  <si>
    <t>Aaron Reyes</t>
  </si>
  <si>
    <t>F-0592/F-0786/M-0910/M-1319/F-0804/M-1223/F-1169/F-1046/F-1151/F-0913/M-0567/M-0507/M-1248/F-0574/M-0940/F-0748/F-0959/M-1014/F-1324/F-1120/M-0778/M-0967/F-1071/M-0723/F-1004/M-1030/F-0627/M-0560/F-1119/M-1035/M-0988/F-0864/M-0536/M-0774/F-1152/M-0755/F-0751/M-1139/M-0977/F-0739/F-0632/M-1241/M-1201/M-0926/M-1187/F-0596/F-0927/F-0622/M-1095/M-0909/F-1190/F-1226/M-0915/F-0625/F-0754/F-0583/M-0837/F-1165/M-1031/F-1202/M-1033/F-0911/M-0758/M-0920/F-1168/F-1312/M-1255/F-1132/M-0550/F-0520/F-0638/F-0512/M-0782/M-0792/F-1210/M-1078/F-0747/F-1212/F-0697/M-0949/M-1038/M-1195/F-1213/M-0680/F-0937/F-1055/F-0531/F-1131/M-1276/F-1171/F-0660/F-0537/M-0982/M-1194/F-0682/F-0882/F-1328/F-0798/M-0833/M-0877/M-1302/F-1198/F-0563/F-1070/M-1145/F-1098/F-0525/F-0686/M-0590/F-0688/M-0524/M-1347/F-0764/F-0861/F-0685/M-1287/M-1304/F-0614/F-1249/M-0636/F-1178/M-0817/F-1258/M-1158/M-0867/M-1091/F-1216/F-0757/F-1106/F-0942/F-0954/F-0839/M-0670/M-0505/M-1281/F-0504/M-0899/M-0841/M-1298/M-0738/F-0984/M-1301/M-1325/M-0919/F-1041/M-0859/M-0582/M-1289/F-0980/M-0562/M-0526/F-0672/F-1305/M-0715/M-0960/M-0997/F-1196/F-1013/F-0884/F-1086/M-0600/F-1333/F-1259/F-1063/F-0797/M-0777/F-1282/F-0975/F-1028/F-0502/M-1181/M-0679/F-1012/F-0558/F-0698/F-0773/F-0544/F-1126/F-0939/M-0851/F-0687/F-1130/F-0819/M-1043/M-0673/M-1054/M-0510/F-0772/M-1083/M-0843/M-0611/F-0651/F-1342/M-0744/F-1155/M-0553/F-1322/F-0568/F-1349/F-1045/M-0555/M-0781/F-1189/M-0691/F-1153/M-0986/M-0746/F-0812/F-1318/M-0854/F-1272/F-0684/M-0876/M-1118/F-1061/F-1141/M-0577/F-1129/F-0538/M-0821/F-0561/M-0860/F-0767/M-1072/M-0888/F-1346/F-1127/F-0545/M-0694/M-0597/M-1007/M-0791/F-1335/F-1059/M-0547/F-1273/M-1077/M-0540/F-0828/F-1253/F-1066/M-0529/M-0610/F-1116/F-0950/M-0768/F-0953/F-0712/F-1032/M-0932/F-0842/M-1111/M-1205/F-1040/F-0578/F-0762/F-0676/F-0775/F-0714/M-1067/M-1243/M-0834/M-0655/F-1214/M-0895/M-1000/M-1074/M-0677/M-0973/M-1184/M-1036/M-0573/F-0726/F-1026/M-0646/F-1348/M-0868/F-1018/M-0566/M-0903/F-0858/M-1269/M-0602/M-1029/M-1320/F-1136/F-0962/F-1042/M-0641/F-1183/M-0840/F-0968/M-0951/M-1068/M-0813/F-0735/F-1316/F-1274/F-1188/M-1266/F-0681/F-1060/F-0668/M-0885/M-0678/F-0543/F-0893/F-0617/M-1003/M-1286/M-0658/F-0569/M-0639/F-0601/F-1001/F-0890/M-0814/F-1002/M-0711/M-0740/M-1292/M-0925/F-0623/M-0609/M-1025/M-0534/F-0613/M-1005/M-1170/F-0838/F-1023/F-0965/F-0991/F-0904/M-1053/M-1247/M-0802/M-0853/M-0981/F-1332/F-1203/M-0835/M-0528/M-0826/M-0806/F-0564/M-0878/M-0887/M-1262/M-1231/M-0696/M-1101/M-0518/M-1147/F-1160/M-1167/F-1336/F-0917/M-0809/M-1308/M-1008/F-1271/F-1079/F-0974/M-1021/F-0957/F-1284/F-0886/F-0692/M-0989/F-0946/F-1279/F-1234/M-0793/F-0753/F-0588/F-0648/F-1317/F-1052/M-0824/M-0593/M-0947/M-1239/M-0624/F-0579/F-0846/F-0503/F-0661/F-0598/F-1154/M-1197</t>
  </si>
  <si>
    <t>M-1085</t>
  </si>
  <si>
    <t>Christian Ward</t>
  </si>
  <si>
    <t>F-0828/M-0599/M-0988/M-0926/F-0861/M-0834/F-0786/M-0877/M-1276/F-0954/F-1079/M-0977/F-1013/F-1120/M-0973/M-1078/F-0579/F-0804/F-1026/M-1139/F-0512/F-1098/F-1059/F-0638/M-0646/F-0502/M-0624/F-0687/F-0568/M-0562/M-0680/F-1202/F-1178/M-0560/F-0735/M-0567/M-0507/M-0609/F-1001/F-0819/F-0537/M-0843/F-0531/M-0949/F-1042/M-0821/F-1041/M-0992/M-0859/F-0622/F-0959/F-1171/M-0519/F-1169/M-0909/F-0900/M-1014/M-0678/M-0590/F-1143/M-0833/M-0783/M-0837/F-0525/M-0851/F-0672/F-1002/M-1201/M-1187/M-0774/M-0892/F-1055/F-0617/M-0694/F-0911/F-1126/M-1038/F-0913/F-0839/F-0619/F-0829/F-0688/M-1068/F-0864/M-1095/M-1035/M-0881/M-0895/F-1146/F-1210/M-1021/M-0553/F-1204/F-0812/F-0596/M-0658/M-0505/F-0838/M-0778/F-0549/M-0979/F-1010/F-1123/F-0775/M-0744/M-1135/M-1170/F-1186/F-1190/M-0607/F-0757/F-1318/M-1302/M-0620/F-0748/M-0782/F-1138/F-1183/M-1243/M-1084/F-1212/M-1344/F-0532/M-1024/M-1223/M-0824/F-0956/F-1316/F-0726/M-1262/F-0588/M-1268/M-0928/M-0696/M-0809/M-0961/M-1347/M-1248/F-1317/M-0610/F-1023/M-0794/M-1303/F-0583/F-1129/M-1205/F-0957/F-0807/M-1231/F-0953/M-1194/F-0551/F-1060/M-0691/F-1119/F-0849/M-1283/F-1198/M-0901/F-0651/M-0789/F-1333/F-0544/M-0806/M-1101/F-0846/M-1208/M-0634/M-0986/F-1324/F-0857/M-0768/M-0527/M-0779/M-0906/M-0602/F-0836/M-1255/F-1196/F-1136/M-0841/F-0627/M-1074/M-1167/M-1091/F-0991/F-0934/M-0709/F-0810/F-0799/F-1284/F-0808/M-0820/M-0856/M-0703/F-0515/M-0582/F-1066/F-0886/M-0970/M-1005/M-1334/M-0967/M-1326/M-0510/M-0673/F-1057/F-1116/M-0818/F-1144/M-0771/F-0889/F-0712/M-0910/F-1285/F-0614/F-0942/M-0925/M-0600/F-1238/M-0996/M-0998/F-1012/M-0944/M-0960/M-0982/F-0538/M-1293/F-1155/F-1176/M-1022/M-1043/F-1328/F-0543/M-0840/F-0685/M-0997/M-0854/F-0872/M-0888/M-0656/M-1025/M-0732/F-0701/M-0630/M-1069/F-1131/M-0879/F-1263/M-1031</t>
  </si>
  <si>
    <t>F-1086</t>
  </si>
  <si>
    <t>Jacqueline Taylor</t>
  </si>
  <si>
    <t>M-0505/M-1223/F-1046/M-0837/M-0507/M-0678/M-0940/F-1336/M-0977/F-1119/M-1005/F-0622/F-1190/M-0910/F-1196/M-1347/F-0934/F-1228/F-0954/M-1139/M-0919/M-0624/M-1035/F-0775/F-1106/M-0982/F-0579/M-0723/F-0568/F-1168/F-1132/M-0744/F-0861/M-1243/M-1292/M-1107/M-0534/F-1123/F-0812/F-1316/F-0671/F-1285/M-1036/F-0763/F-1126/M-0833/M-0738/F-1312/F-0950/M-0528/M-0540/F-0592/F-1169/M-0920/M-1325/F-0502/M-0566/M-0973/M-1286/F-0748/M-1262/F-1297/M-0806/M-0860/F-0828/F-0913/M-0501/F-0578/F-0697/F-1013/M-0841/M-1319/F-0937/M-0995/F-0563/M-0567/F-1042/M-1276/F-1222/F-0663/M-1167/F-1193/M-0826/M-1145/F-0739/M-0774/M-1170/M-0758/M-0607/M-1255/F-0629/M-1302</t>
  </si>
  <si>
    <t>M-1087</t>
  </si>
  <si>
    <t>F-0622/F-1120/M-1223/F-0828/M-0507/M-0973/M-0940/F-1204/F-1079/M-0960/F-0632/F-1336/F-1198/M-0609/F-1046/M-1167/F-0638/F-0545/M-1319/M-1231/F-1013/M-0821/F-0819/F-1004/F-0671/M-1038/M-1248/F-0682/M-1030/F-0578/F-0596/M-1262/F-0583/F-0617/M-0841/M-0988/M-0680/M-0833/M-0778/M-0818/M-0624/M-0534/F-1126/M-0636/F-1151/F-1106/M-0540/F-1129/M-0562/M-0919/F-1196/M-0501/M-0977/F-1012/F-0574/M-0909/F-1188/M-1267/M-1292/F-0772/F-0531/F-0812/M-1005/F-0532/F-0882/M-1345/M-1025/M-1107/F-0686/F-1045/F-1212/F-1316/F-1063/M-0915/F-1317/F-1032/M-0951/M-0646/M-0843/M-0877/F-0525/F-0685/M-1303/M-1036/M-0606/F-0543/F-0804/M-0817/M-0528/M-1117/M-0791/M-1078/M-1182/F-0935/M-0510/M-1347/F-1055/M-1033/F-0991/F-1002/F-0798/F-0857/F-0690/M-0709/F-1226/M-0792/M-1243/M-0925/F-1178/F-1271/F-0537/F-0558/M-1281/M-0897/F-1098/F-1146/F-0720/M-0586/F-1169/M-1302/M-0536/M-1287/M-1077/M-0967/M-1068/F-0697/F-1272/F-1066/M-0949/F-0747/M-0700/M-0703/M-1320/F-1245/F-1285/M-0610/F-1092/F-0954/F-0980/F-1136/F-0950/M-0566/F-0561/M-0620/M-1241/F-0861/F-1324/F-1023/M-1205/F-0660/M-1283/F-1112/F-0849/M-0576/F-1121/F-1119/F-0512/M-0723/M-0878/M-0837/M-0673/M-1307/M-0560/F-1284/F-1213/M-1147/M-1044/M-0899/M-0793/F-0942/F-1081/F-1318/F-1210/M-1339/M-1135/F-0959/M-0553/F-0911/M-0513/F-0551/M-0923/M-0920/M-1101/F-1295/F-0844/F-1132/F-0953/F-1123/M-0529/F-1015/F-0846/M-0733/F-0672/M-1208/M-0854/F-0514/M-0755/M-0768/M-0910/F-0754/M-0567/F-0966/F-1260/F-0627/F-0563/F-1314/F-0659/M-1195/F-0904/F-1202/M-0996/M-1194/F-1049/F-0917/F-0516/F-0735/M-1156/M-1158/M-0881/M-0926/F-0628/M-0658/F-0797/F-0687/M-0752/F-1001/F-0714/F-0520/M-0593/F-1143/F-1171/F-1253/M-0694/F-0939/M-0581/M-1139/F-1348/M-0850/M-1300/F-0688/F-0676/M-1022/M-1084/F-0719/M-1325/M-0732/F-0864/F-0702/F-0625/F-0502/F-1071/F-1234/F-1312/F-1238/F-0799/F-0872/M-1014/F-0827/M-0679/F-1028/M-0809/F-0934/M-0961/F-0751/M-0715/M-1201/M-1007/M-0945/F-1041/F-1168/F-0568/F-1214/M-0716/M-0840/F-1229/M-0963/F-1346/M-0742/M-1024/F-0773/M-1142/F-1349/M-0607/F-0647/M-0505/F-1089/F-0522/F-0975/F-1131/F-0579/M-0539/M-0871/F-1249/M-0556/M-0813/M-1111/F-1144/F-1127/F-0900/M-1344/M-0590/M-0738/F-1176/M-0611/M-0602/M-0997/F-0763/F-0913/F-1105/F-1297/F-1282/M-1054/F-0663/M-0834/M-0527/F-1175/M-0995/M-0970/M-1110/M-0876/M-1145/M-1211/M-0655/F-0705/F-0503/M-0860/M-0868/M-0582/F-0855/M-0758/F-0786/M-0573/F-1100/M-1161/F-0717/F-0987/F-0580/F-1026/M-0993/M-0691/M-0524/F-1057/M-1080/M-0677/F-1165/F-1179/F-0957/F-0538/F-1321/M-1218/F-1313</t>
  </si>
  <si>
    <t>M-1088</t>
  </si>
  <si>
    <t>Qin Yun</t>
  </si>
  <si>
    <t>M-1347/M-0961/F-0935/F-1002/M-1223/F-1123/M-1068/M-0593/M-0738/F-0819/M-1248/M-0851/F-0627/F-0622/F-1045/F-1212/F-1136/F-0937/F-1198/M-0841/F-1060/F-0954/F-0980/F-0754/M-1339/M-1025/M-0774/F-0957/F-0864/M-0607/F-1215/F-0672/M-0678/F-1023/F-0574/M-1286/F-0836/F-1013/M-1107/F-1098/M-1077/F-0629/M-0566/M-0818/F-0688/M-0824/F-1004/F-0799/F-1146/F-1228/M-0758/M-1078/M-0524/M-1293/M-1319/F-1169/F-1202/F-1151/F-1012/F-1042/F-0568/M-1035/F-1026/F-0804/F-1285/F-0549/F-0512/M-0860/F-1324/M-1182/F-1168/M-0505/F-0531/F-1253/M-0868/M-0664/F-0798/F-1120/M-0501/F-0748/F-0705/F-1317/F-0685/M-0755/M-0910/M-0792/M-0895/M-0636/F-1282/M-0988/F-1144/M-1243/M-1184/F-0929/F-1305/F-0580/F-0516/M-0778/F-0846/M-0677/F-0598/F-0842/M-0703/F-0561/F-0579/F-0502/F-0687/F-0735/F-0517/M-0594/M-1051/M-0536/M-0599/M-0919/F-1081/F-0537/M-0630/M-0791/F-0911/M-1014/M-0782/M-1005/M-1231/M-0781/F-0942/M-1167/M-1181/M-0834/F-1316/F-0787/M-0925/M-0602/F-0953/F-0686/M-0658/M-1031/M-0967/M-1344/M-1187/M-0665/M-1054/F-0727/F-1279/M-0526/F-0596/F-1333/F-0689/M-0816/F-1193/F-0558/M-0920/F-1204/F-1280/M-1021/M-0809/M-1287/M-0570/F-0545/F-0578/M-0523/M-1298/M-0548/F-0538/F-1210/M-0540/F-0592/M-0993/M-0779/M-0960/F-1216/F-0861/F-0959/M-1262/M-0896/M-1267/M-0820/M-1038/M-1292/F-1190/F-0544/M-1241/F-0614/F-1175/M-0527/F-0763/M-0928/M-0510/F-0934/M-1307/F-0671/F-1214/F-1132/M-0577/F-0844/F-0617/F-0931/M-0837/F-1226/F-0872/M-0567/F-1129/M-0793/F-0900/M-0843/F-1318/M-0550/M-0877/F-0583/F-1119/F-0552/F-0632/M-0723/F-1257/F-0530/M-1195/M-0986/F-0682/M-0862/F-0714/M-0742/F-1171/M-0881/M-1269/M-1170/F-0762/F-1238/M-0899/M-0733/M-0997/M-0831/F-0690/F-1070/F-0669/M-0794/F-1062/F-0948/F-0984/M-0586/M-0610/M-1289/M-0815/M-0582/F-0659/M-1276/F-1234/F-0520/M-0745/M-0694/M-1304/F-1295/F-0613/M-1135/M-1301/M-0709/M-0746/M-1142/M-0519/F-0638/F-1152/F-0969/M-0553/M-0768/M-0789/M-1201/M-1303/F-0514/F-0889/F-1086/F-0750/M-0878/M-0840/M-1056/M-0752</t>
  </si>
  <si>
    <t>F-1089</t>
  </si>
  <si>
    <t>Saleem Mirza</t>
  </si>
  <si>
    <t>F-0828/M-0694/M-1223/F-1316/F-1013/M-0940/F-0574/M-0860/F-1178/F-0627/M-0824/M-1293/M-0607/F-0578/F-1106/M-1319/F-1120/M-0593/M-0536/F-0754/M-1286/F-1059/F-0763/M-0899/M-0534/M-1014/F-1215/F-0798/F-1098/F-1119/M-0606/F-1213/F-0819/F-1001/M-0876/M-1111/M-0519/M-0678/F-0842/F-1143/F-1168/M-0949/F-0598/F-0520/F-0619/M-0791/F-0804/M-1325/F-0953/F-1045/F-0549/M-0859/F-0638/F-0786/F-1046/F-1193/F-1146/F-0544/F-1284/F-0898/M-0982/M-1201/M-0992/M-0670/F-1126/M-0995/M-0524/F-1081/F-0929/M-0505/M-0920/F-0720/M-0973/F-0583/F-1210/M-0548/M-0834/F-0504/M-0696/F-1152/F-1171/F-0864/F-0537/M-0868/F-0568/F-1169/F-1240/F-0757/M-0636/M-0610/F-0748/F-0882/M-1101/M-1167/F-0543/M-1145/F-0671/F-0515/M-0910/F-1079/M-0809/F-0952/F-1297/M-0919/F-1123/M-0915/F-1042/F-0974/F-1132/F-0712/F-1041/M-1276/F-0614/F-0508/F-0955/M-0658/F-0532/M-1303/M-0925/M-0841/M-1268/F-0954/F-1198/F-0861/M-0783/M-0700/M-1347/M-0896/F-1333/F-0927/F-0516/M-0664/F-1212/M-0709/F-1216/F-1061/M-1195/F-0839/M-1077/F-0596/M-0560/F-1186/M-0609/F-0991/M-0599/F-1285/M-0986/F-1202/M-0716/F-0747/M-0833/F-1066/M-0529/F-1337/F-0775/M-0867/M-0944/M-0744/F-0810/F-0886/M-0630/F-0812/F-1016/F-1314/M-0733/F-0648/F-0762/M-1231/M-1334/M-0815/F-1136/M-1289/F-1222/M-0970/F-0911/F-1138/F-0893/M-0513/F-1002/F-0905/F-1049/F-0531/M-0680/F-1129/M-0594/F-1153/F-1315/M-0997/M-0586/M-1194/F-1032/F-0672/M-1064/M-0865/F-1190/F-0797/F-0663/M-0590/F-1071/F-0647/F-1004/M-0996/M-0758/F-0686/M-1218/F-0601/F-1070/M-1320/F-1275/M-0789/F-0726/F-0950/M-0742/F-0735/M-1235/M-1187/M-0507/M-0771/F-1154/M-0557/F-0728/M-0624/M-0906/F-1151/M-1158/F-0617/M-0854/F-0934/F-1278/F-1108/F-1060/M-1084/F-1225/F-0767/M-0888/F-1282/F-0514/M-1248/F-1122/F-1257/F-0622/M-0877/M-0781/M-1024/F-0561/M-0847/F-0984/F-1175/F-0623/M-0620/F-0772/M-0654/M-1170/F-1226/M-1182/M-1323/F-1204/M-0977/M-1135/F-0690/F-0558/F-0957/M-0837/F-1179</t>
  </si>
  <si>
    <t>F-1090</t>
  </si>
  <si>
    <t>Hany Zain</t>
  </si>
  <si>
    <t>F-0828/F-0538/F-1071/F-0953/M-0738/F-1098/F-1317/M-0910/M-0837/M-1231/F-1129/M-0892/F-1324/M-0599/M-0566/M-0843/F-0671/M-0909/M-1014/F-0543/M-0593/M-0996/F-1046/F-1212/F-1165/F-0688/F-0935/M-1031/F-0629/M-1051/F-1151/M-1078/M-1030/M-1084/M-0961/F-1152/M-0553/M-1276/M-0877/M-0526/M-0791/M-1054/F-0544/F-0911/M-0940/F-0568/M-0806/M-1248/M-0534/F-0798/M-1223/M-0609/M-0550/M-1181/M-0982/F-1108/M-0624/F-1155/M-1325/M-1298/M-0703/F-0625/M-0818/F-0531/F-0549/M-0636/F-0619/M-1095/F-0632/F-1045/M-1243/M-0979/F-0514/M-0951/F-0857/F-1285/M-0586/M-0901/F-0984/F-0686/F-0564/F-0808/M-1033/F-1171/M-0824/M-0513/M-1302/F-0950/M-1038/F-1120/M-0758/F-0515/F-0898/M-0694</t>
  </si>
  <si>
    <t>M-1091</t>
  </si>
  <si>
    <t>Mo Na</t>
  </si>
  <si>
    <t>M-0567/F-1013/F-0632/F-0543/M-0834/M-1036/M-1014/F-0954/F-1106/F-1046/F-1196/M-0977/M-1201/F-1215/M-0599/M-0960/F-0563/F-1202/M-0899/F-1129/F-1026/M-0609/F-1079/M-1187/F-0622/M-0755/F-0937/F-1285/M-1276/F-0828/F-1155/F-0574/M-0553/F-0819/F-0772/F-0502/F-1151/F-0786/F-1210/M-0593/M-1068/M-1262/F-1120/F-0726/F-1228/F-0935/F-0549/M-1248/F-0934/M-1139/M-0738/F-0520/F-1146/F-0739/M-0566/M-1325/M-1347/F-0953/M-0624/M-0821/F-0844/F-0544/M-0744/M-0841/M-1145/M-0658/M-1030/F-0757/M-0560/M-0860/M-0949/M-0562/F-1282/M-0915/F-0537/M-1194/M-0576/M-0758/M-1107/F-1001/M-0833/F-0531/M-0895/F-0751/M-0896/M-0620/F-0775/F-0514/F-1178/F-0712/F-0836/F-0898/F-0508/M-1135/M-0534/F-0804/M-0524/F-1193/F-0503/F-0705/F-1060/M-0925/M-1301/F-0682/M-0501/F-1258/F-1063/F-1318/M-0892/F-0660/F-0900/M-0594/M-1031/M-0774/F-0688/M-1307/F-1062/F-0812/F-0596/F-1312/M-0694/M-0878/F-0659/M-0806/M-0527/M-1181/F-1112/M-0910/F-0671/F-0924/M-0876/F-1002/F-0911/F-0657/M-0928/F-1222/M-0944/F-1249/M-1293/M-1231/M-1289/F-0697/F-1316/M-0792/F-1175/M-0513/M-0781/F-0956/M-1241/F-1250/F-0929/M-0988/M-1269/M-0540/M-1304/M-1078/M-0779/F-0719/M-0843/M-0867/F-1071/F-1313/F-0886/M-0611/M-0826/M-1005/M-0526/F-0720/M-0859/M-0649/F-0532/M-0940/F-1165/M-0691/M-0909/F-0561/F-1028/M-0670/F-0842/M-1087/M-0680/M-0961/M-0536/F-0942/F-0714/F-0625/F-0904/M-0813/F-0578/F-1259/F-1336/M-0982/F-1103/M-1054/F-0651/M-1283/M-0768/F-0690/F-0957/M-1207/F-1123/M-0824/F-0668/M-0597/M-1000/M-1056/F-1045/F-0894/F-0864/M-0646/M-0970/F-0750/M-0791/M-0997/M-1223/M-1074/M-0943/M-1102/F-1256/F-0717/M-1323/F-0612/M-1319/F-0564/M-0731/F-1004/F-0516/M-0703/F-0515/M-1211/F-1348/F-1023/M-0636/M-1344/F-1081/M-0794/F-0846/F-0762/F-0686/F-1227/F-0592/M-1208/F-1032/M-0901/M-0626/F-0959/F-0763/F-1115/M-0642/M-1147/M-0963/F-1168/M-1298/F-1157/F-0838/F-1042/M-0664/M-1022/F-1333/M-0678/M-0973/F-1297/F-1098/M-1329/F-1041/M-0733/F-1131/M-1247/M-1037/F-0760/M-0631/F-1349/F-1279/M-1003/F-1040/F-0580/F-0773/F-0861/F-0852/F-1059/F-0579/F-1189/M-0998/F-1144/M-0550/F-1284/M-1025/M-1117/F-1225/M-1084/M-0881/F-1233/M-1224/F-1186/M-0547/F-1126/M-0847/F-1092/F-0614/F-0687/F-1012/M-0675/M-1243/M-0723/F-1204/M-1191/F-0545/F-0875/M-1308/M-0964/F-1257/M-0783/F-1245/F-1253/M-1069/M-0542/F-0629/M-0817/M-0559/F-1119/F-1108/M-0519/M-0610/M-1111/M-0926/M-0586/F-0803/M-1024/F-0638/F-1335/M-1218/F-1153/M-0606/M-1264/F-0748/M-0761/M-0862/F-0975/M-0603/F-0645/F-1221/M-1206/M-0919/F-1216/F-1209/M-1255/F-0990/F-0795/F-1086/M-0602/M-0600/M-1067/M-1195/M-0643/M-1310/M-1291/M-0986/F-1190/M-1109/M-0995/F-0551/F-1229/M-0590/F-0684/F-1203/F-1314/F-0939/F-1176/F-1016/M-1345/M-0555/M-1174/M-0805/F-0617/M-0967/F-1332/M-0809/M-0715/M-0581/F-0619/F-1324/M-1033/F-0512/M-0556/M-1287/M-0981/F-0627/M-0640/F-1198/F-0635/M-0621/M-0778/F-1169/F-1070/F-1136/F-0807/F-0648/M-1051/F-1017/F-1238/F-0955/F-1171/M-1038/F-0991/M-0523/F-1213/F-1183/M-0877/F-1011/F-0798/M-0607</t>
  </si>
  <si>
    <t>F-1092</t>
  </si>
  <si>
    <t>Patrick Garcia</t>
  </si>
  <si>
    <t>F-1336/F-1316/F-1119/F-0861/M-0977/F-1120/M-0599/M-0834/F-0839/M-0960/F-0531/M-1223/F-0786/M-1025/F-1196/F-1032/F-0953/F-0563/F-1016/F-1324/M-0986/F-1190/F-0980/F-1198/F-0638/M-1287</t>
  </si>
  <si>
    <t>M-1093</t>
  </si>
  <si>
    <t>Adeeb Abdo</t>
  </si>
  <si>
    <t>F-0953/F-1119/M-0599/F-1204/M-0940/M-0636/F-0935/F-0735/M-0961/M-0510/F-0804/M-0851/M-0607/F-1059/M-1223/F-1168/F-0687/M-0899/M-0859/F-1285/M-1184/F-1136/F-1071/F-0688/M-1035/M-0977/M-0925/M-0501/F-1215/F-0638/M-0560/M-0996/M-1339/F-0836/F-1132/F-0583/F-1129/M-0738/M-1293/F-1169/F-0900/F-1106/M-0818/F-0627/F-1216/F-0819/M-0919/F-0671/M-0779/M-0778/M-1167/M-1267/F-1081/M-0536/F-1316/F-0748/F-0980/F-1138/F-0617/F-0520/M-1201/F-1079/M-1287/F-1098/M-0841/M-1051/M-1303/M-1345/F-1155/F-1152/F-0757/M-0862/M-0960/M-1014/F-1171/M-1072/F-1253/F-1001/F-1046/F-0660/M-1187/F-1226/M-0995/M-1241/M-1255/F-0864/F-1190/M-0507/F-0568/F-0596/F-0898/F-1212/M-1319/F-1305/M-0600/F-0812/F-1188/M-0951/F-0558/F-1328/F-0564/F-1032/F-1086/M-1069/M-0567/M-1095/F-1284/F-0663/F-1070/M-0691/F-0686/M-0709/F-1179/F-1016/M-0806/M-0794/F-0538/M-1243/M-1110/F-0685/F-1273/M-1208/F-1193/F-1066/M-0876/M-0817/F-0508/F-0530/F-1214/F-0975/F-1012/M-1344/F-1336/F-1063/F-1278/F-1295/F-0727/M-0868/F-1144/M-0843/F-1131/M-1268/F-0893/M-0715/F-1348/M-1286/F-0786/M-1135/F-0798/F-0592/M-0988/M-1078/F-1026/F-0894/M-0944/M-0901/M-0768/F-1121/F-1004/F-0648/F-1210/F-0689/F-0516/F-0574/F-0955/F-0857/F-0714/M-0557/F-1042/M-0897/F-1233/M-1307/M-1033/F-0937/M-0949/F-0764/F-1146/F-1178/F-1045/M-1194/M-1325/F-0763/F-0966/M-0909/M-0673/F-1258/M-0670/F-1275/M-0906/F-0830/F-0647/F-1061/F-1103/M-0529/M-1038/M-1030/M-0881/F-1263/M-1218/F-0701/M-0834/M-0733/F-0810/F-0799/M-1087/M-0809/F-0787/M-0665/M-1231/F-0959/F-0652/F-0669/F-0579/F-0911/M-0915/F-1126/M-0590/F-0844/M-1101/M-0703/F-0927/F-1002/F-1342/M-0777/M-1347/F-1228/F-1280/F-1242/M-1248/F-0672/M-0731/M-1235/F-1225/F-0623/F-0753/M-0932/F-1175/M-0973/F-0838/F-0726/M-0986/M-1329/M-1182/M-1139/F-0614/F-0883/M-1266/F-0580/M-1091/M-0534/F-0762/F-0829/F-0957/M-0547/M-0734/F-1257/F-0969/M-0513/F-1202/F-0613/F-0842/M-1111/F-1271/F-1023/M-0608/F-0537/F-0544/F-1120/M-0597/F-1013/M-0630/M-0744/M-0548/F-1250/F-0890/F-1249/F-0502/M-0631/M-0805/M-0837/F-0517/M-0559/F-1018/M-0700/M-0821/F-0991/F-0578/F-1176/M-0826/M-0943/F-1041/F-0750/M-0519/M-0877/M-0992/F-1321/M-0540/M-0654/F-0720/F-0976/F-0545/F-1222/M-0658/F-1337/M-1036/M-0649/F-1123/M-0824/F-1312/F-1154/M-0765/M-0664/M-0581/F-0622/M-1300/F-1010/F-0632/F-1349/M-1304/F-0882/M-1008/F-1140/F-1198/M-1102/M-0594/M-0573/M-0566/F-1112/F-0828/M-0634/F-0934/M-0770/F-0754/F-0954/M-0562/F-1040/M-0655/M-0926/M-0979/F-0948/F-1015/M-0964/M-1142/F-0598/F-0661/M-1056/F-0589/M-1288/F-1143/F-0739/F-1052/M-0593/F-0861/M-0933/M-0791/F-1259/F-1324/M-0860/F-0651/M-1044/F-1039/F-1114/M-0542/M-0887/M-1269</t>
  </si>
  <si>
    <t>M-1094</t>
  </si>
  <si>
    <t>Sun Xing</t>
  </si>
  <si>
    <t>F-1119/M-1223/F-1045/M-1014/F-1316/F-0828/M-0961/M-0738/M-0510/F-0672/M-0778/M-0960/M-0821/M-1036/M-0926/F-1106/M-1255/M-0988/F-1060/F-1129/M-1286/F-1168/M-0992/M-1182/F-0726/F-1026/M-0599/M-0501/M-0607/F-0804/M-0540/F-1202/M-0949/M-0703/F-0545/M-0505/F-0682/M-1319/F-1132/F-1155/M-1068/F-0580/M-0859/M-0507/F-0957/M-0590/M-1184/M-0824/F-0671/F-1198/M-0876/M-0694/M-1248/M-0826/M-1111/F-0748/M-1262/M-0553/M-0593/M-0777/F-1012/F-1212/F-1336/F-1120/M-1347/F-1190/M-0860/M-0664/M-0820/M-0646/F-1226/F-1032/M-0831/F-1171/F-1204/M-1292/F-1098/F-1079/F-1273/M-0779/M-0783/F-1057/F-0663/F-0686/M-0970/M-0594/F-0549/F-0632/F-0751/F-1333/M-0877/M-0566/M-0560/M-0550/F-0574/F-0531/F-0668/M-0606/M-1078/F-0819/F-0812/F-0864/M-0524/F-0659/M-1231/F-1213/M-0928/M-0993/M-1024/M-1083/F-0579/M-1147/M-0837/M-0658/M-1241/M-0843/F-0627/M-0534/F-0839/F-0838/F-1144/M-1304/M-0610/F-1126/F-1240/F-1245/M-1110/F-1258/F-0622/M-0977/M-1344/M-0608/F-1324/M-0871/F-0504/M-0791/M-1031/M-1117/M-0895/M-0816/F-0954/F-1214/F-0596/M-0920/F-1070/F-1071/F-1165/F-1233/M-0573/M-1095/F-1092/F-0687/M-0979/M-0744/M-0809/F-0905/F-1112/M-0996/M-0723/M-1287/F-0623/F-0737/F-0953/M-0814/M-0582/F-1278/F-1328/F-0942/M-0910/F-0984/F-0537/F-1314/M-1276/M-0789/F-0525/M-0577/F-0530/M-0557/F-1196/M-1101/M-1325/F-0502/F-1313/M-1289/F-0948/F-0538/F-0974/F-0760/F-0882/M-0792/F-1225/M-0951/F-1015/M-1158/F-1284/F-1027/F-0558/M-0724/M-0758/M-0539/F-1259/M-1329/F-0754/M-1291/M-1005/F-1002/F-1215/F-0578/F-0735/M-1266/F-0975/M-0932/M-0982/F-1179/F-1081/F-1001/F-0763/F-1176/F-0830/F-1312/M-0897/M-0548/M-0851/M-0780/F-0924/F-0836/M-0997/M-0529/F-0913/M-1030/F-1335/F-0950/M-0802/F-0762/F-0931/M-0782/M-0941/M-1269/F-0648/F-0753/M-0806/F-0638/M-0899/M-1135/M-1107/F-1188/M-0818/M-0740/F-1152/M-1243/M-0639/F-0955/M-0833/M-0526/F-0861/M-1069/F-1028/M-0634/M-0933/M-0925/F-1216/M-0636/M-1003/M-0620/M-1192/F-1228/F-0911/F-0894/F-1041/M-1038/F-0616/F-0842/F-0849/M-0562/M-1167/M-1170/F-0927/M-0576/F-0617/M-1300/F-1134/F-1116/M-0527/F-0991/M-0915/M-0973/F-0934/F-0563/M-1194/F-1010/F-1261/M-0586/F-1297/F-0832/F-0625/M-0567/F-0935/M-1156/M-1008/M-1080/M-0856/M-0850/F-0904/F-0561/F-0512/M-0887/F-1282/F-1193/M-0696/M-1084/F-0898/F-0786/M-0906/M-1293/F-0750/F-1275/F-0722/F-0619/F-0710/F-0757/F-0962/M-1035/M-1339/M-0869/F-1186/F-0568/F-1123/M-1161/F-0914/F-1203/M-1037/F-0684/M-0678/M-0680/M-0742/F-1318/F-0959/M-1265/M-0733/F-0845/F-0889/M-1051/F-1042/M-0649/M-0523/M-0755/F-0544/M-0519/M-1281/M-0654/F-0916/F-1169/F-0575/M-1067/M-0506/F-0844/M-0817/F-1055/M-0559/M-0892/M-1064/M-0781/F-0660/M-0815/F-1272/M-0967/F-0707/F-1133/F-0543/M-0570/M-0677/M-0774/M-0862/M-0571/M-0602/F-1348/M-1139/F-0900/F-1317/F-1114/F-1210/M-0834/M-1163/M-0528/M-0841/F-0601/M-1000/M-1235/F-0893/M-1239/F-1127/F-0937/M-0715/F-0980/F-0785/M-1264/M-0881/M-1102/M-0903/M-0930/M-1118/F-0688/M-1283/M-0618/F-1059/M-0896/M-1074/M-0995/M-0600/M-0683/M-0761/M-0768/M-0704/F-0685/F-0874/F-0857/F-0697/M-0986/F-0846/M-0691/F-1108/F-1138/F-1023/F-1322/M-1181/F-0810/F-1285/F-0591/M-0868/M-0794/M-0878/M-0907/M-1077/M-0867/M-0940/F-0515/F-0588/M-0964/F-0917/M-0853/F-0855/M-0555/F-1183/F-1013/M-0909/M-0644/M-1073/M-1109/F-1151/F-1341/F-0592/M-0822/M-0700/M-1033/F-0652/M-0675/F-1136/F-0728/M-1201/M-0813/M-0673/F-0987/M-0605/M-0513/M-1162/F-1250/F-0772/F-0739</t>
  </si>
  <si>
    <t>M-1095</t>
  </si>
  <si>
    <t>Nasir Nasim</t>
  </si>
  <si>
    <t>M-0973/M-0960/F-1169/M-1293/F-1336/M-1167/M-0988/F-0538/M-0843/M-0599/F-0935/F-1013/F-0786/M-0841/M-1231/F-0913/F-0748/M-1068/F-0937/M-1036/F-1016/F-1136/F-1132/F-1071/F-1079/F-1129/M-0540/M-1025/F-0580/F-1045/F-0638/F-0772/M-0967/F-1059/F-1120/M-1014/F-0592/M-0636/M-0744/M-1038/F-1138/F-1041/M-1344/F-0882/F-1318/M-0678/F-1212/F-1026/F-0687/M-0982/M-0507/M-0607/M-0877/F-1226/M-0680/M-1107/M-1339/F-0531/F-0819/F-0864/M-1241/F-0537/M-0951/M-0723/F-0671/F-1081/M-0513/F-1108/M-0560/M-0876/F-1316/M-0820/F-1106/F-0934/M-1078/F-1098/F-1312/M-1031/M-0624/M-1291/M-1035/M-0860/M-1287/F-1193/M-0925/F-0514/M-1054/M-0818/M-1223/M-1184/F-0685/F-1001/F-1063/M-1181/F-0957/F-0578/M-1139/F-0502/M-0510/M-1021/M-0780/F-0861/M-0901/M-0606/F-0846/F-0688/M-1276/M-0777/M-0519/F-0838/F-1131/F-1186/F-1032/M-0738/M-1319/M-1072/F-0504/M-0833/M-1024/M-0570/M-0586/F-0842/M-0536/F-0839/F-0686/M-0862/M-0906/F-0942/M-0928/F-0807/M-1101/F-1171/M-0664/M-0562/M-1304/M-0758/F-0628/M-0881/M-1051/M-1087/M-0709/F-1168/M-0649/M-0505/M-0834/M-0774/F-0659/F-0717/M-1298/F-0583/F-1273/M-0600/F-0720/F-1086/M-0733/M-0677/F-0627/M-1218/F-1165/F-0900/F-0622/M-0526/F-1285/F-1061/M-0665/M-1135/F-0754/M-1195/F-0517/M-1044/F-0849/F-0598/M-1077/F-0669/M-0567/M-0610/F-0872/M-0791/M-1292/F-1274/F-0545/M-0703/M-1187/M-0792/M-0940/M-1170/F-1042/F-1284/F-0544/F-0549/M-0501/F-0672/F-1144/F-1259/M-0892/F-0632/F-1214/M-1347/M-1247/F-0810/F-1012/F-1315/F-1190/F-0948/M-1255/M-0768/M-1117/F-1155/M-0694/F-1179/F-0613/M-0691/F-1066/F-0797/F-1328/M-0527/M-0782/M-1064/F-1257/F-0760/F-0625/M-0869/M-0831/M-1243/M-1320/F-1333/M-0961/M-0547/F-0728/M-0806/M-0888/M-0590/M-1082/M-1325/M-0724/M-0587/F-0751/M-0529/M-1269/F-1119/M-0865/F-0827/F-1130/M-1201/F-0844/F-1152/F-1151/M-1302/F-0647/F-0619/M-1208/F-1278/M-0602/F-1002/M-1267/F-0764/M-0706/F-1317/M-0779/M-0577/F-1204/F-0682/F-0980/F-0512/F-0929/M-0783/F-1183/M-1163/M-0778/F-1154/M-0926/F-1309/M-0670/F-0579/F-0763/M-0700/M-0851/M-1158/F-0883/M-0731/F-0563/F-0798/M-0566/F-1337/F-0551/F-0894/F-0543/M-1329/M-0821/M-0805/M-0915/M-1248/M-0944/F-0971/F-1271/F-1004/M-0755/M-0696/F-0966/M-0741/M-0835/F-0799/F-1210/F-1178/F-0629/F-0588/F-1213/F-0596/F-1324/M-0790/M-0765/M-1005/M-0576/F-1046/F-1040/M-0679/F-1196/M-0837/M-0923/M-1326/F-0668/M-0534/F-0828/M-0794/M-1111/F-1258/F-0648/M-0949/F-1134/F-1253/F-0697/F-0775/M-1009/F-1006/F-1349/M-1125/M-0548/M-0878</t>
  </si>
  <si>
    <t>M-1096</t>
  </si>
  <si>
    <t>Mo Gang</t>
  </si>
  <si>
    <t>M-0988/M-0926/M-1068/M-0505/F-0861/M-0694/F-1168/M-0636/M-0961/F-1002/F-0953/F-0959/F-0763/F-0804/M-1139/F-0688/M-1107/F-1119/F-1190/F-0786/M-0919/M-0562/F-1171/M-1286/F-0839/F-1023/M-1276/M-0534/F-1196/F-0735/F-0579/F-0545/M-1201/F-1143/F-1169/M-1014/F-1046/M-0553/M-0841/F-1226/M-1135/M-0664/M-1084/M-0566/M-1243/F-0531/M-0670/F-1178/F-1213/M-1184/F-0592/F-1324/F-1257/F-1273/M-0851/F-1333/M-0507/F-0975/M-1339/M-0996/F-0864/F-1228/F-1026/M-1187/M-0768/F-0957/M-1307/F-1098/M-0977/F-0934/F-0544/F-0580/M-0606/M-1021/M-1302/F-0625/F-0819/M-1298/F-0753/M-1291/M-0992/F-1263/F-1136/F-1066/M-0599/F-1216/M-0582/F-0632/M-1293</t>
  </si>
  <si>
    <t>F-1097</t>
  </si>
  <si>
    <t>Sahar Abbas</t>
  </si>
  <si>
    <t>F-1316/M-0694/M-0738/M-0599/F-0688/M-0910/M-1319/F-0531/F-1106/F-1129/F-0544/F-1196/M-0755/M-0562/F-0812/M-0996/M-0778/F-0735/M-1111/M-0524/F-1285/F-0861/M-0507/M-1276/M-0988/M-0534/M-0859/F-0537/F-1016/F-0748/F-1202/F-0687/F-1086/M-0566/M-0851/F-0975/F-1136/F-0819/M-1030/F-1151/M-0768/F-1168/F-0775/F-1042/M-0821/F-0568/M-1187/M-1201/F-1023/M-0837/M-0609/F-0726/M-0986/F-0596/F-1079/M-0919/M-0607/M-1320/M-0733/F-1046/M-0877/M-0906/F-0502/F-0549/M-0540/M-1051/M-0951/M-1117/F-1324/M-0926/M-0928/F-0543/F-1169/M-0528/M-1102/F-0838/F-1013/M-0680/F-1098/M-0606/F-0953/F-1318/M-1262/M-0557/F-1280/M-0940/F-0538/M-1218/F-0810/F-1183/M-1248/F-0579/F-0763/F-0798/F-0754/M-1247/F-1055/F-0592/F-0747/F-1155/F-0939/F-0614/F-0632/M-1231/F-0714/M-0715/F-1212/F-1132/F-0917/M-1095/M-0527/M-0826/M-0841/M-0567/F-0842/F-0578/F-0515/M-1109/F-0671/F-1274/M-0501/M-0597/F-1120/M-1035/F-1143/F-1049/F-1337/M-1156/F-1273/F-0882/F-0957/M-0960/F-0514/F-1216/M-0510/M-1054/M-0723/F-0727/M-1167/F-0980/F-0934/M-1307/F-0551/M-1068/M-0550/F-1178/F-1004/M-1087/F-0956/M-0783/M-0920/M-0834/M-1033/M-0865/M-0636/M-0831/F-0617/F-0753/M-1091/M-0899/M-0548/M-1243/F-1282/F-0844/F-1342/M-0881/M-1211/F-0984/M-1292/F-0830/M-0594/F-1152/M-1182/F-0900/M-0691/F-1153/F-0629/F-0954/M-0536/M-1302/M-0816/M-0896/F-0563/F-1119/F-0619/M-0813/F-0760/M-1334/M-1074/F-1250/F-0717/M-0774/M-0679/M-0909/F-1317/M-1181/F-0948/M-0982/F-1305/F-1089/F-1028/M-0817/F-0991/M-1084/M-0854/F-0764/F-0672/F-0893/F-1232/M-1101/F-0857/F-0757/F-1214/F-0659/F-0839/M-0888/F-1190/F-1126/F-1253/F-1284/F-0697/M-0945/F-0751/M-0867/F-0786/F-0804/M-0699/M-0576/F-1263/M-1072/F-1188/F-1001/M-0553/F-0638/M-1005/M-1281/F-1314/F-0911/F-1257/M-0967/F-1052/M-0577/F-0935/M-1139/M-0824/M-1223/M-0794/F-0601/F-0739/M-0505/F-0651/F-1198/F-1015/F-1309/F-0676/M-0703/M-0658/F-0508/F-0660/M-1304/M-1339/F-1112/M-1184/F-1081/F-1228/F-0561/F-1249/M-0587/M-1286/F-1226/F-0974/M-0994/M-0932/M-0862/M-0519/M-0734/F-0795/M-0706/M-0624/M-1029/F-1026/M-1078/F-1027/F-0663/F-0574/F-0686/F-0937/M-0675/F-1103/F-0787/M-0752/M-1347/M-1326/M-0876/M-0973/F-1313/F-1328/M-0572/M-1270/M-0646/M-0779/F-1275/M-0581/F-1002/M-0513/F-0799/M-0539/F-0661/M-0814/F-0628/F-0690/F-0627/M-1104/F-1134/M-1298/F-1144/F-1271/F-0959/M-1195/M-1145/F-1113/F-0668/M-0978/F-0503/M-0993/F-1193/F-1039/M-1064/M-0868/F-0828/F-0737/M-1069/M-1293/F-0950/M-1083/F-0929/M-0781/F-1186/F-1171/F-1154/M-1268/F-0695/F-0913/M-0958/F-0884/F-0905/M-0923/F-1070/M-0818/F-1189/M-1014/F-1204/F-1123/F-0520/F-0803/M-0744</t>
  </si>
  <si>
    <t>F-1098</t>
  </si>
  <si>
    <t>Xiang Jianguo</t>
  </si>
  <si>
    <t>M-0505/M-0821/F-1168/F-1204/F-1198/M-0507/M-1031/M-0778/F-0672/F-0512/M-0960/M-0919/M-0949/F-0579/M-1005/M-0973/M-0510/M-1339/F-1071/F-0751/M-0694/M-0768/F-0638/M-0534/M-1068/F-1013/F-1285/F-1079/M-1286/M-1287/M-0977/M-1248/M-0986/F-1060/F-0580/M-1301/M-0524/F-0980/M-0738/M-1303/M-1223/F-0578/F-1120/F-0953/F-1046/F-1169/F-0726/M-1262/F-0697/F-0622/F-1138/F-0913/M-0961/F-1190/F-0927/F-0561/F-0739/M-1243/M-0723/M-0988/F-0625/M-0536/M-0791/M-1195/F-1336/F-0937/F-1132/M-0610/F-0563/M-0540/F-1119/F-1106/M-1194/F-0861/M-1078/M-1201/M-0582/M-1087/F-1337/F-0685/F-0502/F-0799/M-0979/F-0810/F-0954/M-0709/F-0959/F-0508/F-1126/F-0807/M-1014/F-0748/M-0606/M-0859/F-0515/F-1271/F-0619/M-0677/M-0646/F-1016/F-0804/F-0950/F-0543/M-0925/F-1228/F-0735/F-1202/F-1216/F-0828/F-1196/M-0967/M-0895/F-0720/M-0555/M-1319/M-1247/M-0834/F-1002/M-1334/M-0664/M-0594/F-1328/M-0609/F-1189/F-0900/F-1183/F-0632/M-0696/F-1108/M-0560/M-0906/F-0531/F-1233/F-1280/M-1038/F-0592/M-0783</t>
  </si>
  <si>
    <t>M-1099</t>
  </si>
  <si>
    <t>Atef Shaikh</t>
  </si>
  <si>
    <t>F-1169/F-0543/M-0988/M-1347/F-1013/M-0834/F-0804/F-0688/F-0531/F-0538/M-0910/M-0860/F-1123/M-0599/M-0593/F-1324/M-0859/M-0940/M-1167/M-1031/F-0959/M-1223/F-1046/F-1285/F-0846/F-0913</t>
  </si>
  <si>
    <t>F-1100</t>
  </si>
  <si>
    <t>Emily Theresa</t>
  </si>
  <si>
    <t>M-0973/F-0953/F-0935/M-0624/F-1171/F-0671/M-1139/M-1347/M-0860/F-1119/M-0967/M-0859/F-1002/M-1201/M-1030/F-1204/M-1319/M-0996/F-1178/F-1132/F-0579/F-1098/M-0723/M-0949/M-1068/F-0763/F-0991/F-0864/F-0502/F-0927/M-1031/M-1223/F-0747/M-0988/M-0678/F-0804/M-0925/F-1126/F-1071/M-0977/F-1026/M-1054/F-0735/M-1014/F-1216/M-0768/M-0513/F-1169/M-1101/F-0574/F-0543/M-0820/F-0754/M-0607/M-1262/M-1344/M-0862/M-0940/F-1155/F-0583/F-1032/F-0898/F-0748/M-1276/F-0563/M-0982/M-1307/M-1303/F-1168/M-1095/F-1249/F-0580/M-0877/F-0627/F-1257/F-1123/F-1055/M-0920/F-0772/M-0664/M-0636/F-1060/F-1152/F-0623/F-1023/F-0682/F-1010/F-1317/M-1267/F-0532/F-0836/F-1012/F-0544/F-1001/M-0566/M-0570/F-0913/F-1284/M-1005/M-0992/M-0680/F-0882/M-1078/M-0609/M-0780/F-0753/F-1273/F-0980/F-0531/M-0755/M-1205/F-0622/F-1214/M-1170/M-1195/F-0846/F-0628/F-1233/M-0951/F-0952/M-0833/M-1102/F-0975/M-0557/M-0824/M-1077/M-0536/M-0779/F-0588/F-0705/F-0828/F-0660/M-0526/F-1316/M-0540/M-0778/F-0625/F-1210/M-0906/F-1226/F-0917/M-1184/F-1120/F-1215/F-1045/M-1021/M-0961/M-0831/M-0600/M-1300/M-0818/F-0685/F-1121/F-1285/F-0819/M-1241/M-0528/F-1130/M-1298/M-0602/F-0663/F-0849/M-0926/F-0861/F-0905/M-1043/M-0524/M-0802/M-0885/M-1036/M-1158/M-1035/F-0807/F-0959/F-0672/F-0757/M-0868/M-0789/F-0966/M-1181/F-0751/M-0534/F-0648/M-0691/F-0852/F-1348/F-1295/F-1062/F-0786/M-0813/F-0884/M-0700/M-0865/F-0545/F-0727/M-0774/F-0512/M-0587/M-0817/M-0582/F-0762/F-1143/M-0841/M-0910/F-0893/M-0724/F-0613/F-1202/F-1190/M-1289/F-1324/M-0843/F-1075/M-0815/F-0564/F-0924/F-0690/M-0658/F-1116/F-0974/M-0597/M-1163/M-0555/F-1188/M-1247/M-0995/M-1248/F-1245/F-0726/F-1149/M-0567/F-0858/M-0656/F-1321/M-0919/F-0829/M-0928/F-0688/M-0826/F-1079/M-1292/F-1122/M-0732/F-0591/F-0939/F-0552/F-1131/F-0904/M-1325/M-1107/F-1346/F-0647/M-0626/F-1227/M-0655/M-1067/M-0731/F-1342/M-0960/M-1218/M-0791/F-1332/M-0761/F-0617/F-0614/M-1072/M-1339/F-0934/M-1025/M-0679/M-0677/F-0957/M-1064/F-1314/M-0703/F-1136/M-0888/F-0889/F-1013/F-1086/M-0510/F-0592/M-0550/F-1106/F-0687/M-0523/F-1059/F-0787/M-0867/F-1015/M-1135/M-0509/F-1232/F-0894/M-1110/F-0911/F-0965/M-0620/M-0507/M-1091/F-0714/F-1328/F-0886/F-1186/F-1333/F-0619/F-0598/M-0738/F-0717/M-0606/F-1066/F-1341/F-0568/F-1103/F-1016/F-0515/F-1312/F-1240/F-0969/F-1279/M-0586/F-0808/F-1115/M-1302/M-0599/M-0869/M-0539/M-1191/M-0746/M-0644/F-1275/M-1007/F-0525/F-0645/M-1264/M-0556/F-0937/F-1028/M-1345</t>
  </si>
  <si>
    <t>M-1101</t>
  </si>
  <si>
    <t>Wei Xiaoming</t>
  </si>
  <si>
    <t>M-1223/M-0505/F-0935/F-1026/F-0688/M-0910/M-1014/F-1171/F-0512/F-0934/F-0592/F-0913/M-0919/M-0599/F-0839/M-0824/F-0828/F-0735/F-1324/M-0859/F-0574/M-1139/F-0804/M-0960/F-1143/F-1317/F-1013/F-1045/F-0882/F-0927/F-1046/F-0748/F-1123/F-1318/M-0920/F-0672/F-0502/F-0786/F-1285/M-1036/M-0821/F-0538/F-0954/M-0744/M-1243/F-1086/F-1060/F-1002/F-0580/F-1215/F-0798/M-0901/M-0593/M-1051/F-0844/M-1307/F-0950/F-0861/M-0534/F-1132/F-1226/F-0991/M-0607/F-0929/M-0996/F-1098/M-1031/M-0510/M-1107/M-0986/M-0507/M-1231/F-0753/F-1337/M-0548/M-1262/F-1212/M-0826/F-0975/M-0806/F-1273/F-1312/M-0896/M-1068/F-0583/M-0779/F-0687/M-0837/F-1081/F-0578/M-0513/M-0524/M-0961/M-0590/F-0622/M-1167/M-0995/F-0619/M-0501/M-1347/F-0564/F-1316/M-0557/M-0646/F-0775/F-0942/F-0596/M-1091/M-1035/F-0625/F-1336/M-0600/M-1344/F-0720/M-0802/F-1106/F-1178/F-0668/M-1117/F-0714/M-1111/F-0628/M-0862/F-0520/M-0892/M-0594/M-0587/M-0519/F-1010/M-0881/F-0953/M-0602/M-0794/F-0797/M-1276/M-0977/F-1063/F-0685/M-1302/F-0751/F-0717/F-0623/F-0911/F-0894/M-0997/M-0877/M-0841/M-1182/F-0516/F-1023/F-1165/M-0562/M-0559/M-0560/F-0563/F-1129/M-1218/M-0566/M-1194/M-0536/M-1038/F-0787/M-1281/F-0545/F-0872/F-0515/M-1195/F-0632/F-0543/F-0739/F-1040/F-0719/M-0992/M-0636/M-0570/M-1025/M-1054/M-0696/F-1213/M-0885/F-0849/F-1028/F-1222/F-1176/M-0814/F-1153/M-0768/F-0937/M-0906/M-0673/F-1196/F-0537/M-1147/F-1257/F-1186/F-0974/F-1198/F-0846/F-0660/F-0764/M-0940/F-1071</t>
  </si>
  <si>
    <t>M-1102</t>
  </si>
  <si>
    <t>F-0828/F-1123/M-1068/F-1151/M-1293/F-0592/F-0953/F-1190/F-1119/M-1014/F-0627/F-0688/F-0578/F-0786/M-1347/M-0821/F-0763/M-0738/F-0531/F-0502/M-0841/M-0860/F-0882/M-0982/M-0988/F-0512/M-0967/M-0909/F-0632/M-0910/M-0824/M-1182/M-0610/M-0925/M-0536/M-0519/F-0975/M-0560/F-0838/F-0842/M-0567/F-1079/F-0935/F-0937/M-0843/F-0545/M-0778/M-0901/M-0940/M-0949/F-0898/M-0834/F-1318/F-1188/M-0562/M-0806/M-1031/M-1078/M-0624/F-0687/F-1046/M-1033/F-1086/F-1066/F-0574/F-1202/M-0782/F-0515/F-0954/F-1253/M-1145/F-1212/F-1178/M-1107/M-0593/M-0594/F-0705/F-0623/F-1316/F-1070/F-0622/M-1167/F-1168/M-0599/F-1041/F-1215/F-0991/M-0792/M-0744/M-0906/F-1042/F-0537/M-0833/M-0664/F-1263/F-1155/F-1312/F-0659/M-0607/F-0543/F-0638/F-1337/F-0720/M-0951/F-1106/F-0861/F-1138/F-1045/F-0596/M-1170/F-0508/F-0739</t>
  </si>
  <si>
    <t>F-1103</t>
  </si>
  <si>
    <t>Rana Hosam</t>
  </si>
  <si>
    <t>F-0953/F-0935/F-1204/F-1046/F-1079/F-0502/M-0843/F-1285/M-0774/M-0738/F-1032/F-0786/M-0609/M-1051/M-1307/F-1132/F-0583/M-1005</t>
  </si>
  <si>
    <t>M-1104</t>
  </si>
  <si>
    <t>Nasir Samar</t>
  </si>
  <si>
    <t>F-1198/F-0954/F-1317/F-0622/M-0977/M-1347/F-1046/F-0913/F-0672/M-0593/M-1187/M-0755/F-0632/M-0694/M-1167/M-0507/M-0505/F-0538/M-1035/F-0726/F-1190/F-0512/M-1231/F-1146/F-0578/M-0723/M-0899/M-0501/F-0543/F-0953/F-0545/M-1194/F-0537/F-0959/M-0510/F-0520/F-0882/F-1215/F-1136/F-0697/M-0680/M-0986/F-0898/F-1183/M-0768/M-0877/M-0777/M-0738/M-0837/F-0688/M-1241/M-1320/F-0819/M-1051/F-0617/F-0598/M-0696/F-1155/M-0560/F-1023/M-0774/F-1055/F-0668/M-1319/M-1293/F-1059/F-0980/M-0678/M-0818/M-1145/F-1138/M-0733/F-1062/F-1013/M-0901/M-0539/F-1196/F-0828/M-1025/F-1026/M-0534/M-0982/M-1339/M-0794/M-1054/M-1036/F-0629/F-1297/F-1165/M-1205/F-0807/F-0747/F-1126/M-0862/F-1312/F-0957/M-0895/F-1204/F-0939/F-0588/F-1143/M-0550/F-0558/F-0686/M-0703/F-1045/F-1171/M-1135/M-1281/M-0826/F-0579/F-0937/M-0646/M-1218/M-1276/M-0867/F-0975/M-0670/M-0513/M-0878/F-0855/F-1108/M-0528/F-1337/F-1213/F-0942/F-1285/M-0820/F-1012/F-1278/M-0949/F-1272/M-1292/F-1119/F-1210/F-1001/F-0531/F-0952/F-1106/F-1120/F-0514/M-1345/F-0917/M-0677/M-0871/F-0563/M-0843/F-1098/M-0802/F-1212/M-0915/M-0758/F-1132/M-1087/M-1033/F-1336/F-0530/M-0782/F-0544/M-1334/F-0508/M-1344/F-0804/M-0817/F-1178/M-0925/M-1235/M-0869/M-0854/F-0931/M-0607/F-0596/F-0966/F-0763/F-1123/F-0652/F-0786/F-1061/M-0906/M-0780/M-0731/M-1069/F-0552/M-0963/F-0671/M-1326/F-0775/F-1216/M-1301/F-0757/M-1158/F-1250</t>
  </si>
  <si>
    <t>F-1105</t>
  </si>
  <si>
    <t>Maria Myers</t>
  </si>
  <si>
    <t>M-1293/F-1045/M-0599/M-0973/F-1079/M-0821/F-0512/F-1317/F-0574/M-1068/F-1126/M-0837/F-1171/F-0622/F-1169/F-0953/F-1168/F-0959/F-0957/M-1139/F-1202/M-0841/M-0534/M-0694/F-1060/M-0609/M-0636/M-0877/M-0899/M-0967/M-1051/F-0927/M-1005/M-1223/F-0864/F-0579/M-0915/M-1194/M-0986/M-1030/M-0540/F-0799/F-1151/F-1215/M-0982/M-0949/F-1155/M-1303/F-0804/F-0772/F-1228/F-0900/F-0763/M-1187/F-0950/F-0578/F-1026/M-0862/F-0687/F-0748/M-1101/M-1347/M-1301/F-1071/F-1123/F-1324/F-1013/M-0881/M-0606/F-0739/F-1004/F-0712/F-0846/M-0744/F-1337/F-0660/M-0961/M-0507/M-0758/F-0697/F-1273/M-0501/F-1210/F-0754/F-0828/F-0502/F-1002/F-1316/F-0726/M-0906/M-1304/M-0703/M-1345/F-0531/F-1333/M-0960/M-0624/M-0553/F-0588/M-0576/F-0629/F-0598/M-1107/F-1193/M-1054/M-0868/F-1023/F-1226/M-1182/M-1167/F-0685/M-1339/M-0536/M-0548/F-0954/F-0668/M-0778/F-0861/M-0977/F-1216/F-0514/F-0614/M-0513/F-1240/F-0753/M-1084/F-0898/F-0617/F-0720/F-0520/F-1119/M-0774/M-0867/F-1214/M-0901/F-1146/F-0714/M-0940/F-0838/F-0688/F-0561/M-0607/M-0557/M-0529/M-0779/M-0782/M-0920/M-0646/M-0997/F-0974/M-0709/M-0970/F-0872/M-1024/M-0560/F-0564/M-1145/F-1049/F-1312/M-0738/F-1165/F-1046/F-0991/F-0596/F-1295/F-0911/M-0723/M-0602/M-1325/F-0904</t>
  </si>
  <si>
    <t>F-1106</t>
  </si>
  <si>
    <t>Mo Xiaohong</t>
  </si>
  <si>
    <t>M-0694/F-0786/F-1119/F-1002/M-1223/F-0804/M-0843/M-1201/M-0505/M-1139/M-0996/M-0892/F-0537/M-1319/F-0839/F-0828/M-0841/M-1005/F-0632/M-0910/F-0798/M-1135/F-0726/M-0833/M-1339/M-0562/M-0806/M-0779/M-1014/F-0819/M-0818/F-1171/M-1167/F-1317/M-0519/M-1307/M-1084/M-1184/M-0977/M-1276/F-0622/F-0525/M-0528/F-1086/M-1231/M-0940/M-1287/F-0688/M-0593/M-0548/F-0549/F-0627/F-0619/F-1240/M-1248/M-1303/M-0782/F-1001/F-0687/F-0531/M-1241/F-1146/F-1226/M-0834/M-0881/F-1143/M-1078/F-0623/F-1123/F-1282/F-0685/M-0986/F-0532/M-0636/M-1347/M-1102/M-1036/F-1316/F-0952/F-0516/M-0768/F-1168/M-0821/F-0950/M-0594/F-0929/M-1109/M-0896/M-0993/F-0558/M-0919/M-0967/F-0561/F-0934/F-1061/F-1152/M-0664/F-0660/M-0576/F-0545/F-1253/F-1040/F-0747/M-1187/F-1215/M-0553/M-1181/M-1243/M-0920/M-0837/F-1318/F-1120/F-0515/M-0794/F-0953/F-0714/F-1057/F-1129/M-1293/M-0820/F-0628/M-0658/M-0809/M-0909/F-0629/M-0862/F-1071/F-0612/F-1245/M-0979/M-0995/F-0855/F-1213/M-1024/M-0536/M-1044/M-0992/F-1312/F-1027/M-0899/M-1281/F-0787/F-1049/M-1035/M-0840/F-0900/M-0928/M-1095/F-0663/F-1012/F-1314/F-0942/F-0659/M-0539/M-1068/M-1208/M-0550/F-0861/F-0735/F-0580/F-1186/M-0815/F-0614/F-0927/F-1198/M-0961/F-1103/M-1304/F-1026/M-0926/F-1016/F-1336/M-0709/F-1132/F-1013/F-0775/M-0802/M-0781/F-0504/M-0566/F-0760/F-0592/F-0671/M-0867/F-0799/M-0964/F-1060/F-1070/M-0945/M-0765/F-0588/F-0884/M-0778/F-1204/M-0906/F-0966/M-0949/F-1214/F-0846/M-0609/F-1138/M-0755/F-1042/F-1127/M-1083/F-1183/F-0956/F-0551/M-0895/F-1092/M-0680/F-1315/M-0670/M-0988/M-0998/F-0830/M-0524/F-1126/F-0508/F-0543/M-1142/F-1332/M-1205/M-0527/F-0728/M-1218/M-0534/M-1269/M-0878/F-0690/F-1242/F-1227/M-1310/F-1313/F-0764/M-0981/F-0751/M-1033/M-1286/F-0748/F-0924/F-0583/M-1164/F-0810/F-0686/F-1010/F-0617/F-0720/M-0634/F-1023/M-1182/M-1051/M-0793/M-0848/F-0712/M-1107/F-0763/M-0510/F-1136/M-1289/F-0757/M-1329/F-0701/M-1091/M-1283/F-0931/M-0715/M-0740/M-1064/M-0944/M-0963/F-0935/M-1308/M-0960/M-0607/F-0672/F-0753/M-0741/F-0864/M-1111/M-0723/M-0824/M-1298/F-1190/M-1025/F-1274/M-1054/M-0624/F-1062/M-0973/M-1031/F-1160/F-0563/M-0817/F-1212/M-0703/F-1090/F-0668/F-0727/M-0933/F-0669/F-1089/F-0812/M-0752/F-0538/F-0569/F-0829/F-1055/F-0520/F-1079/M-0978/M-0559/M-0887/F-0980/F-0838/M-0792/M-0501/M-0744/M-0951/F-1052/F-0890/F-1188/F-0719/M-0860/F-0807/M-1172/F-0962/M-0509/F-1115/F-0959/M-0868/F-1130/M-0746/M-1069/F-0836</t>
  </si>
  <si>
    <t>M-1107</t>
  </si>
  <si>
    <t>Gu Dong</t>
  </si>
  <si>
    <t>M-0988/M-0599/M-0837/F-0786/M-1139/M-0910/F-0828/M-1167/F-0627/F-1119/M-0678/F-1336/M-0624/F-0819/F-0545/M-0774/M-0607/F-0592/F-1285/F-1071/F-1169/F-1120/M-0779/F-1023/F-0935/F-0543/M-1276/F-1152/M-0919/F-0839/M-0996/M-0606/F-1041/F-1002/F-1171/F-0617/M-1051/F-0748/M-1347/F-1143/M-0843/F-0671/F-1312/F-0959/F-1165/F-1317/M-1286/F-1123/M-0877/F-0775/M-1248/M-1301/M-0519/M-1184/F-1183/M-0892/F-1178/F-0629/F-0712/F-1098</t>
  </si>
  <si>
    <t>F-1108</t>
  </si>
  <si>
    <t>Ziyad Mirza</t>
  </si>
  <si>
    <t>M-1223/M-0821/M-0926/M-1014/F-0861/M-0834/M-1293/M-0636/F-1071/M-0860/F-0672/F-0828/F-0632/M-0949/M-0593/M-0919/M-0562/F-0913/M-0910/F-0617/M-0877/M-0982/F-1123/F-0578/F-1312/M-1084/F-1120/M-1301/M-1182/M-1038/M-1030/M-1005/M-0909/M-1033/F-0980/M-0505/F-0799/M-0744/M-0925/M-0510/F-1026/M-0646/F-0543/M-0986/F-0957/F-1129/M-0901/M-1194/M-0534/F-0592/F-0950/M-0599/M-1201/M-0837/F-0757/M-0806/M-0859/F-0959/F-0812/F-1016/M-0696/F-1212/M-0970/F-0598/M-0792/M-1241/F-1079/M-0831/F-0705/M-1286/M-0892/F-1023/M-1054/F-0775/F-1001/F-1273/F-1004/M-0791/F-1126/F-0685/F-0953/M-0977/F-0508/M-1184/F-1193/F-1249/F-0638/M-0738/M-0961/F-0579/F-1317/M-0988/M-1036/M-1345/F-0668/F-1012/M-1262/F-1190/M-1087/F-0514/F-1136/M-0774/M-0703/F-1013/F-0735/M-0606/F-1040/M-1187/F-1240/F-1324/M-0940/F-1226/F-0563/M-0817/M-1095/F-1060/M-1107/F-0549/F-0525/F-0939/M-1325/F-0531/F-1151/F-1045/F-1178/F-0898/M-0624/F-1041/F-1284/M-1329/M-0973/M-0566/F-1106/F-1119/M-1021/F-0687/F-0588/M-0677/M-0782/M-0694/M-0586/M-1243/M-0869/M-1307/M-1267/F-0954/M-1347/M-0664/F-0504/F-0819/M-0577/F-0502/F-1316/M-0876/M-0590/M-0906/M-1102/F-0857/F-0545/M-1292/M-0843/M-0897/M-0851/F-0530/M-0556</t>
  </si>
  <si>
    <t>M-1109</t>
  </si>
  <si>
    <t>Judith Gray</t>
  </si>
  <si>
    <t>F-0804/F-1045/M-0694/M-1167/M-1319/F-0819/F-0688/F-0672/M-0973/F-0935/F-1212/F-1196/F-0537/F-1168/M-0919/M-0977/M-1031/M-1243/F-0735/F-0786/M-1184/M-0534/M-0860/M-0824/F-1119/F-1226/F-1016/M-0899/M-0960/F-0579/F-0687/F-1012/F-0617/F-1202/F-0549/M-0986/F-0838/M-0738/F-0671/M-0876/M-0540/F-1041/F-1126/M-0967/M-0926/F-0861/F-1108/M-1111/M-0996/F-0739/F-1023/M-0609/M-1107/M-0783/M-0664/F-1198/M-1101/M-0680/F-0592/M-0636/M-0526/M-1347/M-1287/M-0791/F-1228/F-0686/F-0798/F-1059/F-0629/F-1222/F-0828/M-0582/F-0622/M-0909/F-0751/M-0951/M-0562/F-0812/M-1195/M-0779/M-1102/M-0881/M-0594/F-0980/M-1231/M-1077/F-1129/M-0513/F-1081/M-0993/F-0952/M-1025/F-1297/M-1095/F-0911/M-0869/F-0504/M-1068/M-0560/M-1117/F-0598/F-1193/F-0882/F-1312/F-1213/M-0768/F-0953/F-0954/F-0959/M-0837/F-1098/M-0771/M-1292/M-0600/M-0527/F-1324/M-1269/M-0576/F-0842/F-0561/F-0799/M-0510/M-0758/F-0939/M-0826/M-1084/F-1169/F-1120/M-0755/F-1278/M-1293/F-0747/M-1298/F-1317/M-1135/F-0668/M-1110/F-0543/F-0957/M-0529/F-0720/F-1004/F-1026/F-0893/M-0630/M-0920/F-1272/F-0574/M-0548/M-1182/M-0646/M-0593/M-1248/M-0877/M-0949/M-1139/M-1303/M-1325/M-0505/F-0689/F-0690/F-0632/F-0588/F-1245/M-1268/M-1014/M-1078/M-0896/M-1036/F-1063/F-0975/F-1190/M-1205/F-1086/F-1092/M-0778/F-1274/M-0868/F-0984/F-0884/F-0830/M-1054/F-0839/F-1210/M-0806/F-0515/F-0512/F-0991/F-0551/F-0663/M-0607/M-1087/F-1179/M-0961/F-1134/F-0627/F-1279/F-1151/F-0502/F-1123/F-1028/F-0855/F-1316/F-1333/M-0792/F-0956/F-0764/M-0677/M-1201/M-0519/M-1218/M-0995/F-1171/F-1071/M-0901/M-0933/F-1240/M-0597/F-1175/F-1070/M-0573/M-1083/F-0858/M-0557/M-0567/M-0723/F-0698/F-0712/F-0580/M-0547/M-0703/F-1328/F-1322/M-0586/F-1042/M-0611/F-1075/M-0782/F-1336/F-1061/F-0701/F-0591/F-0728/F-1132/F-1263/M-0859/M-0834/F-1321/F-0514/M-0507/M-0553/F-1136/F-1057/F-1133/M-1267/M-0610/F-1010/F-0538/M-1320/F-1046/M-1009/F-0625/M-1223/F-1346/F-1214/M-1074/F-0614/M-1211/F-1332/M-0700/M-0789/M-0910/M-0744/M-0821/M-0774/F-1062/M-1302/F-0849/M-1000/F-0596/M-0733/F-0844/F-1204/M-0539/M-0997/M-0840/F-1032/M-0818/M-0587/F-1006/F-0929/M-1163/F-0883/M-0691/M-0813/M-0854/M-1247/M-0716/M-0665/F-0531/F-1065/M-1162/M-0572/M-0649/F-1273/M-0994/M-1051/F-0924/F-0578/M-0570/F-1146/M-1181/M-0945/F-1013/F-0517/M-0843/M-0765/M-0815/F-0890/M-0944/F-1318/F-0807/F-1305/F-0787/M-0862/F-0659/M-0835/F-1215/M-0908/M-0833/M-1286/M-0978/M-1276/F-0864/F-1335/M-1331/M-0979/F-1221/F-0753/M-0550/M-1262/M-1043/M-1339/M-0841/M-0793/F-0917/F-0532/M-0867/M-0715/M-0536/M-0915/F-1306/F-1090/F-0916/M-0555/F-0942/M-0662/M-1067/M-0524/F-0727/F-1155</t>
  </si>
  <si>
    <t>M-1110</t>
  </si>
  <si>
    <t>Wang Hongmei</t>
  </si>
  <si>
    <t>F-0861/F-0953/M-0738/F-1198/M-0694/F-0959/F-0545/F-0622/M-0624/F-0688/M-0774/M-0973/M-0910/M-0837/M-1243/F-0512/M-1031/M-1139/M-0961/F-1196/M-0755/F-0537/M-0507/M-0860/M-0524/F-1126/F-1202/F-1143/M-1014/F-1129/F-1210/F-0950/M-0609/F-0747/M-1293/F-0975/M-0680/F-0957/M-0744/F-0574/F-0798/M-0636/F-0804/M-1241/M-0778/F-1042/F-0632/M-0988/M-1201/F-0712/F-0739/F-0935/M-0909/M-0982/M-0501/M-0646/F-0864/M-1287/F-0775/F-1188/F-0911/M-1051/F-0819/M-0876/F-1023/F-1041/M-1030/F-1151/M-0610/M-0824/M-1276/F-0726/F-1249/F-1297/F-1146/M-0526/M-0851/F-0531/F-1213/F-0538/M-0809/M-1033/F-1136/M-0821/F-1222/F-1305/M-0951/M-1077/F-1070/F-1086/F-0751/M-0794/F-0568/M-1038/M-0806/F-1046/F-0844/F-0668/F-1169/M-0940/F-1228/F-0763/M-0733/M-0802/F-0810/M-1005/M-1223/M-0949/F-1026/F-1216/M-0606/F-0939/F-1062/M-0841/F-0619/M-0995/F-1190/F-0663/M-0691/M-1319/M-1347/M-1102/F-0697/F-0558/M-1300/M-1156/M-1036/F-1312/M-1307/F-1112/M-0820/M-0677/M-1298/F-0685/F-0829/M-0678/F-0514/M-0548/F-1215/M-0967/M-1344/F-0628/M-0779/M-1170/F-0828/F-1186/F-1317/M-1267/M-1182/F-0797/F-0596/M-0553/F-0614/M-0777/F-1178/M-0783/F-0671/M-0540/F-1012/F-0937/M-1262/F-0682/M-1301/M-0505/M-1084/F-0842/F-0638/M-0758/F-1282/F-0927/M-0834/M-1021/F-1002/M-0899/F-1108/M-1101/F-1284/M-0981/M-0703/F-0773/F-0905/F-0578/F-1018/M-0816/F-0720/M-1248/M-0826/M-1187/M-0789/F-1120/F-0728/M-0536/F-1245/M-0716/M-1147/M-0919/M-0818/F-0520/F-0657/F-0836/M-0871/F-1132/M-1329/M-1095/F-0551/F-1193/F-0924/F-1285/M-0562/M-0986/F-1040/F-1179/M-0903/M-0587/M-0550/F-1045/F-1322/M-0510/M-1000/F-0580/M-1172/M-0528/F-0904/F-0727/M-0513/M-0970/M-0566/F-0984/F-0552/F-0629/M-0854/F-1004/F-0503/M-0740/F-1119/M-0831/M-0673/F-0748/M-1320/F-1149/M-0881/F-0561/M-0576/F-1081/F-1332/M-1231/F-1116/M-0771/F-1212/F-0627/F-0849/M-0865/F-0966/F-0991/F-1106/F-0884/M-1109/F-1171/F-0717/M-1268/F-0955/F-1328/F-0689/M-1158/F-1183/F-0616/F-1273/F-0648/M-0928/M-0724/M-1074/M-0960/M-0590/M-0599/F-0931/F-1278/M-0665/M-1054/F-1348/M-1068/F-0812/M-1208/F-1027/F-1013/F-0504/M-0790/M-1334/F-0613/F-1152/F-0882/F-1039/M-0655/F-0692/F-0522/F-0972/M-1067/M-0745/F-0647/F-0705/F-0588/F-1130/F-0737/F-0698/M-0679/F-0846/F-0952/M-0765/M-0868/F-1271/M-0670/M-0925/F-1227/M-1289/M-0746/M-1044/M-1145/F-0681/F-0508/M-0782/F-0983/M-1286/F-1314/F-1121/F-1203/M-0608/F-1001/M-1224/F-0543/F-1105/F-0651/F-1127/M-0542/M-0814/F-1256/M-1207/F-1175/M-0607/M-0567/M-0768/M-0920/M-0859/M-0736/F-0839/F-1204/M-0817/M-0941/F-1229/F-0980/F-1253/M-1339/F-0591/M-0879/F-0956/F-0687/F-0521/F-1316/M-0656/F-0954/F-0645/M-1291/F-1123/F-1061/F-1016/F-0579/F-0532/F-0893/F-1160/F-1335/F-1251/M-0869/F-0502/M-0926/M-1325/F-0807/M-1331/F-0857/M-1029/M-1053/M-1025/M-1292/F-1140/F-1232/M-0557/F-1309/F-0799/F-1318/F-1240/F-1236/F-0564/F-0592/F-0880/F-0549/M-0723/M-1080/M-0594/F-0684/M-1326/F-0525/F-0585/M-0993</t>
  </si>
  <si>
    <t>M-1111</t>
  </si>
  <si>
    <t>Thomas Parker</t>
  </si>
  <si>
    <t>M-0926/F-1123/M-0821/F-1032/F-0671/M-0510/M-0860/F-0687/F-0775/M-1025/F-0954/M-0851/M-1307/F-0574/M-0899/M-0607/F-0812/F-0563/M-0988/F-0953/M-0940/F-0957/F-1202/F-1136/M-0774/F-1129/F-0950/M-1033/M-1248/F-0937/F-1317/F-0772/F-0748/F-1190/F-0682/F-0568/M-0910/F-1098/F-1026/M-0960/F-0515/M-0831/F-0622/M-1347/F-0544/M-0949/F-0739/M-0826/F-1324/F-0525/M-0996/M-0646/F-1146/F-1178/M-0562/F-1151/M-0566/M-0841/F-1226/M-0738/M-1014/F-0846/M-0553/M-1139/F-1216/F-0627/M-0881/M-0834/F-1285/M-0967/M-1267/F-0668/F-0735/F-1143/M-0567/F-0717/F-1333/M-0513/M-0548/M-1038/F-0623/F-0798/M-0806/M-0919/F-1042/M-1201/F-0857/M-1292/F-0632/F-1079/F-0697/M-0995/F-1240/F-1198/F-0959/F-0952/F-0786/F-0913/F-1023/F-0726/F-0754/F-1106/F-0934/F-0663/F-0942/M-1319/F-1169/F-1271/M-0970/M-1068/M-1031/F-1297/M-0700/F-0828/F-1057/M-0540/F-1061/M-1205/F-1212/F-1013/M-1345/M-1329/F-0727/F-1155/M-1231/F-1228/M-0608/F-0797/M-0599/M-0868/M-1326/M-0783/M-0694/F-0838/M-0524/F-0660/F-0935/M-0791/M-1091/M-0901/M-1110/M-1208/M-1181/M-0859/M-0986/F-1305/M-1298/M-1300/M-1036/F-1063/M-0679/M-0678/M-0755/F-0502/M-0993/F-0799/M-0620/F-0628/F-0685/M-0888/F-1012/M-0742/M-0809/F-0705/F-0819/M-0709/F-1249/F-0596/M-1147/F-0614/M-0557/F-0545/M-1276/M-1291/F-1046/F-1314/M-0793/M-0973/M-1182/F-0520/M-1223/M-1005/M-0782/M-0840/M-0816/M-0528/F-1175/F-1189/M-1167/F-1282/F-1086/F-1126/M-0649/F-1196/F-1318/F-1204/M-1287/F-0852/F-0927/F-0904/M-0928/F-0635/M-0992/M-1142/F-1346/M-0507/M-0624/M-0597/F-1250/M-0781/F-1004/F-1018/M-0732/M-0703/M-1334/F-1232/M-0947/M-1145/M-0925/M-1102/F-1258/M-1310/F-1108/F-1141/M-0758/F-0698/F-1112/F-0538/M-0582/M-0778/F-1315/F-1322/M-0696/F-1168/M-0602/M-0818/F-0579/F-1071/F-0651/M-1024/M-1187/M-0862/M-0805/M-0677/F-0712</t>
  </si>
  <si>
    <t>F-1112</t>
  </si>
  <si>
    <t>Yuan Xiaoling</t>
  </si>
  <si>
    <t>F-1123/M-0926/F-0622/M-0843/F-0954/M-0607/F-0632/F-1228/M-0624/F-0913/F-1079/M-1307/M-0534/M-1051/F-1316/M-0961/M-0593/F-1324/F-0543/F-0544/M-0892/F-1196/F-1004/F-0799/F-1257/M-1319/F-1059/F-0959/F-0563/F-0861/M-0910/M-0791/M-0678/M-0821/F-1165/M-0837/M-1184/F-0842/F-1026/F-0748/M-1194/M-0982/M-1139/F-1168/M-0860/F-0763/M-0806/M-0919/M-1293/M-1347/M-1243/F-1171/F-0935/M-1187/M-1072/F-0844/F-0549/F-0515/F-0975/M-1145/M-0940/M-1101/M-0540/F-0537/M-1035/M-0723/M-0548/F-0580/M-1223/M-0576/M-1111/F-0561/M-0995/M-1231/M-0792/M-1078/F-1212/M-0510/M-1167/M-0818/F-0531/M-0862/F-1285/F-1178/F-0955/F-0578/F-0574/F-1063/M-1247/F-0991/F-0735/F-1055/M-0993/M-0582/M-1109/M-0820/F-1151/M-0778/F-1016/M-0557/F-1032/M-0869/F-0545/F-0812/M-0977/M-0973/F-1336/F-0798/M-0636/M-1195/M-0646/M-0877/F-1186/F-0846/F-1129/F-0937/M-0597/M-0909/F-0714/F-1136/F-0760/F-1062/M-0562/M-0777/F-1318/F-0663/M-0755/M-1024/M-0527/M-0524/F-0568/F-1183/F-0952/M-1287/F-1189/M-0967/M-1107/F-0882/F-0613/M-0768/F-1214/F-1198/F-0754/F-1144/F-0687/M-0988/M-0608/F-1210/F-1259/M-0610/M-1069/F-1057/F-1317/M-0925/M-1283/F-1046/F-1215/M-1329/F-0917/M-0709/F-1274/M-1286/M-1084/F-1272/M-0859/M-0609/M-1014/F-1263/M-1201/M-0680/M-0567/M-0573/F-1121/F-1175/M-1135/F-0592/F-1134/F-0583/M-1182/M-0992/M-0802/F-0830/F-0950/F-1295/M-0774/F-0698/F-0625/F-1314/M-0700/F-0671/M-0781/M-0505/F-0839/F-0690/F-1126/M-0963/M-1031/M-1339/F-0804/M-0738/M-0915/M-0731/F-1143/F-1190/F-0635/F-1297/M-0817/F-0596/M-0528/F-0957/M-1262/F-1346/F-0503/M-0867/F-1098/M-1087/F-1149/F-1305/F-0827/F-0532/F-0924/M-1110/M-1068/F-0619/M-0944/M-0513/F-0726/M-0901/F-1023/M-0599/F-1106/F-0669/F-0564/M-1268/F-0717/F-1081/M-0871/F-0623/M-1064/M-0658/F-0810/F-0747/F-0911/F-0672/F-1153/F-0530/M-1038/M-1292/M-0815/F-1226/M-1036/M-1281/M-0928/F-0786/M-0779/M-0834/F-0836/F-1337/F-1232/F-1233/F-0849/F-1138/M-1289/F-0627/F-0668/F-1193/F-1238/M-1205/M-0833/F-0551/F-1116/F-0688/F-1146/F-1278/M-0696/F-0962/M-1056/F-1130/M-0523/F-0852/M-0553/M-0794/F-0739/F-1010/M-0761/F-1256/M-0519/F-1027/F-1071/M-0996/F-0712/M-1291/M-0841/M-0949/M-0572/F-1119/F-1060/M-0679/M-0691/F-0864/M-0906/F-0629/M-1005/F-0953/F-0801/F-1086/F-0969/M-0998/F-0893/M-1008/M-1095/M-0848/M-1102/F-1242/F-0948/M-1117/M-1255/F-0502/F-0767/F-0775/M-0960/M-0826/M-1125/F-0905/F-1169/M-0664/M-0665/M-1147/F-1245/F-0598/F-1006/F-1002/M-0899/F-1017/F-0520/M-0951/M-0644/F-1089/F-1041/M-0736/F-0828/M-0970/F-0628/F-1042/M-1311/F-1213/M-0978/M-1080/F-0976/F-0773/M-1174/M-1301/F-1250/F-0927/F-1280/F-0838/F-0525/F-1120/M-0793/F-1108/M-0876/F-1209/M-0809/M-0604/M-1276/M-0600/M-1083/F-1321/M-1021/M-1300/F-0652/M-0501/F-0601/M-0854/F-1103/M-1325/M-0715/M-1099/M-0673/M-0986/M-0733/F-0579/M-1266/M-1320/F-0922/F-0929/F-0764/F-0512/M-0536/M-0708/M-1308/M-0518/F-1132/M-0560/M-1118/M-1067/M-0694/F-0692/M-0590/M-0989/F-0522/F-0858/F-1202/F-0588/F-1216/F-1348/F-0702/F-1013/M-1303/M-1217/M-0507/F-0511/M-1162/F-0617/M-0789/M-0550/M-0699/M-1220/M-0670/F-1227/F-1012/F-0772/F-1131/F-0517/F-1275</t>
  </si>
  <si>
    <t>F-1113</t>
  </si>
  <si>
    <t>Ashley Taylor</t>
  </si>
  <si>
    <t>F-1123/F-0592/F-1079/M-0843/F-1324/F-1071/F-0537/F-1002/F-0531/F-0934/F-0748/M-1347/F-0563/M-0755/M-0960/M-1014/M-1248/M-0510/M-0996/F-0937/F-1212/F-0812/M-0680/F-0502/F-0747/F-1336/M-0925/F-1120/M-0940/F-0959/F-1086/F-1213/F-1059/F-0638/F-0672/M-0859/F-1136/F-1032/M-0851/F-0538/M-1303/M-1054/M-0593/F-0911/M-0768/F-1318/F-0596/M-1201/F-0775/M-0806/F-0953/M-1077/M-0548/F-0836/F-0515/M-1036/M-0562/M-0783/M-1111/F-0623/F-0525/M-1107/M-1187/F-0583/F-1098/M-0694/M-1276/M-1051/F-1317/M-0818/M-1095/F-0798/M-0967/F-0864/F-1337/M-1241/M-1293/F-0935/F-1188/F-0804/M-0988/M-0860/M-0970/F-0900/F-1282/F-0838/M-0862/F-0561/F-1119/F-1168/M-1069/M-1319/M-0794/M-0600/F-0819/F-0828/M-0696/F-0763/F-1204/F-0543/M-0928/F-0558/M-1084/F-0757/M-0570/F-0950/M-1030/F-1042/M-1181/M-0837/M-0901/M-0961/M-1117/M-0910/M-1298/F-1055/F-1060/F-0764/M-0995/F-0846/M-1021/M-1223/M-1307/M-0951/M-0791/F-1001/M-0610/M-0646/F-0974/M-1068/M-0700/F-0612/F-1049/F-0712/F-1183/M-0840/M-0897/M-1145/F-1253/M-0678/F-1045/M-1325/F-1178/M-0507/M-0841/F-0855/M-1072/M-1035/F-1151/F-0588/F-0689/F-1333/M-0540/F-0861/F-1257/M-0620/M-0915/M-0997/F-1062/M-0792/M-0526/F-1132/F-0551/M-0586/M-0524/M-0738/F-1193/F-1126/M-0777/M-1182/F-0842/F-1214/F-0844/M-0611/M-0723/M-0789/M-0577/M-1195/F-0512/M-0877/M-1038/M-0992/M-0944/F-0532/M-1243/M-1194/F-0737/M-0536/M-0567/M-1205/M-0664/F-1225/F-0717/M-0658/M-0594/M-0724/M-1255/M-0670/M-0677/M-0519/F-0647/M-1292/F-1106/F-1046/F-1284/M-0963/M-0733/M-0831/F-1332/F-1112/F-1154/M-0742/M-0821/F-0727/M-1167/F-0760/F-1089/F-1316/M-1147/F-0635/F-0980/F-1028/M-0824/F-1090/M-0557/F-0544/F-0924/M-0599/F-1335/M-1339/F-0632/M-0892/F-0520/M-1078/M-1005/F-1081/F-1198/M-0740/M-0926/M-0505/F-0904/F-0739/M-0778/F-1041/M-0943/F-1240/F-0676/F-1127/F-0786/F-1179/M-1268/F-1202/F-1165/F-0913/M-1083/M-0555/M-1301/F-0719/F-0991/F-0628/F-1103/M-0887/M-1064/F-0682/F-1027/F-1013/M-1323/F-0568/F-0957/F-0688/F-1285/M-1074/M-0781/M-0820/F-0939/M-0655/M-0534/M-1150/F-1057/M-1289/F-1279/M-1158/M-0865/M-0813/M-1345/F-1229/F-0990/M-0665/F-1273/F-1016/F-0697/F-1129/M-0533/M-1302/M-0848/F-0695/M-0826/F-0622/F-0830/M-1022/M-1109/M-0780/F-0753/F-0942/M-1334/F-0714/F-1116/F-1115/M-0649/M-0896/M-0624/M-0771/F-1238/F-0627/M-0919/F-0702/M-1101/F-1215/M-0523/F-1315/M-1286/F-0754/F-0579/M-1170/F-0827/F-0825/F-1342/M-0817/F-1277/F-0954/M-0573/F-1305/F-1203/F-1108/M-1174/F-1180/M-0716/M-0815/M-0691/M-1247/M-1231/M-1320/F-1018/F-0766/F-0872/M-0879/F-0690/F-0938/M-0765/M-1269/M-0979/F-0661/F-0619/M-0631/M-1208/M-0885/M-1327/F-0984/M-0607/M-1091/F-0574/M-0933/M-1304/M-0833/F-1143/F-1236/F-1251/F-1061/F-1242/M-0729/M-0973/M-0964/F-0751/F-0917/F-1063/M-1009/M-0587/F-0508/F-0530/F-1010/F-1155/M-0779/F-0857/F-0651/M-0641/F-0687/F-1169/F-0914/F-1228/F-1209/F-0962/M-0626/M-0895/F-0905/F-0880/F-1149/F-0545/F-0722/M-0566/F-0858/M-0634/M-0847/F-0648/F-0671/M-0529/M-0636/F-1313/F-0936/F-1190/M-0977/M-0590/M-0550/M-0834/M-1025/M-0679/M-0630/M-0949/F-1314/M-1093/F-1232/M-0609/F-1011/F-0927/M-0776/M-1031/M-0528/M-0711/M-0506/F-0516/M-0547/M-0527/F-1171/M-1008/F-1105/M-0744/M-0736/M-1224/F-1023/F-1004/M-0809/F-0549/F-0598/M-1162/M-1139/F-1263/F-1196/M-0907/M-1191/F-0884/F-1216/M-0947/M-0675/F-0663/F-1312/M-0721/M-1266/F-0616/F-1159/M-1087/F-1346</t>
  </si>
  <si>
    <t>F-1114</t>
  </si>
  <si>
    <t>Jerry Wood</t>
  </si>
  <si>
    <t>F-0828/M-0505/M-0567/F-1168/M-0507/M-1068/M-0960/M-1031/F-0954/F-1317/F-1013/F-0786/F-0671/M-1231/F-1098/M-0562/F-0538/M-1107/M-0824/F-1324/F-0861/F-1132/M-1036/F-1151/F-0638/F-1316/F-0502/M-0967/M-1005/F-0953/F-1212/M-0791/F-0531/F-0934/F-0957/M-1038/M-1187/F-0751/F-1183/F-0512/M-0877/M-1014/M-1201/F-1120/F-0753/M-1276/M-1078/F-0545/F-0804/M-0610/M-0636/F-0625/F-0950/M-0834/F-1210/F-1333/M-0553/F-1215/F-1152/M-0548/M-0821/F-0929/M-1319/M-0988/M-1184/M-0837/F-1312/F-0686/M-0915/M-1195/M-0593/M-0778/M-1243/M-0694/M-0758/F-1155/M-0851/F-0763/F-0991/M-0909</t>
  </si>
  <si>
    <t>F-1115</t>
  </si>
  <si>
    <t>Nabeel Saleem</t>
  </si>
  <si>
    <t>F-1198/F-0953/F-1136/F-0627/F-0622/M-1167/F-0935/M-0510/M-1036/F-1123/M-0678/M-0860/M-1243/M-0694/M-0851/M-0892/M-0768/M-0738/M-1286/F-0913/F-0537/M-1201/M-1054/F-1151/M-0824/M-1307/F-0959/F-0927/F-0754/F-1165/F-1216/F-1171/F-1106/M-0519/M-0919/M-0949/M-0566/M-0548/M-1014/F-1183/F-0836/F-0747/M-1293/M-1111/F-1188/F-0578/F-1213/F-0786/F-0804/M-0664/M-1344/F-1190/F-0828/M-0680/M-0806/F-0748/M-0977/F-0819/M-0733/F-0739/M-1068/M-0606/M-0560/M-1187/F-0544/F-0846/M-1087</t>
  </si>
  <si>
    <t>F-1116</t>
  </si>
  <si>
    <t>Hu Xiaoling</t>
  </si>
  <si>
    <t>F-0672/M-1201/F-0735/M-0599/M-0977/F-0578/F-0819/M-0755/F-0763/M-0636/F-0786/F-1002/M-0560/F-1136/F-0545/F-1119/M-1068/M-1248/M-0996/M-0859/M-1231/F-0748/M-0988/F-0991/F-0747/M-0510/F-0937/M-0940/M-0567/F-1129/F-1013/M-1223/F-0838/F-0828/F-1336/F-0829/M-0779/M-0915/M-0967/M-1078/F-0927/F-1210/F-1045/M-0843/F-1257/F-1016/F-1190/F-1151/M-0919/F-0842/F-0563/M-1339/F-0697/M-0834/F-0839/F-0913/M-1170/M-1241/F-0954/F-0525/F-1204/F-1012/F-1152/M-0831/M-0566/M-0926/F-1079/F-1198/M-1347/M-0824/M-1087/M-0901/F-0520/F-0544/M-0777/F-1282/M-1025/F-0627/F-1226/F-1143/F-1126/F-1324/M-0867/M-1051/F-1316/F-1285/F-0953/F-0516/F-0754/F-1312/F-1106/F-0583/F-1193/F-1233/F-1240/F-0950/F-1001/F-0632/F-1176/M-0694/F-0502/M-1194/M-0910/M-0794/M-0792/M-0876/M-0949/M-1269/F-0812/M-1038/F-0764/M-0607/F-0558/F-0934/M-1243/M-0562/F-1169/F-0651/M-1044/M-1035/F-0719/M-1054/F-0760/M-0557/F-1046/F-0596/M-0501/M-0523/F-0898/F-1178/F-1071/M-0806/F-1333/M-1262/F-1297/F-0690/M-1283/F-1057/F-0775/M-0909/M-0814/F-1004/F-0617/F-0660/M-1276/F-0858/F-0687/F-1348/M-1267/M-0586/M-0658/F-1032/M-0570/F-1028/M-1319/M-1156/M-1301/F-1070/F-1123/M-0923/M-0505/M-0519/M-1334/M-0709/M-0840/M-0611/M-0925/M-0691/F-0688/F-1202/F-0508/M-1345/M-0664/M-0774/M-0556/M-0678/F-0957/F-1134/F-1273/F-1055/M-0899/F-0728/M-0550/F-0659/M-0789/F-0515/F-0561/F-0682/M-0941/F-1165/M-1182/M-1303/M-0526/F-1214/F-1183/M-0951/M-0960/F-1138/M-0885/F-1253/F-0905/M-1036/M-1111/F-0512/M-0703/F-1086/M-0878/M-1292/M-0782/F-1313/M-1302/M-1147/F-1168/M-0963/M-1095/F-0552/F-0861/F-1228/F-1146/F-0504/M-0871/M-0609/M-1205/M-1255/F-1335/F-0772/M-1145/M-0665/F-0668/F-0798/F-0750/F-0917/M-0896/M-0816/M-0577/F-0549/F-1280/M-0783/M-1069/M-0970/F-1133/M-0860/M-0992/F-1322/M-0850/F-1155/F-0592/F-1256/F-1066/F-0580/M-0507/F-1245/F-0622/F-0804/F-0948/F-1251/F-0900/F-1261/M-0553/M-1265/M-1053/M-1270/F-1215/M-0837/M-1084/F-0517/F-1040/F-0648/F-1213/F-0914/M-0961/M-0536/M-0848/M-0854/M-1218/F-0564/F-1314/F-0623/M-0533/F-1229/M-1022/M-0982/F-1275/M-0572/M-0654/F-1023/M-0662/F-0904/M-1021/M-1308/M-0555/M-1300/F-0976/F-1153/F-1238/M-0610/F-1216/M-0513/M-1043/M-0778/M-0920/M-1287/F-0966/M-0928/M-0790/F-0795/F-0653/F-1061/F-1278/F-0695/F-1041/F-1026/M-0986/M-0815/M-0932/M-0565/F-1132/F-0959/M-0906/F-1260/F-0531/M-0745/F-1189/F-1175/M-1014/M-1030/F-0629/F-1075/F-1060/F-0598/M-0547/F-1196/F-0810/F-1017/M-0644/F-0836/F-1179/M-1029/M-1135/M-1177/M-0548/F-0882/M-0639/M-0791/M-1344/M-0851/M-0742/M-1288/F-0935/M-0973/F-0579/F-0698/F-1020/M-0741/M-1293/F-0663/M-1252/M-1150/F-1272/M-0869/M-1172/F-1130</t>
  </si>
  <si>
    <t>M-1117</t>
  </si>
  <si>
    <t>Dennis Martin</t>
  </si>
  <si>
    <t>F-1198/F-1046/M-0624/F-1002/M-0988/M-1068/F-0839/F-1071/F-1016/F-0935/F-1204/M-0909/F-1336/M-1139/F-1004/M-0824/M-1248/F-0954/M-1223/F-1013/F-1196/M-0834/F-0861/M-0833/M-1307/M-0562/F-1041/F-1060/M-0505/F-1119/M-0821/M-1255/F-0515/M-0960/F-0579/M-1025/F-1216/M-1033/F-0754/M-0566/F-1132/F-1171/F-0838/M-0540/M-0915/M-0892/F-0735/F-0712/F-0804/F-1106/M-0986/F-0846/F-0544/M-1243/F-0697/M-0792/M-1038/M-1319/M-1276/M-0982/F-0502/F-1253/M-0826/F-1129/M-1339/F-1226/M-0961/F-0668/F-0913/M-1218/M-0860/F-1305/F-1324/F-1086/M-0837/M-0528/F-0929/M-1195/M-0560/F-0857/M-0778/M-0646/F-1202/F-0748/F-0974/M-0970/F-1012/F-0531/M-1302/F-1285/M-0901/M-1051/F-0953/F-0549/M-0738/F-0807/F-0578/M-0818/M-1301/M-0524/F-0763/M-0862/F-1263/M-1298/F-0543/F-1040/F-1278/F-0717/F-1284/F-1152/F-0984/M-0555/M-0979/M-1044/M-1107/M-0557/M-0755/M-0794/F-0508/M-0967/M-0700/F-1092/F-0598/F-0739/M-0723/F-0726/F-0747/F-0842/F-0686/F-0937/M-1084/M-0868/M-0678/M-0696/F-0952/M-1054/F-1317/M-1007/M-0576/F-0619/M-0817/M-0670/F-0512/F-0798/F-1032/F-0942/M-0534/F-1193/M-1184/M-0981/F-0520/M-1286/M-1024/F-1212/F-1165/M-0539/F-1190/F-0647/M-0724/F-0538/F-0685/F-1186/F-1151/M-1329/F-1282/M-1036/F-1146/F-0799/M-0963/F-0772/M-0607/F-0819/M-0920/F-1222/M-0658/M-0636/F-1228/M-0782/F-0563/M-0523/F-1131/M-0649/F-0622/F-0601/M-0780/F-0616/F-1079/F-0760/M-1077/M-0620/M-1182/M-0567/F-0927/F-1134/M-0529/M-0768/M-1083/M-0995/F-1274/M-1292/M-1035/F-0844/F-0889/F-1245/M-0809/M-0680/F-0652/F-1155/M-0949/F-1108/M-0606/F-1189/M-1142/F-0564/F-1271/M-0831/M-0677/M-1087/M-0919/M-0774/M-1325/F-0893/F-0828/M-0742/M-0802/F-1348/M-1192/F-0917/M-0910/F-1250/F-0580/M-1005/F-0514/F-0886/M-0885/M-1347/M-0626/F-1001/M-0877/M-0527/F-1178/M-0871/F-0663/M-1235/F-0632/F-0737/F-0830/F-0882/F-0676/F-1260/F-0596/M-1053/M-0593/M-0519/M-0820/F-1141/F-1055/M-1194/M-0599/M-0703/M-1072/F-1136/M-0973/M-0994/F-0689/F-1297/F-0617/F-0829/F-1115/F-1273/M-0944/M-0675/F-1214/F-0517/M-0665/F-0775/F-0613/M-0897/M-0664/F-0672/F-1328/F-1112/M-0733/F-1210/M-0732/M-0600/M-0781/F-0574/M-0759/F-1169/M-1201/M-0906/F-0720/F-0552/M-1102/M-0694/F-0808/M-1030/F-0825/F-0561/M-1021/F-0701/M-0510/M-0602/M-1311/M-0941/M-0662/M-0553/F-0545/F-1203/M-0572/F-0638/F-0627/M-0928/F-1232/F-0551/F-1130/M-0779/F-1140/F-1059/F-0682/M-0570/F-0975/F-1249/M-1099/M-1208/M-0783/F-0669/F-1062/F-0688/M-0964/F-1183/M-0879/F-1316/F-0950/F-1153/M-1268/M-0977/M-0699/F-1127/M-0997/M-1231/F-1259/F-0710/M-1091/M-1283/F-1168/M-0840/M-0847/F-0797/M-0908/M-0761/F-0583/M-1334/M-1056/M-0507/F-0702/M-1267/F-1123/M-0744/M-0940/M-1167/M-0843/F-1042/M-0815/M-1162/M-0851/F-0651/F-0812/F-1332/M-0791/F-0956/M-1281/M-0996/M-0611/F-1081/F-0924/F-1133/M-1104/F-1015/F-0845/M-0771/M-0630/F-0931/F-1234/M-1147/M-0888/M-1064/M-0691/F-0635/F-1275/M-1205/M-1293/M-0650/M-0513/M-0642/F-0880/M-0859/F-0767/F-0872/F-0537/F-0751/M-0509/F-1124/M-0587/M-0895/M-1170/F-1321/M-0926/F-1176/F-1213/F-1097/M-1111/F-1179/F-1333/F-0653/F-0568/M-0656/F-0728/M-0533/F-0786/M-0644/F-1188/F-1010/M-0673/F-0836/F-0957/M-0865/F-0911/F-0764/M-1172/M-0899/F-1045/M-1241/F-1126/M-0933/M-1191/F-0900/F-0713/F-1143/F-0687/M-1304/M-0608/M-1187/F-1312/F-1098/M-1211/M-1237/F-0852/M-1118/F-0592/M-1174/M-1145/F-0959/F-1113/M-1269/M-0867/F-1242/M-0594/F-1026/M-1093/F-0990/F-1159/F-0773/M-0542/M-1095/M-0526/M-0554/M-0876/M-0789/M-1014/M-1230/M-0816/M-1031/F-1315/F-1011/F-0628/M-0841/M-1344/F-0693/M-0581/F-0921</t>
  </si>
  <si>
    <t>M-1118</t>
  </si>
  <si>
    <t>Sara Perez</t>
  </si>
  <si>
    <t>F-0828/F-1285/F-0935/M-0834/M-0560/F-1171/M-1014/F-0531/M-0678/M-0738/F-1126/M-0507/F-1002/F-0578/M-0977/F-1079/F-0596/M-0910/F-0538/F-0959/F-1046/M-0562/F-1178/M-0859/F-0819/F-0672/M-1051/M-0988/M-0744/M-1344/F-0836/F-1202/M-0899/F-0763/M-0774/F-0799/M-0513/F-0592/F-0687/F-1190/F-1198/F-0625/F-0804/M-1255/F-0619/M-1201/M-0664/M-0996/M-1319/M-0992/F-1312/F-0844/M-0567/M-0915/M-0967/F-0502/F-0775/F-1013/F-0980/F-0735/M-0824/F-0712/M-0940/F-1119/M-0837/M-0528/M-0548/M-0841/F-0660/M-1223/F-0953/M-0505/F-1045/M-0501/F-0898/F-0525/F-1120/M-0960/F-0512/F-1210/M-0694/F-0629/M-1325/F-0929/F-0598/F-0614/M-0696/F-1169/F-0668/F-0516/M-0624/F-1168/F-1041/M-1025/F-0697/M-0877/M-0566/F-0950/F-0515/M-0897/M-0951/M-1030/F-0810/M-0691/F-0787/M-0599/M-0636/F-1066/F-1138/M-1339/M-0876/F-0956/F-0632/M-1147/M-1054/F-1108/M-0895/M-1241/F-0574/F-0617/M-1289/F-1297/M-0793/F-0714/F-1071/M-0973/M-0778/F-1132/M-1298/F-1032/M-1095/M-1068/F-0760/F-1324/M-0758/M-1109/F-1263/F-1257/M-0607/M-1194/F-0934/F-1233/M-0620/F-0558/F-1336/M-1276/F-1212/F-1337/F-1018/M-0926/F-0954/F-1136/F-0583/M-0821/M-1303/F-1271/M-0594/F-1333/M-0814/F-0913/F-0754/F-0829/F-0942/F-1092/F-1086/M-1291/F-0663/F-0688/F-1106/F-1272/M-1077/M-1347/F-1317/M-1102/M-0716/M-1091/M-1262/M-0909/F-1238/M-0634/M-0862/F-0966/F-0635/F-1151/F-0948/M-0550/F-0748/F-1322/M-0854/F-0627/M-1036/F-1010/M-0813/F-0622/M-0820/F-0838/M-0573/M-0848/M-1205/F-1215/M-1107/F-1242/M-1035/F-1090/F-1225/M-1283/F-0974/F-0580/F-0975/M-0745/F-1063/M-0779/F-0797/F-0764/F-0545/F-1049/M-0665/F-0544/M-0865/M-1024/M-1302/F-0786/M-1218/M-0943/M-1329/M-0780/M-0817/F-0842/M-0670/M-1301/F-1112/F-1228/M-0919/F-0690/F-0911/F-1070/F-1042/M-1243/M-0680/M-1111/M-0993/M-0791/M-1005/M-0981/F-0807/F-1016/M-0740/F-1121/F-1027/M-0540/M-1292/M-1300/F-0682/M-1170/M-1145/M-1033/F-0549/M-0892/M-1172/M-0642/F-1258/F-0552/F-0648/F-0517/M-0590/F-1305/F-0638/M-0553/F-0772/F-1143/F-1226/F-1318/F-0508/F-0514/M-1083/F-1060/M-1287/M-1101/M-0609/F-1004/M-1037/M-1084/F-0685/M-1331/M-0755/M-0587/M-1087/M-0715/M-0879/F-0886/M-1007/F-0795/M-0958/M-0626/M-0923/F-1012/M-0815/F-0520/F-1214/F-0591/M-0843/F-1249/F-0616/M-1267/F-1200/M-0781/M-1326/F-1026/M-0611/M-0925/F-1165/F-1123/F-0798/M-0770/F-1059/F-1245/M-1031/M-1142/F-1152/M-1181/M-0731/M-0734/M-0700/M-0896/M-0584/M-1162/F-1189/F-0900/M-1056/M-0920/F-0671/M-0555/F-1314/F-0927/M-0961/F-1328/F-0845/F-1284/M-1266/M-0597/F-0728/M-0867/M-1082/M-1139/M-0856/F-1256/M-0782/M-0868/M-1269/M-0847/M-0536/M-0816/M-0618/M-1195/M-0703/F-0864/F-0984/F-1346/M-0986/F-1273/M-0963/F-0849/M-0646</t>
  </si>
  <si>
    <t>F-1119</t>
  </si>
  <si>
    <t>F-1123/F-1198/F-1136/M-0877/M-0821/M-0505/M-1139/F-1204/F-1226/M-0678/F-0622/M-0694/F-1002/F-0913/M-0624/M-0860/F-1120/F-1215/M-0833/M-0910/M-1201/M-0738/F-0672/M-0960/M-1084/F-0864/M-1223/M-0519/F-0583/F-0819/M-1014/M-0567/M-0755/F-1324/F-1146/M-1030/M-0607/F-0861/M-1231/F-0763/M-1187/M-0610/F-0911/M-0940/M-0553/M-1195/M-0988/F-0538/F-1132/F-0531/F-1108/F-0786/F-1165/M-0949/M-1325/M-0961/F-1228/F-1312/M-1072/F-1169/M-0646/F-0578/F-0688/F-1253/F-1257/M-0876/F-1012/F-1138/F-0682/M-0970/M-0593/F-0537/M-1291/M-0566/F-1079/F-0726/M-0826/F-0623/F-0980/M-1345/F-0619/F-1126/F-0549/M-1087/M-0636/F-0937/F-0516/M-0851/M-0841/M-1054/F-1271/M-0782/M-0582/F-0954/F-1196/F-1081/M-0909/F-1316/F-1168/F-1222/F-1337/F-1278/F-0525/F-1305/F-0659/F-0952/M-0586/F-0614/M-0837/M-1147/M-0780/F-1179/M-0986/F-1092/F-0829/F-1016/M-0560/F-0893/M-0831/F-0757/M-1320/M-0869/M-1276/F-0563/M-0926/M-1111/F-1213/F-1336/M-1339/M-0818/M-0967/F-0764/M-0996/M-0715/F-1026/F-1155/F-1249/F-0842/F-0846/F-0798/M-0577/F-0748/M-0783/F-1045/M-0973/M-0901/F-0686/F-0849/M-0526/F-1055/F-1214/F-0810/M-1043/M-1024/F-1240/M-1107/M-1267/F-0953/M-1243/M-0587/F-1151/M-0867/M-0723/F-1032/F-1049/F-1071/F-1273/F-1233/F-0574/M-1248/F-0872/F-0705/F-0948/F-1063/F-1216/M-0878/M-0881/F-0807/F-0660/M-0792/M-1281/F-1272/M-0677/F-0504/M-1025/F-0544/F-0900/F-1186/M-0528/M-0885/F-1098/F-0652/F-0648/M-1347/F-0974/M-0848/M-0562/F-0502/F-1280/M-0820/F-1189/M-1135/F-0632/M-0892/M-1083/M-0888/M-0951/F-0520/M-0945/M-0865/M-0540/F-0966/M-1319/M-0778/M-1053/M-0809/F-1028/F-0522/M-1269/F-0638/F-1202/M-1286/M-0724/M-0606/F-1317/M-0816/F-0882/F-0772/M-0548/M-1326/F-1333/F-1152/F-0714/M-0573/M-1068/M-0644/M-0834/M-0887/M-0777/F-1212/M-0570/M-0523/M-0529/F-0698/M-0745/M-0895/M-1101/F-0515/M-0590/M-0854/F-1023/M-0510/M-1150/M-0899/F-0935/F-1129/M-0742/M-0642/M-1158/M-1102/F-0697/M-0824/M-0594/M-1293/F-1121/M-1283/F-0579/F-0929/M-1181/M-0813/M-0897/M-0977/M-0815/F-1116/F-1059/M-1056/F-0883/F-0950/F-0663/M-1270/M-0630/M-0862/F-0508/M-0703/F-0735/M-0779/F-0629/M-0843/F-0671/M-0982/M-0556/F-0991/F-0628/M-0943/M-1104/M-1035/M-1091/M-1161/M-1304/M-1074/F-1171/F-1157/F-1105/F-1133/F-1106/F-0545/M-0536/M-0602/F-0669/F-1250/F-0684/M-0835/F-1190/F-1178/M-0711/M-1344/F-1227/M-0744/F-1046/F-0889/F-0625/F-0852/F-0828/F-1086/F-0797/F-1332/F-0894/M-1125/F-0612/M-0559/M-0656/F-0689/F-0692/M-0733/F-1144/F-1041/M-0550/F-0687/M-0774/M-1334/F-0857/F-1263/F-0827/F-0512/M-1194/M-0794/F-0754/M-1156/F-1236/F-0747/M-1184/F-1001/F-0558/F-1062/M-0981/M-0732/F-0839/F-0596/F-0934/F-1042/M-0749/M-1185/F-1154/M-0662/M-0859/F-1193/M-0664/F-1017/F-1061/F-0591/M-0507/F-0530</t>
  </si>
  <si>
    <t>F-1120</t>
  </si>
  <si>
    <t>Muhammed Salem</t>
  </si>
  <si>
    <t>M-0694/F-1045/M-1223/F-1123/M-1293/F-1119/M-1276/F-1336/F-1012/F-0563/M-0678/M-0860/M-0536/M-0926/M-1036/F-0638/M-0899/F-0502/F-0592/M-0824/F-1136/F-0687/M-0949/F-1204/M-1347/F-1324/M-1014/F-0580/F-1216/M-1068/M-0624/M-0841/M-1031/F-0579/F-1002/M-1201/M-0778/M-0680/M-0973/M-0646/F-0672/M-1054/F-1169/F-0726/M-1187/F-1190/F-0804/M-0862/F-0786/F-0568/M-1077/M-0834/M-0977/F-0775/M-1292/F-0545/M-0986/F-1143/M-0505/M-1248/F-0525/F-1297/M-1267/M-0607/M-0553/F-1178/M-0996/F-0754/M-0606/F-1079/F-0751/F-1317/F-0839/F-1061/F-0772/F-1041/F-0632/F-1188/F-1193/M-1035/M-0859/F-1312/F-0574/M-0636/F-0682/M-1344/F-0515/M-1145/F-0686/F-1210/M-0567/M-1301/M-1038/M-0774/M-0507/M-1243/M-0716/F-0717/M-1117/M-0806/F-1333/F-0957/M-0843/F-0935/F-1062/M-1231/F-1171/F-1131/F-0991/M-1025/F-1202/M-0738/F-0514/F-0538/F-0838/F-0619</t>
  </si>
  <si>
    <t>F-1121</t>
  </si>
  <si>
    <t>Helen Rodriguez</t>
  </si>
  <si>
    <t>F-1119/M-0988/M-0738/M-0599/M-0973/F-0632/M-0821/F-1098/F-0828/M-1031/F-0543/M-1248/F-1285/F-0748/M-0892/M-0843/M-0837/F-1123/M-1035/M-0755/F-0617/M-0967/F-0786/F-1204/F-0747/F-0583/F-0959/F-0775/F-1023/F-1126/M-0553/F-1169/M-1303/F-1168/M-0779/M-0982/F-1213/M-0949/M-0507/M-0567/M-1054/M-0841/F-0638/M-1038/M-1301/M-0774/F-0927/M-0910/F-0772/M-0778/F-0975/F-0754/F-1240/F-0579/M-0609/M-1072/F-0980/M-0818/F-1178/F-0578/F-0592/F-0580/F-0672/M-0977/M-1139/F-1183/M-1184/F-1120/M-1325/F-1081</t>
  </si>
  <si>
    <t>F-1122</t>
  </si>
  <si>
    <t>Meng Jianming</t>
  </si>
  <si>
    <t>F-0592/F-1120/M-1139/F-0545/M-0567/F-1316/M-0778/F-1204/M-1276/M-0860/M-0834/F-0735/M-0562/M-1243/F-0563/M-0507/M-0824/M-0859/F-0812/F-1215/M-1201/F-0953/F-0882/M-0988/M-0703/F-1190/F-1318/M-0510/M-0744/M-0624/M-1339/M-0723/F-0798/F-0842/F-0991/M-0960/F-0934/F-0538/M-0540/F-1336/F-1213/F-1228/M-1319/M-0920/F-0697/F-1168/F-0688/M-0779/M-1145/F-0617/M-0678/M-0774/F-0839/M-0967/M-0982/F-1002/M-1223/M-0909/M-0877/F-1066/F-0638/M-1035/F-0578/M-1304/M-0524/F-0913/M-0738/F-1023/M-0594/M-0607/M-0806/F-1012/M-1218/F-1188/F-0687/M-0901/M-1194/M-0979/F-0726/F-0532/M-1068/M-1262/M-0560/F-0900/F-0579/M-1267</t>
  </si>
  <si>
    <t>F-1123</t>
  </si>
  <si>
    <t>Fu Lin</t>
  </si>
  <si>
    <t>M-1276/F-0543/M-0738/M-0599/M-1014/F-0512/F-1098/M-1248/F-1016/F-0578/F-1196/M-0774/M-0837/M-0607/F-1071/F-0632/F-1151/F-0617/M-0678/M-0949/M-1033/M-0768/F-1324/F-0537/F-0799/F-0927/M-0961/F-1045/F-0882/F-1046/M-1068/M-0834/F-0829/M-0940/F-0545/M-0548/F-0735/F-1316/M-0910/F-0502/M-0778/M-0567/F-0812/F-1129/M-1339/F-0520/F-0574/F-1155/F-1001/F-0975/M-1262/F-0911/M-0782/F-1146/M-0915/F-0751/M-1181/F-1253/F-1023/F-1041/F-0672/F-1215/M-0794/M-0777/F-1312/M-0982/M-0524/F-0714/F-1165/F-0686/F-0819/F-0568/F-1212/M-0862/F-1271/F-0583/M-1095/M-0928/F-0564/F-1178/F-0579/M-1184/F-0942/M-0967/F-0798/M-0557/M-0833/F-0836/M-1109/M-1302/M-1223/F-1183/F-0839/F-0838/F-1136/M-0733/F-1143/F-1228/F-0503/F-0525/F-1190/M-0664/F-1280/M-1241/F-1189/F-0939/M-0899/F-0508/F-1059/M-0881/M-0892/M-0529/M-0820/M-0869/F-0748/M-0526/M-1304/F-0538/M-0859/F-0739/F-0619/F-1119/M-0920/F-1120/M-1084/M-0986/M-0897/M-0582/M-0547/M-0944/F-0929/M-1268/M-0700/F-0530/M-0593/F-1132/F-1070/M-0802/F-0712/F-0531/M-0791/M-0680/F-1040/F-0663/F-1103/F-1328/M-0600/M-1231/M-1072/F-0647/M-1267/M-0865/M-1024/M-0528/F-0956/M-1286/F-1250/M-1211/M-0539/F-1138/M-0843/F-1233/F-1027/F-1013/F-1240/F-1202/F-1060/F-0682/M-0821/F-0625/M-1205/F-0913/M-0608/M-1283/M-0818/M-1307/M-1167/F-1026/M-1091/M-1201/F-1321/F-0787/F-1285/M-0694/M-1117/M-0673/M-1102/F-0720/M-0996/F-0563/F-0952/F-1222/F-1317/M-0941/F-1131/M-1300/F-1336/M-0636/M-1022/F-1337/M-1319/F-1210/M-0527/F-1171/F-0828/F-0974/M-1044/F-1226/M-0817/F-0532/F-0622/F-0804/M-0780/F-0627/M-0977/M-1036/F-1032/M-1021/F-1176/F-0747/F-0688/M-0620/F-1122/M-0715/F-1004/M-1347/F-1198/F-0807/F-0684/M-1038/M-1182/F-1015/F-1322/F-1168/F-1149/F-1002/F-0717/M-0590/M-0901/F-1314/M-0594/F-0934/M-1345/F-1133/F-0830/F-0544/M-1247/M-1003/F-1229/F-0980/F-0750/M-0925/M-1194/F-0698/M-0761/M-0505/M-0755/M-0550/F-0953/F-0514/M-0654/M-1235/M-1293/M-0789/M-0903/M-0555/M-0979/F-0962/M-1111/M-1008/M-1301/M-0724/F-1249/M-0877/M-1074/M-0947/M-0559/F-0948/F-0764/F-0954/F-0772/M-0806/M-0501/F-0504/M-0540/M-0519/F-0786/M-0734/M-0851/M-0679/F-0701/M-0597/M-0703/M-1029/M-1005/F-0628/M-1326/M-1054/M-0973/F-1169/F-0844/F-1090/M-0716/F-0676/M-0998/F-0959/M-1056/F-0753/M-1292/F-0855/M-1139/F-1106/F-0766/F-1127/M-1303/F-1227</t>
  </si>
  <si>
    <t>F-1124</t>
  </si>
  <si>
    <t>Eman Adeeb</t>
  </si>
  <si>
    <t>F-1336/F-0954/M-0778/M-0599/M-1276/M-0738/F-1178/F-0839/M-0694/M-0824/M-0562/F-0786/F-1016/F-0735/F-0617/F-1204/M-1025/F-0627/M-0859/M-1033/F-1213/F-0799/F-1155/M-0837/M-1223/F-1183/M-0973/M-0818/F-0502/F-0579/M-0774/M-1243/F-0748/M-1184/F-1151/M-1347/M-1014/F-0861/M-0507/F-0712/M-0510/F-0864/F-0882/F-1023/M-0996/F-0828/M-0986/F-1215/F-1188/M-1195/M-0841/F-1165/M-0792/M-1038/F-0622/F-1240/F-1138/M-1035/F-1146/F-1143/F-1168/F-1282/F-1317/M-1084/F-0775/M-0919/F-0574/F-1086/F-1079/F-1060/M-0899/F-0685/M-0834/M-0926/F-0632/F-0739/F-0688/M-0910/M-0896/F-0544/M-0678/F-1042/F-0975/F-1190/M-0960/F-0697/M-1320/F-1057/F-1126/M-1255/M-0670/M-0528/F-0844/F-0583/F-0514/M-1109/M-0501/M-0851/M-0977/F-1226/M-0700/F-1041/F-1071/F-0672/F-0991/F-0720/F-0935/M-0534/M-0677/F-1152/F-0580/F-0980/F-1002/M-1205/F-1263/F-0754/M-1298/F-1132/M-1325/F-0563/F-0751/M-0862/F-0543/F-0900/M-1101/F-1176/F-0530/M-1307/F-0838/F-0525/M-0646/F-1316/M-1044/F-0953/M-0780/M-0881/M-0570/F-0613/M-1107/F-0787/F-1198/M-0843/M-0505/F-0929/F-1257/M-1262/F-1297/M-1248/M-0817/M-0679/M-1156/F-1081/F-1066/M-1339/M-0940/F-0596/F-0689/M-1091/F-0512/F-0842/F-1295/F-1028/F-0846/F-1120/M-0909/M-0709/F-1004/F-0549/M-0553/M-0951/M-0813/M-0658/F-1123/M-1068/F-1186/F-1212/F-1012/F-1274/M-0925/M-1170/F-0753/F-1348/M-0820/M-0821/M-0992/F-1121/M-1139/M-0758/F-0601/M-0979/F-1106/M-0895/M-0877/M-0923/F-1196/F-1245/F-1346/F-0508/F-0827/F-0927/M-1319/M-0556/M-1291/M-0716/M-0765/M-0744/F-1312/F-1141/F-1098/F-1049/F-0898/F-0687/F-1059/M-0523/F-1202/M-1201/F-0804/M-0559/M-1182/F-0614/M-1117/F-0705/M-0696/M-1247/F-1133/F-1075/F-0830/M-0513/F-0545/F-0858/F-0575/F-0592/M-0860/F-0714/F-1228/F-0619/F-0504/F-0990/M-0888/M-0602/M-0536/M-0733/M-0967/M-0997/F-0969/M-1231/F-1305/F-0538/F-0578/M-1300/M-0662/F-0764/F-0682/F-0939/F-1171/F-1179/M-0626/M-0550/F-1026/M-1326/F-1328/M-1331/F-0612/F-0957/M-0624/F-0984/M-0794/F-0750/M-0582/M-1031/M-1344/M-0840/M-0944/F-1045/M-0649/F-0671/M-0949/F-0757/M-0885/F-1130/M-0636/F-0773/F-0772/M-0609/M-0560/M-1162/M-0816/F-1108/M-1087/F-1335/M-0723/F-0763/M-1286/M-1304/F-1324/M-0567/M-1074/M-0724/M-1194/M-1287/F-1015/M-0581/F-1119/M-0711/F-1046/F-1332/F-1313/M-0540/F-1209/F-0637/F-0872/M-0932/F-0762/F-1259/F-1200/F-0522/M-0961/M-1067/M-0691/F-1001/F-1210/M-1187/F-0959/M-0600/F-0913/M-0755/M-0831/M-0988/F-1318/M-0587/M-1051/F-0503/M-0641/F-0955/M-1021/F-0855/M-1167/F-0535/M-0814/M-0593/M-1030/M-0800/M-1118/F-1285/F-0568/F-1236/M-1077/M-0970/F-0726/M-1069/M-0848/F-0857/M-0524/M-0732/M-1036/F-1242/F-1169/F-0760/M-0856/M-0740/M-1173/F-1157/M-1303/F-1136/M-1078/M-0573/M-1289/M-1093/M-1135/F-1258/M-0557/F-1013/F-0520/F-0668/M-0779/M-0768/M-1268/M-0994/F-1090/F-0633/M-1000/M-0604/M-1281/F-1238/M-1158/F-0515/M-0610/F-0819/M-0868/F-0690/M-1310/M-0789/M-0640/F-1189/F-0589/F-0537/F-1256/F-0616/M-0847/F-0674/F-0884/F-0912/F-0693/M-1072/F-0676/F-1112/F-0638/F-0725/M-1293/F-1193/F-0931/M-1111/M-0736/F-1129/M-0850/M-0930/F-1113/M-1082/M-0594/M-0906/F-1061/F-1006/F-0918/M-0870/M-0783/F-0950/M-1199/M-1241/M-1161/M-1163/F-1116/M-1083/M-0806/F-0707/M-1197/M-0777/F-1070/F-1216/M-0865/M-0892/M-0519/F-0727/F-0886/F-0948/F-0808/M-1145/M-0867/F-0598/M-1181/M-1003/M-0742/M-1058/M-1064/M-1207/M-1302/F-0647/F-0829/F-1233/M-1224/F-1284/F-0659/M-1043/F-0511/M-1054/M-0664/F-0588/M-0566/F-1222/M-0607/F-0845/M-0731/F-0807/M-0995/M-0746/F-0531</t>
  </si>
  <si>
    <t>M-1125</t>
  </si>
  <si>
    <t>Stephen Gonzales</t>
  </si>
  <si>
    <t>M-0973/F-1045/M-0567/F-0592/M-1223/M-0507/M-0988/F-0574/M-0680/M-0678/F-1123/F-1285/F-1324/M-0778/F-0954/F-0544/F-0775/M-0636/M-0505/F-1119/M-0977/M-0859/M-0961/M-1078/M-0877/F-1257/M-1255/M-0806/M-1139/F-1198/F-1190/F-1316/M-0755/F-0838/F-1152/M-0920/F-0798/F-0763/F-0937/M-0606/M-0909/F-0580/M-0528/M-0862/F-0672/M-0536/F-0735/M-0664/M-0892/F-1213/F-1086/F-1183/F-1059/F-0898/F-0627/F-1012/M-0834/F-1129/M-1293/F-1188/F-1151/F-0804/M-1135/F-0812/F-1253/F-0819/F-1305/M-0996/F-1333/F-0688/M-0594/F-0953/M-1014/M-0926/M-0566/F-1060/M-0570/F-0844/M-1083/F-0959/M-0960/M-1218/F-1108/F-0748/F-0549/F-1178/F-0717/F-0760/M-1005/F-0935/M-0986/M-0694/F-1066/F-0839/M-0715/F-1228/F-0659/F-0894/M-1036/M-1231/M-0599/M-1345/M-1276/F-1046/F-0828/F-0739/M-1201/F-0929/M-0783/M-1182/M-1117/M-0593/F-1042/M-0519/F-0638/M-1268/F-1204/F-0991/F-1169/F-1138/F-1061/M-0867/F-0568/F-1106/F-0753/F-0939/F-1013/F-1272/F-1240/M-0540/F-1146/F-0685/F-1032/M-0940/F-0512/M-1102/F-0857/M-1068/F-0651/F-0931/F-1144/M-0771/M-0609/M-0837/F-0810/F-1212/M-1145/F-1023/F-1202/M-1241/M-0602/F-0648/F-0900/M-0992/F-0515/M-0967/M-0586/F-1249/F-0864/M-0607/M-0576/M-1181/M-0949/M-1109/F-0849/F-0628/M-0899/M-0738/M-0590/F-1175/M-1283/M-0888/F-1071/M-0608/M-1339/F-0617/F-1132/F-0623/M-1030/M-0851/F-0514/F-0905/M-1344/F-0504/F-0614/F-0532/F-1010/F-0537/M-0644/F-0516/F-1336/F-1112/M-0646/F-1315/M-0831/F-0613/M-0649/F-0530/M-1167/M-1163/M-1064/M-0700/F-1049/F-0629/M-0501/F-1027/F-0957/M-1187/M-0555/M-1054/F-0861/M-0626/M-0821/F-1070/M-0885/F-1062/M-0526/M-1156/M-1195/F-1348/M-1025/F-0579/F-0726/M-1298/M-1056/M-1292/F-0893/F-1258/M-1303/F-1210/F-1057/F-1098/M-0539/M-1087/F-1284/M-0699/F-0508/F-0682/M-0523/F-0975/M-0943/M-0752/M-0964/F-0984/F-0575/F-0647/F-0911/M-1289/F-0719/F-0538/M-0573/F-1256/M-1300/M-0662/F-1026/M-0670/F-0727/F-1081/M-0963/F-0561/F-0747/M-0779/M-0560/M-0781/F-1337/F-0852/F-0697/F-1165/M-1035/M-0997/M-0744/M-0630/F-1186/F-1063/F-0952/F-1002/F-1280/F-0807/F-1238/F-1312/F-0686/F-1233/M-1111/F-0671/M-0897/M-1067/M-1044/F-0563/M-0908/F-0801/F-1193/F-0913/M-1329/M-0865/M-1043/M-1194/F-0502/F-1127/M-1243/F-1154/M-1082/F-0687/M-0696/F-0543/F-0836/F-1055/F-1317/M-0958/F-1016/M-1281/F-1259/F-1196/F-0737/F-0578/M-1269/F-0661/M-0768/M-0789/F-1335/F-1274/M-0817/M-0723/M-1080/F-1155/F-1203/M-1038/F-0842/F-1278/M-0559/F-0914/F-1318/M-0895/M-0610/F-1229/M-0631/F-0531/M-0780/F-0754/M-1248/F-1133/M-1072/M-1304/F-1105/F-0764/F-0772/M-0910/F-0797/F-0692/F-0858/F-0787/M-1037/F-1250/F-0917/M-0853/F-0750/M-0840/F-1277/M-0856/M-1110/F-0948/M-0724/M-1326/M-0736/M-1161/M-0759/F-1171/F-1149/M-0782/M-0813/M-1099/M-0848/M-0869/F-0525/M-0605/F-0786/M-0642/M-1000/M-1291/M-0993/M-0524/F-0985/M-0970/M-0557/M-0562/M-1207/M-1101/M-0928/M-0734/F-0622/F-0946/M-1022/M-0548/M-0793/F-0663/F-0707/F-0635/M-0745/F-1222/F-1273/F-0974/F-1126/M-1267/F-0714/F-0625/F-0987/F-0846/F-0799/M-0624/M-0833/M-0907/M-1069/F-1089/F-1232/F-0934/M-0860/M-1031/F-1176/F-0969/M-1051/F-0766/M-0510/F-1090/F-0882/M-0843/M-1247/F-1157</t>
  </si>
  <si>
    <t>F-1126</t>
  </si>
  <si>
    <t>Tao Hongmei</t>
  </si>
  <si>
    <t>F-1198/F-0953/F-0804/F-1119/M-1276/M-1068/M-0926/M-0624/F-0861/F-1032</t>
  </si>
  <si>
    <t>F-1127</t>
  </si>
  <si>
    <t>Bruce Sanchez</t>
  </si>
  <si>
    <t>F-1119/F-0622/F-0687/F-1123/F-0954/F-1079/F-0959/F-1324/F-0775/M-0837/M-0510/F-0632/M-0507/M-0694/M-0973/M-0505/M-1293/M-0609/F-0617/F-1213/M-0723/M-1036/F-0538/F-1046/F-0625/M-1301/F-1120/M-0940/M-0636/M-0977/F-0574/M-0548/F-0953/F-0580/M-0703/F-0913/M-0501/M-0925/M-0696/F-1126/M-0910/M-0920/F-0697/F-0512/M-0768/M-1276/F-1013/F-1317/M-0818/F-0561/F-0842/M-1014/F-1071/F-1143/F-1136/M-1347/F-0786/F-0598/M-0777/F-0525/F-1042/M-0526/M-0851/F-1284/F-1004/F-0671/F-0804/F-0688/F-0563/F-0927/F-1168/M-0560/M-0961/F-0935/F-1059/F-0504/M-1231/F-1333/F-0682/F-1285/F-1336/F-0844/F-1215/F-1070/F-1272/M-0919/F-1041/F-0544/F-0579/F-0991/F-1198/F-0838/M-0557/F-0663/F-0760/F-1169/M-0833/M-0646/M-1262/M-0895/M-1243/M-1077/M-0527/F-1278/F-0545/M-0996/M-1248/M-1117/F-1010/M-1304/M-0820/F-0939/F-0502/M-0986/F-1066/M-1269/F-0861/F-1176/F-0772/F-1210/F-1130/M-0607/F-0872/M-0841/M-0567/F-0911/F-0937/F-0864/M-0593/M-0783/M-1158/F-1263/M-0600/M-1156/F-0934/F-1190/F-0657/F-1279/F-0672/M-0774/M-0878/M-0709/F-0735/F-0515/F-0652/M-1069/F-0839/F-0739/F-0719/F-1196/F-1060/M-0620/F-1129/F-0757/M-0988/M-0982/M-0881/F-1349/M-1319/M-0540/F-0531/F-0717/M-0630/M-1298/F-0882/M-0809/F-0588/M-1300/M-0992/M-0944/M-0587/M-0960/F-0747/F-0613/F-0516/M-0590/F-1188/F-1063/F-1018/F-0952/F-1081/F-1026/M-0665/M-0871/F-0668/F-1178/M-0562/F-1155/M-1091/M-0528/F-1202/F-1133/F-1313/M-0539/M-0885/F-0514/F-1316/M-1184/M-0536/M-0599/F-0685/F-1214/F-0543/M-1194/M-1344/M-1078/F-1098/F-0893/M-0806/F-0799/M-0624/M-0843/F-1256/M-0765/F-1132/M-0752/M-0680/F-0810/M-1164/F-1274/F-1297/M-1255/M-1339/M-1187/M-0791/F-1273/M-0678/M-0816/F-1315/F-1138/M-0699/M-1007/M-0610/M-0892/M-0821/F-1204/M-1307/M-1030/F-0975/F-0692/M-1167/F-1165</t>
  </si>
  <si>
    <t>M-1128</t>
  </si>
  <si>
    <t>Joyce Smith</t>
  </si>
  <si>
    <t>F-1119/M-0926/M-0973/F-1212/F-1079/F-1169/M-0910/M-0505/F-0574/F-0578/F-0563/M-0636/M-1005/M-1025/M-0507/F-0592/M-0877/M-0607/M-0977/F-0913/M-0949/M-1031/M-0738/M-0940/F-1257/F-0748/F-1151/M-1014/M-0779/M-1307/F-0927/F-0632/M-0678/M-1068/F-0882/M-0960/F-1171/M-0851/F-1098/M-0524/M-1347/M-1078/F-0627/M-0915/M-0996/F-0751/F-0538/M-1184/M-1077/M-1195/F-0735/M-0501/F-0549/F-1086/M-0986/M-0862/F-1336/F-0763/F-1132/M-0824/F-1213/F-0838/M-1051/M-0782/M-0694/M-0560/F-1032/M-1111/F-0842/F-0672/F-0828/M-1243/M-0899/M-1135/F-0579/F-0705/M-1036/F-0714/M-0774/M-1303/F-0812/F-1324/F-1198/F-0799/M-0755/F-1001/M-1301/M-0778/F-0804/M-0993/F-0898/F-1204/F-0846/M-1087/F-0775/M-1223/F-1240/M-0587/M-0557/F-1155/M-0809/M-0586/F-0747/M-1084/M-0868/M-1218/F-0807/M-0876/M-0594/M-1024/M-0758/M-0528/M-1325/F-0532/M-0600/M-0548/F-0810/M-0723/F-0564/M-1139/F-0764/F-0515/F-0622/M-0539/M-0837/F-1226/F-0623/M-0513/M-0944/F-1092/F-0660/F-0619/M-0680/F-0935/F-0688/F-0617/F-1012/M-0834/M-0553/F-1112/F-1253/F-0614/F-1041/M-0590/M-1095/M-1304/M-0510/F-0787/M-0817/F-1108/F-0939/F-1216/F-0502/F-0942/F-1045/M-0896/F-1126/M-0780/M-0881/F-0861/F-0682/F-0808/F-1175/M-1145/M-0556/M-1320/F-1328/F-0904/F-0739/M-0599/F-0934/M-0802/F-1228/M-0892/F-0638/M-0818/M-1345/M-0833/M-0997/M-0679/M-0821/F-1349/F-1318/M-0746/M-0920/F-1168/F-0767/M-0794/F-1026/F-1057/F-1146/M-0813/M-0932/M-0941/F-0829/F-0827/M-1329/F-1059/M-1091/M-0547/M-0700/F-0687/M-0854/F-1129/F-0671/M-0649/M-0945/F-0684/M-0859/M-1293/F-1190/M-0816/F-1133/F-0905/F-0839/M-0919/M-0909/F-1023/F-1002/M-1255/M-0928/M-1292/M-0789/F-0575/F-0894/M-0567/M-1072/F-1196/M-0731/M-1037/M-0869/F-1042/M-0925/M-0867/M-1022/F-1249/F-0883/F-1317/M-1069/M-0903/F-0750/F-0514/F-0544/F-0754/M-0923/F-1138/F-1178/F-1279/F-1134/F-0545/F-0757/M-1187/F-0911/F-0726/F-1272/F-1018/M-0519/M-1286/F-0685/F-0929/M-1217/F-1081/F-0950/F-1062/F-1123/M-0759/F-1210/M-0634/M-1158/F-0663/F-1284/F-1314/F-0520/F-0543/F-1061/M-0630/F-0954/F-0612/M-0806/M-0826/F-1259/M-1109/M-1276/F-0568/M-0790/M-1038/M-1107/F-0772/M-0897/M-0843/F-1274/F-0531/M-0656/F-1256/M-0534/M-0964/M-0562/F-0695/F-0598/M-1161/F-1316/M-1194/F-0583/M-1247/M-0995/M-1201/F-1312/F-0773/M-0771/M-0982/F-0975/M-0555/M-1074/F-1242/F-1342/F-1280/F-0669/M-0850/F-0537/F-0938/M-1266/F-0552/M-0550/M-0963/F-1157/M-0815/M-1150/M-1064/M-0536/F-0569/M-0887/M-1030/F-0983/M-1054/M-0742/M-0624/M-0770/M-0733/F-0753/F-0712/F-0652/M-1033/F-0596/F-0530/M-0736/F-1004/F-1120/F-0760/F-0601/F-0968/F-1321/F-0591/M-1281/F-0737/M-0526/F-0984/F-1063/F-0937/F-1046/F-0786/F-1341/M-0643/M-1308/M-0664/M-1248/M-1167/F-1295/M-1319/F-1258/M-1043/M-0703/F-1071/F-1060/M-1197/F-1115/M-0967/F-0980/F-0762/F-0855/F-0637/M-0605/F-1202/M-0988/F-1106/F-1013/M-1269/M-0734/F-0991/F-0957/F-1221/F-0511/M-1044/M-0793/M-0709/F-1131/M-1239/M-1118/M-1334/F-0681/F-1233/M-1035/M-0981/F-0914/M-0978</t>
  </si>
  <si>
    <t>F-1129</t>
  </si>
  <si>
    <t>Naveed Salamah</t>
  </si>
  <si>
    <t>F-0543/F-0828/M-0738/F-1285/M-1167/M-1347/M-0960/F-0861/F-0671/F-0954/M-0607/F-0537/F-0934/M-0678/F-0638/F-1336/F-1178/F-1106/F-0632/M-1248/M-0860/M-0599/F-1013/M-0996/M-0524/F-0531/M-0925/M-0859/F-1012/M-1187/F-0538/M-1301/F-0579/M-1084/M-1243/M-0778/M-0501/F-1032/M-1307/M-0694/M-0567/M-1054/F-0775/M-0806/F-0754/F-0842/F-1215/M-0791/F-0829/F-0836/F-0687/F-0763/F-1046/M-1182</t>
  </si>
  <si>
    <t>F-1130</t>
  </si>
  <si>
    <t>Ahmad Mir</t>
  </si>
  <si>
    <t>M-0960/F-0786/M-0988/M-1014/F-0953/F-1212/F-0828/F-1106/M-0843/M-1248/F-1198/F-0959/F-0980/M-1051/F-0957/M-0723/F-1046/M-1319/M-0949/M-1276/F-0627/F-0804/M-1339/M-0892/F-0672/F-1324/M-0694/M-0973/M-0961/M-1184/M-1307/M-0778/F-1146/F-1168/M-0646/M-0837/M-1107/M-0926/F-1190/F-0763/M-0636/M-0876/M-0505/F-1120/F-0688/F-1059/M-1286/F-0625/F-0864/F-1273/F-0583/M-0915/M-0860/F-1169/F-1002/M-0593/M-1030/F-0563/M-1292/M-1223/M-0791/M-1054/M-0996/F-1165/F-1155/F-0900/F-0579/F-1202/M-1302/F-0836/M-0744/M-1287/M-1068/M-0526/M-0680/M-1267/F-0954/F-1297/F-1016/F-1316/F-0911/F-0697/M-0607/F-1215/F-0842/F-1226/F-1041/F-0846/F-0525/F-1108/F-1178/F-0690/F-0882/M-0881/F-0934/F-1171/M-1005/M-0970/F-0939/F-1131/F-0622/F-1193/F-0975/M-1195/M-1304/M-1231/F-0974/F-0754/M-0824/F-0991/M-0755/F-0613/F-1183/M-0678/F-0898/F-1042/M-0691/F-0638/F-1061/M-0536/F-1119/F-0787/F-0942/M-1091/F-0580/M-1044/M-1043/F-0739/F-1272/M-0539/M-1158</t>
  </si>
  <si>
    <t>F-1131</t>
  </si>
  <si>
    <t>Esam Alamri</t>
  </si>
  <si>
    <t>F-0861/F-1316/M-0599/F-1285/M-1243/M-0973/M-0926/M-1036/F-1129/M-0680/F-1026/F-1045/M-0738/M-1014/M-1319/M-0505/M-0837/M-1286/F-1071/F-0687/M-1033/M-0806/M-1303/M-1035/M-1167/M-0986/M-1107/F-0846/M-1187/F-0545/F-1023/M-0877/M-1201/F-1132/F-0638/F-0544/M-0609/F-0836/M-0940/M-0513/M-0646/M-0607/F-0538/F-1317/M-1135/F-0580/F-0812/F-0829/M-0910/F-1016/M-0774/F-0688/M-0536/M-1325/F-1171/F-0844/M-0992/F-0632/M-0755/M-1301/M-1078/M-1307/F-1253/M-0977/M-0678/M-0901/F-0583/F-0504/F-0929/F-1305/M-1068/F-1284/F-1318/M-0528/F-0579/F-0705/M-0859/M-0778/M-0594/F-0900/M-0593/M-0970/M-1111/M-1291/M-0703/F-0717/F-1165/F-1032/M-1293/F-0772/M-1304/F-0935/M-0794/M-0524/F-0720/M-0597/M-0834/F-0975/F-1041/F-0959/M-0664/M-0694/F-1214/F-0671/F-1144/M-0897/F-1210/M-1281/F-1216/M-1223/F-1193/M-1005/F-0516/M-0843/M-0709/M-0949/F-0807/F-0685/M-0821/F-0974/F-1004/F-1213/M-0526/M-0548/M-0817/F-1274/F-1271/M-0860/M-0744/F-1138/F-0819/F-0927/M-0658/M-0782/F-1324/M-1345/M-0981/M-0988/F-1108/M-0779/F-0628/F-0957/F-1275/M-1269/M-0620/F-0810/F-1062/F-0512/F-0568/F-0574/F-1136/M-0979/F-1079/M-1255/F-0798/F-0622/F-0911/F-0668</t>
  </si>
  <si>
    <t>F-1132</t>
  </si>
  <si>
    <t>Zou Weidong</t>
  </si>
  <si>
    <t>M-0973/F-0861/F-1204/F-0671/F-0502/M-0624/F-0959/M-0774/M-0961/F-0935/M-0940/M-1078/M-0567/F-0563/F-1324/M-0986/M-1184/M-0744/M-0606/F-1013/F-1316/F-0763/F-0900/M-0992/F-1285/M-1036/M-1135/F-1198/M-1025/M-1005/F-1001/M-0834/F-0672/M-0524/F-1183/F-0625/M-0859/F-1071/F-1126/M-1051/M-1267/F-1106/M-0610/F-1129/F-0747/M-0566/M-1038/M-1347/F-1215/M-1293/F-0844/F-0568/F-1297/F-0991/M-1194/M-0794/F-1136/F-0578/M-1054/M-1255/M-1072/F-0508/M-0967/M-0841/F-0623/F-0786/F-1023/M-1030/F-0592/F-0828/F-0543/F-0937/M-1292/M-0820/F-1337/M-0510/F-0686/F-1046/M-0590/F-1063/M-0570/M-0594/F-0688/M-0560/M-0507/F-1151/F-0950/F-0836/M-0755/M-0843/M-0977/M-0557/F-0687/F-1165/M-1218/M-0700/M-0895/F-1168/F-0798/F-1002/M-0909/M-1033/M-1035/M-0792/M-0910/F-0648/M-0970/M-0597/F-0882/M-0678/F-1027/M-0505/F-0558/F-0974/F-0911/F-0697/F-1216/F-1169/F-1143/F-1328/F-0772/F-0735/F-0544/M-1307/M-0607/F-1190/F-1275/M-1182/M-0837/F-1092/F-0954/F-0668/M-0821/F-1245/F-1253/F-1249/F-1041/F-0574/F-1278/F-0955/F-1146/M-0534/M-0636/F-1086/M-1139/M-0997/F-0717/M-1248/M-0981/F-1026/F-0751/M-0876/F-0579/M-1269/F-1108/F-0934/M-0526/F-0846/M-0851/M-1022/F-0753/F-0953/M-0777/F-0898/M-1024/F-0564/M-0903/F-0812/F-0583/F-0980/M-0779/F-0952/F-1004/M-1147/M-0878/F-0939/M-1345/F-1226/M-0691/M-0826/F-0627/M-0715/M-0899/M-0928/F-1149/F-0551/M-0896/F-1318/F-1079/M-0941/F-0872/F-0705/F-1260/F-1348/M-0630/M-1283/F-1138/F-0580/M-1082/M-0856/F-0588/F-0719/F-1312/F-0515/M-0513/M-1325/M-0925/M-0982/M-1195/F-1016/F-1059/M-0724/F-1242/M-1241/M-0644/F-1210/F-0538/F-1336/M-0920/F-1152/F-1238/F-0864/M-0868/M-0581/F-0889/M-0562/F-1066/M-0536</t>
  </si>
  <si>
    <t>F-1133</t>
  </si>
  <si>
    <t>Salim Sahar</t>
  </si>
  <si>
    <t>F-0861/F-0959/F-1046/M-0636/M-0593/M-1107/F-1169/M-0567/M-0899/F-1171/F-0574/M-0779/F-0578/M-0996/M-1035/F-0864/F-1002/M-0768/F-1316/F-1060/F-0754/F-0538/M-0560/F-0798/F-1136/M-0977/F-0627/F-1318/F-1126/F-0632/M-1033/M-1319/F-0935/F-1297/F-1059/F-0751/M-0906/M-1031/M-0960/F-1146/F-0712/M-0826/M-0526/F-0592/M-0610/M-0992/M-0982/F-1312/F-1152/F-1119/M-0995/F-1305/M-0528/M-1145/M-0988/F-1001/F-1045/F-0775/M-1170/M-0895/M-1038/F-0617/M-0599/F-1336/F-1165/F-1337/F-1222/F-0839/F-1333/F-1190/F-1106/M-0624/F-1066/F-0757/F-1042/F-0629/F-0975/M-0553/M-0881/M-1286/F-0580/M-0973/F-0558/F-0663/F-0686/F-1129/F-0697/M-1195/F-0682/F-1108/M-1255/F-0623/F-0726/M-1320/F-0579/F-1026/F-1188/F-0516/F-0927/M-0566/F-1132/M-0869/M-1078/F-0984/F-0613/F-1278/M-0744/F-0735/M-1307/M-0507/M-0915/M-0859/M-0925/M-1339/M-1201/F-1273/M-0550/M-1262/F-0842/M-0783/F-0561</t>
  </si>
  <si>
    <t>F-1134</t>
  </si>
  <si>
    <t>Harold Ward</t>
  </si>
  <si>
    <t>F-0954/F-0687/F-1123/F-1079/F-0804/F-1002/M-1054/F-0638/M-0834/F-1106/M-1276/F-0531/M-0755/M-1307/M-0534/F-1136/M-1167/F-0786/F-0839/F-0913/M-0607/F-0935/F-0861/M-0524/M-0892/F-0671/F-0828/F-1324/M-0996/F-0544/M-0678/F-1316/M-1033/F-0754/F-1023/M-0824/F-1212/F-0846/M-0548/F-1046/F-1178/F-0959/F-0739/M-0778/M-0851/M-0818/M-1077/F-0937/M-1243/F-0629/F-1336/F-0579/F-1152/F-1004/F-0619/F-0632/M-0833/M-0696/M-0982/F-0583/M-0973/M-0960/M-0636/M-1248/M-1187/F-1257/F-0580/M-0738/F-0829/F-0537/M-0967/F-1120/F-0614/F-1333/F-0668/F-0596/F-0578/F-1188/F-0772/F-0844/F-1202/F-1155/M-0988/M-1241/F-1317/F-0714/F-0686/M-0910/F-1280/F-1132/M-1111/M-0560/F-0515/M-1347/M-0817/F-0857/M-0590/M-1267/M-0820/F-1098/F-0953/M-1255/F-0504/M-1293/F-1063/F-1059/F-1060/F-1263/M-0876/F-1216/F-0627/F-0957/F-0697/F-1112</t>
  </si>
  <si>
    <t>M-1135</t>
  </si>
  <si>
    <t>Tan Hongyan</t>
  </si>
  <si>
    <t>M-1276/F-0671/F-1204/M-1014/F-0804/F-0622/M-0678/M-0960/F-1120/F-1123/F-0592/F-1317/F-1336/F-0687/M-1167/M-0824/F-1226/F-1106/F-1098/F-0812/M-0926/M-0680/F-1213/F-0627/F-0980/M-1054/F-0596/M-0892/M-0540/F-1178/M-0961/F-1041/M-0534/M-0624/M-0949/M-0609/F-1032/F-0975/F-0954/M-0841/F-1216/F-0748/M-1347/F-0578/M-1038/F-1228/F-0583/F-0753/M-0986/F-0846/M-0909/M-0834/F-1012/F-1026/M-0877/M-1287/M-1068/M-1201/M-0843/M-1051/M-0826/M-1223/M-0528/F-0839/M-0593/M-1087/M-1181/F-1240/F-1126/M-1303/M-1145/M-1194/M-0590/M-0738/F-1169/F-1202/M-1243/M-0899/F-0543/F-0688/M-0967/M-1267/F-0929/F-1285/F-1004/M-0774/F-0799/M-0539/F-0959/F-1070/F-0515/M-1241/F-1273/F-0900/F-0798/M-0567/M-0529/F-0619/F-1131/F-0754/F-1143/M-1102/M-0646/F-0598/M-1107/M-0970/M-0783/F-0974/M-1030/M-1139/M-0867/F-0911/F-1152/F-0894/F-0937/M-0928/F-0935/F-1318/M-1187/M-0566/F-1198/F-1010/F-0712/F-1086/F-1059/M-0768/M-0791/M-0550/M-1291/F-1040/F-0690/F-0531/M-1109/F-0828/M-1035/F-0819/M-0536/F-0807/M-0553/M-1302/M-1304/F-0659/F-1062/M-1268/M-0982/F-1210/F-0772/M-0594/F-0632/M-0896/F-0727/F-1071/M-0513/M-0878/M-1184/F-1250/M-1111/F-1063/M-0548/M-0599/M-1117/F-1132/M-0670/F-0568/M-1110/M-1078/M-0570/F-0984/F-0682/F-1079/F-0508/M-0526/F-0504/M-1339/F-1245/M-1025/F-1016/M-1255/M-0906/M-1056/M-0977/F-1013/F-0503/F-1028/M-0664/F-1023/M-0742/M-1211/M-1182/M-0723/M-1043/M-0876/M-0973/F-1146/M-0527/F-1316/F-0939/F-1279/M-0821/M-0560/F-0561/M-1156/M-0559/M-1319/M-0505/M-0703/M-0779/F-0913/F-0747/F-0517/M-1005/M-0837/M-0997/M-0859/F-1312/F-0538/M-0813/M-0915/M-0881/M-0576/F-1052/F-1272/F-1188/M-0820/F-0797/F-0612/M-0780/F-1129/M-1036/F-1190/F-1116/F-0858/F-0861/F-0787/M-0733/M-0555/M-1077/F-1119/F-0955/M-0577/F-0661/M-0607/F-1175/F-0614/F-1171/M-0700/M-0694/M-0793/F-0617/F-0810/F-0827/F-0545/M-0582/M-1118/M-1300/M-1283/F-0950/F-1234/M-0920/M-0879/M-0897/M-1101/M-0706/F-0751/F-0660/M-1037/F-1233/F-1282/M-0716/M-0919/M-0709/F-0635/F-1349/F-1332/M-0814/F-1141/F-1168/M-0854/F-1189/M-0933/M-0510/M-0776/F-1321/F-1103/M-1289/F-1136/F-0786/F-0544/M-1029/F-0952/M-0806/M-0524/M-1000/M-0562/M-0992/M-0507/F-1337/M-0523/M-1024/M-1345/F-0672/M-0741/M-0759/M-1301/M-0600/M-0963/M-1195/F-0689/M-0802/M-0817/F-1165/F-0525/M-0777/F-1179/F-1045/F-1215/F-0638/F-1342/M-0792/F-0953/M-1031/M-0840/M-0755/M-0860/F-1238/F-0842/F-0575/M-1207/F-1227/F-0564/M-0833/F-0788/F-1196/F-1138/F-0532/M-0581/F-1046/F-0651/F-1222/F-1144/M-0603/F-1263/F-0991/F-0948/F-1089/F-0739/M-1325/M-0636/M-0847/M-0885/F-1039/F-0757/F-0512/M-0634/F-0726/F-0551/F-1121/M-0677/F-0852/F-0763/F-0844/M-0869/M-0620/M-0584/F-0775/F-0762/F-0904/F-1133/M-0850/M-1009/F-0863/M-1231/F-1274/M-0868/M-0988/M-0662/F-0502/M-0771/F-1260/F-0966/M-0724/M-0729/F-0511/M-1095/M-1334/F-1340/F-0580/F-0957/F-0722/M-1208/M-0740/M-0597/M-0778/M-1197/F-1113/F-1057/M-0675/F-1249/F-0905/F-0766/F-1151/M-0734/M-0996/M-0910/M-1248/F-0697/M-0643/F-0829/F-1324/M-0608/F-1183/M-1053/F-1108/F-0574/F-0628/M-0501/F-1214/M-1235/F-1002/F-1346/F-1055/M-1022/M-1072/M-0947/F-0666/M-0781/M-0621/M-1224/F-0838/M-1161/F-0956/F-0653/M-0586/M-0940/M-0630/F-0701/M-1084/F-1019/M-1158/M-0606/M-0923/F-1236/F-1017/F-1212/F-1018/M-0519/M-0744/M-1293/F-0520/M-1044/M-0547/F-1297/M-1286/M-1344/F-1242/M-0903/F-1027/F-0669/F-0637/F-0857/M-1058/M-0951/M-0895/F-0676/M-1290/M-0554/M-0818/F-0647/M-1281/F-0558/M-0811/F-1257</t>
  </si>
  <si>
    <t>F-1136</t>
  </si>
  <si>
    <t>Wesam Hadi</t>
  </si>
  <si>
    <t>M-0926/F-0592/F-1204/F-1336/F-0954/F-1151/F-1106/M-0967/F-1126/M-1107/M-0607/M-1036/M-1276/F-0913/M-1231/F-1046/M-0860/F-0627/F-0672/F-1023/M-0636/F-1026/F-0580/F-0934/M-1301/F-1202/M-1078/M-0806/F-1228/F-1001/F-0959/F-0735/M-1262/M-0833/F-1285/F-0544/F-1012/M-1201/M-0988/F-0739/F-1317/F-1143/F-0975/M-0940/M-0507/F-0953/F-0786/M-0624/F-1016/M-0982/M-1255/F-1138/M-0599/F-0829/M-0970/F-0751/M-1111/F-0754/M-0824/M-0723/M-1014/F-0747/F-0763/M-1184/M-0696/F-1098/M-0768/M-0528/M-1187/M-0817/M-1077/F-0663/M-0600/F-0598/F-1061/M-1223/F-1222/M-1347/F-0839/F-0563/M-1031/M-0851/F-0808/F-1210/M-0755/M-1167/M-0881/M-1025/M-0782/M-0534/M-1117/F-1144/M-1339/F-0537/F-0578/M-1156/F-1066/M-0606/M-0960/F-0799/F-1282/M-0951/M-0892/M-1083/F-0844/F-0623/F-1226/M-1267/F-1002/M-0646/M-0920/M-1298/F-0596/F-1146/F-0697/F-0685/F-0929/F-0720/M-0555/F-1010/M-1320/F-0819/F-0991/F-1092/M-0567/F-0545/M-0679/F-1004/M-0809/M-0834/M-0539/F-1081/M-1269/M-1030/M-0821/F-1188/F-0956/M-0547/F-0984/F-1168/M-0909/M-0831/M-1109/F-1028/F-0748/F-0787/F-0952/M-0841/F-0612/M-1300/F-0917/F-1196/F-0760/M-0559/F-0836/M-0593/F-0714/M-1005/F-1155/M-0949/M-1110/F-0669/F-1258/F-1212/M-1022/F-1129/F-0942/M-0843/M-0553/F-0647/M-1007/F-0773/F-1027/M-0973/F-0635/F-1225/F-1263/M-0906/F-0937/M-0877/F-1240/F-1183/M-0673/M-0818/M-1194/F-0884/F-1032/F-1271/M-0703/F-1213/M-1182/M-0910/M-0856/M-1051/M-0610/M-0694/M-0997/M-1241/F-1013/F-0617/M-0536/F-1214/M-1329/M-1345/F-1133/F-0719/M-0732/F-0957/M-0634/F-1120/M-0781/F-1249/F-1321/F-1090/F-0561/M-0609/F-1060/F-0579/M-0560/M-0964/M-0570/M-0778/F-1116/M-0586/M-0848/M-1293/F-0671/M-1158/M-1170/M-0944/M-0505/F-0619/F-1132/F-0950/M-0758/M-1248/M-1082/F-0911/M-0658/F-1305/M-1054/F-0613/F-0632/M-0869/F-1175/F-1335/F-0638/M-1163/F-0701/F-0767/F-0688/F-0864/F-0861/M-1044/M-0576/F-0520/F-0828/M-1135/M-1319/F-1309/F-0737/M-1311/F-1119/F-1052/F-0889/M-0947/M-0675/M-1068/F-0531/M-0790/F-0661/M-0716/F-0686/F-0601/M-0859/F-0558/F-0974/F-0852/F-1041/F-0532/F-0948/F-1112/F-0514/M-1291/M-1043/M-0792/F-0924/F-1079/M-0780/M-0776/F-1045/F-1295/M-0977/F-0797/M-0524/F-1193/F-1318/M-0925/F-0543/F-1113/M-1095/F-1141/F-1322/M-0981/F-1134/F-0830/F-1169/F-0962/F-0890/M-1024/F-1123/F-1280/M-0992/M-0961/M-1102/M-0742/M-1207/M-1292/M-0862/M-0996/F-0858/M-0501/M-0885/M-0800/F-0980/M-0738/F-0764/M-0665/M-1118/F-0798/F-1103/F-1063/M-0691/F-1121/F-0512/M-0608/F-1059/F-0900/M-0793/M-1235/M-0813/M-0919/F-1042/F-0583/F-0955/M-1101/F-1238/F-1154/F-1198/F-1315/F-1273/M-0901/M-0847/M-1093/M-0644/M-1195/M-0879/F-0515/M-1286/F-0517/M-0590/F-0687/M-0562/M-0915/M-1265/F-1328/F-0648/M-1243/F-0893/M-1035/M-0724/F-1070/F-0712/M-0680/F-1108/F-0516/F-0927/F-0775/M-1289</t>
  </si>
  <si>
    <t>M-1137</t>
  </si>
  <si>
    <t>Wang Lijun</t>
  </si>
  <si>
    <t>F-0953/M-0837/F-1190/F-0671/F-0627/M-0507/F-0735/M-0778/F-0502/F-0839/F-0574/F-0632/F-0748/M-0843/F-0543/F-1045/F-0545/M-0562/F-1178/M-0738/M-0821/M-0599/F-0563/F-1071/M-1107/M-0818/M-0567/F-0959/F-0544/M-0988/M-1005/M-0505/M-0560/F-1212/M-0961/F-1169/M-1036/M-0624/M-0774/M-0694/M-1286/F-0772/M-1035/M-0553/F-1312/F-0622/M-0792/M-1181/F-1152/F-0712/F-1168/F-1336/F-1013/F-0937/F-0927/F-0844/M-0791/F-0957/F-0578/M-1187/M-0915/F-0900/M-0678/F-0836/F-0512/F-1108/M-0824/M-1293/F-1136/F-0975/F-0705/M-0783/M-0524/M-0526/M-0817/M-0926/M-0733/M-1231/F-1143/F-1123/F-1257/F-1001/M-1345/F-1215/F-0911/F-0804/M-0831/F-0799/F-1026/M-1194/M-1038/M-0906/M-1303/M-0534/M-0973/F-0812/F-0952/F-0564/F-0798/M-1287/F-1131/F-0503/F-0864/F-1324/M-1111/M-0809/M-0609/M-1276/F-0882/M-0820/F-0625/F-0596/F-0739/F-1198/M-0977/M-1269/M-1302/M-0859/F-1349/F-0504/F-1271/F-0934/F-0568/F-0508/M-1223/M-0529/M-1241/F-1240/F-1055/F-1119/F-1010/F-1079/F-0861/M-1078/F-1146/F-0515/M-1300/M-1135/M-0816/F-0956/F-0687/F-0917/F-0579/F-0538/F-0984/M-0593/F-0598/M-0949/M-1268/M-0892/F-0558/M-1091/M-0970/F-0686/F-0935/F-1042/M-1110/F-0808/M-0967/F-1144/M-1077/F-0685/F-0561/M-0570/M-0680/M-0634/M-0658/F-0688/F-0619/M-0636/M-1334/F-1012/F-1060/M-1320/M-0995/F-1063/M-0510/F-1002/M-0996/F-0537/M-0993/F-1041/M-0607/F-1129/F-1316/M-0590/M-0802/M-0664/F-1213/F-0698/M-1267/M-0550/M-1201/F-1315/F-1018/F-0889/F-0838/F-1275/F-1263/F-0886/M-0940/M-0644/M-0566/F-1149/M-0793/M-0848/F-1285/M-1139/M-0992/M-1021/F-1040/F-0737/M-1283/F-0797/M-1289/M-1163/M-0925/F-0601/M-0716/M-0630/M-0665/F-0616/F-0990/M-0691/F-1342/M-1292/F-0657/F-1179/M-0841/F-0690/F-1116/M-1051/M-1325/M-0901/M-0536/F-1016/M-0899/F-1112/F-1258/M-0834/F-1278/F-0939/M-1167/M-0888/F-0697/F-0583/F-0669/M-0981/M-0851/M-0920/M-1323/F-1189/F-0692/F-1256/F-0747/F-0894/F-0753/M-0919/M-1158/F-1333/F-0954/F-0728/F-0659/M-0744/F-1151/M-0877/F-1216/F-1120/F-1126/M-0548/M-0994/M-1291/M-0706/M-1068/M-1022/M-1281/M-1054/F-1086/F-0520/F-0701/M-0878/M-0576/F-0825/M-0768/M-1195/M-1211/M-0755/F-1282/F-0516/F-1188/F-0695/M-1031/M-0557/F-0592/F-0950/M-1043/F-1028/M-0978/F-0614/M-1266/F-0727/M-1347/M-1044/F-0651/F-1171/F-1157/M-0780/F-1066/M-1156/F-1081/F-1027/M-0862/F-1015/F-1321/F-0828/M-1307/F-0898/M-0655/F-1348/F-0757/F-1204/M-0572/F-1200/F-1337/M-1298/M-1308/F-1226/F-0852/M-1104/F-0661/F-0942/F-1062/M-1255/F-1335/F-0588/F-1229/F-0760/M-0600/M-1009/M-0518/M-0979/F-0525/F-0787/F-1318/M-0887/M-1099/F-1245/M-0608/F-0786/F-0638/F-1259/F-0764/M-1310/F-0591/M-0662/M-1067/F-1295/M-0675/M-0513/M-1262/F-0842/F-0580/M-0587/F-0682/F-1004/F-1196/M-0815/F-0612/M-0986/M-1014/F-1214/M-0867</t>
  </si>
  <si>
    <t>F-1138</t>
  </si>
  <si>
    <t>Patricia Howard</t>
  </si>
  <si>
    <t>F-0672/F-1136/F-0632/F-1026/M-0973/F-1324/F-0819/F-1002/M-0607/M-0738/F-0563/F-1106/F-0579/M-0536/M-0694/F-1071/M-1054/M-0609/F-0747/F-0537/M-0837/M-1293/F-1045/F-0934/F-1032/M-0992/F-1151/F-0627/F-1204/F-0954/M-0560/F-1213/M-1248/F-0568/M-0744/F-1312/F-0735/F-0953/M-0768/M-1287/M-0774/M-0540/F-1190/F-0836/M-1051/M-1339/F-0959/M-1187/F-1257/F-0538/M-1243/M-1087/M-0926/M-0892/F-0596/M-0960/F-0937/M-1195/F-0775/M-0851/F-1169/M-0566/M-0636/M-0868/M-0820/M-1077/M-0877/M-0548/M-0841/F-0580/M-0831/M-0925/M-0505/F-1023/M-0528/F-1178/F-1216/M-0899/M-0970/M-0791/M-1184/F-1188/F-0864/F-1273/F-0545/M-1102/M-0982/F-0929/M-0895/M-0646/M-0821/F-0705/M-1276/F-0514/M-0944/F-0687/M-0834/F-0638/M-0977/F-0504/F-1120/M-1344/M-0780/F-0893/F-1183/M-1303/M-0833/M-1078/F-1079/M-1145/F-1144/F-0622/M-0582/F-0857/M-0817/M-1091/F-0574/F-1316/F-1202/M-0567/M-0869/M-0649/M-1292/F-0828/M-0524/F-0685/M-0723/M-1300/F-1258/M-1111/M-0876/M-1014/F-0688/F-0578/M-0709/F-0717/F-0957/F-0904/M-0703/F-1129/F-0849/F-1012/F-0807/M-0510/F-0842/F-1284/F-1010/F-0525/M-0979/M-1298/F-0754/M-1007/F-0614/F-0502/M-0526/M-0826/F-1250/F-0804/F-1027/F-0942/M-1302/M-0606/F-1278/M-0896/M-1056/F-0628/F-1226/M-0634/F-0669/F-0512/F-0762/F-0894/M-1095/M-0534/F-1004/M-1021/M-0910/F-0647/M-0665/F-0551/M-0599/F-0617/M-0988/F-0884/F-0660/M-1345/F-0520/M-1347/F-0592/F-1081/M-0816/F-1116/F-1314/F-0558/M-0733/M-0581/M-0806/F-0975/F-1046/F-0682/F-1322/F-0619/F-0935/M-0716/F-1222/F-1126/F-1063/M-0951/F-1259/F-0625/F-1090/F-0898/F-1274/M-0626/M-1172/F-0663/F-0772/F-1240/F-0858/F-1317/M-0678/F-0751/M-1307/F-1337/F-0671/M-1281/F-1328/M-1135/F-0635/F-0530/F-0549/F-1275/M-0593/M-1000/M-0562/F-1272/F-0855/M-1156/F-1285/F-0786/F-1015/M-1074/M-0664/M-0824/F-0698/M-0759/M-0570/M-1167/F-0648/M-0967/M-1319/F-1041/F-0739/M-0901/F-1263/F-0531/M-0777/M-0624/M-1223/M-0553/F-0913/F-1171/M-1101/M-0654/F-0737/M-1030/M-0501/M-0529/M-0949/F-1313/F-1179/M-0961/F-1196/M-0909/F-1141/F-0971/F-1112/F-1215/F-1271/F-1214/F-1016/F-1227/F-1133/F-0927/F-1042/F-1279/F-0748/M-0778/M-0724/M-0920/M-0587/F-0727/M-1005/M-0995/M-1150/M-1301/F-1238/M-0746/M-0859/M-1181/M-0699/F-1349/F-1132/M-0547/M-0860/F-1123/M-1038/M-0755/M-1022/M-0507/F-1186/F-1200/M-0940/F-1028/M-1267/M-0866/M-0993/F-1018/F-0845/F-0844/M-1029/F-0629/F-0983/M-1311/M-0745/F-1013/M-1177/F-1134/F-1152/M-0527/F-0990/F-0939/M-0600/F-1282/F-1333/M-1283/M-1117/F-1115/M-0783/M-0630/F-0763/F-0653/F-0726/F-1153/M-0765/F-1157/M-0897/M-1201/F-0839/M-0557/M-1139/M-1289/F-1229/M-0887/F-1309/M-0809/M-0994/F-1086/M-1268/F-1146/F-1295/F-1221/F-1127/F-1306/M-0556/M-1096/M-1072/M-0670/F-0889/F-1121/M-1050/F-1253/M-0943/M-0781/M-0550/M-0642/M-1170/F-1001/M-1208/M-0881/F-1057/M-0919/M-0847/F-1168/M-1031/F-0676/M-1218/F-1098/M-1326/F-1011/M-1067/F-0532/M-0997/M-0594/F-0900/M-1033/M-0862/M-0605/M-0779/M-1323/M-1068/M-0696/M-0680/F-1342/M-0856/F-1336/M-0878/F-0583/M-1109/M-0611/F-1198/M-1304/F-0880/F-1119/F-1165/M-0742/M-1003/F-0591/M-1286/M-1237/M-1192/F-0980/M-1320/F-0712/M-1166/F-0613/F-0657/F-1256/F-0753/M-1082/F-0861/M-0903/F-0659/F-0543/M-1025/F-1154/F-0689/F-1242/M-0610/F-0838/F-0852/M-0706/F-0812/F-0984/M-0996/F-0544/F-0714/M-1125/F-0827/M-0603/M-0915/F-1130/F-0623/M-0818/F-1212/M-0771/F-0872/M-0793/F-1108/F-1155/M-1044/M-0908/M-0758/M-0608/M-1163/M-0577/F-0681</t>
  </si>
  <si>
    <t>M-1139</t>
  </si>
  <si>
    <t>Niu Shan</t>
  </si>
  <si>
    <t>F-0935/F-1071/M-1243/F-1168/F-1079/F-0819/M-0877/M-0680/F-0804/M-0843/F-0578/F-0839/M-1276/M-1031/M-0910/M-0824/F-1317/F-1216/F-1046/F-1123/M-0507/M-1167/M-0982/M-1303/F-1171/M-1107/F-1318/F-0672/F-0927/M-0636/M-1182/F-1190/F-1136/F-0772/F-0828/M-0926/M-0524/F-0836/F-1026/F-0799/F-0502/F-0747/M-0534/F-1129/F-1041/M-0951/M-0881/M-1014/M-0562/M-0703/F-1285/M-0841/M-0909/F-1086/F-1004/M-0919/F-1284/M-0831/F-1055/F-0512/F-0544/F-0846/M-0896/F-0568/F-0660/M-1344/F-0688/M-0606/F-0627/M-1287/M-0906/M-0594/F-0549/F-0754/F-1045/M-1069/F-0748/F-1070/M-0920/F-1305/F-0532/M-1255/F-1324/M-0988/F-1061/M-0892/F-0861/M-0977/M-1291/M-0716/M-0536/M-0782/F-0619/F-0543/M-0967/F-1012/F-0583/F-0514/M-1231/F-0798/F-0939/F-0558/M-0696/M-0837/M-1147/F-0812/M-0624/F-1204/M-0600/F-1228/F-0898/F-1336/M-0869/F-0503/F-0974/F-0911/M-0599/M-0876/M-0777/F-0625/F-0685/M-0566/M-0771/F-0954/M-0630/F-0651/F-1032/F-0538/M-1109/M-1091/M-0665/M-1268/M-1181/M-0970/F-1120/M-1077/F-0760/M-0513/M-1302/F-1272/F-0763/M-0678/F-0579/M-0986/F-0635/F-0807/F-0893/F-0663/M-0802/F-1152/M-1307/M-0758/M-1223/F-0697/M-0510</t>
  </si>
  <si>
    <t>F-1140</t>
  </si>
  <si>
    <t>M-0694/M-1068/F-1285/F-0953/F-1106/M-1031/F-1002/F-0687/M-1347/F-0545/M-1307/M-0821/F-0775/M-1319/F-1196/F-1336/F-1324/M-1167/F-0959/F-0804/M-0988/F-1213/M-1107/M-0977/M-1293/M-0536/F-0502/M-0791/M-0919/F-1204/M-1301/M-0892/M-0996/M-1276/M-0680/M-1248/F-0934/F-0525/M-0920/M-1223/F-0596/F-0622/M-0961/M-0678/M-0925/F-1312/F-0861/F-0671/M-1287/F-1168/M-1187/F-0763/F-0772/F-1316/M-0607/F-1212/F-0786/F-1155/F-0957/F-1215/M-1005/F-0812/M-0610/M-0951/M-1201/F-0578/F-1171/F-1126/F-0558/F-0927/F-0882/M-0505/F-0561/F-1132/F-1273/M-1291/M-1195/M-0553/F-1333/M-1036/F-1210/M-1014/M-0860/F-1144/F-1062/F-0898/F-1228/M-1243</t>
  </si>
  <si>
    <t>F-1141</t>
  </si>
  <si>
    <t>Ziyad Kamal</t>
  </si>
  <si>
    <t>F-0543/M-1068/F-1317/F-0622/F-0861/F-0578/F-0735/F-1198/M-1014/M-0778/F-1013/M-1167/F-0959/M-1005/F-1216/F-1002/F-1071/M-0892/M-0774/M-0961/M-1035/M-1139/M-0534/F-0935/M-0834/M-1293/F-0538/F-0687/F-0828/M-0824/F-1004/F-0754/M-1231/F-0937/F-0786/M-0519/F-1129/F-0625/M-0505/F-1183/M-0967/M-0566/F-0512/M-1033/M-0841/F-0531/F-1212/F-0950/M-0599/M-0606/M-1319/F-0525/M-0609/M-0833/F-1126/F-0592/M-0837/F-0819/F-0579/F-0748/F-0688/M-1247/M-0567/F-1336/M-0733/M-0768/F-0598/M-0610/F-0913/F-1168/M-0794/M-1187/F-1204/F-0561/F-0898/F-1079/F-0911/F-0954/F-1032/M-1347/F-1138/M-0703/M-0678/M-1339/F-1193/F-0864/M-0993/F-0720/F-1120/F-0846/F-1249/M-1181/M-0818/F-1146/M-0576/M-0802/F-0672/M-0526/M-0780/M-1135/M-1051/F-1057/M-1030</t>
  </si>
  <si>
    <t>M-1142</t>
  </si>
  <si>
    <t>Emma Ross</t>
  </si>
  <si>
    <t>M-0694/M-0926/M-1068/M-0960/M-1276/F-1316/M-0738/F-0935/M-0607/F-0819/M-0507/F-0537/M-0910/M-0505/F-0538/M-1139/F-1336/F-1032/F-1106/F-0775/M-1223/F-0687/F-0622/M-1347/M-0967/F-0592/F-1171/F-1002/M-0892/M-0877/M-0636/M-1025/M-0501/F-1079/M-0646/M-1051/F-0502/F-0900/F-1226/F-0882/M-0590/F-1212/F-0682/M-1038/M-0553/M-1201/M-1339/M-0513/F-0568/F-0957/F-1132/M-0851/M-1035/F-0751/M-1107/F-1317/M-0977/F-0712/M-0973/M-0949/M-1194/M-0837/F-0697/F-1136/M-1319/M-1184/F-0864/M-0831/F-1041/F-0786/F-0688/M-0970/M-1054/F-0672/F-1120/F-1240/F-0564/F-0763/M-0560/M-1291/M-1087/M-1218/M-1345/F-0579/F-0549/F-1123/M-1014/M-0783/F-1297/F-0760/F-1204/M-1117/F-0558/F-0583/M-0606/M-1320/F-1119/F-1155/M-0677/F-0812/F-0685/M-1101/F-1186/F-0956/M-0540/F-1062/M-1078/M-1248/F-1023/F-0671/M-0778/M-0624/M-0570/F-0937/F-1001/M-0630/M-0809/F-0772/M-1293/F-0625/F-0619/F-0659/M-0920/F-0739/F-1130/M-0919/F-0503/F-1271/F-1179/M-0562/F-0872/M-0981/F-0747/M-1231/M-0895/F-1249/F-1215/M-0820/M-1304/M-0940/F-1071/F-1213/M-1135/F-0668/M-1344/M-0899/F-0648/M-0680</t>
  </si>
  <si>
    <t>F-1143</t>
  </si>
  <si>
    <t>Cai Xiaoming</t>
  </si>
  <si>
    <t>F-0672/M-0910/F-1190/F-0579/F-0622/M-0960/F-0544/M-0680/M-1201/F-1226/F-1215/M-1031/M-0609/M-0567/F-1178/M-0818/F-0864/M-0851/F-1032/F-0957/M-0967/M-0510/F-1198/M-0778/F-1123/M-0988/M-0899/F-1318/M-0877/M-1051/M-0859/F-1119/F-0512/M-0915/M-0540/F-0596/M-0703/F-0545/F-1204/F-0786/F-1041/M-1267/M-0678/M-0570/M-0901/F-0578/M-0892/F-0754/F-0927/F-1213/F-1183/F-0686/F-1071/M-0831/F-1132/M-1187/F-0629/F-0775/M-0821/M-0505/M-0670/M-0782/F-1079/M-0925/F-0772/M-1030/F-1086/M-1038/M-1025/M-1194/M-1298/M-0758/F-0857/F-0954/M-1304/F-0751/M-0794/M-0826/M-0860/F-1002/F-0810/M-1247/M-0576/F-1042/F-0712/M-0906/M-0593/M-1035/F-1026/F-0763/M-1325/M-1344/M-1147/M-0501</t>
  </si>
  <si>
    <t>F-1144</t>
  </si>
  <si>
    <t>Jin Laoshi</t>
  </si>
  <si>
    <t>F-1204/F-1123/M-1201/M-0821/M-0960/F-0672/F-0622/M-1243/M-0834/M-0507/M-0910/F-0935/M-0843/M-0977/M-0755/M-0562/M-1307/M-1054/F-1196/F-1026/M-0996/M-0833/M-0567/M-0646/F-1046/F-1012/M-0837/M-0609/F-0625/M-1293/F-1071/F-1045/F-1171/F-0786/F-0688/F-1216/F-1143/F-1119/M-1030/F-1013/F-1079/F-0583/M-0877/F-0512/F-1146/F-0632/F-1016/F-0538/M-0851/M-0548/F-1132/M-0961/M-1035/F-0959/M-0540/M-1303/F-0545/F-0598/M-0818/F-0763/F-0772/F-0531/F-1042/M-0926/M-0606/M-0680/M-0519/M-0536/F-1212/F-0954/F-0911/F-0726/M-0892/F-0975/M-1139/F-1215/F-0549/M-0510/F-0638/M-0738/M-0860/F-1190/F-1152/M-0915/M-1291/F-0828/M-0593/M-0709/M-0919/F-1240/M-1262/M-0817/M-0505/M-0792/F-0660/F-0739/M-0664/M-0779/F-0937/F-0623/F-1186/F-0588/M-0723/F-0984/M-1304/F-1249/M-1036/M-0967/F-0842/F-0953/F-0687/M-1069/M-1339/F-0671/F-0974/M-1167/F-1032/M-0553/F-0663/F-1274/F-1324/M-1145/F-1136/M-1087/M-0782/M-0599/M-0920/F-0578/M-0677/F-1183/M-0896/F-0537/F-1002/F-1169/F-1106/M-0794/F-1333/M-1111/M-1083/F-1284/F-0613/M-0539/F-1151/F-0719/F-0525/M-0557/M-0791/M-0973/M-0809/M-0988/F-0579/F-0543/M-1043/M-0560/F-0619/M-1147/M-0597/F-0942/M-0774/F-0508/F-0836/M-0831/F-0839/F-0515/F-0596/F-0775/M-1255/F-0808/F-1316/M-0534/M-0678/M-0636/M-0744/M-0824/M-0982/M-1005/M-1287/F-0846/M-1163/F-0754/M-0694/F-1040/M-0624/F-0861/F-0882/M-0813/F-0900/F-0864/F-0735/F-0561/F-1004/F-1188/F-0787/M-1084/F-0574/M-0630/M-0700/F-0591/F-0558/F-1098/M-1319/M-0745/F-1210/F-1321/F-1278/M-0780/F-1348/M-1170/M-0777/M-1218/M-0715/M-0600/M-0925/F-1055/F-1259/F-0627/M-0577/M-1269/M-1142/F-1245/M-1300/F-1285/F-0894/M-0940/F-1001/F-1328/F-1198/F-0689/M-0806/F-0592/F-0651/F-0544/M-1208/M-0742/F-0913/M-1276/F-0857/F-1275/F-0764/F-0502/F-0827/F-1336/M-0944/M-0814/F-1059/M-0963/M-1014/F-1010/M-1056/M-0997/M-0778/F-0717/F-1225/F-0520/F-0971/M-0793/F-1228/M-1118/F-0635/F-0934/F-0503/M-1072/M-1078/F-1213/M-1181/F-0747/M-1329/F-1041/F-1234/M-1150/M-1038/M-0758/M-1184/F-1154/M-1266/M-0776/F-0705/F-1346/F-1131/F-1261/F-1202/F-1244/M-1174/F-1260/F-0773/M-0731/F-0803/F-1314/M-1025/F-1226/M-1286/F-0962/F-1081/F-0966/M-0586/M-0542/M-0699/M-0970/F-0714/M-0655/F-0629/F-0898/M-0576/M-1289/F-0682/F-0612/F-1312/M-0706/F-0551/F-1335/F-1130/M-0675/F-1113/M-1267/M-1345/M-0582/F-1189/M-0610/F-0972/M-1064/F-1178/M-1187/M-1073/F-1168/M-0993/M-0841/F-1297/M-0933/M-1107/M-1195/F-0838/M-0820/F-0652/F-0727/F-0580/F-0956/F-0695/M-0620/M-1241/M-0847/F-1263/M-0964/M-0901/F-1317/F-0812/F-0830/F-1221/F-1203/M-0573/M-1104/M-0947/M-0608/F-1318/F-1257/M-0729/M-1231/M-1248/M-0658/M-1093/M-1223/F-0748/F-0552/M-0771/F-0872/F-1250/F-0516/F-0617/M-1206/F-1114/M-0870/M-0887/M-0928/M-0662/M-0555/M-0650/F-0922/F-1134/M-0621/M-1135/F-1121/M-1050/F-0697/F-1129/M-1082/M-1009/M-0642/M-0897/M-1239/M-0740/F-1065/M-0840/M-0865/F-0535/M-0998/M-0749</t>
  </si>
  <si>
    <t>M-1145</t>
  </si>
  <si>
    <t>Du Ping</t>
  </si>
  <si>
    <t>F-1169/F-0578/F-1212/M-0505/F-0543/F-0592/M-1319/F-0688/F-0861/M-1347/M-1231/F-0953/M-0926/M-0967/F-1168/M-0536/F-0622/M-0860/F-0627/M-0774/F-0563/F-0819/M-1201/F-1198/F-1196/M-1035/F-0775/M-0562/F-1016/F-0954/M-0779/M-0988/M-0909/M-1036/F-1171/F-1013/M-1167/F-1079/F-0812/M-0768/F-0763/M-0680/F-1202/M-1135/F-0950/F-0544/M-1051/F-0751/M-1068/F-0935/F-0515/M-1031/M-1293/M-0758/M-1223/F-1152/F-0596/M-0599/M-0590/M-0534/F-1042/M-0831/F-0545/F-1210/M-0733/M-0694/F-1119/F-1285/M-0738/M-1303/M-0778/M-1304/M-0550/M-0609/F-0614/M-1170/F-1032/M-0777/M-0977/F-0726/M-1187/M-0824/M-0949/M-0817/M-0877/M-1014/M-0901/M-1077/M-0664/F-1151/F-1316/M-0982/F-1023/M-0755/M-1030/M-1147/F-0955/M-0524/F-0975/F-1216/F-1324/M-1005/M-1248/F-0517/M-1021/M-1195/F-0747/M-1078/F-0531/M-0636/F-0525/F-1273/F-1186/F-0623/F-0583/M-1291/M-0782/M-1102/F-1328/F-1057/M-0519/M-0928/M-0526/M-0794/F-1257/M-0993/F-0659/M-0868/F-1183/F-0538/F-0598/F-1312/F-0502/M-1038/M-0986/F-1318/F-1245/M-1292/F-0512/F-0952/M-0634/M-0837/F-1189/M-1307/F-0939/F-0753/M-0951/F-1063/F-0689/F-1228/M-0888/F-1018/F-0760/M-0586/F-0537/F-1305/M-1247/M-0944/F-1106/F-0516/M-0567/F-1071/M-1301/F-0786/M-0833/M-0582/M-1276/F-0844/M-0780/M-0910/M-0771/F-0652/M-1101/M-0791/M-0523/F-0561/F-1070/M-1044/F-1086/F-0966/M-1302/F-0503/M-0920/M-0871/M-0513/F-1188/F-0942/M-1181/M-0940/M-1326/F-0580/F-0632/F-0717/M-1107/M-0556/M-0834/M-0740/F-1049/F-0757/F-1040/M-0906/F-1126/M-0925/M-1109/M-1156/M-0746/F-1279/F-1046/F-1098/F-0735/M-0879/F-1204/F-1134/F-0839/M-1182/F-0900/M-0557/M-0602/F-1121/M-0597/M-0566/M-1255/F-1146/F-0787/M-0843/F-1059/F-1138/M-0700/M-1211/M-0752/M-0587/M-0576/F-1103/F-1242/F-0990/M-1339/M-0691/M-0572/F-0663/M-0820/M-0724/M-0961/F-1006/F-0931/F-0676/F-0991/M-0964/F-0628/F-1232/M-0501/F-1055/F-1136/M-1091/F-0660/F-1066/M-1194/F-0697/M-0992/F-1317/F-1203/F-1060/F-0764/F-0934/M-0716/M-0547/M-0658/M-0679/F-0588/F-0937/F-1112/F-0748/F-0645/M-0741/F-0522/F-1026/M-0699/F-0508/F-0828/F-1226/F-1132/F-0727/M-0859/F-0980/F-1155/M-1033/F-0671/F-1332/F-0913/M-0887/F-0962/F-0863/M-0624/M-1125/F-0855/M-0641/M-1205/M-1298/F-0647/M-1325/F-0956/M-0892/F-1282/F-0575/F-0927/M-0723/F-0984/M-0510/M-0960/M-0656/F-1165/F-0807/F-0832/M-0527/F-1130/M-0996/M-0518/F-1081/M-1162/F-1222/F-1004/M-0736</t>
  </si>
  <si>
    <t>F-1146</t>
  </si>
  <si>
    <t>Mao Kun</t>
  </si>
  <si>
    <t>F-0935/M-1223/F-1168/F-1123/M-0778/M-0940/F-1079/F-1336/M-1201/M-0507/F-1204/F-0672/F-0544/M-0843/M-1025/F-1285/F-0775/F-1046/M-0646/M-0567/F-0537/M-1078/F-0828/M-0988/F-0953/F-0954/F-1196/F-0583/F-1215/F-0579/M-1248/F-1132/F-0580/M-0949/F-0568/M-0636/F-0502/M-1287/M-0510/F-1202/F-0991/F-0671/F-1316/F-0748/M-1033/F-1198/F-0543/M-0831/F-1098/F-0627/M-0755/M-0560/M-0774/M-0837/F-0975/F-1129/F-1240/M-0609/M-0877/M-0540/M-1187/F-1151/F-1126/F-0937/F-0598/F-0861/M-0892/F-1171/M-0696/M-1301/F-1120/F-0623/M-0834/M-1304/M-0862/M-0570/F-1273/F-0900/M-0526/F-1061/M-1035/F-0617/M-0910/F-0712/F-0799/M-1319/F-0804/F-1183/M-0982/M-1255/M-0868/F-1086/F-0614/F-1026/F-1059/M-0703/F-0959/F-1193/F-0504/F-0503/F-1249/M-0970/F-1188/M-0960/F-0735/M-0869/M-0881/M-1182/F-0592/F-0532/F-1152/M-0928/F-0686/F-1032/M-0961/M-0926/F-1274/F-0538/F-0753/M-0977/F-1155/M-0555/M-0536/M-1347/M-1247/M-1181/F-1213/M-0758/F-1214/F-1070/F-1055/F-1212/F-1282/F-1130/F-0514/F-0754/M-1292/M-0678/F-0629/F-1106/M-1268/F-1314/F-1337/M-0925/F-1305/F-0786/M-1101/M-0919/F-1216/M-1300/F-1253/M-0602/M-0716/M-1170/M-0895/M-1095/M-0818/F-0763/F-0564/M-0582/F-0894/M-0505/F-0819/M-0859/M-0590/F-1018/M-0680/M-0733/M-0608/F-0844/M-0599/F-1136/F-0913/M-0742/M-0997/M-1147/M-1266/M-0896/F-0737/M-0610/M-0566/F-1143/F-0798/F-1228/F-0808/M-0860/F-1040/M-0821/F-0697/M-1325/M-1145/F-0836/F-0950/M-1031/M-0777/M-1051/M-0986/F-0628/M-1102/F-1134/M-1231/M-0903/M-1000/M-1074/F-0852/M-0783/M-1307/M-0658/M-0909/M-1286/M-0888/F-1169/F-1119/M-1056/M-1087/F-1222/M-0649/F-0663/F-1257/M-1293/M-0724/M-0665/F-0648/F-1333/F-1027/F-1271/M-1109/M-0933/F-0635/F-0659/M-0501/M-0820/M-0816/M-1084/M-0841/F-0917/F-1015/M-1218/M-0791/F-0531/M-1117/F-0889/F-1045/F-1324/M-0963/M-0876/F-1013/M-0943/F-0904/M-1172/F-0625/F-1006/F-1335/M-0738/F-0810/F-1089/F-1057/M-0906/F-0739/F-1121/M-0967/F-1108/M-0789/F-0645/M-0779/F-0668/F-0845/F-0827/F-1297/M-0673/F-0931/F-1090/M-0664/M-0981/F-0957/M-1302/F-0720/F-0984/F-1210/F-1071/F-1332/F-1063/M-1192/M-0594/M-0624/M-1281/M-0694/F-1242/F-0934/M-1320/F-0886/M-0848/F-1010/F-0719/F-0772/F-1052/M-1267/M-0745/F-1165/F-0942/F-0688/F-1176/F-1263/M-0634/F-0807/M-0715/M-1104/F-0929/F-1318/M-0744/F-1131/F-0872/M-0806/M-0992/F-0657/M-1161/M-0593/M-1262/M-1167/M-0995/M-1111/F-0558/F-0685/F-0757/M-0607/M-0814/M-0887/F-0515/F-1295/M-0699/M-1207/M-1068/M-0920/M-0973/F-0966/F-0980/F-0924/F-1175/M-0899/F-0760/F-1233/M-1043/F-0638/F-0795/M-0655/F-0676/F-1041/M-0780/F-1341/F-1186/M-0643/F-0803/F-0681/M-1241/M-1311/F-0955/M-0809/M-0871/M-1243/F-0875/M-0600/M-0856/M-1080/F-0762/F-0864/M-1083/F-0622/F-1149/M-0741/M-1276/M-1072/F-0520/M-0879/M-0620/M-0523/M-1008/F-0569/M-0562/M-1345/F-0751/F-0651/M-0964/M-0833/F-0829/M-0865/M-0556/M-0709/M-0679/F-0632/M-1177/F-1012/M-1137/M-1174/F-0516/F-1001/M-1009/M-0606/F-0927/F-1317/F-0747/M-0993/F-0687/M-0901/M-1085/M-0670/F-0911/M-1021/M-0524/M-0509/F-0522/M-0528/F-0842/M-1014/F-1180/M-0604/F-0969/F-1275/F-1002/M-0513/M-0792/M-0840/M-0626/F-0561/M-1195/F-0637/M-1197/M-1107/M-0581/M-1208/F-1042/M-1194/F-0545/M-1037/F-0689/M-1139/M-1217/M-0915/F-1092/F-1062/F-1004/F-0965/F-1190/F-0512/F-0773/M-0576</t>
  </si>
  <si>
    <t>M-1147</t>
  </si>
  <si>
    <t>Mazin Saeed</t>
  </si>
  <si>
    <t>F-1119/M-0567/F-0622/F-1198/M-0821/M-0510/M-0636/M-1243/F-0672/M-0843/M-0607/M-1025/F-1071/M-0562/F-1016/M-0624/F-0775</t>
  </si>
  <si>
    <t>M-1148</t>
  </si>
  <si>
    <t>Salwa Mohamed</t>
  </si>
  <si>
    <t>M-0505/F-1198/M-0926/M-0973/M-0821/M-1014/M-0567/M-1347/F-1212/F-0913/F-0672/F-0775/F-0622/F-0828/F-1106/M-0961/F-1012/F-1098/F-1026/M-1005/F-0748/F-0638/M-0768/M-1051/M-1293/F-1002/M-0892/F-0836/F-0580/M-0599/M-1287/F-0688/F-0627/F-0799/F-1013/F-1046/M-1303/F-1165/F-1151/F-0568/M-0566/M-0833/F-0927/M-1078/F-1171/M-1035/M-1054/F-0682/M-0986/F-1257/M-1038/M-1101/M-1195/M-0779/F-1196/M-0951/F-0786/M-1292/F-0563/F-0772/F-1123/M-0982/F-1126/M-0694/M-0513/F-1318/F-0911/F-0712/F-0663/F-0687/M-0774/M-0826/M-1077/M-1201/M-1307/M-0862/F-0660/F-1273/F-1186/F-1004/F-0829/F-1146/F-1274/F-0955/F-0838/F-0798/F-1042/F-0717/M-0919/F-0543/M-1167/M-1091/F-1337/F-1216/F-0592/F-0894/M-0593/F-0617/F-0619/M-1111/M-0851/F-0957/M-0949/F-1285/F-0579/M-0780/M-0831/F-1063/F-1079/F-0558/M-1339/F-1168/M-0597/M-0562/F-1136/M-0758/M-1243/M-1117/M-0664/F-1155/M-0527/M-1184/M-0909/F-0950/F-1130/M-0794/F-0525/M-0940/F-1233/F-0720/F-0808/M-0607/M-0723/F-0623/M-0817/M-0960/F-0980/M-0793/M-0560/M-0536/F-0512/M-1102/M-0878/F-0991/F-0596/F-1312/M-1135/M-1069/F-0530/F-0531/M-0897/M-0524/M-1218/F-0952/M-0716/F-0517/F-0935/F-0953/F-1120/F-0574/F-1060/M-0519/F-1144/F-1316/M-1182/F-1258/M-0915/F-1045/F-1066/M-0993/F-1342/F-1210/M-0610/M-0670/F-1272/M-1345/M-1286/M-1283/F-0698/M-0820/M-0539/F-0737/F-0905/F-0855/F-1213/M-0996/M-1158/M-1072/F-1138/M-0813/M-1241/M-1248/F-1149/M-1291/F-1295/F-1016/F-1280/F-1057/M-0744/M-0789/M-0841/F-0549/F-0648/M-1323/M-0529/F-0561/M-0715/F-0671/M-0677/F-1260/F-0697/M-0977/M-1107/F-0757/M-0995/M-0696/M-1139/M-1087/F-0787/F-0564/F-0537/M-0559/M-1334/M-0860/M-1110/F-1059/M-0979/F-1143/M-1068/F-0739/M-0895/F-1336/F-1335/F-0652/F-0984/M-0814/F-1032/M-0967/M-0837/M-0646/F-0588/F-0825/F-0628/M-0755/M-0818/M-1262/M-0644/M-0941/F-0852/F-0937/F-0767/F-0810/M-0834/F-0726/F-0701/M-1207/M-0879/M-0655/M-0662</t>
  </si>
  <si>
    <t>F-1149</t>
  </si>
  <si>
    <t>Amy Gutierrez</t>
  </si>
  <si>
    <t>F-1119/F-1317/F-0627/M-0510/F-0775/F-0819/F-0687/F-0531/F-0671/F-0959/F-0538/M-1201/F-1171/M-0562/M-0609/M-0910/M-0909/F-0747/F-0617/F-0537/M-0940/M-0738/F-1032/F-1215/F-0882/M-1031/F-0828/F-0900/F-1041/F-1098/M-0534/M-1319/M-1030/M-0892/F-0580/F-1046/M-0610/F-0625/F-0953/M-1347/M-1078/F-0798/M-0901/M-1339/M-1182/F-0839/F-1086/M-1145/F-1026/M-0599/M-0694/M-1139/M-0851/M-0881/M-1036/M-0951/M-1035/M-1248/F-1188/M-0996/F-1012/M-1005/F-0754/F-1178/F-1196/M-1307/M-1101/F-1324/M-0970/F-0786/M-1111/M-0899/F-0772/F-1106/M-0919/F-0937/F-0812/F-0682/F-0808/M-1194/F-0697/F-0748/M-0570/M-0862/F-0757/M-0636/F-1138/M-0831/M-0658</t>
  </si>
  <si>
    <t>M-1150</t>
  </si>
  <si>
    <t>Mo Yun</t>
  </si>
  <si>
    <t>F-0828/M-0940/F-1285/F-1169/F-0786/M-0961/F-1316/F-0913/M-0859/M-1025/M-0755/F-0537/F-1120/F-1071/M-0678/F-0937/M-0774/M-1307/M-1231/M-0834/M-0593/M-0505/M-0910/F-1046/F-1023/F-1226/M-0851/F-0804/F-0579/F-0622/F-0629/F-1129/F-1155/M-1276/M-0510/F-1317/M-0778/F-0502/M-0876/F-1136/F-1042/M-0567/F-0763/M-0599/F-1045/F-0747/F-0672/F-0748/F-0568/F-1178/M-1267/M-0507/M-0553/F-0625/F-0927/M-0536/F-1013/M-1223/F-0935/M-1182/M-0970/F-0772/F-0799/F-0617/F-1202/M-0540/M-0610/F-0580/F-0697/F-1190/M-0524/M-1072/M-1014/M-0779/F-1012/M-0806/F-1081/M-0977/M-0996/F-1004/M-0920/F-0939/M-0926/F-0588/M-0992/F-1271/F-0531/F-0685/F-1132/F-0682/F-1274/M-0915/F-1183/F-1126/F-1123/F-0525/M-0988/M-0534/M-0899/M-1262/M-0709/F-1186/F-1249/F-0754/M-1036/M-0570/M-0527/F-1171/F-1215/F-0632/F-0638/M-0744/F-0627/F-1079/M-1334/F-1193/F-0543/M-0860/F-0719/M-0995/M-1339/M-0973/F-1258/M-0607/M-0723/F-1066/M-1289/M-0600/M-1145/M-0771/F-1055/F-0957/F-1119/F-1257/F-0671/M-0519/M-0878/M-1139/F-1253/M-1187/F-0894/M-1184/F-0545/M-0634/M-1030/M-0608/F-1297/F-0808/F-1032/M-1024/M-1287/F-0598/F-1204/F-1086/M-0997/M-1095/F-1198/M-1243/F-1057/M-0791/F-1131/M-1292/F-0762/M-1031/F-0934/F-1324/M-0658/F-1153/F-0861/F-1348/F-1041/M-0928/M-1301/M-0809/F-0857/M-0871/F-0712/M-0821/F-0591/F-0720/F-1026/F-1212/F-0844/M-1077/M-0817/M-1102/F-1179/F-0508/F-0739/F-1016/M-1347/F-0726/F-1092/M-0781/F-0810/M-0892/F-0737/M-0826/F-0984/F-1213/F-0764/F-0757/M-0818/F-1015/M-0824/M-0523/F-0538/F-0954/F-1152/F-0882/M-0879/F-0687/F-0917/F-0592/M-1110/F-1168/F-0787/F-0751/M-1064/M-1078/M-1201/F-1127/M-0576/M-1302/F-1027/M-0562/F-0652/M-0665/F-1165/M-0696/M-0620/M-0896/M-1266/M-1135/F-1059/M-0609/M-0982/F-0575/F-0953/M-0680/M-1005/F-0648/M-1325/F-1259/M-0932/F-1233/F-1240/M-0820/F-0931/M-1164/M-0560/F-0980/F-0969/M-0649/M-0993/M-0979/M-1091/M-1269/F-0616/M-0501/F-0846/F-0807/M-1192/M-0944/M-1241/M-1147/F-0635/F-0883/M-0526/F-1279/F-1260/F-1196/F-0819/M-1170/F-1278/M-0566/M-0646/M-0960/F-1228/F-1315/F-1188/M-0733/F-1284/F-1144/F-0619/F-0829/M-1051/M-0555/M-0901/M-0539/M-0572/F-1106/F-0760/M-0694/M-1181/F-0578/M-0963/F-1001/F-0647/M-0994/M-0664/M-0731/F-0900/M-0998/F-1332/M-0949/M-1195/F-1160/M-1038/M-0947/F-0929/M-1167/M-0865/F-0717/F-0975/M-0768/M-0792/F-0574/F-0858/M-1248/F-1113/F-0959/F-1328/M-1194/M-0906/F-0914/F-0775/M-0843/F-1227/F-1002/M-1298/F-0686/M-0740/F-0596/F-0517/F-1112/M-1320/F-0968/M-0782/F-0798/M-1158/M-1101/F-0714/F-0659/M-0885/F-1060/F-1049/M-0837/M-0654/F-0549/M-1068/M-0919/F-0710/F-0991/M-1050/M-0981/F-1062/F-0561/M-1207/F-1065/F-1189/M-1035/F-0701/F-0612/F-0515/F-0702/F-1138/M-1303/F-0773/M-1109/M-0639/M-0742/F-1273/M-0738/F-1151/F-1122/F-1244/M-1206/M-0758/F-0911/M-1344/F-0558/M-1268/F-0728/M-0557/F-1245/M-0582/M-0602/F-1143/M-0907/F-0725/M-1255/F-0552/F-0838/F-0661/M-0736/M-0597/F-0803/M-1293/M-0909/M-1083/F-0535/F-1216</t>
  </si>
  <si>
    <t>F-1151</t>
  </si>
  <si>
    <t>Russell Gray</t>
  </si>
  <si>
    <t>M-0821/M-1293/F-1119/M-1025/M-1243/F-0688/M-0877/F-0819/F-1079/F-1002/M-0680/F-0959/F-0828/F-0935/F-1324/M-0960/F-1016/F-0538/F-1198/M-1014/F-0617/M-0636/F-0954/M-0738/F-1212/M-0624/F-0812/M-1339/M-0992/F-0735/M-1036/F-1226/F-0842/M-0510/F-1098/M-0505/M-0536/F-0751/M-0548/F-0861/F-1071/F-0583/M-1231/F-0913/M-0566/M-0664/M-1287/F-0838/M-0862/M-0899/F-0622/F-0574/F-0829/F-1228/M-0906/F-1202/M-1031/F-0672/F-0512/M-1267/M-0507/F-0836/M-0820/M-0768/M-0860/F-1169/F-0579/F-1041/M-1247/M-1078/F-1138/F-0748/M-0806/M-1135/M-1084/M-0607/F-0804/F-0537/F-0632/F-1057/M-0703/F-0598/M-0599/F-0619/F-1222/F-0596/M-0582/F-0739/M-0590/M-0996/F-1282/F-1143/M-0920/M-0876/M-1286/F-1032/F-0705/F-1123/F-1213/M-0791/F-0720/M-1111/F-0592/M-0926/M-0670/F-1040/F-0754/F-0772/F-1272/M-0973/F-1183/M-1298/M-0528/F-1066/M-0809/F-1070/F-1280/F-1045/M-1033/M-1194/M-1201/M-1218/M-0970/M-0988/M-0744/F-1190/F-1193/M-1068/M-1262/F-0531/F-0689/F-1152/F-0911/F-0927/F-0953/F-0532/F-1349/M-0602/M-0961/F-0991/M-1051/F-1214/M-0982/F-0568/F-1126/F-0697/M-1022/F-0504/F-1284/F-1348/F-1271/M-0700/F-1063/M-1101/F-0502/F-1106/F-1216/M-1320/F-1196/M-1301/F-1136/M-0555/F-0810/M-0774/M-1109/M-0539/M-0560/F-1015/F-1336/F-0980/F-0638/M-0986/F-0931/M-0779/M-1255/M-1326/F-0629/F-1155/F-0929/F-0984/M-0817/F-0787/M-0691/M-1181/F-0652/M-0831/M-0814/F-1342/M-0597/M-0777/F-1153/F-1018/F-0682/F-0864/M-1145/M-0944/M-0963/F-1130/F-0934/M-1091/F-0717/F-0580/F-1279/M-0610/F-1210/F-1257/M-0925/M-0570/M-0910/F-0668/M-0567/F-1046/M-0594/F-1249/M-0609/M-0755/M-0519/F-1322/F-1171/M-1331/F-1120/M-0501/F-1131/F-0628/M-1082/M-0586/F-0942/M-0834/F-0687/F-1168/M-1167/F-0900/M-0593/F-0786/F-1250/M-1164/F-0543/M-1307/M-0826/M-0869/M-0892/F-0858/F-1188/M-0940/F-0684/F-1312/M-0639/F-1004/F-1129/F-1318/M-0556/M-0523/F-0520/M-0854/F-1132/F-0558/M-0723/M-0606/F-0763/F-1233/F-0613/M-0658/F-1232/M-0662/M-0867/M-0780/M-0919/F-0839</t>
  </si>
  <si>
    <t>F-1152</t>
  </si>
  <si>
    <t>Magdy Shaheen</t>
  </si>
  <si>
    <t>F-0954/F-1120/M-0821/F-0672/F-1106/M-1248/F-1012/F-0935/M-1276/F-1136/M-0646/F-0502/F-0913/F-0786/F-1213/M-1068/M-1054/F-0688/M-0834/M-1107/F-1013/M-1036/M-0624/M-0919/F-0638/M-1347/M-0899/M-0967/M-0837/M-0548/F-0544/F-0632/F-1060/F-1171/M-1194/F-1257/M-1182/M-1307/F-1316/F-0596/F-0545/F-1016/F-0959/M-1325/M-0664/F-0619/F-1317/F-0525/M-1167/M-0892/F-1285/M-1293/M-1031/M-1231/F-0911/M-0841/F-1081/M-0926/M-1035/F-0735/F-1046/M-0562/M-0609/M-1139/M-0678/M-0607/F-0515/F-1155/M-0910/M-0570/M-0833/F-1282/M-0540/F-0975/F-1169/F-0660/M-1184/M-1339/M-0524/F-0531/M-0534/F-1212/F-1026/M-0539/F-0955/F-1108/M-0826/M-1267/M-0792/F-0747/F-0864/F-0838/M-0940/F-0503/M-1147/F-0934/F-1193/M-1218/M-0920/M-1087/F-1215/F-0627/F-0504/F-1010/F-0592/F-0687/F-0857/F-0829/M-0768/M-0744/F-1190/M-0526/F-0957/F-0685/F-0520/M-0843/M-1205/F-0558/M-0915/F-1138/F-0648/F-1249/M-0817/F-0898/M-1084/F-1071/M-0507/F-0549/M-0597/M-1298/F-1079/F-1240/F-0748/F-1318/M-0536/M-0818/M-1201/F-1143/M-1195/M-0876/F-1119/F-0751/M-1289/M-1241/M-1187/F-0629/M-0802/F-1130/F-0635/M-1102/F-0697/F-1002/M-0961/M-0865/F-0514/M-1033/M-0599/F-0659/F-0719/F-0612/M-0933/F-1272/M-0771/F-1259/M-1043/F-0828/F-1092/F-0980/M-1344/F-0819/M-1077/M-1269/M-0973/F-0842/F-0942/F-0889/M-1181/F-1328/F-1179/M-0758/M-0878/M-0691/M-0600/M-0951/F-0671/F-0953/F-1098/M-1158/M-0988/F-1188/F-1253/M-0791/M-0752/M-0602/M-1283/F-1028/F-0717/M-1014/M-0611/F-1335/F-1123/M-0505/F-0787/F-1168/M-1156/F-0882/M-1292/M-0816/M-1083/F-0625/F-1275/M-1030/F-0884/M-0992/M-0815/F-1348/F-1089/M-0610/F-1086/M-0746/F-0579/F-1189/M-0587/F-1045/F-0846/M-0581/F-0686/F-0799/M-0733/F-0797/M-0881/F-0622/M-1000/M-1207/M-1287/F-0825/F-1141/F-1127/M-1021/F-1202/F-0939/M-0909/M-1005/F-0753/F-0702/M-0860/F-0516/M-1311/M-0997/F-1057/M-0778/M-0806/F-1176/M-0566/F-0647/M-0925/M-0709/M-1301/F-0695/M-0594/M-0606/F-1314/F-1042/M-1320/M-0567/F-0929/M-1163/F-0754/M-0593/M-0814/F-0623/M-1302/F-0974/M-1270/F-0538/F-1305/F-0883/M-0774/F-0956/M-0742/F-0803/M-1053/M-0644/M-1319/M-1067</t>
  </si>
  <si>
    <t>F-1153</t>
  </si>
  <si>
    <t>Naeem Alharbi</t>
  </si>
  <si>
    <t>F-0828/M-0988/M-1347/F-1336/M-0926/M-1223/F-0735/F-1171/F-0632/F-1098/F-0913/F-0775/M-1031/M-0851/F-1120/M-1201/F-1045/M-0678/M-0507/F-0980/F-0935/M-1167/M-0837/F-0726/M-1025/M-0992/M-0986/M-0806/M-0610/F-0751/F-1213/M-1248/F-0592/M-0519/F-0627/M-0593/F-1041/M-0636/M-0909/M-0609/F-0619/M-0892/M-0755/F-0545/F-0512/F-0842/M-1195/M-0778/M-0703/F-0739/M-1339/M-0876/M-0567/M-0540/M-1304/M-1095/F-1165/F-0959/M-0733/F-0882/F-1079/F-0579/M-0843/M-0513/F-1013/M-0599/F-0614/F-1228/M-0526/M-0925/M-1014/M-1247/F-1204/M-1077/F-1042/F-1032/F-0687/F-1273/M-1036/M-1267/F-0975/F-1138/M-0534/M-1135/F-0857/M-0809/F-0819/M-0768/M-1319/M-0505/M-0895/F-1123/F-0937/M-1241/F-1305/F-1282/M-0818/F-0748/F-0568/M-0694/M-0777/F-0952/M-1293/F-1324/M-1255/F-1222/M-0859/M-0529/F-1272/F-1126/M-1269/F-1151/F-1002/F-0786/M-1111/M-0782/F-0991/F-1210/M-0781/F-1152/F-0810/F-0844/F-0950/M-0780/M-0774/F-0934/M-0570/F-1318/M-0658/F-1059/F-0688/M-0560/F-1196/M-1030/M-0696/F-1136/F-1071/F-0625/M-1320/M-0960/M-1084/M-0715/F-1179/M-1302/M-0817/M-0940/M-0550/M-1283/F-0798/F-1226/M-0993/F-0924/M-1301/F-0580/M-0700/F-1168/F-0712/F-0538/M-0501/F-0598/M-1035/M-1091/F-0686/F-1070/M-1218/M-0910/F-0517/F-1103/F-1112/F-1240/F-0787/M-1054/M-0868/M-0963/F-0898/F-0849/M-0709/M-1145/F-0911/M-0582/M-1117/M-0527/M-0624/M-1170/F-0690/F-0532/F-0737/F-1055/F-1198/F-1333/F-1316/F-0917/F-0561/F-1075/F-0939/F-0799/F-1183/M-0982/M-0691/F-1227/M-0510/F-0957/F-0588/M-0793/F-1315/F-0671/F-0515/M-0611/F-1250/M-0840/F-1049/F-0884/M-0649/M-1208/F-0564/M-1243/F-0861/M-1043/M-1262/F-0629/F-0954/F-0520/M-0973/M-0833/F-0583/M-1266/M-0932/F-1028/M-1037/M-0656/M-0536/F-1121/M-0723/M-1021/F-1212/F-0531/M-0820/F-1258/M-0738/F-1040/M-0805/F-0846/M-0680/M-0885/M-0998/F-0668/M-1287/M-0945/M-1162/F-0544/F-0904/F-1060/F-1317/F-0762/M-0897/M-0877/F-1023/M-0706/M-1307/F-1257/F-0984/M-0919/M-0879/F-1232/M-0816/M-0577/M-1078/M-0630/M-1334/F-1146/F-1190/F-0645/F-1026/M-0646/F-0622/M-1182/M-0896/F-1119/F-0657/F-0839/M-0967/M-0841/M-0566/M-1289/M-1056/M-0594/F-1209/M-0848/F-1052/F-1057/F-0829/F-0525/F-1225/F-0757/M-1326/M-0664/F-1253/F-1129/F-0613/M-1068/F-1332/M-0899/M-1156/M-1194/M-1268/M-0736/M-1147/F-1134/F-0685/F-1046/M-1345/M-0555/F-1215/F-0902/M-0970/M-0800/F-1233/F-0953/M-0590/F-1063/M-0903/F-1202/M-1173/M-0547/M-0716/M-1187/M-0824/M-0602/M-0742/M-0562/F-1178/F-1340/M-1072/F-1297/M-0977/F-0705/F-1306/F-0968/M-1009/F-0767/F-0578/M-1038/F-0900/F-1144/M-1281/M-1231/F-1280/M-0749/M-1344/M-0745/F-0612/M-0949/F-0804/F-1106/F-1251/M-1239/F-1278/F-1012/F-0601/M-1163/M-0878/M-1022/M-0997/M-0813/F-0558/F-1086/M-1327/F-1016/M-0944/F-0563/M-0528/M-0821/M-0881/F-1015/F-1189/M-0600/M-0943/M-0834/F-0916/M-0850/F-0692/F-0638/F-1169/M-0677/F-0672/M-0711/F-1004/M-1329/F-0922/M-1005/F-0727/M-1107/M-1050/F-0890/M-0928/M-1158/M-0941/F-0633/M-0961/F-1274/M-1118/M-0740/M-1161/F-1214/M-1137/M-1150/M-1217/F-0720/M-1296/M-0673/M-0908/M-1303/M-1276/M-0981/F-0651/M-0860/F-0689/F-0801/F-0660/M-1080/F-1001/F-1341/F-1216/F-0808/F-1236/F-0812/M-0548/F-0955/F-1285/F-0537/F-0838/M-0621/F-0966/F-0543/F-0864/F-1321/M-0871/F-0659/F-0574/M-0539/M-0641/F-0763/F-1010/M-0995/F-1328/F-0728/M-0573/F-0823/F-0522/F-0803/M-1299/F-1221/F-0858/F-0827/M-1139/F-0830/F-1108/M-0771/M-1069/M-1148/M-0581/F-0701/M-1331/M-1110/F-1313/M-1235/M-0675/F-1193/F-1039/M-1082/M-1286/F-0669/M-0779/M-0811/M-0996/F-0697/F-1132/F-0753/M-1174/F-0647/F-1143/F-0971</t>
  </si>
  <si>
    <t>F-1154</t>
  </si>
  <si>
    <t>Wu Yi</t>
  </si>
  <si>
    <t>F-1198/M-1014/M-0961/M-1293/F-0632/F-1136/F-0954/M-0910/F-1071/M-0837/M-0678/F-1204/M-0851/F-1002/M-1201/M-0940/M-0899/F-0828/F-0747/M-0636/F-0735/M-0977/F-1079/M-1243/M-1223/F-1152/F-0574/M-0562/M-1051/F-0512/F-0515/F-0934/M-1036/F-0838/F-0537/F-0712/M-1347/F-0687/F-0754/F-1060/F-1045/F-0688/M-0758/F-1285/M-0513/M-0519/M-0892/M-1035/F-0627/M-1025/F-1151/M-0843/M-1303/M-0774/M-1301/M-0949/F-0798/F-0579/F-1165/F-0686/M-0960/F-1317/M-0694/F-1086/F-1129/F-0753/F-0844/M-0876/F-1226/M-1095/F-1106/M-1031/M-0820/M-1291/M-0860/F-0937/F-0763/F-0913/F-1210/M-0993/F-0957/M-0817/F-1119/M-0806/F-0544/M-0824/F-1257/F-0974/M-0881/F-0808/M-0926/M-0609/F-1178/F-1274/F-0545/M-0524/F-0672/M-0534/M-0869/M-0526/M-0901/M-1102/M-1170/M-0539/M-0607/M-1109/F-0663/F-1042/F-1010/M-1181/M-0567/M-1248/F-1138/F-0991/F-0720/F-0558/F-0516/M-0862/M-1005/M-1247/M-0996/M-1038/M-0771/F-1297/F-0628/F-0829/F-0622/M-0670/M-0505/M-0877/F-1130/F-0503/M-0871/F-1046/M-0791/F-0931/M-0833/F-1228/F-0538/F-1183/M-1281/M-0624/M-0802/M-0709/M-0826/F-0760/M-1300/F-0648/M-0915/F-0953/M-0755/F-1055/F-1146/F-1168/F-0619/M-0982/F-1190/M-0995/F-1245/M-1307/F-1012/F-1032/M-0973/F-0671/F-0959/F-1324/F-0580/M-1084/M-1276/M-1054/M-1142/M-0606/F-1189/M-1030/F-0669/M-0951/F-0502/M-0680/F-1143/M-1325/F-0525/F-0697/F-0517/F-1144/M-1107/M-0699/M-1235/F-0583/M-1083/M-0610/M-0979/F-0614/M-0716/F-0819/F-1278/F-1027/M-0581/F-1271/F-1149/F-0739/M-0523/F-0900/M-0831/F-0935/F-1013/M-0527/F-1222/M-1344/M-0536/M-0997/M-0510/F-1026/F-1155/M-1195/M-0789/M-0909/M-0703/M-0879/M-1298/F-0830/M-1111/M-0557/M-1182/M-0782/M-0841/M-1117/F-1250/F-0737/M-0594/M-1044/F-1015/F-0638/F-1040/F-1186/F-0592/F-0812/F-1321/M-0867/M-1043/F-1346/F-1041/M-0528/M-0560/F-0714/M-0665/M-0815/F-1312/M-1021/M-0805/F-1348/M-0943/M-0994/F-1202/M-0779/F-1049/F-1282/F-1335/M-0507/M-1135/M-0642/M-0646/M-0715/M-1304/M-1064/F-0522/F-0956/F-0717/F-0751/M-0611/F-1318/M-1287/M-0777/M-1319/F-1132/F-0772/M-1056/F-0864/F-1242/M-0800/F-0719/M-1139/F-0530</t>
  </si>
  <si>
    <t>F-1155</t>
  </si>
  <si>
    <t>Ramy Awad</t>
  </si>
  <si>
    <t>F-1123/F-1198/F-0592/F-0578/F-0627/M-1223/M-1276/M-0680/F-1106/F-1171/M-0960/F-0804/M-0694/M-0967/F-1126/M-1319/F-1002/M-0599/F-1119/M-1167/M-1339/F-1132/M-0534/F-0864/M-1303/M-0738/M-0593/M-1111/F-0580/F-1143/M-0940/F-1026/F-1079/F-0954/M-0859/F-0959/M-0744/F-0975/F-1071/F-1226/F-1120/M-0562/M-0553/M-1051/F-0763/M-1293/F-0515/M-1194/F-0687/F-1257/F-0836/M-0624/F-0934/M-1077/M-1187/F-1146/F-0583/F-1228/M-0824/M-0910/M-1181/M-0507/F-0579/F-1151/F-0671/F-1138/F-0861/F-1285/F-0697/F-0598/F-0913/F-0937/F-1253/F-1318/F-1213/F-0735/M-0820/M-0513/F-0720/M-0607/F-0532/M-1347/F-0828/M-0606/F-0739/F-0682/F-1004/M-1139/M-0733/F-1324/M-0779/F-0568/M-0841/F-1278/F-0629/F-0775/F-0844/F-1045/M-0582/M-0993/F-0622/M-0678/F-0787/M-1243/F-0688/F-1012/M-0700/M-0567/F-0846/M-0877/M-0977/M-1286/M-0892/F-0503/M-1195/F-0838/F-1131/M-0944/M-0709/F-0753/F-0538/M-1231/M-0526/F-0561/F-1023/M-0771/F-0690/F-1274/F-0819/M-0899/M-1072/F-0980/F-0705/M-0594/F-0952/M-1054/F-1060/F-0502/F-0957/M-1031/F-1057/F-1271/F-0727/F-1081/M-0696/M-1135/M-0600/M-0610/F-0537/M-1287/F-0549/M-1298/F-1312/M-0995/M-1344/M-1307/M-0611/F-0786/F-0719/F-0955/F-0830/M-0782/F-0530/F-1189/M-1267/M-0649/F-0638/F-0942/M-0768/M-0505/M-1201/F-0772/M-0778/F-0714/F-1046/M-1078/F-1297/F-1317/M-1043/F-0726/F-1092/M-1184/M-0876/F-1204/M-0888/M-0885/F-1222/F-1041/F-0632/M-0566/M-1255/M-0817/M-0528/F-1042/M-1163/F-0520/F-1279/F-1001/M-0945/F-0647/M-0723/F-0882/F-0929/M-0979/M-0932/F-1134/M-0664/M-1248/M-0856/F-0950/F-0648/M-1038/M-0821/M-0703/F-1337/M-0896/F-0773/M-0996/F-0652/M-0731/F-0839/F-0799/M-1007/F-1169/F-1280/F-0810/F-0767/F-1152/F-0894/M-1268/F-1179/F-1090/M-0557/F-0751/M-1083/M-1014/F-0737</t>
  </si>
  <si>
    <t>M-1156</t>
  </si>
  <si>
    <t>Ruth Peterson</t>
  </si>
  <si>
    <t>F-0687/F-0622/M-0834/M-0967/M-0940/M-0877/F-1129/M-0755/F-1032/M-1307/F-0882/F-0502/F-0828/M-1187/M-1031/F-1318/F-0629/F-0531/F-0927/M-0678/F-1316/M-0738/M-1078/F-1042/M-0818/M-1231/F-0804/F-1228/M-0524/F-0757/F-1016/M-0560/M-1344/M-1107/F-0617/M-1247/F-1324/F-0846/M-0540/F-1045/M-1319/M-1287/F-1183/M-0782/M-0960/M-1181/M-0664/M-0526/F-0508/F-0934/F-1212/M-0920/F-0580/F-1041/F-0623/M-0607/F-0954/M-1339/F-0598/F-1198/F-0829/M-1325/F-1098/M-0910/F-1196/M-0528/F-1169/M-1167/M-1036/M-0501/M-0824/M-0778/M-0901/M-1195/F-1178/M-1320/F-1249/F-1171/M-0570/F-1119/M-0906/M-0510/F-1070/M-0817/M-1069/M-1286/F-0545/M-1194/M-0658/F-1328/M-1111/F-0686/F-1253/M-0876/F-0810/M-0562/F-0935/M-0599/M-0703/F-0836/M-0992/M-0587/F-0592/F-1317/F-1120/M-0862/M-1087/M-0566/F-1285/F-0747/M-0780/M-0949/F-0515/F-1001/F-1213/F-1131/F-1257/M-0590/F-1132/M-1243/M-0919/F-0619/M-1255/F-1060/F-1349/F-0516/F-1337/M-0783/F-0651/F-1126/M-0646/F-1297/F-1123/F-0808/F-0751/F-0525/F-0763/F-1012/M-0715/M-1223/M-0550/F-0530/M-1051/F-0697/M-0548/F-0561/F-1193/F-1004/F-1214/M-1276</t>
  </si>
  <si>
    <t>F-1157</t>
  </si>
  <si>
    <t>Victoria Miller</t>
  </si>
  <si>
    <t>F-0543/M-0973/F-1136/F-1190/F-0954/F-0545/F-0638/F-0671/M-1035/M-1014/F-0819/M-0967/F-1165/F-1228/F-0828/M-0791/F-1060/M-1031/M-0779/M-1293/M-0694/M-0636/M-1319/F-0549/F-0579/F-1016/M-1187/F-1059/M-0501/F-0687/F-0592/M-1276/F-0629/F-0950/F-0538/F-1178/F-1168/F-0619/F-0812/M-0899/F-0763/F-1004/F-0927/F-0502/M-1051/F-1013/M-0824/F-0598/M-1145/F-1333/M-0977/F-0688/F-0836/F-1215/M-0901/M-0599/M-0843/M-0540/F-0757/F-0512/M-0792/M-0507/F-0991/F-0775/M-0607/F-0544/F-0934/F-1123/M-1095/F-0720/M-0862/M-0892/M-0733/F-0804/M-0783/M-0774/F-0672/F-0786/F-1198/F-0714/F-0810/F-1305/M-0951/M-0949/M-1255/M-0567/M-0868/F-1062/F-1152/M-0986/F-0942/F-0751/M-1181/F-0517/M-0960/M-1036/F-0614/F-0739/F-1193/F-0917/M-1269/F-0697/F-1271/F-0959/M-1033/F-0622/M-1208/F-1171/F-0735/M-0680/M-0590/F-1049/F-1041/M-1184/M-0837/M-0586/M-1054/M-0816/M-0528/M-0809/M-1304/M-0926/M-0992/F-1045/M-1301/M-0594/M-0876/M-0524/M-1102/M-0820/F-1120/M-0982/F-0580/F-0648/M-0555/M-1347/F-0685/F-1026/F-0689/F-1108/F-0924/F-1023/F-0754/F-0957/M-0559/F-0613/F-0568/M-0634/M-1078/F-1186/M-0624/F-0797/F-0882/M-1170/M-1135/M-1287/M-0881/M-0673/F-1279/M-1021/M-1231/F-1346/F-0717/F-0628/M-0996/M-1167/M-0646/M-1142/M-1339/M-0609/F-1040/F-0712/M-0691/M-0768/M-0915/M-0988/M-0513/F-0974/M-0534/M-0755/M-0814/M-0780/M-0933/M-0869/F-0767/M-0806/F-0858/F-1245/F-0669/F-1175/M-1325</t>
  </si>
  <si>
    <t>M-1158</t>
  </si>
  <si>
    <t>Hanan Abdo</t>
  </si>
  <si>
    <t>F-0954/M-1068/F-1204/F-0861/M-1276/M-0507/M-1201/F-0735/F-0578/F-1046/F-0819/M-0624/F-0544/F-1016/M-0919/F-1098/M-1107/M-1319/M-0926/F-1059/F-0545/F-0775/M-0562/M-0510/F-0980/F-1032/M-0779/M-0843/F-1171/F-0568/M-1078/M-1182/F-1086/F-0638/M-0768/F-0935/F-1316/M-1286/M-0738/F-1106/M-0909/F-1202/F-0726/M-1005/M-0859/F-0751/F-0515/F-1132/M-0774/F-0798/F-1119/F-0617/M-0593/F-1136/M-0670/M-0940/M-0792/F-0632/F-1273/M-0982/F-1213/M-0646/F-1317/M-1038/F-0543/M-1304/F-0757/F-0583/F-0937/F-0629/M-1095/F-0846/F-1169/M-0906/M-1170/M-1320/F-0934/F-0660/M-1347/M-0901/F-0532/M-0877/M-1223/F-1041/M-1077/F-0625/M-0534/M-1069/M-0860/M-0851/M-1243/M-0988/F-1198/F-0927/M-1293/M-0782/M-0540/M-0895/M-0620/F-0648/F-0614/F-1240/F-0828/M-1301/F-1178/M-1145/F-0984/M-0826/M-0973/M-0594/F-0623/M-0680/M-0961/M-0505/F-0514/M-0876/M-0837/M-0658/F-0717/F-0739/M-0582/F-0991/F-1233/F-1228/M-1024/F-1063/F-0690/F-0917/M-1187/F-0574/F-0882/M-1102/F-1026/F-1049/F-0952/M-1035/F-0953/M-1036/M-0602/M-0677/F-1226/F-0924/F-1120/F-0663/F-0838/M-0802/M-1303/M-0560/F-0530/M-0573/M-0548/M-1247/F-1081/F-0502/F-1042/F-0772/F-0737/F-1336/F-0508/F-1324/M-0636/F-1130/F-1183/F-0564/M-0993/F-1057/M-1091/M-1156/M-0566/M-0815/F-0712/F-0864/M-0694/F-1165/F-0728/M-0597/M-0834/M-0820/M-0607/F-0900/F-0659/F-1023/M-0970/M-0771/M-0555/M-0816/F-0688/F-1055/F-0855/M-0752/M-0557/F-1045/F-1225/M-0550/F-1328/M-0899/F-0808/F-1001/M-1292/M-1030/F-1155/M-0600/F-1075/F-0894/F-0787/F-0627/M-0567/F-1071/M-0888/M-0709/F-1134/F-0619/M-1195/M-1268/F-0622/M-1051/F-0689/F-0657/M-1184/F-1168/F-0687/M-0513/M-1142/M-1084/M-0586/F-0911/M-0609/F-0959/M-1031/M-1167/M-0997/F-0727/F-0652/F-1215/M-1067/M-0758/F-0661/F-1342/F-1131/M-0765/M-1118/F-0857/F-1295/F-0832/F-0686/M-1111/F-1052/F-0748/F-1282/F-0950/F-1062/M-1194/F-0957/F-0512/F-0747/F-1060</t>
  </si>
  <si>
    <t>F-1159</t>
  </si>
  <si>
    <t>Hao Cheng</t>
  </si>
  <si>
    <t>M-1068/M-1276/M-0988/F-1013/M-0960/F-0545/F-0544/M-0996/F-0596/M-0534/F-0804/M-0977/F-0563/M-1223/M-1286/M-1307/F-1119/F-1215/M-1111/M-0910/M-1301/F-0617/F-1316/M-1347/F-0953/M-1035/F-1042/F-0578/F-0838/F-1212/F-1120/M-1182/F-0502/F-1002/F-0622/M-1095/F-0688/F-0520/F-0598/F-1016/M-0703/M-1248/F-0812/M-0915/M-1054/M-0949/F-1098/F-0836/F-1106/M-0528/F-0672/M-0843/F-0911/M-0768/M-1344/F-0747/F-0543/F-0714/F-1183/F-0786/F-1190/F-1132/F-0726/F-1202/M-0609/F-0712/F-0558/F-0753/M-0526/M-0664/F-0515/M-0680/F-1012/F-0568/M-1201/F-0893/M-1078/M-0794/F-1253/M-0646/F-0625/M-1091/F-0583/F-0660/F-1186/F-0668/F-1198/F-0531/M-1291/M-1262/M-1247/M-0566/M-0995/F-1063/M-0780/M-0513/M-1102/M-0860/M-0792/F-0844/M-0862/M-0700/M-1194/F-1152/M-1072/F-0525/F-1004/F-1273/F-1108/F-1228/F-1061/F-1086/F-0828/F-0514/M-0755/M-0859/M-0982/F-1282/F-0504/M-0876/M-1184/M-0993/M-0881/F-1057/M-1014/F-0842/F-1138/F-0671/F-1305/M-0505/M-0981/M-0869/F-1333/M-0550/M-0709/F-0810/F-0754/M-0501/M-1021/M-0696/M-0926/F-1280/F-0934/F-0574/F-0579/M-0694/F-0775/F-0516/F-1312/F-0937/F-1027/M-0986/F-0632/F-1317/M-0594/M-0909/M-0670/M-0606/M-0992/F-1151/F-0952/F-1070/F-1348/F-0956/M-0815/F-0619/F-1295/F-1046/F-0623/M-0559/F-1257/M-0524/M-1030/M-0826/F-0798/F-1112/M-0906/F-1349/M-1069/F-0530/M-1319/F-0614/M-1110/M-0553/F-1210/F-1026/F-0931/F-1165/F-1143/M-0896/M-0885/M-1043/M-1208/F-1028/M-1218/M-0590/F-0894/M-1145/F-0728/M-0765/M-1267/M-0607/M-0636/F-0948/F-0980/M-1156/F-0898/M-0837/M-0877/M-0892/F-0537/F-1342/M-0582/M-0519/F-1071/F-0959/M-0973/F-1214/M-1231/M-0998/F-0687/M-0774/M-1320/M-1139/F-0720/F-1193/M-0945/M-0570/M-1283/F-0955/F-1216/M-0677/F-1060/F-1259/M-1289/M-0781/M-0507/F-1188/F-0935/M-1107/M-1211/F-1129/F-1336/M-0610/F-1226/F-0701/M-0816/M-0744/M-1087/M-0967/M-1022/M-1339/M-0778/M-0758/F-1116/M-1082/F-1274/F-1169/F-1154/F-0719/M-1325/F-1126/M-0941/F-1278/M-1077/F-1240/F-1213/F-0762/F-1332/M-0943/F-1284/F-0795/M-0790/F-1115/F-0613/M-0833/M-0649/F-1324/M-0878/M-0777/F-0855/F-1130/M-0932/M-0567/M-1292/M-0851/F-1155/F-0849/M-0867/M-0556/F-0807/F-0954/F-1275/F-1258/M-0536/F-0839/F-1337/M-0562/M-0716/M-0641/F-1001/M-0576/F-0939/M-0821/M-0806/F-1032/M-0510/F-0914/M-0738/M-1167/F-0864/M-1163/F-1179/M-0789/M-0691/F-0601/F-1144/M-1195/M-0979/F-0580/M-0573/F-0760/M-1051/M-0655/F-0787/F-0698/F-0927/M-0879/M-1287/M-1304/F-1040/F-0645/M-0724/M-0779/M-0593/F-0564/M-0899/M-1147/F-0682/F-0974/F-0846/F-0890</t>
  </si>
  <si>
    <t>F-1160</t>
  </si>
  <si>
    <t>Jessica Cox</t>
  </si>
  <si>
    <t>M-1293/F-0622/M-0694/M-0599/F-1190/F-0545/F-1316/F-1123/M-0834/F-1071/F-1106/F-0913/F-1212/M-1347/F-0954/F-0502/F-0934/M-0988/M-0961/M-1107/F-0688/M-0892/M-0986/F-1026/F-1012/F-0638/F-0751/M-1014/M-0920/M-0824/M-0606/M-1248/F-1041/M-0851/M-0973/F-1119/F-1060/F-1013/F-0804/F-1165/F-0799/F-0828/F-1126/F-1196/F-1324/M-0860/M-0919/M-0982/F-0531/M-0877/F-0950/F-0538/F-1226/M-1031/F-0819/F-1198/M-1319/F-0864/F-1032/F-1210/F-0660/M-0526/F-0844/F-1273/F-0512/M-0782/M-0792/M-1243/F-0842/M-0524/M-0910/M-0560/M-0562/M-0777/M-0833/M-1187/F-0561/M-0901/M-0820/F-0627/M-1117/F-0592/M-1194/F-0839/M-0928/M-1276/M-1304/F-0532/F-0568/F-1284/M-1102/M-0590/M-0992/F-0583/M-0586/M-1030/M-0970/M-0582/F-1285/M-1181/F-0810/M-0826/M-0906/M-0548/M-1298/M-0940/M-0837/F-1059/F-1336/F-0712/M-1195/M-0896/M-0507/F-0775/F-0786/F-0682/M-0881/F-1055/M-0664/F-0917/M-1135/F-0628/F-1349/M-0678/F-0739/M-1025/F-1129/M-1255/F-0808/F-1061/M-1292/F-0953/F-0980/M-0949/M-1095/M-1111/M-0570/F-0508/F-1228/M-0527/M-0567/F-0764/F-1004/M-0610/F-0690/F-1183/M-0709/F-0748/F-0861/M-0624/F-0927/F-0757/M-0696/M-1283/M-0977/F-1274/F-1337/F-1250/M-1005/F-1136/M-0505/M-0620/M-1329/M-0594/M-1223/F-1317/M-0703/F-1214/F-0857/M-0859/M-0744/F-0619/F-0697/F-1213/M-0553/F-0613/F-0858/F-1010/M-0513/M-1267/M-1109/M-0536/M-1033/M-0733/F-0959/F-0924/M-1302/M-0816/F-0612/M-1247/F-0516/M-1156/F-1342/M-0738/M-0547/F-1134/F-0948/M-1184/M-0779/F-1098/F-0686/M-0746/F-1295/M-0960/F-0629/M-0649/F-0578/F-0698/F-0846/F-0942/M-0821/M-0559/M-0818/M-1054/F-0687/F-0689/F-1263/M-0534/M-0550/F-0762/M-0951/F-1312/M-1323/F-0726/F-0807/M-0843/F-1234/F-1049/F-0767/F-0574/M-1024/F-1063/M-0700/M-0680/M-1289/F-0549/F-1127/M-0793/M-0670/M-0597/F-1002/M-0774/M-0510/M-0529/M-1083/M-0752/F-0663/F-0956/F-1225/M-1241/M-1162/M-0809/F-0543/F-1178/M-0925/F-0855/M-0768/M-1269/M-0879/F-0801/F-1138/F-0702/F-1120/M-0869/F-0551/F-0974</t>
  </si>
  <si>
    <t>M-1161</t>
  </si>
  <si>
    <t>Noura Khalil</t>
  </si>
  <si>
    <t>F-1119/M-0738/M-0567/F-1204/F-1120/M-0977/M-1319/M-0960/M-0843/M-0837/F-1151/M-0996/F-0537/M-1347/M-0599/M-0778/F-1098/M-1014/M-0755/F-0580/M-0851/F-0980/F-1196/F-1336/M-1033/M-1054/F-0846/M-1030/M-1255/F-0682/F-0627/M-0833/F-1071/F-0959/F-1146/M-0774/F-0638/F-0799/F-1016/M-1293/M-1292/F-1213/M-1276/F-1178/M-0892/F-0596/F-0898/F-1026/F-0520/F-1198/F-0812/F-0579/M-0590/F-0748/M-0881/M-1021/M-1051/M-0877/F-0954/F-1312/F-0563/M-0982/M-0910/M-1243/F-1123/F-0810/F-0839/M-0758/M-0809/F-1070/M-0501/M-0513/M-0678/F-1305/F-1285/F-1284/M-1084/M-0582/F-0882/F-0632/M-0970/M-1024/F-0786/F-0508/M-0553/M-1170/F-1278/M-0895/M-0548/F-0719/M-0680/F-0735/M-1117/F-1188/M-0696/F-1210/M-0597/M-0519/F-1226/F-0955/M-0919/F-1280/F-0622/M-0782/M-1201/F-0804/F-0544/F-1129/M-0909/F-1273/F-0568/F-1041/M-0570/F-0894/M-0744/F-1155/F-0763/M-1078/M-1339/M-0897/F-0861/M-0576/M-0716/F-1131/F-1249/F-0974/F-0717/F-0687/M-0783/M-0691/F-0751/M-1036/F-0952/M-0586/F-0819/M-1223/F-0957/M-0777/M-1068/F-0900/F-0628/M-0646/F-0829/F-0929/F-0688/M-0658/M-0963/F-1258/M-1025/M-0926/F-0757/M-0992/M-0609/F-0629/M-0562/F-0712/M-0920/F-1112/F-1316/F-0543/M-1083/F-0773/F-1214/M-1156/F-1055/F-1002/F-0545/M-1262/F-1004/M-1111/F-1313/M-0813/M-0536/F-0651/F-0942/M-1302/F-1165/F-0934/M-0610/F-0828/F-0798/F-1108/F-0772/M-1038/M-0634/M-0814/M-0964/F-0647/F-1282/M-0879/F-1171/M-1022/F-0991/F-0578/F-0872/M-0724/M-0673/M-1289/M-1005/F-0663/M-0607/M-1118/M-1187/F-1169/F-0911/F-0669/M-0859/F-1324/F-0939/F-1092/M-1031/F-0561/M-0664/F-1274/M-0606/M-0988/M-0723/M-0510/F-1186/M-1069/F-1240/F-0504/F-0583/F-0648/M-0706/F-1263/M-1231/F-0844/F-1032/M-0709/F-0984/F-0754/F-0516/M-0505/F-0564/F-0890/F-1222/F-0660/F-0889/F-1168/M-1072/F-1001/F-0950/F-1130/F-0635/M-1035/M-0694/F-1216/M-0973/F-1059/F-0532/M-0995/M-0528/F-0953/F-0598/F-0525/F-0775/F-1190/F-1018/M-1101/M-1145/F-1189/M-0507/M-1095/M-0933/F-1321/M-1286/M-0824/F-1106/F-1228/M-0940/M-0670/F-0502/F-0971/F-1215/F-1275/F-1136/M-0768/F-1315/M-1269/F-0661/F-1013/M-1326/M-1162/M-1344/F-1132/F-1057/M-0871/M-0781/M-1110/F-0893/M-0761/M-1167/F-1086/F-1046/F-0962/F-1066/F-1279/F-1154/M-0841/M-0677/M-1008/F-0690/F-0601/F-1065/M-0550/F-1183/M-0790/M-1264/F-1062/M-0733/M-0979/F-1342/F-0875/M-0524/F-0807/M-1270/M-0860/M-0741/M-1266/F-0522/M-0779/F-1027/F-1176/M-0780</t>
  </si>
  <si>
    <t>M-1162</t>
  </si>
  <si>
    <t>Andrew Rogers</t>
  </si>
  <si>
    <t>F-0828/M-0505/M-0738/F-0687/M-1347/F-1136/M-0940/F-1016/M-0949/M-1223/M-0778/F-0804/F-1046/F-1013/F-0959/F-1129/M-0837/F-1183/M-1292/M-1084/M-0536/F-0991/F-0839/M-1054/M-0507/F-1138/M-0755/F-1228/M-0919/M-0768/F-1312/M-0593/F-1132/M-0607/F-1212/M-1107/M-1167/M-0562/F-0934/M-0528/F-0775/F-0812/M-0540/F-0617/F-0520/M-0590/M-0818/F-0954/F-0508/F-0538/F-0953/M-1325/M-1095/F-0579/M-0678/M-0646/M-1051/F-1168/F-0735/F-0672/F-0543/F-0786/F-1032/F-1143/M-0534/M-0599/M-0892/F-0525/F-0545/M-0901/M-1117/M-1021/M-1184/F-0563/F-1004/M-0792/M-1135/M-1111/M-0526/M-0951/F-0808/M-1201/F-0882/F-0697/F-0846/M-1320/F-1222/M-0834/M-1304/F-1063/F-0685/M-0915/F-0799/F-1119/F-0900/F-0549/F-1316/M-0820/M-0680/M-1083/F-1284/M-0636/M-0895/M-1301/F-0598/F-0952/M-1187/M-1145/F-0974/F-0911/F-0717/F-0625/F-1026/M-0899/M-0527/M-0567/F-0668/M-0821/F-1081/F-1066/M-0691/M-0555/F-0622/F-0935/M-0960/F-1305/F-0819/F-1086/F-1001/M-1025/F-0648/F-1257/M-1024/F-1196/M-0539/F-0913/F-1002/M-1036/M-0806/F-1151/M-0550/F-0898/M-1156/F-0760/M-0576/F-1010/M-0771/F-1018/F-0578/F-0764/M-0988/M-1170/F-0855/M-1326/M-0700/F-0568/F-0763/M-1231/F-0748/F-1285/F-1012/M-1068/M-1069/F-0635/F-0904/F-0773/F-1055/M-1072/F-0705/M-0740/F-0544/F-1041/F-0612/F-1120/F-0502/M-0553/M-0611/M-0876/F-0905/F-0671/M-0794</t>
  </si>
  <si>
    <t>M-1163</t>
  </si>
  <si>
    <t>Zhong Yun</t>
  </si>
  <si>
    <t>F-0954/M-1223/F-0786/M-0910/F-1002/F-1119/F-1098/F-1336/F-0632/F-0502/F-1212/M-1307/M-0774/F-0934/M-0536/F-0763/F-1168/F-1198/M-0851/F-1126/M-0909/F-0959/M-0510/F-1059/F-0545/F-0953/M-0599/F-1106/F-1324/M-0553/M-0973/F-0580/M-0988/F-1152/F-0563/F-0754/M-0610/M-0818/F-0672/F-1001/F-0882/F-0574/F-1123/F-0671/F-1136/F-1210/F-1146/F-1171/M-0560/F-1318/F-0525/F-1317/F-1023/F-1004/M-0821/M-0806/F-1046/F-1216/F-0627/M-1054/M-1184/M-1292/F-1066/F-0772/M-0960/M-1301/F-1026/F-0935/M-1021/F-0617/F-0531/F-0578/M-1339/M-1320/M-0501/F-1274/M-0877/F-1143/F-1190/F-0568/M-0979/F-0549/F-1183/M-1201/F-1045/M-1267/M-0862/M-1005/F-1188/F-1204/F-0592/F-1013/M-0582/M-0680/F-0829/M-1077/F-0844/F-0625/M-0691/F-1062/M-1347/F-1228/F-1070/M-1344/M-0802/M-1072/M-1319/F-0846/F-1079/F-0638/M-0771/M-0967/M-0780/M-1101/F-0619/M-1145/F-0808/M-0841/M-1334/F-1316/M-0951/M-1078/M-0986/M-0949/F-1258/F-0579/M-1231/F-0516/M-0526/F-0660/M-0566/M-1031/M-1087/M-0826/M-0548/M-1345/F-0842/F-0751/M-0899/M-0926/F-0911/M-1033/F-0622/F-0668/M-0888/F-0864/M-0961/F-1052/M-0694/M-0634/F-1027/M-1287/M-0871/F-0544/F-1273/M-0620/F-1057/F-1275/M-0901/F-0956/M-1014/F-0760/F-0719/F-1263/M-0859/F-0939/F-0762/F-1108/F-0728/F-1028/F-0764/F-1129</t>
  </si>
  <si>
    <t>M-1164</t>
  </si>
  <si>
    <t>Marwa Alshammari</t>
  </si>
  <si>
    <t>F-1119/F-1045/F-1204/M-1014/M-1223/M-0505/F-1169/F-0735/F-1171/M-0967/F-1026/M-0841/M-0988/M-0779/M-0973/M-0960/M-0744/M-0624/F-0563/M-0646/F-0991/F-0687/F-0954/M-0925/M-1135/F-1198/F-0537/F-0772/F-0839/M-1167/F-0726/M-0892/M-0768/M-0824/M-0678/M-1231/F-1126/M-1182/F-0638/F-1178/F-1146/F-1155/F-0934/M-0519/F-0549/F-0836/F-0959/M-1293/F-1215/M-0860/F-1106/M-0837/F-0598/F-1120/M-1243/M-0777/F-0682/F-1212/F-0712/M-0899/F-1132/M-1267/F-0799/F-1086/F-1316/F-1324/M-0526/M-0670/M-1276/F-1165/M-1262/F-0929/F-0512/F-1193/M-0553/M-0859/M-1054/M-0982/M-0783/F-1152/M-1255/M-0833/F-0685/F-0975/M-0658/M-1083/F-0760/F-0950/F-1012/M-0979/M-1218/F-0625/F-0844/M-0593/M-0609/M-0782/F-1257/M-0926/M-0791/F-0671/F-0753/M-0715/M-0636/M-0780/F-0864/M-0928/F-0614/F-1297/F-1280/F-0525/M-1156/F-0544/M-1320/F-0798/F-1333/M-1111/M-1292/F-1228/F-0714/M-0510/M-1344/F-0775/M-0867/M-1078/M-1025/M-0868/M-0610/F-1004/F-0882/F-0672/F-1123/F-0812/F-0927/F-1151/F-1263/M-0977/F-0538/F-0532/M-0920/F-1098/F-1318/F-1112/M-0582/M-1281/F-1202/F-1240/M-0570/F-1183/F-0543/F-0623/F-0514/F-0502/F-0592/M-0951/M-0534/F-0857/M-1170/F-0953/M-0573/F-1314/F-1066/F-1023/F-1190/M-1211/F-0763/F-1213/M-1283/M-0944/M-1289/F-0647/M-1038/F-1253/F-1143/M-0590/F-1214/F-0689/M-0550/F-1108/M-0915/F-0632/M-0851/M-0814/M-0865/F-1179/F-1092/F-1032/F-0810/M-0995/M-0818/F-0697/M-0817/F-0705/F-0948/F-1222/F-0619/M-0840/F-1046/F-0561/M-1033/M-1319/F-0757/M-1142/M-0694/M-0940/M-0871/M-1109/M-0885/F-0942/M-0809/M-0539/M-1195/F-1317/F-0531/F-0747/F-1256/F-0884/M-0548/M-1024/M-1118/F-1002/F-0616/M-0699/M-0566/M-0964/F-1295/M-0677/F-0508/F-0935/M-0560/F-1144/M-0723/M-1269/F-0583/F-0701/F-0830/M-1030/F-1226/M-1068/F-1041/F-0580/F-1305/F-1186/M-1022/M-1043/M-1207/F-0568/M-0664/M-1021/F-1049/F-1129/F-0913/M-0896/M-0887/F-1071/F-0648/F-1278/M-1031/F-0872/F-1260/F-1272/M-0594/F-0893/F-0698/M-0947/F-0530/F-0838/M-1301/F-1136/F-0751/M-0587/F-1042/F-0727/M-1005/M-0793/F-0574/M-1172/M-0540/F-0504/M-0909/M-0826/F-0645/F-1348/M-0961/M-0910/M-1110/M-0528/M-0949/M-0501/M-0639/M-0644/M-0732/M-0606/M-0856/F-0728/M-1291/M-0794/M-1008/M-0706/F-1335/M-0792/F-0828/M-0581/F-0842/M-0835/M-1035/F-1321/M-0854/F-0684/M-1205/M-0559/M-0834/M-1087/M-1051/M-0789/F-0695/M-1161/M-0599/F-1234/M-1101/M-0919/M-0945/F-0980/M-1194/M-0821/F-0564/M-1064/F-0635/F-0622/F-0629/F-1342/F-1168/M-1264</t>
  </si>
  <si>
    <t>F-1165</t>
  </si>
  <si>
    <t>Waseem Mousa</t>
  </si>
  <si>
    <t>F-1123/F-1168/M-0505/F-0672/F-1013/F-0953/M-0738/F-0545/M-0821/M-0926/F-1106/M-1319/M-1031/M-0636/F-1045/F-1198/M-1307/M-1243/M-1187/F-1202/M-1014/F-0671/M-0606/F-0980/M-0806/M-0510/M-0960/M-0833/F-1257/F-1132/M-0540/F-0839/F-1204/M-0892/F-0502/F-0747/M-0925/M-1030/F-0836/F-1002/F-0537/M-0566/M-0973/F-0991/F-1001/F-1312/M-0624/F-1228/F-1120/M-1054/M-0876/F-1143/F-1079/M-0513/M-1139/F-0763/F-1316/F-0574/M-0988/F-0829/M-0768/F-0592/M-0996/M-0709/M-0526/F-0735/M-0896/M-1194/M-0792/F-1129/F-0520/M-1038/M-0967/F-0625/F-0623/F-0563/M-0949/M-0553/M-0837/F-0579/M-1181/M-0609/M-0859/F-0720/M-1267/M-1231/F-0668/F-0544/M-1325/M-0877/M-1276/F-1041/M-0961/F-1249/F-0514/F-0714/F-1226/F-0804/F-0810/F-1126/M-1110/M-1255/M-1320/M-1339/M-0771/M-0703/F-0838/F-1032/M-1033/M-1078/M-0548/M-0610/F-1012/F-0786/M-1147/F-1263/M-1158/F-1040/F-0516/M-0570/F-1216/M-1043/F-0657/M-1101/F-1151/M-0995/F-1138/M-0817/F-1057/F-1112/F-0956/M-0878/M-0813/M-0897/F-0957/F-1284/F-1214/M-1195/M-0586/M-1334/M-0815/M-0582/F-1336/M-0755/F-0808/M-1289/F-1061/M-1298/F-0688/F-0561/M-1051/F-0629/F-0905/F-0669/M-0774/M-0679/M-1281/F-1023/M-0758/M-1344/M-1005/M-0649/M-0607/M-0932/F-1004/M-1268/F-0726/F-1183/F-0596/F-0690/F-1130/M-0678/M-0970/F-0617/M-0820/F-1318/M-0665/F-1313/F-0900/F-1086/M-0694/F-1155</t>
  </si>
  <si>
    <t>M-1166</t>
  </si>
  <si>
    <t>Eng Zain</t>
  </si>
  <si>
    <t>F-0953/M-1276/F-1285/M-0505/F-1168/M-0738/F-0579/M-1139/F-1123/M-0973/F-0545/F-1198/M-0926/F-0913/M-1223/F-0583/M-1030/F-0937/F-0544/F-1132/M-0609/M-1054/F-1013/M-0567/M-0562/F-1045/M-0892/M-1292/F-0574/F-0882/F-0991/M-1035/M-0851/M-1014/F-1060/F-0748/F-0935/M-0694/F-0812/M-1339/F-1196/M-0744/M-0982/F-1046/M-0593/M-1101/F-1079/F-0954/M-0792/F-0712/M-0915/F-0512/F-1178/M-1051/M-1303/F-0735/M-1243/F-1057/F-1151/M-0820/F-0596/F-0502/F-0685/M-1025/F-0663/M-0670/M-1319/F-0929/M-1347/M-0624/F-0660/F-1228/M-1247/F-1131/M-0594/M-0680/F-0531/F-0532/F-0627/M-1184/F-0619/F-1165/M-0599/M-0928/M-1194/M-1111/M-0960/M-1021/F-0687/F-0747/M-0925/F-0764/F-1188/F-0659/F-0775/F-1061/F-1253/F-1040/F-0629/M-1301/F-0612/M-1201/F-0719/F-0894/F-0697/M-0841/F-0690/F-0828/F-0537/M-0834/F-1226/M-0967/F-1001/F-1023/M-0986/M-0723/M-0817/M-0871/M-0843/M-1156/F-0810/M-0658/M-0501/F-0844/M-1005/F-1278/M-1147/F-0714/M-0547/F-0504/M-0513/M-0560/F-1314/M-1187/M-0678/M-0577/F-0635/M-1084/F-0508/F-0754/F-0652/F-1063/M-1255/F-1119/F-0786/M-0831/M-1043/F-0797/M-0940/M-0910/F-0578/F-1284/F-0855/M-1170/M-1286/F-1324/F-1202/M-0859/F-1312/F-0950/F-1313/F-0808/M-0611/F-0917/F-0773/F-1328/F-1183/F-0900/M-1307/F-1002/M-0833/M-0620/M-0961/M-0783/M-0610/M-1110/F-0838/F-1103/F-0622/M-1195/M-0716/M-0523/F-0671/M-1218/M-1235/M-0995/M-0920/F-1258/M-0539/F-0798/F-0538/M-0700/M-0587/F-0558/F-0717/M-1231/F-1010/F-1232/F-1336/F-1349/F-0614/F-0628/F-0984/F-0580/M-1329/F-1155/F-1257/F-0872/M-1344/F-0980/F-0591/F-1041/F-0613/M-0840/F-1238/M-0778/M-0607/M-1241/F-0772/M-1117/F-0648/M-0856/M-0824/M-1167/F-1256/M-0996/M-0550/F-1295/F-1215/M-0818/F-1274/M-0992/F-0804/M-1109/M-0724/F-0561/F-1272/F-0975/F-1263/M-0862/M-1068/M-0636/F-1204/M-1083/F-0819/M-1262/F-0957/F-0883/F-0661/F-0974/F-0959/F-1315/F-1297/F-0836/M-0732/F-1169/M-1266/F-0525/F-0889/M-0649/F-1052/F-1146/F-0952/F-1027/F-0911/F-1189/M-0536/F-1055/M-1311/F-1143/F-1309/M-0570/F-0563/M-0566/M-0896/F-1081/F-0705/F-1210/M-1056/F-0669/M-1217/M-1145/M-0677/F-0825/M-0527/F-1240/M-0606/F-1271/M-1345/M-0805/M-1270/F-1176/F-1108/M-0746/M-0655/F-1346/M-0853/F-1193/F-0688/M-1174/M-1009/F-1106/M-0548/F-1018/F-1250/M-0534/F-1120/F-0503/F-1032/F-0905/M-0597/F-1075/F-0726/M-0590/M-0782/M-0932/F-0863/F-0966/M-1107/M-1173/M-0837/F-0692/F-0893/M-0673/F-0762/M-0765/M-0664/F-0647/F-1126/M-0877/M-0734/M-1142/F-1127/M-1264/M-0573/F-0788/M-0662/M-0646/F-1317/M-0650/M-0988/M-1293/M-0802/F-0971/F-0568/F-0617/F-0520/F-0987/M-0821/M-1095/F-0861/M-0602/F-0916/M-1033/M-0868/F-1342/F-1171/F-1222/F-0985/F-0682/F-0927/F-1134/F-0842/F-1318/M-0691/M-0770/F-0515/F-0645/M-0909/F-1012/M-0979/F-0693/M-1182/F-1212/M-1022/M-0809/F-0864/F-0739/M-0793/M-0781/M-1148/F-0500/M-0860/M-0826/M-0742/M-1078/F-1136/M-0933/M-0876/M-0715/F-0672/F-0839/F-0827/F-1071/F-0874/F-1039/M-0586/M-0507/F-0552/M-1325/M-0993/F-0890/M-1281/M-0736/M-1300/F-1190/M-0565/F-0990/F-0535/F-1112/M-1323/M-1135/F-0710/M-0755/F-0549/M-1158/F-1059/M-0529/F-1092/M-1072/M-0919/M-0729/F-1026/F-0564/F-0921/F-0638/F-1062/F-0880/F-1140/F-0807/M-0998/F-0601/M-0794/F-1042/F-0934/F-1152/M-1185/F-0517/F-1249/F-0751/M-0510/M-1069/F-0514/F-1116/F-0543/F-1070/F-0592/M-0789/M-1118/F-0918/M-0711/F-1216/M-1137/F-1316/M-0895/M-1320/M-0885/M-1082/F-0938/M-1298/M-0553/M-0994/F-0625/M-0557/M-1128/M-1287/M-0524/M-1248/M-0779</t>
  </si>
  <si>
    <t>M-1167</t>
  </si>
  <si>
    <t>Gu Qiang</t>
  </si>
  <si>
    <t>M-1223/M-0960/F-0622/F-0574/M-1068/F-1106/F-0592/M-0837/M-1025/F-1012/M-0967/M-0834/M-1243/F-0545/M-0859/M-1014/F-0975/F-1228/M-1084/F-0638/F-1317/M-0519/F-0747/M-1038/F-1046/F-0882/F-1226/M-1182/F-1119/F-0836/F-1202/F-0531/M-0841/M-0843/M-0821/F-1316/F-1171/F-0954/M-0510/M-0703/M-0738/F-0980/F-0772/M-0833/M-0562/F-0735/F-1318/M-0696/F-1120/M-0910/M-1307/M-1184/F-0583/M-1021/M-0782/F-0663/F-1188/F-0544/M-1292/M-1194/M-0553/M-0505/M-0678/F-0819/M-0925/F-1222/F-0935/F-1305/M-0901/F-1297/M-0513/M-0831/M-0540/M-1054/F-1190/F-0763/F-0614/F-0753/F-0598/F-1196/M-1135/F-1333/F-0991/F-1193/F-0688/M-0779/F-0686/M-1302/M-0862/F-0682/M-0593/F-1013/F-0512/M-1181/M-1072/M-1091/F-0568/M-1005/F-1004/F-1042/F-0520/M-0709/F-1146/M-0951/F-0760/M-1319/M-1281/M-0590/F-1179/F-1169/M-0548/M-1325/F-0537/M-1247/M-0802/F-0558/F-1198/M-1087/F-0934/F-1040/M-0723/M-1347/M-0599/M-1036/F-0799/F-0690/M-0977/M-0755/F-1041/M-0529/F-1151/F-0861/F-1066/F-0588/F-0563/M-0915/M-0895/M-1033/M-0993/M-0877/M-0573/M-1218/F-0828/M-1187/M-0793/F-1131/M-0646/F-0924/F-0754/M-0867/F-0714/F-0727/M-1293/M-0567/F-1010/M-0523/F-1212/M-0851/M-1231/F-0659/F-0672/F-1136/F-0687/M-1201/F-0953/M-1051/F-0786/M-0981/F-1045/M-0587/M-0818/F-1165/F-1023/F-0950/F-1210/F-1253/M-1287/M-0594/F-1086/F-0812/F-1070/M-0528/M-0986/F-0720/F-1336/F-0613/F-1280/F-1123/M-0919/M-0559/F-0508/M-0806/M-0536/F-0689/M-1172/F-1324/F-0514/M-0715/M-1323/M-0926/F-1032/M-0979/F-0543/M-1029/M-0586/M-1298/M-0781/F-0698/M-1009/M-1303/M-0896/F-0773/M-0878/F-0939/F-1204/M-1195/M-1320/M-1109/M-0534/M-0636/F-1214/F-0959/M-0816/M-0783</t>
  </si>
  <si>
    <t>F-1168</t>
  </si>
  <si>
    <t>Cai Dongmei</t>
  </si>
  <si>
    <t>M-0973/F-0592/F-0672/M-1276/F-1046/F-0512/F-0819/F-0622/M-1347/F-0579/F-1198/M-0860/F-1136/M-1293/F-1023/F-1169/F-0688/F-0538/M-0562/F-0580/M-0859/F-1079/F-1123/M-0960/M-0806/F-0957/M-1201/M-0593/M-0977/M-0818/M-1014/F-0954/M-0519/M-1339/F-1106/F-0726/M-0961/F-0543/F-0812/M-1194/F-1171/M-0996/F-0829/F-0739/M-1301/F-1086/M-0778/M-0782/M-0599/M-0833/M-0910/M-0925/M-1139/F-0950/F-0900/F-1071/F-0775/M-0915/M-0774/F-0861/M-1195/M-0909/F-1257/F-1041/M-0949/M-0723/M-0513/M-0834/M-1262/M-0821/M-0919/F-0991/F-0753/M-1248/M-1307/F-0898/F-1131/F-0864/F-1202/F-0502/F-0937/F-0632/M-1184/M-1038/F-1317/F-1196/F-1055/M-0758/M-1054/F-0935/M-0992/M-0658/F-0807/F-1132/F-0705/F-0882/F-0952/F-0808/M-0826/M-0792/F-1013/M-0906/M-1068/M-0768/M-1170/M-1051/F-0697/M-0526/M-0709/M-0696/F-1215/M-0560/F-1280/M-1247/F-1249/M-1218/M-0928/F-0583/M-0550/F-1001/F-1057/M-0733/F-0934/F-0638/F-1152/M-1302/M-0524/M-1181/F-1228/F-0846/F-1059/F-0799/M-0529/M-0897/F-0515/M-0738/F-0563/M-1205/F-0839/F-0798/M-0780/M-1223/M-1091/M-0679/F-0663/M-0869/M-0793/M-0636/F-1285/F-0682/F-0687/F-0504/F-0927/M-0815/M-1024/F-1279/F-0893/F-1120/M-1036/M-0901/M-1156/M-1069/M-0673/F-1346/F-0619/M-0609/M-0920/F-1189/M-1118/F-1226/M-0940/M-0814/M-0664/F-0748/M-0536/M-0982/M-1109/F-1278/F-1032/M-0680/M-0557/M-0877/M-0816/M-0777/F-0735/F-0762/M-0824/F-0872/F-0714/F-1070/M-1211/M-1344/M-1078/M-1135/F-1337/M-1163/F-1259/M-1110/F-0651/M-0951/M-0505/F-1108/M-0899/M-0528/F-1165/F-1328/M-0926/F-0719/F-1336/M-0981/F-1212/M-0862/M-0624/M-1164/F-0601/F-0648/F-1210/M-0556/M-0837/M-0740/F-0689/F-1098/M-0813/F-0657/M-0534/F-0671/M-0644/M-1286/F-1016/M-1003/M-0678/F-0754/F-1240/F-0911/M-0789/F-1233/F-0827/F-1002/M-1095/F-0686/M-0881/M-0741/F-0660/F-1312/F-0578/M-1326/F-0953/M-0888/M-0547/M-0802/F-0574/F-0751/M-0548/M-0650/M-0691/M-1182/F-0520/M-1310/F-1216/F-0804/M-1345/F-0684/M-0841/M-1267/M-1303/F-1258/F-0931/F-0676/F-1176/M-1022/M-0699/M-1033/F-0803/M-0993/M-1150/M-0703/F-0904/F-0845/M-1174/F-1305/M-0892/F-0913/F-0939/M-0878/M-0606/F-1026/F-1103/F-0905/F-0772/M-0567/F-1316/F-0828/M-0587/F-1251/M-0706/F-0712/F-0760/F-0681/F-1039/F-0503/M-1043/F-1130/M-0559/M-0805/M-0988/M-0885/M-1125/M-0542/F-0549/F-1190/F-1151/F-0965/F-1263/F-1126/M-1077/M-0694/M-1142/F-1245/F-1348/M-0608/F-0596/M-0759/M-0620/M-1298/F-1018/F-1242/M-1255/M-1056/F-0668/M-1021/F-1236/F-1306/F-1004/F-0514/M-0933/F-0786/F-1333/M-0820/F-1273/F-0747/M-1292/M-1243/F-1160/M-0978/F-0959/M-1037/F-1272</t>
  </si>
  <si>
    <t>F-1169</t>
  </si>
  <si>
    <t>Ge Xin</t>
  </si>
  <si>
    <t>F-1136/M-0738/F-0632/M-0778/M-1014/M-0821/F-0545/F-1324/M-0510/F-0672/F-0688/M-0560/F-1045/F-0627/M-0940/M-1078/F-1178/F-0502/M-0837/M-0694/F-1004/M-1231/F-0954/F-1196/M-0949/M-0892/F-1046/M-0818/M-0562/M-0960/F-0950/M-0973/M-0553/M-0862/F-1202/F-1119/F-1155/F-0574/F-0861/F-1336/M-1005/M-0501/F-0757/F-0844/M-1344/M-0636/F-1318/M-0519/F-0561/M-0744/F-0549/M-1262/M-1267/M-1201/M-0599/M-0877/M-1182/F-0839/F-0935/M-0610/F-1212/M-0834/M-0820/M-0925/F-1023/M-1195/M-1087/M-1287/F-0622/F-1151/M-0606/F-1070/M-0540/F-0512/M-0670/M-0783/M-0833/M-0977/M-1223/F-1060/F-1215/M-0624/M-0919/M-1298/F-0754/M-0967/F-0503/M-0505/M-1301/F-0580/M-0779/F-1257/M-1031/M-0691/M-1194/F-0564/M-1021/F-1240/F-0775/M-0824/F-1059/F-0583/M-1101/F-0957/M-0910/F-0687/F-1042/M-0582/M-0906/M-1167/F-0893/M-0951/M-1181/F-0838/M-0630/F-1013/M-1084/F-0671/F-0748/F-0763/F-0955/F-0579/F-1066/F-1216/M-1145/M-1347/M-0826/M-0593/M-0665/M-0915/F-1132/M-0851/F-1131/M-1247/F-1168/M-0678/M-1289/F-0924/M-1111/F-0614/M-0944/F-0726/M-0859/F-0786/M-1033/F-0819/F-0663/M-0550/F-0520/F-0952/F-1349/M-0843/F-1123/F-0937/F-1098/F-1143/M-0792/M-0979/F-1112/M-1051/F-1273/M-0548/F-1204/F-1027/F-1002/F-0719/F-0508/F-0714/F-0558/F-1055/F-0568/F-0959/M-0806/M-0895/M-0609/F-1295/F-0515/M-0526/F-0625/F-0753/F-0648/M-1276/M-0696/M-1286/F-1275/F-1225/F-1183</t>
  </si>
  <si>
    <t>M-1170</t>
  </si>
  <si>
    <t>Meng Zhiwei</t>
  </si>
  <si>
    <t>F-0953/M-0778/F-1123/F-0959/M-1223/M-0694/F-1204/F-1336/M-1167/M-1319</t>
  </si>
  <si>
    <t>F-1171</t>
  </si>
  <si>
    <t>Walter Bennet</t>
  </si>
  <si>
    <t>F-0935/F-0954/M-0636/M-1201/M-0507/M-0560/F-1079/M-0988/F-1002/F-1106/F-0687/M-0536/F-0531/F-0861/M-0774/M-0851/M-0949/F-0775/F-0543/M-1167/F-1216/M-0892/M-0599/M-1187/F-0574/F-1016/M-1014/M-0834/F-1152/M-1005/F-1129/F-1120/M-0821/M-1031/M-0906/F-1098/M-0610/M-1194/F-1032/F-0580/F-0697/M-0703/F-0538/M-1241/M-1287/F-1165/F-1013/M-0877/M-1347/F-0927/M-0550/M-0738/M-0778/F-0959/F-0798/M-0982/M-0910/M-0967/F-1012/F-0561/M-0505/M-0817/F-0836/M-1087/M-0940/M-1035/F-0622/F-1126/M-1247/F-1119/F-0502/F-1297/F-0619/M-1139/F-0757/F-0625/M-0519/F-1063/F-1333/F-1046/F-0957/M-0995/F-1204/F-1070/F-0686/M-1286/M-0925/F-0952/F-1280/F-1215/M-0960/F-0563/F-1240/F-0864/F-0846/F-0583/F-0812/F-1059/F-0719/M-0529/F-0950/F-0544/F-0672/F-0578/F-1324/F-0638/M-1147/F-0659/M-0780/M-0818/M-0733/F-0931/M-1095/F-1136/M-1344/F-0588/M-0768/M-1107/M-1102/M-1320/M-1111/M-0680/M-0586/F-1274/M-0513/F-1066/F-1123/F-1263/M-0926/M-1325/M-0744/M-0791/F-1168/M-1156/F-0929/F-1278/F-0627/F-1249/M-0559/M-0783/M-1072/M-0630/F-1108/M-1231/F-0953/M-1030/F-1273/M-1084/F-1317/F-0727/F-0648/M-0649/F-0804/F-0663/M-0664/M-0881/F-1316/F-0893/F-0754/F-1055/M-1025/M-0700/F-0717/F-0900/F-1143/M-0813/F-0592/M-0602/M-0593/M-0867/F-1318/F-1071/M-0611/F-0682/M-0826/M-1170/M-0582/M-0814/F-1040/F-0671/M-0673/F-1250/M-0806/M-0876/M-0862/F-1176/M-1078/F-1272/F-0898/M-0526/F-1004/M-1262/F-1178/F-0748</t>
  </si>
  <si>
    <t>M-1172</t>
  </si>
  <si>
    <t>Han Cao</t>
  </si>
  <si>
    <t>F-0953/M-1025/F-0775/M-1201/M-1139</t>
  </si>
  <si>
    <t>M-1173</t>
  </si>
  <si>
    <t>Xiang Haiyan</t>
  </si>
  <si>
    <t>F-0954/F-0786/F-1119/F-0953/F-0578/F-0687/F-0775/M-0505/M-1293/M-0774/M-1005/M-1231/F-0583/M-0851/F-1171/F-1098/M-0510/M-0560/M-0694/M-0960/F-0538/F-0934/M-0833/M-0562/M-1033/M-0909/F-1023/M-0779/F-0515/M-0678/F-1202/M-0843/M-0821/F-0751/F-0804/M-1301/M-0818/M-0744/M-0791/F-0753/M-1223/F-0900/F-0531/F-0748/M-1344/F-1317/F-1210/M-0876/M-1319/F-0596/F-0580/M-0877/F-0763/F-1143/M-0940/F-0574/M-0607/M-0553/F-0537/M-1339/F-0747/F-1012/F-1198/F-0622/M-0593/F-0561/F-0829/M-1303/M-0961/F-0682/M-0868/M-1287/F-0754/F-1305/M-0982/M-0576/F-1081/M-0806/M-1241/F-0980/M-0992/F-1057/F-1204/M-1347/M-1021/F-0798/M-1247/M-1167/M-0696/F-1216/F-0614/F-0663/F-0712/F-1002/F-0950/M-0859/F-1178/F-0686/F-0638/F-1212/F-0898/M-1035/M-0550/M-0723/M-1139/F-1060/F-1041/M-1078/F-0857/M-0816/M-1298/M-0783/M-0703/F-1026/F-1186/M-1267/M-0792/M-1024/F-1168/M-0567/M-0768/M-0860/M-0594/M-0526/M-1187/F-0842/M-1147/F-1028/M-0977/F-0544/M-1135/F-0911/M-1077/F-1228/M-0963/F-0846/M-1084/M-0566/M-1307/M-0679/F-0719/F-0717/M-0540/M-0979/F-0739/F-0956/F-1112/F-0632/F-1169/M-1255/F-0975/M-0910/M-0901/F-1253/M-1069/M-1276/F-0629/F-1108/M-1109/M-0700/F-0592/M-0673/F-1120/M-1292/F-0844/M-1283/F-1070/M-1208/M-1087/M-1286/F-0819/F-0616/F-1282/M-0813/M-0933/F-1018/F-0772/F-1189/F-0688/F-1061/M-0871/F-1079/F-0512/F-0613/M-0848/M-0951/F-1284/M-0867/M-1014/M-0752</t>
  </si>
  <si>
    <t>M-1174</t>
  </si>
  <si>
    <t>Sajid Malik</t>
  </si>
  <si>
    <t>F-0828/M-0973/M-0821/F-1119/M-0837/F-0804/M-1031/F-0671/M-1167/F-1032/F-1098/F-0953/M-0960/M-0834/M-0624/M-0833/F-1196/F-1129/F-1046/M-0599/F-1215/F-1151/M-1243/F-0786/M-1107/M-0940/F-0812/M-0566/M-0824/M-0744/F-0632/M-0919/F-1120/M-0501/M-0536/F-0937/M-0996/M-0560/M-0505/F-1213/F-0549/F-0688/F-0950/F-0748/F-1001/M-1111/F-1152/F-1013/F-1106/M-0664/F-1312/F-1086/M-0909/F-1324/F-0757/M-1139/F-0598/M-1303/F-0568/M-1286/M-0562/F-0836/F-1190/F-1026/M-0851/M-1276/M-0915/F-0625/M-0925/F-0991/M-1005/F-0515/M-0986/F-1012/F-1202/F-0911/F-1171/F-1002/F-0537/F-0808/F-1070/M-0995/F-0672/M-1181/F-1226/F-0686/M-0901/M-1218/M-0609/F-0955/M-0593/M-0970/F-0545/F-1228/M-0600/F-1060/F-0927/M-0510/F-0898/F-1210/F-1057/F-0763/F-1132/M-0841/F-1183/F-0561/F-0720/M-0869/F-1131/F-1045/F-1328/F-1193/M-0926/F-0819/M-0920/F-1249/F-1305/F-0558/F-0531/M-1147/F-1275/M-0553/F-1143/M-0529/F-0838/F-0629/F-1212/M-0944/F-1063/F-1144/M-1262/M-0715/F-0934/M-1231/F-1126/M-0646/M-1301/M-0755/F-1278/F-0861/F-1295/M-0555/F-0959/M-0859/M-0781/M-0524/F-0690/M-0826/F-1146/M-1135/M-0590/M-0679/F-1123/M-0691/F-1040/F-0760/M-0933/F-1059/F-1317/F-0623/M-1344/F-0525/M-1205/F-1130/M-1117/F-1169/F-0503/M-1024/M-1068/F-0563/F-1055/F-0659/F-1273/F-1198/M-0534/M-1293/M-0779/F-1346/F-0886/M-1307/M-0526/F-0727/F-1349/F-0829/F-0579/M-0895/M-0723/F-1042/M-1291/F-0538/F-1282/M-0607/M-1319/F-1179/M-0768/M-0809/M-1325/F-1333/M-0577/F-0551/F-0844/M-0865/M-0878/M-1211/F-1154/F-1258/F-1079/M-1030/M-0731/F-0619/M-1025/F-0512/M-0528/F-0974/M-0758/F-0663/M-1022/M-0765/F-1336/F-1238/M-0794/M-1033/F-0975/F-1271/M-0586/F-1214/M-1074/M-1320/F-0638/F-0772/F-1016/M-1304/M-0759/M-1082/F-1103/F-0530/F-0687/F-0775/M-1054/F-0767/F-0954/F-0701/F-1121/F-0735/F-1136/M-0949/F-0622/M-1087/F-0929/F-0614/F-0689/F-0712/M-1347/F-1332/M-0943/F-1337/F-1141/F-0684/M-1302/M-0928/M-0843/F-0726/M-0899/F-0957/M-1043/M-0550/M-1300/F-0697/M-1101/M-0606/F-0935/M-0979/F-0502/M-0831/F-1313/M-1283/M-1172/F-1127</t>
  </si>
  <si>
    <t>F-1175</t>
  </si>
  <si>
    <t>Gao Xiaojun</t>
  </si>
  <si>
    <t>F-0954/M-0738/M-0988/M-0960/M-0961/F-1123/F-0512/M-0624/M-1276/M-0609/F-1336/F-0531/F-0839/M-1223/F-1316/F-0672/F-0812/F-1129/M-0837/F-1059/M-0806/M-1036/M-0607/F-0953/M-0778/M-0860/F-0937/M-0973/F-1016/F-1178/M-1068/F-0625/M-0599/M-1248/F-0687/M-0821/F-0538/F-1318/M-0744/F-0545/F-0836/M-1286/F-1119/F-0959/F-0898/F-0842/M-1292/M-1181/F-1312/M-0646/F-0568/F-1108/F-0671/F-1046/M-1139/M-0970/F-0846/F-1152/F-0726/M-1054/M-0940/F-1032/F-1001/F-0714/M-1325/M-1051/F-0819/F-1190/M-0694/F-0543/M-1262/M-0755/F-0617/M-0553/M-0696/F-1143/F-0537/F-0629/M-1319/F-1297/F-0927/F-1132/F-0804/F-0638/M-0540/M-0982/F-0763/F-0619/M-0658/M-0910/M-1298/F-1215/M-1347/F-0685/M-0507/F-1061/F-1004/M-0562/M-0949/M-0774/F-0786/M-0906/F-0583/F-0515/F-0592/F-0955/F-0798/F-0561/F-0544/M-1167/M-0610/F-0861/M-0899/M-0920/M-0977/F-1337/F-0623/M-0550/F-0614/M-1281/M-1033/M-1241/F-0751/M-0877/M-1030/M-0649/F-1002/M-0841/M-1078/M-0859/F-1176/M-0519/M-0723/M-0925/M-0600/F-0739/F-0935/F-0931/F-1257/F-0580/M-0816/M-0505/M-0824/M-0840/F-1233/M-1269/F-1214/M-0560/M-1007/M-1117/F-0952/F-1106/M-1187/F-1013/M-1014/F-0728/M-1005/M-0780/F-0578/F-0882/M-0896/M-0901/M-0679/M-0664/F-1155/M-1111/M-1072/F-1348/M-0527/M-0526/F-1086/F-0966/M-0548/F-1188/M-0871/M-1182/M-0590/M-0567/M-0593/F-1146/M-1201/F-1041/F-1333/M-0528/F-0990/F-0838/F-0596/M-1339/M-0636/F-1171/F-0564/F-1112/M-0945/M-0703/M-0510/M-0782/F-1284/F-0697/M-0536/F-0975/F-1103/F-1272/F-1232/M-0834/M-0892/F-1317/F-0934/M-0814/F-0852/F-0884/M-0608/M-0923/F-0748/M-0818/F-0684/F-0660/M-0879/F-1213/M-0928/F-1168/F-1042/F-0591/M-0992/F-0900/M-0771/F-1274/F-0924/M-0513/M-1000/M-1329/F-1116/M-0868/M-0678/F-0762/F-1092/M-0586/F-1242/M-0582/F-1335/M-0573/M-0501/F-0648/M-1083/F-1193/F-1010/F-0830/F-0987/F-1089/M-0951/M-1125/M-1145/M-0862/M-0715/M-0848/M-0597/M-1091/F-1203/F-1212/M-1303/F-1149/F-1196/F-1210/F-1028/F-1126/M-0865/F-0858/F-0890/M-1003/M-1217/M-0572/F-0563/M-0805/F-1251/F-0712/M-1293/F-0632/M-0768/F-1204/M-1077/M-1307/F-1144/M-0736/F-0719/F-0574/M-0833/M-0509/M-0895/F-1259/M-0611/F-0532/F-0668/F-0863/F-0692/M-0746/F-0760/F-0681/F-0983/M-0856/F-1045/F-1157/M-1308/F-0520/M-0724/M-0941/F-0622/F-1280/M-1064/M-1080/M-1104/F-1006/M-0741/M-0888/F-1136/F-0980/M-0677/F-0598/M-0817/M-0656/M-0790/F-1055/F-0688/F-0689/M-0565/M-0919/F-1060/M-0641/F-1098/M-0791/F-0844/F-0886/M-1118/F-0628/F-0991/F-0913/M-0639/F-1324/M-0594/M-1082/F-1127/F-0942/M-0566/F-1169/F-0864/F-0682/M-1067/M-1087/M-0794/M-0779/F-1314/F-0753/F-1200/F-1160/M-1311/F-1261/M-1109/M-0926/F-0956/M-0634/M-1022/F-1131/M-0986/M-1084/F-0828/M-1206/F-0552/F-0972/M-1326/M-1024/M-0709/M-0699/F-1023/M-0851/M-0843/M-0557/F-1256/F-0872/M-0878/M-1142/M-0997/F-1090/F-1071/M-1184/F-0775/F-0717/M-0587/M-0655/F-0849/M-0670/M-1192/F-0502/M-0745/F-1026/F-0976/F-0522/M-1158/F-1309/F-1100/M-0534/F-0914/F-1198/M-1331/F-0747/F-1120/F-0657/F-0921/F-0769/M-0967/F-0974/M-0602/M-0559/F-0936/F-0517/M-1243/F-0829/F-0666/F-0845/M-0529/M-0524/F-1332/F-1238/M-1191/M-0581/M-0675/F-1240/M-0996/F-0627/M-1252/F-1079/M-0620</t>
  </si>
  <si>
    <t>F-1176</t>
  </si>
  <si>
    <t>Margaret Heather</t>
  </si>
  <si>
    <t>M-0567/F-1079/F-1151/F-0861/F-1212/M-0961/F-0627/M-1243/M-0919/M-0755/F-0913/F-0583/F-1012/M-0986/M-1187/F-0747/F-0882/F-1143/M-0837/M-1248/F-0799/M-0877/M-1255/F-1171/F-0991/M-0636/F-0798/M-1194/F-0934/F-1316/F-0538/M-0680/F-1026/F-1169/F-0579/M-0833/F-0682/F-1071/M-0862/F-0927/F-1136/M-1287/M-0505/F-0672/F-0804/M-0519/F-0531/F-0739/F-0754/F-1016/M-0566/M-0926/F-0515/M-0678/F-1002/M-0843/F-1138/F-1086/M-1087/F-0574/M-1077/F-1226/F-1155/F-0623/M-1068/F-1098/F-1042/F-1046/M-1170/M-1339/F-1253/F-0935/F-1202/F-0753/F-1188/F-0786/M-1195/M-1304/M-0940/M-1267/F-0836/M-0562/M-0820/M-0977/M-0709/M-1005/M-1072/M-0570/M-1135/M-0576/M-1276/F-0775/M-0539/F-0564/F-0939/M-0599/F-0900/M-0738/F-0563/M-0778/F-0537/M-0841/F-0516/F-0984/F-0561/M-0910/F-1284/M-0809/F-1060/M-0992/M-0555/F-0894/M-0777/F-1004/M-1201/F-0763/F-1126/M-0881/F-1240/F-0929/F-0712/M-0826/M-1319/F-0622/F-0957/F-0808/F-1228/M-1024/M-0982/F-1285/M-0818/M-0783/M-0607/M-0758/M-0771/F-1152/F-1108/M-0780/F-0764/F-0558/F-0686/M-0593/F-0748/F-1204/M-0806/F-1295/M-0781/M-0782/F-0520/F-1106/M-0925/M-0960/M-0590/F-1216/F-0726/M-0821/F-1225/F-1273/M-0774/F-0543</t>
  </si>
  <si>
    <t>M-1177</t>
  </si>
  <si>
    <t>Eman Abdullah</t>
  </si>
  <si>
    <t>F-0953/F-0672/M-0837/M-0973/M-0940/F-1169/M-0877/F-0627/M-0755/F-1046/M-1201/F-0812/F-0563/F-0763/F-0775/M-1025/M-0843/M-0738/F-0578/M-1293/M-0967/F-0991/F-1002/F-0568/M-1255/F-1041/M-0560/M-0818/F-1317/F-0935/M-0806/F-1198/F-0512/M-0926/M-1005/F-1210/M-0606/F-0622/F-1026/F-1129/M-1111/M-1031/F-1106/F-0838/M-1035/M-0562/M-1078/M-0553/M-1051/M-0768/F-0913/M-1339/M-0646/M-0758/F-0950/F-0538/F-0629/F-0954/F-0959/F-0598/F-1001/F-0747/F-1204/F-1316/M-1033/M-0540/F-1212/M-1247/M-0624/M-0609/M-1030/M-1243/F-1312/M-1095/M-0505/M-0919/M-0528/M-1262/F-1042/M-1145/F-0502/M-1101/M-1083/F-0934/M-0636/M-0593/M-1345/F-0861/M-0895/M-1087/F-1013/F-0712/M-0834/M-1117/M-0691/M-0951/F-0772/F-1188/F-1016/F-0839/M-0909/F-1079/M-0678/F-0957/M-0876/M-1325/F-1274/M-0862/F-0659/F-0726/M-0526/F-1055/M-0960/M-1072/M-1139/F-1305/M-0901/F-1108/M-0664/M-0992/F-0980/M-0630/M-0778/M-0599/M-1194/F-0688/F-1337/F-0503/F-0955/M-1320/M-1292/M-0910/M-0680/M-0570/F-0900/M-1276/M-1054/M-1329/M-0524/F-1275/F-0842/F-0846/F-1272/F-0942/F-0717/M-0961/M-0634/M-0859/F-0810/F-1189/F-0799/M-1044/M-0779/F-0727/M-0802/M-0567/F-1143/F-0668/F-0807/M-1326/M-0582/F-1278/M-1304/F-1179/M-0523/M-0977/F-0764/M-0610/F-0828/F-1045/M-0774/F-1333/F-0844/F-1152/F-1098/F-0829/F-0728/F-1165/F-0975/F-1119/M-1167/F-0532/F-1010/F-1171/F-1081/F-1196/M-1007/M-0988/M-0821/M-0510/M-0792/M-0724/F-1348/M-0577/M-0851/F-0648/F-0864/F-1062/M-0925/F-1257/F-0857/M-1319/F-1040/F-0616/F-0754/F-0898/F-0544/F-0638/F-0574/F-0804/F-0520/M-0964/M-1184/M-1286/F-1138/F-1175/M-1021/M-0644/F-0592/M-0715/M-0607/F-0652/F-0719/M-1223/F-1336/F-1313/M-0944/F-0911/M-0703/M-0945/F-1190/M-0865/M-0677/F-0819/M-0824/F-1335/M-0555/F-0661/F-1227/M-0700/F-1216/F-0545/M-1241/M-0658/F-1132/M-0501/F-0525/F-0663/F-0685/M-0920/M-0949/M-0741/M-0791/M-0833/F-0508/F-1228/F-1202/M-0694/M-1014/M-1158/F-1086/M-1077/M-0752/M-0566/F-1321/M-0805/F-1126/M-1036/F-0583/F-1032/M-0597/F-0890/F-0767/F-0751/F-0504/M-0559/M-1334/F-1315/M-0626/M-0869/F-1133/F-1168/F-0969/F-1123/M-0507/M-0793/F-0931/F-0735/F-0974/F-1004/F-0939/F-0695/M-0915/F-1178/F-1213/F-1258/F-0904/F-1115/M-0733/M-1302/M-1043/M-0679/M-1142/F-1061/M-0745/F-0760/F-0601/M-0650/F-0617/F-0962/M-1038/F-0748/M-0841/F-0596/M-0943/F-0984/M-0963/F-0722/F-1089/M-0908/F-0786/M-0923/M-0771/F-0972/M-1264/M-1291/M-0594/M-0860/F-1120/M-0981/F-1146/F-0635/F-1332/F-1226/M-1288/M-1172/M-0906/F-0585/M-1009/F-1090/M-0994/F-1060/M-1218/F-1059/F-1141/F-0798/M-0783/M-0641/F-0714/F-1260/M-0970/F-1180/M-1099/M-0892/F-1075/M-0816/F-0753/F-1071/F-1324/M-0826/M-0605/F-0936/M-0879/M-0604/M-1308/F-0827/F-0531/M-0603/F-1020/F-0669/M-1347/M-0928/M-0896/M-0897/F-1284/F-0882/M-0711/F-1273/F-1285/M-0794/F-1282/F-0579/M-1268/F-1048/M-0534/F-1309/M-1287/F-1066/F-0912/F-0687/F-1070/M-0817/M-0933/M-1067/F-0737/M-0789/F-1240/M-0866/F-1245/M-1237/F-1151/F-1103/M-0576/F-1222/M-1181/F-0739/F-0985/M-1156/M-0620/M-1170/M-0716/F-1130/F-0628/M-0529/F-1242/M-0781/M-1301/F-1209</t>
  </si>
  <si>
    <t>F-1178</t>
  </si>
  <si>
    <t>Christian Brooks</t>
  </si>
  <si>
    <t>F-0861/F-1013/M-0967/F-1119/F-0953/F-1336/F-0583/M-1054/M-0636/F-1045/F-0545/M-1243/M-1167/M-0837/M-0507/M-0534/F-1212/F-0786/F-1041/M-0536/M-0988/M-0859/F-0819/M-0738/F-0739/M-0519/F-1198/F-0864/M-1030/M-0831/F-1046/F-0687/M-0606/F-1012/M-0680/M-0524/M-1194/M-0646/F-1324/F-0772/F-0844/F-0525/M-0926/F-0957/F-1152/F-1026/M-0986/M-1021/M-1036/F-0804/F-0617/F-0512/F-1138/M-0960/F-1071/M-0590/F-0712/M-1101/F-0934/F-0568/M-0733/F-1004/F-0991/F-0502/M-0851/F-0515/M-0624/F-0598/F-1151/F-0937/M-1111/F-1337/M-1077/M-1078/M-0915/M-0696/F-0913/M-0794/F-1060/M-0892/F-0798/M-0553/F-0688/F-1108/M-0782/F-0939/M-0599/M-0919/M-0664/M-0779/M-1072/M-0806/M-0513/F-0894/F-1055/M-0809/M-1302/M-0777/M-1182/M-0594/M-0895/F-0574/M-1293/F-0563/M-0700/F-1215/M-1300/M-1292/F-1098/M-0501/F-0799/F-1228/M-1187/M-1218/F-0719/M-0526/F-1179/M-0723/F-1273/M-1255/F-1168/M-1135/F-0588/M-1304/M-0609/M-1303/F-1081/F-1196/M-1147/F-0514/M-0979/F-0927/M-1184/F-0690/F-1282/F-0975/F-0929/M-1158/M-0562/F-0697/F-0829/M-0607/M-1024/F-1253/M-1044/M-1247/M-0862/M-0817/M-0582/F-0551/M-1319/F-1285/M-0694/M-0901/M-0678/M-0824/F-0549/M-1344/F-0763/F-0808/F-1272/M-1068/F-1001/F-0846/F-0727/F-0578/M-0841/M-0996/F-0689/F-1202/M-0876/M-0920/F-1120/M-0679/F-0596/M-1326/F-1063/M-1109/F-1002/M-1291/F-0668/M-1022/F-1305/F-1136/F-1280/M-1025/F-0935/F-0552/M-0644/F-1317/F-1144/F-1016/F-0839/F-1165/F-0747/F-0858/M-0868/F-0508/F-1079/M-1211/F-1256/M-1241/F-0990/M-0774/M-0665/F-1155/M-0755/F-0613/F-1348/F-0827/M-1223/F-1106/F-1023/M-0925/M-1329/F-1271/F-0735/M-1276/F-1245/M-1205/F-1314/M-1014/F-0632/F-1010/F-0671/F-0647/F-0955/F-0538/M-1339/F-0651/M-1102/F-1112/F-0980/M-0998/F-0663/M-0765/M-0805/M-1067/F-0672/M-0951/M-1307/F-0950/M-0527/F-0652/M-0567/M-0961/F-0917/F-0753/F-0564/F-0660/M-1334/M-0997/M-0834/M-1325/F-0954/F-1015/M-1174/F-1141/M-0802/F-1210/M-1005/F-0537/F-1176/F-1238/F-1278/M-0620/M-0608/M-0577/F-1131/M-0523/F-0968/M-1310/M-1031/F-0836/F-1057/F-0657/M-1248/M-0860/M-0865/F-1146/F-0558/M-0906/F-0645/F-0984/F-0959/F-1169/F-0952/M-0611/M-1095/M-0847/F-0914/M-1056/M-0576/M-1172/F-0969/M-1156/F-0638/F-1216/M-0602/M-0896/F-1032/M-0533/M-0703/F-0904/M-0586/M-1029/F-1333/M-0933/M-0716/M-1231/M-0973/M-0639/F-0685/M-1117/F-0635/M-0877/F-0795/M-0800/F-0591/F-1204/M-0656/F-1066/F-1233/M-1347/M-0888/M-1043</t>
  </si>
  <si>
    <t>F-1179</t>
  </si>
  <si>
    <t>F-1123/F-1169/F-0861/M-1223/M-0960/F-1106/F-0934/F-0819/M-0636/F-1336/M-0738/M-1307/F-1120/F-0671/M-1347/F-0579/F-0538/F-1152/F-0638/F-0804/M-0680/M-0607/M-0744/M-0510/F-1132/M-0599/F-1136/M-0892/M-0553/M-1248/M-0877/F-1098/F-0754/F-0502/F-1079/F-0563/F-0882/F-1178/M-0519/F-0829/F-0735/F-1046/M-1031/M-1095/M-0901/M-0534/F-1215/M-0768/F-0544/F-1210/F-0512/M-0899/M-0593/F-0574/M-0992/F-1042/M-1038/F-1151/F-0753/M-0779/M-0560/M-0733/M-1014/M-0678/F-0617/M-0982/F-0772/M-1303/F-1126/F-1240/F-0937/F-0757/M-0915/F-1263/M-0824/M-1267/M-1319/F-1138/M-0694/F-0549/F-0598/F-0955/F-0672/M-0928/F-0663/M-0833/M-1184/F-1010/M-1195/F-1198/M-1035/F-0623/M-0996/M-0715/M-0910/F-1061/M-1291/F-0927/M-1201/M-0780/M-0973/F-1186/F-1171/F-0799/M-1302/M-0566/F-0975/F-1183/F-0911/F-1119/M-1033/M-0624/F-1071/F-0763/M-0527/F-0627/F-0568/M-1005/F-0810/M-1068/M-0539/M-1139/F-0578/M-0540/F-0935/M-0590/M-1087/F-0648/M-1111/F-0764/F-0668/F-0812/M-1194/F-1280/F-0898/M-0868/F-1168/M-0851/F-0808/F-1317/M-0981/M-1255/M-0815/M-0570/F-0537/M-1072/F-1026/F-1165/M-0665/F-1175/F-0773/F-0807/M-1135/M-1286/F-0517/M-0837/M-0871/M-1021/M-0834/F-1212/M-0547/F-1112/F-0893/M-0885/F-0545/M-0961/F-1226/M-0501/F-1131/F-0775/M-1163/F-0564/M-0802/F-1316/M-0876/M-0818/M-0696/M-0664/M-0869/M-0630/F-1193/M-0600/M-0903/F-1228/M-0859/F-1271/F-0719/M-1287/M-0854/F-0688/F-1295/M-0806/F-0872/M-1054/M-0602/F-0698/M-0778/M-0895/F-1086/M-1102/F-0558/F-0520/M-0865/F-1324/M-0964/F-1346/F-0651/F-1040/M-1056/M-1293/M-0586/F-1204/M-1110/M-0505/M-1142/F-1141/M-0951/F-0592/F-0913/M-0945/M-1325/F-0619/M-1320/M-0896/M-0755/M-0783/F-1143/M-1145/M-1024/M-0745/F-0864/F-1012/M-1345/F-0957/F-0530/F-1312/F-0532/M-1022/F-0669/F-1275/M-0550/F-1004/F-1146/M-1083/F-0692/M-0794/M-0673/M-0646/M-0821/F-1081/M-1211/F-1027/F-0890/F-0702/M-1301/M-1037/F-1041/M-0781/M-1329/M-0709/F-0953/M-0765/F-0552/F-0914/F-1032/F-1176/F-0846/M-1084/F-1242/F-1333/M-0608/F-1190/F-1258/M-1030/M-0513</t>
  </si>
  <si>
    <t>F-1180</t>
  </si>
  <si>
    <t>Maha Alqahtani</t>
  </si>
  <si>
    <t>F-0935/M-1014/F-1026/F-0543/M-0961/F-0934/F-0592/M-0899/M-0841/M-0892/M-1248/M-0774/M-1184/M-0834/F-1126/F-1098/F-1210/M-0524/F-1212/M-0843/F-0596/M-1182/F-1045/F-0537/F-1204/M-0768/F-0625/F-1190/F-1155/F-0578/F-1285/M-0624/M-1051/M-0940/M-1201/M-0901/M-0723/F-1318/F-1257/M-1292/F-0502/F-1213/M-0744/F-0882/M-1078/M-0925/M-0826/F-0786/M-1038/F-0864/M-1068/M-0970/F-0735/M-0821/F-1032/F-1061/F-0563/F-1016/F-1136/M-0507/F-1013/F-1284/F-0668/F-1004/M-0967/M-0896/M-0777/F-0838/F-0812/F-1010/M-0594/F-0619/M-0862/F-0580/M-0809/M-0600/F-1070/M-0733/F-0953/M-0783/F-1129/M-1036/F-1144/M-1247/F-0517/M-0792/F-0574/M-1298/M-0553/F-0532/F-0799/F-0828/M-1145/M-1025/F-0917/M-0691/M-0636/F-1198/F-0764/M-0806/M-0715/F-1337/F-0686/F-1222/M-0926/M-0513/M-0995/F-1178/F-1226/M-1187/M-0877/F-0927/F-0628/F-1059/F-0705/M-1022/F-0622/M-0679/M-0703/F-0844/F-0748/M-0802/F-1063/M-0981/F-1066/M-0634/M-1303/F-1071/F-0660/M-1287/M-0550/F-1196/M-0590/M-0658/F-0568/M-1345/M-1347/F-0842/F-0757/F-0739/F-0690/F-1168/F-1027/M-0910/F-1106/M-0510/F-1060/M-0824/M-1005</t>
  </si>
  <si>
    <t>M-1181</t>
  </si>
  <si>
    <t>Jennifer Campbell</t>
  </si>
  <si>
    <t>F-1013/F-1123/M-1347/F-0954/M-0678/M-0926/F-1026/F-0627/M-0843/M-0821/M-0834/M-0624/M-1107/F-1129/M-0859/F-0543/M-0609/M-0562/F-0687/F-0545/M-1005/M-1030/F-0512/F-1046/M-0501/M-0507/M-0977/M-0925/M-0744/M-0973/M-0837/M-0940/F-0583/F-0632/F-1318/M-1339/F-1138/F-0775/F-1041/F-0842/F-0531/F-0844/F-1204/M-0528/M-0892/F-1152/F-0934/F-0772/F-0937/F-1042/F-0682/F-0502/M-1014/M-1068/M-0988/M-0599/F-1045/F-0629/F-1196/F-1333/F-0592/M-0593/F-0520/F-1126/F-1086/M-1292/F-0735/F-0660/F-0538/F-0975/F-1023/M-1031/M-1182/M-0860/M-0777/F-0861/M-0526</t>
  </si>
  <si>
    <t>M-1182</t>
  </si>
  <si>
    <t>M-0505/F-1285/M-0910/M-1139/F-1079/F-1212/F-0804/M-1201/F-0934/F-0545/M-0919/M-0960/F-0775/M-0949/M-0973/M-0778/M-1243/F-1126/M-1303/F-0747/M-0843/F-0751/M-0567/F-1026/M-0877/M-0540/M-1248/F-0828/M-1223/F-0900/M-0606/F-0937/F-0913/F-1196/F-0786/M-1347/M-0915/M-0680/F-0632/M-0519/F-0739/M-1241/M-0501/M-1111/M-1247/M-1095/M-0513/M-0881/M-0768/F-1316/F-0660/F-0622/M-1051/F-0520/M-0851/F-1152/F-1165/M-0624/M-0758/F-0531/F-0697/F-0953/F-1119/M-0817/F-0525/M-0607/M-0859/M-1292/F-0712/F-1086/M-0986/M-0744/M-0961/F-0504/M-0876/F-0735/M-1145/F-1132/M-0892/F-0935/M-0534/M-0993/M-0594/M-0636/M-1291/M-1255/F-1186/M-1109/F-1136/F-1042/F-0514/F-1027/F-1282/F-1144/M-0895/M-1091/M-0906/M-0862/F-0583/M-0529/M-0716/F-1240/F-0954/M-0599/F-1228/F-0798/M-0696/M-1101/M-1087/M-0802/F-0714/M-0944/F-1324/M-0700/F-0512/F-0939/F-0549/M-1036/M-0586/M-0646/M-0982/F-0563/F-0579/F-1188/M-1194/M-0550/F-1123/M-0539/F-1275/F-0955/M-0715/F-1279/M-1269/F-0515/M-0649/F-0799/F-1092/M-0782/F-1002/M-1181/M-0824/M-1286/M-0774/M-0899/F-0748/F-0797/F-1169/F-1259/F-1010/F-0544/M-1022/M-0678/F-1214/M-0593/F-0574/F-1312/M-1107/M-0523/F-1222/F-1155/M-1056/F-1134/M-1344/M-0992/F-0957/F-0929/F-0763/F-0671/F-1120/M-0963/M-0816/F-1317/F-0980/F-0617/F-1178/M-0620/M-0923/F-0844/F-1108/M-0901/F-1314/M-1334/F-0543/M-0740/F-0558/M-0868/F-1342/F-1322/M-1339/M-1147/F-1168/M-1025/M-1167/F-1062/F-0904/F-0592/F-1253/F-0807/F-0684/M-1162/M-1024/M-0871/F-1202/F-1070/M-1267/F-1274/M-1187/M-1142/M-0926/M-0888/M-0526/M-0557/F-0538/M-0997/F-0627/F-1272/F-0905/M-0694/M-0570/F-1149/M-0630/F-0842/M-1054/M-1184/F-0942/F-0810/F-1103/F-1129/M-0742/F-0890/M-1072/F-1032/F-0614/M-0679/F-0832/F-0623/F-1204/F-0764/M-0602/F-1089/M-0731/F-1183/M-1102/F-0886/M-0755/M-0664/M-1031/M-0834/F-0596/M-0641/F-1210/F-0687/F-0635/M-1205/M-0813/M-0553/F-0702/F-1348/F-1190/M-1005/M-0572/F-0962/F-1131/F-0760/M-0809/F-0864/F-0689/M-1068/M-0988/F-1216/M-0909/F-1251/M-0724/M-0820/F-0727/M-0783/F-0917/F-0638/M-1307/M-0600/F-0575/M-0995/M-0510/M-0831/F-1151/M-0556/M-0792/F-1001/M-0634/F-0588/F-0537/M-1074/F-0812/M-0527/F-1200/M-0841/M-0826/F-0688/F-0672/F-0952/F-1229/F-0616/M-0566/F-0578/F-0808/M-1037/M-1319/M-1150/M-0793/F-0685/M-1078/F-1321/M-0673/F-0686/F-1260/M-1135/M-0847/M-0524/M-0776/F-1138/M-0560/F-1090/M-0604/F-0969/M-0833/F-1012/M-0562/M-0654/F-0839/M-1287/F-1013</t>
  </si>
  <si>
    <t>F-1183</t>
  </si>
  <si>
    <t>Gregory Scott</t>
  </si>
  <si>
    <t>F-1198/M-1068/F-0543/F-0627/M-0973/M-0678/F-0819/F-1285/F-1079/F-0812/M-0599/M-1111/M-1031/M-0738/M-0851/F-0538/F-0954/F-0688/M-0723/F-0592/F-0583/M-0818/F-0632/F-1190/F-0937/F-1212/F-0799/M-1139/F-1226/F-1228/M-0768/M-0519/M-1038/F-0512/F-1324/F-0747/M-1135/F-0804/F-0739/M-0680/M-0843/F-1213/F-1151/F-1086/F-0991/F-0687/M-0566/F-0563/F-0844/F-1317/F-1045/M-1054/F-0544/F-0531/M-0906/M-0859/M-0744/M-0977/F-0775/M-1145/M-1301/M-0593/F-0798/F-0763/F-1002/M-1201/F-1178/F-0568/M-0774/M-0925/M-1167/M-1072/M-1181/F-1196/F-1066/F-1081/M-0928/M-0703/M-0834/F-1316/M-1292/F-0753/M-1255/F-0578/F-1222/M-0501/F-0638/F-1202/F-0828/M-0970/M-1303/F-0807/F-1132/F-1257/M-1187/M-0590/M-0876/F-1120/M-0733/M-1307/F-0754/F-1013/F-0517/F-0619/F-1328/F-1129/M-0779/F-0735/F-0561/F-0911/F-0537/F-1123/M-0526/M-0539/M-1014/M-0821/M-0979/M-0926/F-0927/M-0960/M-0527/F-1138/F-1004/F-1016/M-0997/F-0950/M-0837/F-0668/F-1176/F-0574/M-0826/M-0824/F-0617/F-1032/M-0862/F-1280/F-1210/F-1240/F-1061/M-0755/M-0510/F-1059/M-1077/F-1215/M-0646/M-0505/F-0855/M-1095/M-0700/M-0778/F-1204/F-1273/F-0864/F-1193/F-0904/M-0607/F-0596/M-0940/F-0884/F-1188/M-1325/M-0892/F-0893/M-1286/F-1103/F-0974/M-0529/F-0601/F-0652/F-1042/F-1253/M-1339/F-0503/F-1057/M-0963/M-1293/F-0953/M-1231/F-1026/F-1284/M-1147/F-1146/F-1001/M-1044/F-1272/F-0839/F-0685/M-0848/M-0919/M-1030/M-0791/M-0988/F-1075/M-1035/M-0995/F-0663/M-0677/F-1249/M-0815/F-0748/M-0524/F-1119/M-0841/M-1248/F-1233/F-0772/F-1336/M-0878/M-1184/F-0898/M-1118/F-0894/F-1122/F-0975/F-0525/F-1154/M-0782/F-0714/M-1162/F-0827/M-0654/M-1078/M-0650/F-1259/M-0996/F-1060/M-0783/F-0836/M-0949/F-0508/F-0682/F-0614/M-1005/F-0612/M-1276/F-0522/F-1318/M-0673/F-0660/M-0675/F-0900/F-0846/F-1313/F-1260/M-0986/F-0661/F-1278/F-1348/F-1242/M-0951/F-1189/F-1337/F-0588/F-0659/F-0969/F-1342/M-0670/M-0553/F-0520/M-0964/F-0530/F-0929/F-0952/M-0780/M-0602/F-0808/M-0833/F-1322/F-1258/F-0737/M-1304/M-1347/M-0534/M-1247/F-0861/M-1223/F-0613/F-0549/M-0567/M-0903/M-1024/M-0536/F-1309/F-1227/F-1010/F-1108/F-0692/M-0793/F-0625/F-0987/M-0597/F-0886/F-1130/F-0838/F-0767/F-1055/F-1149/F-1012/F-1018/M-0879/F-1312/M-0724/F-0787/F-0671/F-0842/F-0672/M-0806/F-0959/M-1083/M-1327/M-1051/M-0731/F-1023/M-0691/F-1092/M-1243/F-1046/F-0653/M-0555/M-1182/M-0540/F-1041/F-0502/F-0890/M-0620/M-0533/F-1169/M-0742/M-1287/F-0990/F-0948/F-1261/M-0609/M-1283/F-0883/M-1007/M-1195/M-0507/M-0781/M-0577/M-0562/M-1173/F-0514/M-1101/F-0686/M-1281/F-0622/F-0720/F-1229/F-0726/M-0758/M-1329/M-0586/F-0966/M-1205/M-0741/M-0608/M-1150/F-1071/F-0935/F-0516/F-1179/M-1022/M-0559/M-0547/F-0939/F-0762/F-0558/F-1263/F-0598/M-0910/M-1185/M-0636/M-1033/M-0570/M-0694/M-0868/F-0931/M-1142/M-1117/F-1152/F-0623/F-0916/F-0875/M-1267/F-0585/F-1155/M-0649/M-1158/M-1345/F-1171/M-0594/M-0624/M-0664/F-0801/M-0992/M-0930/F-0616/M-0603/M-0794/F-0934/F-0913/M-0560/F-0504/M-0817/F-1305/F-0810/F-1214/M-0873/F-0580/M-0630/M-1262/M-1270/F-1027/F-1070/M-1319/F-0984/F-0666/M-0899/F-0858/M-1239/M-0618/F-0786/M-1206/F-1028/F-1244/F-0727/M-0961/M-0729/M-1036/M-0915/F-1106/F-0545/M-0933/F-1168/M-0909/M-0860/M-1021/M-0847/M-1199/M-0888/F-1136/F-1175/F-0595/M-0993/M-0809/F-0882/M-0850/M-1194/F-1126/F-0697/M-0822/M-0895/F-1165/F-1203/F-1349/M-0967/F-0564/M-1025/F-1143/M-1107/F-1006/M-0631/M-0901/F-0651/M-0509/M-0805/M-1268/M-1029/M-0745/F-0690/M-0576</t>
  </si>
  <si>
    <t>M-1184</t>
  </si>
  <si>
    <t>Lu Chen</t>
  </si>
  <si>
    <t>M-0988/M-1167/F-0786/M-0567/M-0507/M-0510/F-1013/F-0828/F-1212/M-0837/F-0687/M-0505/F-0934/F-0592/F-0502/F-1132/F-0747/M-0926/M-0779/M-1255/F-1106/F-1216/F-0775/F-0531/M-0806/F-0625/M-0536/F-0512/F-1002/M-0738/M-0818/F-0568/F-0913/M-0821/F-0596/F-0549/F-1198/F-1146/F-0735/M-0524/F-0525/M-0824/F-1169/F-0935/F-0748/F-0739/M-1107/F-1226/M-0678/M-0899/F-0515/M-0664/F-0629/F-0819/M-1286/M-0758/M-0550</t>
  </si>
  <si>
    <t>M-1185</t>
  </si>
  <si>
    <t>Du Xiaomei</t>
  </si>
  <si>
    <t>F-0935/M-1068/F-1119/M-0599/F-1002/F-1098/M-0960/M-0821/F-0622/F-0574/F-0638/F-0763/M-0755/M-1243/F-0839/F-0512/M-1248/F-0592/F-0861/F-0804/M-0949/F-1324/F-1171/M-0560/M-0988/M-1025/F-1226/M-0877/F-0913/F-1106/M-1005/F-0786/F-1136/M-0768/M-0703/M-0744/F-0991/F-0819/F-0846/M-0892/M-1286/F-1012/M-0778/F-1032/F-0751/F-1143/F-0828/F-1212/F-1151/F-1001/F-1198/F-1190/M-0837/M-0996/M-1262/F-0596/F-0619/F-1042/F-0950/F-0502/M-0818/F-1228/M-0680/F-0757/M-0876/F-1129/F-0957/F-0726/M-1030/M-0501/M-0646/F-0627/M-0590/F-1336/F-1046/F-0561/M-0636/F-1045/M-0834/F-1152/F-0558/F-1257/F-0900/F-1222/F-0857/F-1063/M-1087/F-0712/F-1316/M-0926/M-0940/M-0792/F-0798/F-0898/M-1293/F-1312/F-0911/F-1070/F-0660/F-0807/M-0606/M-1095/F-0516/M-0670/F-1275/M-0826/F-0760/F-0974/F-0686/F-1204/F-0687/F-0623/F-1318/F-1282/F-1278/M-1181/F-0844/F-0882/M-0910/F-0568/F-0689/M-1084/M-1281/M-1320/F-0614/F-1213/M-0510/M-1054/F-1123/F-1284/M-0586/M-0536/M-0540/M-0526/M-0791/M-1334/F-1183/F-1233/F-0617/M-0851/F-1263/F-0894/M-0781/M-0951/M-1147/M-0840/F-1027/F-1071/F-1132/F-1279/F-0672/M-1208/F-1214/M-0809/F-0663/F-0836/M-0897/M-0824/M-0519/M-1091/F-0829/F-0504/F-0864/M-0607/M-1077/M-0793/F-0955/M-0860/F-1004/M-0782/M-1223/M-0528/F-1215/M-1287/F-0543/M-1329/M-1167/M-0700/M-0779/F-0551/F-1121/F-1026/F-1108/M-0867/F-0764/M-0658/M-1033/F-1256/F-0544/M-1211/F-0635/F-0953/M-1255/F-0682/M-0576/F-1028/F-1285/M-1035/M-0998/F-0552/M-0925/F-1321/M-1267/M-0806/M-0881/M-1289/M-1269/F-0954/M-1325/F-1305/M-0901</t>
  </si>
  <si>
    <t>F-1186</t>
  </si>
  <si>
    <t>Danielle Richardson</t>
  </si>
  <si>
    <t>M-0694/M-1068/M-0940/M-0910/F-1204/M-0960/M-1025/F-0531/M-1031/M-1223/F-1026/M-0505/F-0622/M-0967/M-0607/F-1324/F-1079/F-1216/M-0926/F-1316/F-1152/M-0567/F-0632/M-0536/F-1198/M-0606/F-0935/M-1014/F-1041/M-1287/F-0991/F-1016/M-1051/F-1213/F-0772/F-1013/F-1183/M-1135/F-0754/M-1241/M-0826/M-0899/M-0510/M-0534/M-0860/F-0512/F-0598/F-1168/F-1106/M-0519/M-1145/M-1262/F-0861/F-1098/F-0563/F-1212/F-1046/F-0579/F-0502/M-1107/F-1178/F-0882/F-1131/F-1136/F-1155/M-1095/F-1070/M-0783/M-1184/F-1108/F-1119/M-1231/M-0703/F-0798/M-0609/M-0876/F-0934/M-1182/F-0515/M-1201/F-0810/F-0838/M-0851/F-0980/F-0898/M-0715/M-0777/M-1147/F-1081/F-1129/M-0877/F-1188/M-1292/M-0834/M-0590</t>
  </si>
  <si>
    <t>M-1187</t>
  </si>
  <si>
    <t>Heba Syed</t>
  </si>
  <si>
    <t>F-1198/M-0738/F-1002/F-1190/M-1139/F-0786/M-0926/M-1293/F-1216/F-1132/F-0839/F-1098/M-1005/M-0624/F-0672/F-0864/M-0593/F-1165/F-0953/M-0841/M-0925/M-1347/F-1169/M-0961/F-1138/F-1316/M-1184/M-0758/F-0838/F-0935/M-1111/F-0836/F-0937/F-1086/F-1317/M-1201/F-0753/M-0505/M-0694/F-0751/F-0668/F-0927/F-0596/F-1171/F-0660/M-0824/M-1307/M-1051/F-1297/M-1021/F-0687/F-1333/F-0619/F-0579/F-0592/F-1188/F-0775/F-1126/M-1339/F-0549/M-1170/M-0892/M-0501/M-0919/F-1081/M-1117/M-0843/M-0709/F-1004/M-0868/M-1248/F-1212/F-0819/F-1324/F-0804/F-0558/F-1023/F-0561/M-1077/F-1240/F-0682/M-1087/F-0954/F-1280/M-1101/M-0909/M-0664/F-0520/F-0632/M-0928/M-0723/M-1301/F-0574/M-0986/M-0834/F-0900/M-1267/F-1106/M-0777/M-0715/F-0688/F-1136/F-0629/F-0950/M-0896/M-1033/M-0524/F-0764/F-1071/F-1285/M-0528/M-1292/F-0538/M-0851/M-0774/M-1038/M-0818/M-0878/F-1305/M-0877/M-1156/M-0992/M-0700/F-0563/M-1107/M-0594/F-0531/F-0583/F-0929/M-0567/M-1218/M-1078/F-0846/M-0560/F-1057/M-0815/F-0617/F-1055/F-0671/M-1014/F-0772/F-1202/F-0705/F-1213/M-0646/M-1030/F-1176/F-0502/F-1196/M-0970/F-0697/F-1233/F-1001/F-0957/F-1189/M-0779/M-1054/F-0537/M-1223/M-1035/F-1271/F-1121/M-0678/F-0503/F-1151/M-0555/F-1337/F-0934/F-0812/F-1250/M-0964/M-0507/F-1335/M-0901/M-1072/M-0982/M-0529</t>
  </si>
  <si>
    <t>F-1188</t>
  </si>
  <si>
    <t>Hala Alghamdi</t>
  </si>
  <si>
    <t>F-1336/F-1168/F-0543/F-1317/M-1347/F-1071/F-1045/F-1198/M-1243/F-1178/F-0574/M-0899/M-0821/M-1051/F-1204/M-0843/F-0959/M-1187/F-0632/M-0982/M-1068/M-1031/F-0799/F-0980/M-0567/M-1255/F-1046/F-0580/F-1004/F-0739/M-0901/M-1241/F-1132/M-1095/F-1228/M-0920/F-0563/F-0836/M-0670/M-0834/M-1307/M-1276/M-1182/F-0975/M-0862/F-0927/F-0753/M-1181/F-1126/M-0837/M-0782/M-0826/F-0864/M-0967/F-1136/F-1171/F-0754/M-0951/F-0882/F-1108/M-0806/F-1086/M-0755/M-0550/M-1247/F-0714/F-1305/M-0869/F-0934/M-0678/M-0896/M-0620/F-1032/F-1063/F-1318/F-1297/M-0548/M-0774/M-1267/F-0775/F-0950/M-0566/F-0974/F-0537/M-0524/F-0954/M-1304/F-0502/F-0819/F-1274/F-1328/F-0929/F-1183/M-1077/M-1072/F-1212/F-1040/F-0939/M-1107/M-0680/F-0838/M-0664/F-0942/F-1179/M-0694/F-0687/F-0622/F-1196/M-0996/F-0810/M-1195/F-1055/M-0876/M-1320/M-0560/F-1120/F-0952/M-0744/M-1223/F-1152/F-1112/M-0646/F-0671/F-1210/F-0893/F-0532/M-0716/M-1110/F-0612/F-0596/F-1041/F-0900/M-0634/M-0600/M-1262/M-0597/F-0808/M-1101/M-0586/M-0926/F-1284/F-0830/M-1293/M-1139/M-0557/M-0960/F-1202/M-1025/F-0629/M-0973/M-0677/F-0613/F-1175/M-1036/F-1315/F-0911/F-0517/M-0881/M-0986/M-0944/M-0888/M-0529/M-1083/F-1018/F-0846/F-0685/M-0577/M-0723/M-0817/M-1205/F-0625/F-0672/M-0781/M-0779/F-0689/F-1337/F-1146/F-1138/M-0553/F-0668/F-1119/F-1149/M-0611/M-0624/M-0738/M-0854/M-1102/F-0690/M-1142/F-1213/F-0807/M-1111/F-0829/M-1158/F-0884/F-1333/F-0953/F-0684/M-0699/F-1066/F-0804/M-0547/M-1167/M-0587/M-1084/M-0940/F-1090/M-0527/M-0813/F-1271/M-0979/M-0910/F-0812/F-1225/F-0578/M-0599/M-0802/F-1052/M-0555/F-0757/M-0765/F-0727/M-0771/M-1207/M-0933/F-1010/M-1287/F-1070/F-0872/M-1030/F-0688/F-0748/F-1253/F-1129/F-1143/F-1215/F-1098/M-0878/F-1026/M-1035/M-1043/F-0750/F-0937/F-0592/F-1214/F-1282/M-0778/F-1106/F-1049/M-0992/M-0895/F-1002/M-0534/F-0898/F-0551/F-0538/F-1275/M-0639/M-0658/F-0508/F-0905/F-1313/F-1324/M-0655/F-1349/M-0742</t>
  </si>
  <si>
    <t>F-1189</t>
  </si>
  <si>
    <t>Areej Baig</t>
  </si>
  <si>
    <t>F-1123/F-0828/F-1119/F-0935/F-0819/M-0624/F-0622/F-1212/M-0834/F-0688/F-1046/M-0593/F-1013/M-0567/F-1026/F-1071/M-1005/F-0839/M-0961/M-0821/M-1014/F-0953/F-1168/M-1339/M-0967/F-1132/F-1178/F-0804/M-1187/F-1316/F-0786/M-0636/M-0519/M-1347/M-0678/M-1194/M-1307/F-1004/F-1228/M-1223/M-0841/F-0671/M-0505/M-0560/M-0738/M-1111/M-0562/M-0510/M-0703/M-0553/M-0919/M-0977/M-0988/M-1025/F-1171/F-1196/M-1167/F-0757/M-0607/M-0826/M-1286/F-0672/F-0598/F-1188/M-1255/M-0783/M-0926/F-0864/M-0768/F-1001/F-1297/M-0646/F-0515/F-1215/F-0520/M-0758/F-1098/F-1204/F-0697/M-1287/F-1057/M-0780/F-0748/M-0896/F-0739/M-0860/M-0899/F-0502/F-1045/F-1126/M-0820/M-0513/F-0929/F-0714/M-0782/F-0583/M-1038/F-1155/F-1136/F-0503/M-1051/F-1305/F-0957/F-1042/M-1325/F-0900/M-0548/F-0579/F-1186/M-1243/F-0638/M-1291/F-1198/M-0744/F-0588/M-0996/F-0712/M-1301/M-1145/M-1247/M-0771/M-0986/F-1278/F-1202/M-0794/M-0694/F-0829/F-1060/F-0955/F-1002/F-1210/F-0651/M-0868/M-1135/M-1044/F-1317/F-1106/M-1208/F-1216/F-0558/F-1249/M-0709/M-0878/F-1032/F-0613/F-0917/F-0612/M-0606/M-1095/F-1214/M-1201/M-0620/F-1272/M-1266/F-1284/F-1143/F-0855/F-1336/M-1211/F-0538/F-1138/M-0982/M-1241/M-0576/M-1248/F-0686/M-0791/F-1273/M-0876/M-0997/F-1081/M-1031/F-0747/F-0751/M-1068/F-0836/M-0777/M-0792/F-1240/F-0563/F-1010/M-1334/F-0984/M-1107/F-0980/F-1041/F-0838/F-0701/F-0911/F-0537/F-0948/F-0830/M-1082/F-0668/F-1092/M-1326/M-0960/F-0959/M-1293/F-0760/F-1079/F-0617/F-1271/M-0577/M-0818/M-1304/F-1285/M-1036/M-0597/F-0684/M-1218/M-0724/M-0581/F-1253/M-1053/F-0508/M-1077/F-1062/F-0924/F-0927/F-0698/F-1179/F-0512/F-1090/M-1344/M-1276/F-0687/F-0889/F-1040/M-0851/M-0706/M-0850/F-1127/M-0923/F-1063/M-1139/F-0531/F-1120/M-0903/M-1292/M-0639/M-1109/M-0940/M-1078/F-0898/M-0741/M-1000/M-0789/F-0592/M-1311/F-1318/M-0840/M-0573/M-1033/M-1064/M-0778/M-0642/M-0594/F-0689/M-0599/F-0893/M-1037/F-0552/M-1007/F-1335/M-1102/F-0976/F-0705/F-0682/M-0699/M-1320/M-0664/F-0810/M-1024/M-0901/F-0971</t>
  </si>
  <si>
    <t>F-1190</t>
  </si>
  <si>
    <t>Zuhair Hamdan</t>
  </si>
  <si>
    <t>F-0538/F-1204/F-1013/F-0622/F-0512/F-0954/F-1123/M-1248/F-0688/F-1336/F-1120/F-1317/M-0593/F-1098/F-0627/M-0892/F-0687/F-1032/F-0574/F-0980/M-1286/M-1033/M-0988/M-0973/M-0940/F-1151/M-0920/M-0501/M-0505/F-0672/M-1025/F-0748/M-1031/M-1139/F-1002/M-0925/M-0624/F-0537/F-0579/F-1016/F-1169/F-0638/M-0768/M-0859/F-1212/F-1023/F-0772/M-0738/F-1119/M-0566/M-1195/M-0876/F-0563/M-1241/M-1077/M-0901/M-0607/M-1262/M-0703/F-1071/M-0778/M-1287/F-1046/M-0783/M-0826/M-0678/F-0786/F-1210/M-0843/M-1145/M-0536/F-1132/F-0629/M-0868/F-1240/F-1193/F-0686/F-1081/M-1291/M-0599/M-1247/M-1038/M-0600/F-0564/M-0896/M-0779/F-0807/M-0996/F-0685/F-0957/M-0818/M-0529/M-1347/M-0664/F-0991/M-1344/M-1107/M-0658/F-0775/M-0715/F-0760/F-0751/M-0949/M-0677/F-1263/F-1041/F-0612/F-1328/F-1155/M-0995/M-1036/F-0929/F-0712/M-0534/F-0955/F-0598/M-0680/M-0510/M-1334/F-1130/M-1302/F-1057/F-1010/F-1062/M-0919/M-0696/F-0812/M-0997/F-1136/F-1257/F-1274/F-1202/M-1231/M-1147/F-0839/M-0909/M-1243/F-0592/M-0820/F-0861/F-1273/F-1063/M-1339/M-0570/F-1012/F-0754/F-1106/M-0670/F-1324/F-1318/M-0528/M-0524/M-0821/M-0744/F-0808/M-0888/M-0910/F-0671/M-0851/F-1183/F-0846/F-1066/F-0549/F-1305/F-1028/F-1079/M-0608/F-1176/F-1108/M-1255/M-0813/M-0837/F-0583/M-0964/M-0860/M-1304/F-0975/M-0723/M-0694/M-1184/M-1235/M-1170/F-1168/M-0806/F-1004/F-0762/M-0871/F-1253/F-1070/F-0619/M-0609/M-0567/F-0568/M-0915/F-0544/M-0586/M-1156/M-1293/M-0765/M-1007/F-1238/M-0700/M-0789/F-0625/F-0889/M-1087/M-0982/M-0573/F-1234/M-1292/M-0960/F-0726/F-1275/F-0578/F-1258/M-0841/M-0507/M-1325/F-1297/M-1181/M-0724/M-1218/F-1189/M-0967/F-1138/F-0522/F-1272/M-0951/M-0752/M-0944/F-0717/F-0917/M-1266/M-1009/M-1022/F-1090/F-0763/F-0905/M-0679/F-1312/M-0943/F-0864/F-0890/M-0877/M-1267/F-1026/F-1228/F-0623/F-0530/F-0515/M-0731/M-1182/M-1102/F-1337/F-0616/F-1232/M-0979/M-0865/M-0867/M-0816/M-0716/M-0636/M-0631/M-0994/M-0791/F-1001/F-0757</t>
  </si>
  <si>
    <t>M-1191</t>
  </si>
  <si>
    <t>Hazem Mostafa</t>
  </si>
  <si>
    <t>F-1198/M-1068/M-0821/M-1201/F-0954/M-0507/F-0959/M-1139/M-1293/M-1036/M-0624/F-1026/M-0988/F-0545/M-0778/M-0536/F-1132/M-0926/M-0607/M-1255/F-0583/F-0578/F-0812/F-0671/F-0786/M-0806/F-0957/M-0694/F-0953/M-0744/F-0935/F-1210/F-0753/M-0876/F-0991/M-1187/M-0986/M-0646/F-0672/F-0819/F-1169/F-1168/M-0843/F-0544/M-0733/F-0747/F-0751/M-0910/M-0519/M-0782/M-1167/F-0975/M-0562/M-0680/F-0937/F-1042/F-0757/F-0563/F-1196/F-1138/F-0543/F-0913/M-0774/F-0687/F-1284/F-0663/M-1223/M-0868/M-0783/M-0925/F-1012/M-0919/M-1292/M-0951/M-0590/M-0973/F-0898/F-1228/M-1320/F-1136/F-0592/F-0775/F-1240/F-0846/M-1247/M-1182/M-1291/M-0833/M-0560/F-0842/F-1106/M-0716/M-1033/F-0574/M-1054/F-1129/M-0982/F-0726/F-1108/F-0625/M-1231/F-1045/F-1318/F-1165/M-1107/F-0810/F-1001/M-1111/F-1016/M-0550/M-1303/M-0524/M-0859/F-1131/F-0787/M-0582/F-0614/M-0534/M-0841/M-0771/F-0623/F-0839/M-0940/M-0996/F-0668/M-0691/M-1021/M-0600/F-1213/F-1041/F-0797/F-1098/M-0555/F-0688/F-0942/F-1178/M-0779/F-1186/M-0915/M-0573/M-0505/F-1119/M-1281/F-1120/F-0861/F-1317/M-0529/F-0596/F-0974/M-1022/F-1123/F-0558/F-0512/F-1257/F-0952/F-0622/F-1079/M-1025/M-0577/M-1241/M-0570/F-0515/M-0673/F-0564/F-1233/F-1249/F-0628/M-0860/M-0620/M-0609/F-1285/F-0549/M-0611/M-0670/M-0899/M-0906/M-0995/F-0579/F-0844/F-0714/F-1112/F-0508/F-0828/F-0737/F-0504/F-0516/F-1280/F-0532/M-0834/F-0503/F-0911/F-1297/F-1215/M-1300/F-1225/M-0723/M-1030/F-0927/F-0894/M-0961/F-1274/M-0932/M-1345/F-0966/F-0632/M-0738/F-1175/M-0553/M-0933/M-0610/M-0896/F-1004/M-0527/M-1347/M-0881/F-0934/M-1339/M-0724/F-0717/M-0970/F-0660/F-1212/M-1078/F-0804/F-0929/M-1326/F-1121/M-0945/M-1248/F-1342/M-0892/M-0740/M-1083/F-0669/M-0746/M-0699/M-0862/F-1335/F-0832/F-0552/F-1278/M-1344/M-0826/F-0764/F-0685/F-0748/M-0700/M-1035/F-1071/F-1250/F-1002/F-1346/F-0627/F-1144/F-0719/M-1074/M-0523/F-1171/M-0981/M-0977/M-0964/F-0872/M-1101/F-0735/M-0594/M-0840/M-0644/M-0742/M-1044/M-1084/F-0767/M-1064/F-0702/M-1014/F-1253/F-1190</t>
  </si>
  <si>
    <t>M-1192</t>
  </si>
  <si>
    <t>Ihab Mahmood</t>
  </si>
  <si>
    <t>F-0935/M-1223/M-0926/F-0632/M-0910/F-1123/M-0624/F-0531/F-1171/M-0988/F-1119/M-1005/F-1190/M-0892/M-0507/F-1204/F-0688/M-0680/F-1226/F-1215/M-0593/M-1248/M-0841/F-1196/F-0583/F-0786/F-0578/F-1216/F-0864/M-0834/F-1155/M-1319/M-1031/F-1002/M-0961/F-1013/F-1213/M-0806/M-0534/F-0515/F-0753/M-0694/F-1079/M-1030/M-0560/M-0768/F-0549/M-1243/M-0906/F-1023/M-0519/F-0619/M-1247/F-0804/F-0508/F-0739/F-0568/M-1267/M-1194/F-0842/M-0833/F-0622/M-1287/M-0851/F-0502/M-1139/M-1231/F-0836/M-1036/M-1107/F-0625/F-0525/M-1072/M-0919/M-1304/F-1337/M-0733/F-0913/M-0977/F-0927/M-0703/F-0772/M-0664/M-0940/F-1081/F-1046/M-0837/M-0606/M-0567/M-0562/M-0881/F-0532/M-1347/F-0592/F-0950/F-0747/M-0843/M-1069/F-0751/F-0861/F-0955/M-0505/F-1010/M-1068/M-0780/F-1312/M-1117/F-1316/M-0949/F-1062/M-1187/M-1303/F-1098/F-0726/F-0720/M-0658/F-0819/F-0672/F-1026/F-1168/F-0757/F-1112/F-0760/F-1336/M-1101/M-0539/F-0719/F-1126/M-0973/F-0514/M-1109/M-0915/F-0712/M-1292/F-0671/M-1051/M-0970/M-0995/F-1272/M-0909/M-1184/M-0774/M-0670/F-1333/M-1091/F-1176/M-0609/M-1135/M-0573/M-0590/F-1146/F-0748/M-0783/M-1084/M-1044/F-0517/M-0920/M-0557/F-1012/M-0802/F-0648/F-0612/M-0620/F-1214/F-0808/M-0528/M-0992/F-0957/M-0860/M-0868/F-1279/M-0679/F-0773/F-0669/M-0608/M-0817/F-1271/F-1225/F-0551/F-1253/M-1325/M-0529/F-1151/M-0673/F-1108/M-0607/F-1152/M-1211/F-0596/M-0981/F-0959/F-1202/M-1326/F-1198/M-1241/M-0869/M-0599/F-0520/M-1014/M-1083/F-1284/F-1179/M-0646/M-0547/F-1305/F-1324/F-1027/M-0813/F-0686/F-0697/M-1054/F-1143/M-0821/F-0687/F-0714/M-0691/M-1182/F-0764/F-0904/M-1147/M-0630/M-0781/F-1041/M-0885/M-1078/M-0923/M-0896/M-0996/F-0812/F-0601/M-0792/F-0846/F-0616/M-1110/M-0716/F-1178/M-1195/F-1245/M-0678/F-1228/M-0777/F-0849/F-0627/F-0754/M-1167/F-0537/M-0581/M-1111/M-1024/M-1334/F-0832/M-1087/F-0975/M-0982/M-0993/M-0765/F-1234/F-0767/F-1133/M-0759/M-1310/F-0689/M-0847/M-1339/M-1172/F-0629/F-0512/M-1043/M-0877/M-0610/F-0937/M-0964/F-0884/M-1268/F-1222/M-1323/F-0829/F-0635/F-1086/M-0856/M-0871/F-0810/M-0925/F-0980/M-0536/M-0947/M-0818/F-0828/F-0852/F-1322/F-1106/M-0758/M-0831/M-0524/M-0876/M-0553/M-0779/F-0798/M-0715/M-0878/F-0698/F-1242/F-0886/F-0900/M-0928/F-0728/F-0617/F-0544/M-0895/M-0960/M-0548/F-0799/F-0966/M-1164/F-1045/M-1038/F-0914/M-1064/F-0591/F-1244/F-1282/F-1121/M-1302/F-0538/F-0983/M-1293/M-0848/M-1208/M-0826/F-1342/M-0597/F-0890/F-0787/M-0738/M-0582/M-0771/F-1090/F-0613/F-0825/M-1331/M-0979/M-0789/M-1307/F-1066/M-1276/M-0814/M-0816/F-1212/F-0939/F-1263/M-0655/M-0643/M-1255/F-1004/F-0668/F-1120/M-1125/F-0503/M-0745/M-0654/M-0577/F-1165/F-1169/F-1001/F-1189/F-0645/F-1313/F-1018/M-1298/F-0917/F-1059/F-1200/F-0521/F-1240/F-1130/F-1089/M-0908/F-1233/F-1070/M-0513/F-0911/F-0844/M-0550/F-0661/M-0879/M-0941/M-0997/F-1275/M-0555/F-1273/M-0565/M-1299/M-0770/M-1073/F-0638/F-1016/M-0542/F-0580/F-0545/F-1328/M-0778/F-0929/M-0594/M-0933/F-1249/F-0931/M-1329/F-1278/M-1170/F-0535/M-0791/M-1218/F-1306/M-0859/F-0660/M-0711</t>
  </si>
  <si>
    <t>F-1193</t>
  </si>
  <si>
    <t>Qin Cheng</t>
  </si>
  <si>
    <t>M-0505/F-0543/M-1347/M-1201/M-1068/F-0959/F-1013/F-1171/F-0953/F-1196/M-0877/F-0563/M-0926/F-1168/M-0755/M-1054/F-0688/M-1167/M-1051/F-0819/F-1045/F-1132/F-0579/F-1212/F-1023/F-1059/M-0909/M-0892/M-0834/F-1002/M-0818/M-0778/M-0996/F-1151/F-0538/F-1120/F-1123/M-0599/F-0934/M-0680/M-0768/M-1135/F-0839/M-0738/M-0899/F-0927/F-0980/F-0515/F-0954/F-0846/F-0578/F-0775/F-1188/F-1098/F-0671/F-1086/F-0753/F-0549/F-1333/F-0991/F-0799/M-0782/M-1241/F-0754/M-1101/F-0663/F-0838/F-0957/F-1136/F-0502/F-0836/M-0560/F-0583/M-1223/M-0862/F-0751/M-0758/M-1291/F-1138/M-0881/F-1041/M-1095/M-0920/M-0967/F-0898/M-1021/M-1077/M-0636/M-1083/M-0915/F-0672/M-0553/M-0716/F-0659/M-1319/M-1231/M-1147/M-0703/F-0748/F-0544/F-0974/F-1216/M-0606/M-1287/M-0988/M-1345/F-0764/F-1324/F-1263/M-0539/F-1004/F-0829/F-0939/F-1202/M-1170/F-1274/M-1243/F-1016/M-0501/M-0817/F-1210/F-0592/F-0627/M-0557/M-0777/F-0807/M-1182/M-1195/M-1344/F-1284/M-0949/F-1106/M-1035/F-0842/M-1084/F-0727/M-0868/M-0593/F-1152/M-1139/M-0678/M-0951/M-1110/F-1081/F-1165/F-1328/F-0537/F-1066/F-0893/M-1293/M-0963/M-0851/M-0919/F-0956/F-0520/M-1007/F-0598/F-0931/M-0933/M-0771/F-0629/M-0816/M-0960/M-1036/M-0624/F-1130/F-1176/M-0910/M-1302/M-0691/F-1275/F-1144/F-1233/M-0590/F-1179/M-0724/M-0600/M-0548/F-0810/F-1178/M-1022/F-0772/F-0574/M-0993/F-0697/M-1117/F-1279/M-1269/F-1342/M-0694/F-0950/M-0831/F-1062/M-1030/M-1286/F-1127/F-0628/F-1169/M-1339/F-0712/M-1292/F-0975/F-1183/F-0864/F-1260/M-0940/F-1228/F-1280/F-1042/M-0607/M-0732/F-0623/F-1112/M-0510/M-0903/M-1025/F-1349/F-1052/F-1057/M-0566/F-0942/F-1198/F-0913/F-0984/F-1079/M-1268/M-0806/M-0837/M-0709/F-1256/M-1248/F-0638/M-0781/M-0789/F-0508/M-0746/M-1289/M-0982/F-0852/M-1118/F-1297/M-0833/M-0774/F-0575/M-0925/F-0617/F-0619/F-0804/M-0901/F-0517/M-0665/M-1329/F-0937/F-0568/M-1323/F-0660/F-1149/F-0514/M-1163/M-0964/F-1122/M-1218/F-0828/M-0843/M-1014/F-0591/M-0550/M-0634/M-0527/M-0572/M-0576/F-0685/M-0947/M-1158/M-0998/F-0657/F-0786/F-0911/M-0791/F-1049/F-1336/F-1309/F-1103/M-1301/M-1325/M-0529/M-0779/F-1146/F-1012/F-0884/F-1026</t>
  </si>
  <si>
    <t>M-1194</t>
  </si>
  <si>
    <t>Kang Xing</t>
  </si>
  <si>
    <t>M-0694/F-1168/M-0988/F-0688/F-1071/F-1002/M-1187/M-0977/F-0804/F-1016/M-0821/M-0919/F-1196/M-0680/F-1120/M-0960/M-0940/F-0959/F-1316/M-0779/F-1119/F-0751/F-0980/F-0900/F-0957/F-1215/M-1030/M-0909/F-0950/F-0838/M-1051/F-0844/M-0607/M-1303/M-1319/M-0758/F-0682/F-1210/F-0839/F-0864/F-1138/F-1216/M-1078/F-1318/M-0791/M-0925/M-1325/M-0910/M-0599/F-0754/M-1276/M-1347/F-1257/F-0763/M-0560</t>
  </si>
  <si>
    <t>M-1195</t>
  </si>
  <si>
    <t>Emma Baker</t>
  </si>
  <si>
    <t>M-1293/M-1201/M-0940/M-1139/F-0934/M-0678/F-1120/F-1098/M-0507/F-1002/F-1216/M-0624/M-0806/F-1012/F-0959/F-0957/M-0926/M-0843/F-0545/F-0935/F-0502/F-1032/M-1231/F-0864/F-1129/F-1013/F-1041/F-0622/F-0625/F-1190/F-0583/F-1318/M-0536/M-1262/M-0834/F-0748/M-0910/F-1042/F-0627/F-0544/F-0829/F-0819/F-1228/M-1243/F-1178/F-0617/F-0579/F-1213/M-1084/F-0596/M-0783/F-0543/M-0768/F-0763/F-1165/M-1320/M-0755/F-0671/M-0774/F-1123/M-0694/M-1184/F-1171/F-1136/F-1081/M-1170/M-0566/F-1273/F-0717/F-1071/F-1282/F-0836/F-1063/F-1119/F-1168/M-0599/M-1036/F-0754/F-0786/F-0619/M-1021/M-0791/F-0861/M-0821/F-1066/M-1247/M-0513/F-0578/M-1286/M-0820/F-0775/F-0564/M-0510/M-0567/M-1241/F-1196/F-0839/F-0893/M-0700/F-1070/F-1061/M-0899/F-1337/M-1109/M-0778/F-1086/M-1248/F-0663/M-0859/M-0505/M-0562/F-1336/F-0563/F-0991/F-1249/M-1325/M-0816/M-1069/M-0590/F-1023/F-0588/M-0949/F-0882/F-0955/F-0974/F-1333/M-1054/M-1107/M-0576/F-1131/M-0868/F-1057/F-0632/F-0614/F-1212/M-0996/F-1026/F-0705/F-0911/F-0828/F-1092/M-0609/F-0844/F-1259/M-1255/M-0606/F-1198/F-0984/F-0753/F-0849/M-0862/M-0973/F-1324/M-1101/F-0857/F-0905/F-0549/M-0888/F-1176/F-1059/F-1112/F-0954/M-0709/M-1111/F-0747/F-0698/M-0587/F-0652/F-0855/M-0528</t>
  </si>
  <si>
    <t>F-1196</t>
  </si>
  <si>
    <t>Sahar Abdulaziz</t>
  </si>
  <si>
    <t>M-0821/F-1336/M-0961/M-1276/F-1212/F-0913/F-1324/F-0775/F-1317/F-0687/M-1025/F-1123/F-1178/F-0828/F-0671/F-0583/M-0926/M-0609/M-1005/F-0617/F-1013/F-1169/F-1213/M-0877/F-1168/M-0562/F-0786/F-1152/F-0531/M-1194/M-0524/M-1077/M-0696/F-1202/F-0739/F-0545/M-1339/M-0560/F-0525/M-0973/M-0833/M-1014/M-1301/F-1012/F-1032/F-0627/M-1195/F-1004/F-1046/M-1078</t>
  </si>
  <si>
    <t>M-1197</t>
  </si>
  <si>
    <t>Robert James</t>
  </si>
  <si>
    <t>F-1136/F-1169/F-0861/F-0627/M-0834/F-1120/F-0913/F-0828/F-1071/F-1198/F-0935/F-1168/M-0926/M-1031/F-1317/F-0531/M-1014/M-1030/M-0505/F-1041/F-0772/F-0751/M-0899/F-1324/F-1079/M-0843/F-0846/F-1026/M-1084/M-1347/M-0982/F-1123/F-1165/F-0950/F-1012/M-1068/F-1316/M-1107/F-0748/M-1201/M-0831/M-1293/F-0739/F-0578/F-0545/M-1231/F-1336/F-0842/F-1126/F-1146/F-0786/F-0512/M-0777/M-0593/F-1171/M-1195/F-1119/M-0782/F-1226/F-0596/F-0980/M-0703/F-1249/M-0744/M-1247/M-0818/F-1204/M-0646/M-0841/M-1187/F-0844/F-0580/M-1072/M-0548/F-0688/F-0614/F-0735/F-0502/M-0940/M-1078/F-0686/F-0959/F-1213/M-0817/M-0566/M-1291/M-0906/F-1070/M-0851/F-1001/M-0779/F-0613/M-0528/F-0687/F-1143/F-1280/M-0961/M-0540/M-1334/M-0973/F-1215/F-0929/F-0574/M-0895/M-1147/F-0515/M-0602/F-1274/F-1190/F-0764/M-0567/F-1023/M-0919/M-0778/M-0597/M-1101/F-1183/F-1349/F-1106/F-0855/M-1021/M-1054/F-0836/F-0625/M-1025/M-0539/F-1210/M-0519/M-1182/F-0617/F-0719/F-0588/F-0760/M-0915/F-0690/F-0623/M-1269/M-0709/M-0559/M-0869/F-0864/M-1035/F-0698/F-0514/M-1241/F-0712/M-0862/M-1167/M-0630/F-0934/M-0507/F-1040/M-1303/M-0562/F-1278/F-0838/F-0579/M-0524/M-1043/M-0816/M-0992/F-1318/F-0975/F-1098/F-1015/F-1228/F-0893/M-0877/F-0672/M-0802/F-0827/M-0824/F-0757/F-1312/M-1292/M-0680/F-0685/F-1066/M-0644/M-1255/F-0773/M-0970/M-1117/F-0747/M-1319/F-1032/F-0537/M-0896/M-0848/F-0592/F-1202/F-0911/M-1281/M-0510/F-0671/M-1074/M-0724/M-1051/M-1304/M-1005/F-1259/F-1132/F-1059/F-1103/M-0738/F-0807/M-1298/M-0573/M-0892/F-1189/M-0636/F-0638/F-1305/F-0622/M-1248/M-0664/M-0624/M-1223/M-0607/M-1276/F-0619/M-0878/M-0871/F-1121/F-0991/M-0865/M-0876/F-0525/F-1216/M-1205/F-1138/F-0632/F-0804/M-1194/M-1283/M-0774/M-0556/F-0728/F-0954/M-0901/M-0716/M-0867/F-0754/F-0956/F-1045/M-0887/M-1033/M-1102/M-1135/F-0787/F-0517/F-1089/M-1339/M-1329/M-0903/M-0706/M-0536/M-0979</t>
  </si>
  <si>
    <t>F-1198</t>
  </si>
  <si>
    <t>Medhat Saleh</t>
  </si>
  <si>
    <t>M-0988/F-1151/F-0861/F-0592/M-1167/F-0545/F-0632/M-0680/M-0560/F-0828/F-1120/F-0688/F-1171/F-1012/F-0959/M-1276/M-0609/M-0599/M-1201/M-0510/M-1255/F-0799/M-0806/F-0617/M-0738/F-0798/M-1035/F-0839/M-0967/M-0892/M-0818/F-1312/F-1119/F-1204/M-0610/F-1317/M-0755/M-1135/M-0566/M-1223/M-0851/M-1030/F-0953/M-1319/M-0837/M-0996/M-0982/F-0864/M-0526/F-0957/M-0703/M-1107/M-0553/M-0624/M-0501/M-1005/M-1181/F-1226/F-0842/M-1344/F-0537/M-0992/F-1316/F-0786/F-0763/F-1013/M-0696/M-0951/F-1216/F-1045/F-1273/M-1025/M-0820/M-1051/F-1066/M-0513/M-0877/F-1001/M-0973/M-0593/F-1193/F-0775/M-0919/M-0540/M-1139/F-1285/M-0607/M-0594/M-1307/M-0791/M-1243/F-0829/F-0544/M-1291/F-1275/F-1178/F-0629/F-0846/F-0598/M-0536/M-1091/F-1152/F-1042/M-1302/M-0910/F-1132/M-0576/M-0868/M-0993/M-0529/M-0524/F-1190/F-1106/F-1284/M-0881/M-1083/F-0588/M-0867/M-1262/F-1123/M-1300/F-1138/F-1336/M-1110/M-0590/F-0517/M-0997/F-1212/F-1040/M-0783/F-1059/M-0834/F-1272/F-0807/M-0925/M-1281/M-0600/F-0568/M-0821/F-0754/F-0563/M-0505/F-0574/M-1304/F-1129/F-1257/M-1293/M-1329/M-1298/M-0843/M-0555/M-0841/F-1324/F-1146/F-1131/M-0768/F-0812/F-0804/F-0913/M-0777/M-0567/F-0719/M-0678/F-0578/F-1196/F-1210/F-0819/M-0709/F-0980/F-0623/F-1026/M-0673/F-0954/F-1228/F-0956/F-0612/F-0686/F-0652/F-0698/F-0904/F-0613/M-1269/F-1305/F-0622/F-1318/F-0720/M-1145/M-1007/F-0762/M-1326/F-1061/M-1194/M-1068/F-0900/M-1117/F-1079/F-1046/F-0705/F-0952/M-0665/M-0547/F-0659/M-1170/M-1043/F-0984/F-0502/F-0503/M-0507/F-1130/M-0523/F-1189/F-1259/F-0579/M-1301/F-0543/F-1016/F-0836/F-1332/F-0939/M-1102/F-0663/M-0897/F-0927/F-0872/M-0679/M-0831/M-0774/F-1027/M-0611/F-1297/M-0926/F-1169/F-1346/F-1023/M-0789/M-1287/F-1188/F-1278/F-1041/F-0991/M-1310/F-1333/M-1241/M-0570/F-1136/F-0530/F-1260/F-0801/F-0935/M-0986/F-0950/F-1002/F-1133/F-1032/F-1229/M-1147/F-0735/M-0824/F-0668/F-0924/M-0816/M-0636/F-0702/F-0905/F-0737/M-0865/F-1103/F-0676/M-0519/M-0781/F-1060/F-0883/F-1004/M-0733/M-1334/F-1215/F-1253/F-0538/F-1337/F-0522/F-1055/M-0848/M-1067/M-0862/M-1303/F-0714/F-1249/M-0606</t>
  </si>
  <si>
    <t>M-1199</t>
  </si>
  <si>
    <t>He Cheng</t>
  </si>
  <si>
    <t>F-1026/M-0636/F-0775/F-1151/M-0694/M-0778/M-1276/F-1285/M-0961/F-0688/M-0860/M-0910/M-1293/F-1106/F-0934/M-0967</t>
  </si>
  <si>
    <t>F-1200</t>
  </si>
  <si>
    <t>Lawrence Hall</t>
  </si>
  <si>
    <t>F-0953/F-0954/F-0592/F-1013/M-0988/M-0507/F-0632/F-1002/M-0843/F-1045/F-1198/M-1243/M-1248/F-0543/M-0949/M-1223/M-1014/M-1187/F-1032/F-0735/F-1316/M-0536/M-0996/F-1285/M-1078/F-1132/M-0599/M-1135/F-0975/M-1139/M-0624/M-1292/F-0622/F-1146/F-0935/M-0837/F-0775/F-0583/F-0682/F-1079/M-0960/F-0839/F-0882/F-1169/F-0568/F-1012/F-1202/F-1046/F-1215/M-1025/F-0819/M-1255/M-0792/M-1319/M-1033/F-0538/M-0779/F-1213/F-0531/M-0678/M-0606/F-0596/M-1267/F-0900/M-0680/M-1247/M-1195/F-0748/F-1119/M-0834/F-1136/M-0646/M-1345/F-1001/F-0934/M-0821/F-0829/M-0778/F-1282/M-0826/M-0961/M-0881/F-0515/F-1070/M-0859/F-0844/M-0791/F-0668/F-0512/M-1068/F-1106/F-0798/M-1181/M-1084/F-1041/M-0560/M-0831/M-1325/M-1339/M-1201/F-1263/M-1036/F-0726/F-0804/M-0758/F-0913/F-0712/F-0812/M-0869/M-0636/M-1184/F-0751/F-0625/F-1204/F-0578/F-0629/F-1183/M-0566/M-1110/M-0586/M-0771/M-1182/F-0516/F-0685/F-1151/M-1031/F-1098/M-0559/F-0931/M-0540/F-0544/M-0744/M-0986/F-0697/F-1143/M-0794/F-1305/M-0915/M-0951/M-0896/F-1023/F-0864/M-0528/M-0570/F-0747/M-1083/M-0982/F-0799/M-0567/F-0508/F-0757/F-1337/M-0577/M-1300/F-0613/F-0942/F-1061/F-1121/M-1276/F-0957/M-0700/M-0970/F-1278/M-0777/F-0598/F-0627/F-0635/F-1004/F-0861/M-1269/F-0574/F-0648/F-1190/M-1111/F-0760/F-0652/M-1022/M-1344/M-0851/M-1286/M-0973/F-0537/F-1228/M-1054/F-0763/M-0679/F-0580/F-0601/F-0660/F-0764/M-0733/F-0552/F-1314/F-0974/M-0833/M-1091/M-0979/F-1258/M-0696/M-0899/F-1348/M-0527/F-1155/M-1205/M-0746/F-1342/F-0950/M-0523/M-1268/M-1117/F-1233/F-0836/M-0609/F-0701/M-0967/M-0738/F-0719/F-1171/F-0623/F-1226/F-0786/M-0944/F-1018/M-0553/M-0909/F-1010/M-0529/M-0691/F-0849/M-0741/F-1130/F-1275/F-0698/F-1196/F-1134/M-0594/F-0939/F-0969/M-1347/M-0745/M-1101/M-1303/F-1115/F-1178/M-0993/F-1317/F-0984/M-0703/F-1212/F-0828/M-0897/M-1323/F-0617/M-0854/M-1030/M-0977/F-1006/F-1312/F-1040/M-0655/M-1293/F-0549</t>
  </si>
  <si>
    <t>M-1201</t>
  </si>
  <si>
    <t>Rasha Akram</t>
  </si>
  <si>
    <t>F-0622/M-0694/M-0834/M-0607/F-1169/M-0821/F-1013/F-0627/F-1002/M-0609/M-0961/F-0580/F-1132/F-0748/M-1035/M-0824/F-1336/M-0779/F-0935/M-0536/M-0606/F-1204</t>
  </si>
  <si>
    <t>F-1202</t>
  </si>
  <si>
    <t>Areej Hamed</t>
  </si>
  <si>
    <t>F-1168/F-1316/M-0778/F-1045/M-1347/M-0926/F-0953/M-0560/M-0834/F-0804/F-1013/F-1171/F-1129/F-1212/M-0678/F-0959/M-1005/F-1079/M-0877/F-0748/F-0957/F-1098/M-0996/F-0763/F-1226/F-0786/M-1031/F-1120/F-0580/F-1198/M-1014/M-0967/M-1051/F-0545/F-0772/M-0851/M-0860/M-1223/M-1248/F-0671/M-0703/M-0501/M-1201/M-0961/M-0567/F-0751/F-0531/M-0818/F-0629/M-0607/F-1106/F-0544/F-0839/M-0528/F-1324/F-0735/F-0672/M-1187/M-1167/F-1086/M-0949/F-0622/M-0505/M-0723/F-1002/M-0843/F-0838/M-0973/F-1273/M-0610/F-0619/M-0899/M-0536/F-1138/M-0636/M-1293/M-1068/M-1069/M-0738/F-1060/F-1023/F-1204/F-0913/M-1030/M-1286/M-0940/M-1139/M-0609/F-1001/F-1119/F-0950/M-1087/M-1218/M-1262/F-1263/M-1021/F-1193/M-0709/F-0842/M-0680/F-0974/F-0588/F-0753/F-1222/F-0632/F-0578/M-1101/F-1012/F-1061/M-1035/M-0582/F-1169/M-1038/M-1111/M-0876/F-0613/F-0952/F-0532/M-0597/M-0867/F-1312/F-1305/F-1046/F-0592/F-0614/F-0954/F-0508/F-1108/F-0819/F-1210/M-0664/F-0705/M-1194/M-0895/M-0779/M-0774/M-1319/F-0574/M-0821/M-0897/M-1181/F-0660/M-0510/F-0517/M-0892/F-1130/F-0663/F-1131/F-1004/M-0758/F-0737/M-0768/F-0512/F-1123/F-0984/F-0598/F-0739/F-0579/F-1271/M-0524/F-1026/M-0646/F-1059/F-1314/M-0920/M-0964/F-0764/M-0869/F-0757/F-1055/F-0688/F-1152/M-0620/M-0997/F-1178/F-1015/M-0576/F-1274/M-1304/M-1298/M-1276/M-0755/F-0668/F-1071/M-0519/F-0514/M-0590/F-1216/M-0871/F-1284/M-0992/M-0981/M-0593/M-0562/F-1165/F-0623/F-1190/F-1155/F-0516/F-0846/F-1016/F-0728/F-0797/F-0612/M-0868/F-1225/M-0539/F-1042/M-0608/F-1040/M-0941/F-0628/F-1335/F-1317/F-0515/F-0828/F-0502/M-1320/F-1179/F-1213/F-0832/M-0977/M-0837/F-0712/M-0731/F-0886/M-0587/F-0935/M-1024/F-1233/F-1332/F-0905/M-0570/M-0888/F-0564/F-1018/F-0520/F-1143/M-0742/M-0631/F-0685/M-1310/M-1170/F-0931/M-1145/F-0543/F-0538/M-1095/F-0966/M-0947/F-0798/M-0630/M-1036/F-0980/M-1301/M-0903/M-1235/M-1009/M-1025/M-0960/M-1307/F-1081/M-0665/F-0861/F-1285/F-1337/F-0893/M-0813/M-1118/M-1329/M-0809/M-0815/F-1272/F-0549/M-0694/F-1259/M-0777/F-0855/M-1158/F-1214/M-0833/F-1057/M-0831/F-0537/F-0812/M-1163/M-0599/F-0552/M-0624</t>
  </si>
  <si>
    <t>F-1203</t>
  </si>
  <si>
    <t>Lai Yong</t>
  </si>
  <si>
    <t>M-1223/M-1201/M-0599/F-0545/M-0567/M-1243/M-0694/M-1025/M-1293/F-0959/F-1012/M-0834/M-0843/M-0536/F-1079/F-0543/M-0859/F-0579/F-0812/M-0806/F-1198/M-0909/F-1151/F-0954/F-0625/F-1196/F-0747/M-1231/M-1248/F-0836/M-0996/F-0772/M-0562/F-1285/F-1204/M-0768/F-1023/F-1016/F-0520/F-0753/F-0574/M-1319/M-0833/F-0844/F-0568/M-0961/F-0596/F-0627/M-1107/M-0548/M-0680/F-0775/F-1060/M-0988/M-1084/F-1168/M-1035/F-1171/M-0513/F-0934/F-0619/F-0819/M-0949/M-0925/F-1284/F-0622/M-1095/F-1120/F-0525/F-0864/M-1344/M-0670/F-0592/M-0896/F-1216/M-1101/F-0828/M-0778/F-1136/F-1041/M-1109/M-0910/F-0671/F-0882/F-0991/M-1102/M-0609/M-0928/F-0549/M-0607/M-0824/F-1271/F-0735/M-0926/M-0774/F-0578/M-1135/M-0594/M-0597/M-0802/F-0953/F-0720/M-1051/F-1183/M-0783/F-1146/F-0757/M-0841/M-0528/M-1347/F-1152/F-0544/F-1106/F-0672/F-0514/F-0632/F-0614/F-1086/M-0794/F-0927/M-1021/M-1182/M-0995/F-1143/F-0685/F-0717/M-1147/M-0970/M-0960/M-1145/M-0665/M-1117/M-0901/M-0716/F-0807/M-0906/M-0738/M-1022/F-0612/F-1188/F-1071/M-1325/M-0860/F-1027/M-0992/F-0955/F-0898/F-1063/M-1276/F-0929/F-0917/F-0748/M-0862/M-1142/M-0979/F-0842/F-1337/F-0668/F-0838/M-0813/F-0900/F-1153/F-1040/M-1139/F-0698/F-0861/F-1275/M-0967/M-0973/F-1313/F-1278/M-1301/F-1316/F-0857/M-1024/M-0559/M-0590/M-1111/F-1070/M-1068/M-0731/F-0957/F-1193/F-1026/M-0780/M-0610/M-0977/F-0952/M-0744/F-0786/F-1132/F-1032/M-0576/F-0660/F-1260/M-1283/M-1014/M-0826/F-1129/M-0982/F-0935/M-0510/F-1055/F-1257/M-0526/M-1287/F-0799/F-1004/M-1304/F-0687/M-1000/M-0620/M-0540/F-0852/F-0617/M-0696/F-0719/F-0931/M-0771/F-1202/F-0682/M-0527/M-1078/F-0905/M-1007/M-0919/M-0572/M-1194/M-0837/F-0638/M-1211/M-1302/M-1320/M-0779/M-0981/F-0591/F-0798/F-1045/M-0888/F-1215/M-0723/M-0593/F-1253/F-1066/F-1179/M-1269/M-0881/F-0872/M-0903/F-1176/F-1328/M-0703/F-0629/F-0537/F-1242/F-0558/M-0639/F-1144/F-0645/M-1262/M-1345/M-0759/M-0993/F-1258/F-0914/F-0754/M-1054/M-0944/F-0846/M-0865/M-0560/M-1334/M-0951/M-0800/M-1281/M-0673/M-0820/F-0727/M-1036/M-0817/M-0519/F-0669/F-0588/F-0763/M-1326/F-1186/M-0821/M-1038/F-0689/F-0714/M-1170/M-0630/M-1087/F-1178/F-0697/F-0804/F-0760/F-0515/F-0827/F-1075/F-0551/M-0732/M-1091/M-0741/F-1061/M-0634/M-0877/M-0643/F-0726/F-1155/F-0762/M-1265/F-0651/M-1292/M-0724/M-0755/F-1131/F-0502/F-1305/F-0739/F-1190/F-1133/F-1348/F-0531/F-1212/F-0797/M-1056/F-1210/M-0745/M-1308/M-1118/F-0849/M-0654/F-0825/F-1121/F-1105/F-0728/F-1057/F-0980/F-1013/F-1312/F-1324/M-1303/M-0777/M-0664/M-0636/M-1187/F-0913/F-1119/F-0561/F-1059/M-1181/F-0712/M-0529/F-1002/M-0678/F-0829/F-0681/F-1123/F-1001/M-0587/F-1273/F-1015/M-1286/M-0994/M-1241/F-1222/M-1099/M-0963/M-0899/F-1114/F-1169/M-1162/M-1208/M-0534/M-1167/F-1108/F-0938/M-0581/F-0962/F-0942/F-0688/M-0923/M-1329/M-0577/F-1336/M-1338/M-0606/F-1200/F-1227/M-0818/M-0978/F-1180/M-0892/F-0924/M-0505/M-1037/F-1127/F-0974/M-1264/F-0693/F-1295/M-0566/F-1261/M-0895/M-1093/F-0538/M-1125/F-0886/F-1126/M-0586/F-0635/M-0831/F-1046/F-1245/M-1184/M-1083/M-0770/M-1266/M-0524/M-0809/F-1052/M-0742/M-0507/F-1028/M-1220/M-0518/M-0721/F-1274/F-1039/F-1065/M-1206/F-1244/M-1053/F-0893/F-0839/F-0522/M-0940/F-0922/F-0803/F-0990/F-0751/M-1088/M-0523/M-1224/F-1228/F-1112/M-0885/M-0793/F-1236/M-0556/F-1098/F-0891/M-0624/M-0555/M-1033/M-0908/F-1062/F-1018/M-1255/F-1294/F-1233/F-0845/M-0765/M-0656/M-0547/M-0816/F-1238/F-0623/F-1160/F-1317/M-1137/M-1029/F-0975/M-0871</t>
  </si>
  <si>
    <t>F-1204</t>
  </si>
  <si>
    <t>Frank Smith</t>
  </si>
  <si>
    <t>M-0973/M-1223/F-0828/F-0953/F-1002/F-0959/M-0960/F-0786/F-1169/M-0694/F-0804/M-0505/F-1316/F-1026/M-1307/M-0636/F-1215/F-0935/F-0638/F-1336/M-0860/M-0996/F-1059/M-0841/M-1293/F-1136/M-0982/M-1139/M-1005/M-0774/M-0566/F-0632/F-1126/F-0625/M-0610/M-0910/M-1035/F-0819/M-0986/F-0900/M-1241/M-1084/F-0799/M-1135/F-1198/F-0882/F-0798/M-0510/M-1077/F-1190/F-0763/M-1287/M-0768/M-0806/F-0538/M-1051/F-0502/M-0782/M-0961/M-0926/F-1337/F-1138/F-1066/M-0680/F-0836/M-0607/M-0624/F-0614/M-1201/F-0578/M-1231/F-0775/F-0712/M-1184/F-0861/F-0617/F-1013/M-0534/F-0937/M-0528/M-0896/F-0537/F-0772/M-0783/M-0562/F-1045/F-1079/M-1195/F-0846/F-1273/F-0508/F-0942/M-0744/F-0629/F-0512/F-1061/F-0564/M-1068/M-0919/F-0672/F-1146/M-1095/F-0561/M-0779/M-1205/M-0809/F-1285/F-1032/F-0705/F-0748/F-0931/F-0690/F-1214/M-0715/M-0600/M-0560/M-0909/F-0812/M-0988/F-1046/M-0834/F-0580/M-0992/F-0503/M-1286/F-0688/M-0792/M-1276/M-0658/M-0670/F-1318/F-0842/F-0596/M-0906/M-0876/F-0543/M-1267/M-0526/M-0780/M-0859/M-0599/M-0940/M-0677/M-0862/M-1111/F-0574/M-1247/F-0668/M-1268/M-0582/F-0952/F-0531/F-1314/F-0545/M-0665/M-0758/F-1130/F-0726/M-0892/M-0833/F-0592/F-1222/M-0821/M-1033/F-1176/M-0903/F-1062/M-1054/F-1131/M-0867/M-0587/F-0719/F-1016/F-1023/F-0857/F-0739/F-1134/F-0904/M-0594/M-0778/F-1210/F-0514/M-1345/M-0724/F-0975/M-0557/F-0991/F-1063/M-0548/M-0840/F-1106/M-1187/F-1155/F-0504/F-1010/M-0606/F-1233/M-1156/F-0980/F-0751/F-1028/F-0552/F-0568/M-0536/F-0598/M-0877/F-0872/M-0706/F-0669/F-0839/M-1142/M-0837/F-0797/M-0981/F-1313/F-0601/M-1248/F-1275/M-0678/F-1259/M-0944/F-0697/F-1075/F-0627/F-0558/M-1014/F-0532/M-0590/M-0816/F-0583/M-0540/M-0556/F-0563/F-1280/M-0802/F-1133/F-0990/F-1151/F-1012/M-0920/M-0843/M-0527/M-1325/F-1238/F-0544/F-0686/F-1240/M-0868/M-0700/M-0626/F-1349</t>
  </si>
  <si>
    <t>M-1205</t>
  </si>
  <si>
    <t>Saif Alzahrani</t>
  </si>
  <si>
    <t>F-0786/F-0828/M-1201/M-0567/M-0507/F-0563/M-1036/M-1347/M-1293/F-0688/F-0763/M-0562/F-0538/M-0843/F-0934/F-0672/M-0860/F-0638/M-0841/M-1078/M-0859/M-0636/M-1005/F-1168/F-0959/M-0961/M-0678/M-0624/M-0609/F-0799/F-1212/F-1210/M-0988/M-0973/M-1111/F-1013/F-1152/M-0824/F-0754/F-1059/F-1046/F-1202/M-0899/F-1204/F-0617/M-0926/M-0779/M-1286/M-0877/M-0774/F-0739/M-1025/M-0818/M-0915/M-0524/F-1318/M-1095/M-1292/M-1303/M-0738/F-0682/F-0578/F-1138/M-1101/F-0882/M-1038/F-0596/M-0970/F-0502/M-0733/M-0755/M-0920/M-1302/M-0949/M-0593/M-1195/M-0646/M-0821/M-1218/F-1063/F-0671/M-0505/M-1298/F-0927/M-0992/F-1317/M-1068/M-0536/M-1247/F-1316/F-0592/F-1061/F-0686/M-0802/F-0950/F-1060/F-0632/M-0862/F-0844/F-0838/F-0537/F-1253/F-1196/F-1190/F-1098/F-0935/F-0798/M-0979/F-1257/F-1004/F-0764/F-1282/F-1198/F-0748/M-0806/F-0913/F-1123/F-0588/M-0519/F-0583/M-0526/M-1145/M-0881/F-1023/M-0758/M-0996/F-0719/M-0649/M-1241/F-1285/M-0833/M-0919/F-1183/M-0895/F-1026/F-1179/M-1325/M-0703/M-0528/F-0954/M-0606/F-0551/M-1194/M-1182/F-0612/M-0834/M-1307/M-1077/F-1171/F-0598/M-1139/M-1035/F-1120/F-0939/F-1165/F-1213/F-1333/M-1287/F-1215/M-1187/M-0925/M-0599/F-1042/M-1339/M-0724/F-1324/M-0709/M-0888/F-1258/M-0868/M-0982/M-0723/M-1147/M-0876/F-0807/F-0753/M-0794/F-0705/F-1052/M-0814/F-0580/M-0550/M-0582/F-0917/M-0607/M-0570/M-1044/F-0931/M-1262/F-0898/F-1278/F-1001/M-1084/F-0530/F-0819/M-0658/F-0991/M-0995/M-0581/F-0616/F-1075/M-0547/F-0846/F-0955/M-1276/M-0831/F-1249/F-1256/F-0690/M-0752/M-1268/F-1081/F-0579/F-1045/M-0777/M-1243/M-0555/F-0886/F-1126/M-1007/F-1315/M-0998/F-1121/F-0647/M-1184/M-0780/M-0679/F-1280/F-0884/M-0901/F-1348/F-1178/M-1334/M-0906/F-0622/F-0855/F-0544/F-1010/F-1272/F-1012/M-0781/F-0957/F-0861/M-1345/F-1116/M-1109/F-0929/F-0714/F-0804/F-0717/F-0890/F-0687/F-0832/M-0741/F-1002/F-0657/F-1169/F-0532/M-0997/F-0525/M-0951/F-0773/F-1071/M-0809/M-1167/M-0560/F-1070/M-0851/M-0539/M-1107/M-1319/F-1251/M-0759/F-1336/F-0627/M-1030/M-1135/M-1331/F-0504/M-0835/F-0628/F-0762/M-0847/M-1223/M-0820/M-1231/M-0527/M-0977/F-0531/F-0697/F-1186/M-1087/M-0715/F-1216/F-1233/M-0630/M-0782/F-0825/F-0962/M-0696/M-1102/F-1039/M-1181/F-0911/M-0664/F-1297/F-1057/F-0747/F-1132/F-0520/M-1021/F-1221/F-0966/F-0648/F-1041/F-0568</t>
  </si>
  <si>
    <t>M-1206</t>
  </si>
  <si>
    <t>F-1151/F-0954/F-1336/M-0940/F-1198/M-0624/M-0843/F-0563/M-1231/F-0687/F-0735/M-1005/M-1347/F-0543/F-1196/M-1031/F-1016/M-1025/M-1036/F-0775/F-1119/M-0534/F-1126/M-0960/M-1078/M-1187/F-0672/M-1243/F-1202/F-0934/F-0772/F-0622/M-0778/F-1210/F-0512/M-0919/F-1215/F-0726/F-0957/F-1106/F-0882/M-0694/M-1014/M-0610/M-0536/F-1190/F-1216/F-0515/F-1212/F-0549/M-1167/M-1038/F-1060/F-0596/M-0806/F-1032/F-1316/M-0696/M-0567/M-1084/M-1194/M-1077/F-0747/M-0782/F-0953/M-1195/M-1247/F-1138/F-0829/M-0949/F-0959/F-1012/F-0574/F-0579/M-1223/M-0834/F-0502/F-0799/M-0877/M-1101/F-0842/M-0926/M-0540/M-0593/F-1282/F-0544/M-0995/F-1317/M-1107/F-0786/M-0755/F-0748/M-1054/M-0607/M-1320/M-0505/M-0586/F-0583/M-1292/M-0528/M-1135/M-0826/M-0841/M-0996</t>
  </si>
  <si>
    <t>M-1207</t>
  </si>
  <si>
    <t>Atif Anwar</t>
  </si>
  <si>
    <t>M-0738/F-0543/F-0531/M-0910/F-0574/M-0821/M-0877/F-0579/F-1098/M-0567/M-0824/F-1190/M-1248/F-0864/M-0593/M-0977/M-1231/F-1032/M-1243/M-0806/M-1255/F-1106/M-1068/M-0624/F-1136/M-0510/F-0622/F-1143/M-0553/M-0899/M-1025/F-1228/F-0775/F-0954/F-1016/M-0940/F-0568/F-1013/F-1026/M-0837/F-0596/M-1293/F-1146/M-0996/F-0538/M-1223/F-1196/M-0926/F-0583/M-0915/F-1042/F-1120/M-0744/M-0901/F-0836/F-0525/M-0986/M-0851/F-0829/F-1257/F-1059/F-0950/F-0898/M-1194/M-0973/M-0548/M-0906/F-1023/F-1108/F-1202/F-1198/M-0505/M-0534/M-1084/F-1123/F-0638/F-1119/M-1145/F-0975/M-0979/F-0980/F-0786/F-0659/F-1284/M-1139/F-1086/M-1267/M-1014/F-1001/M-0768/F-1204/M-1320/F-0726/M-1187/F-0580/M-0779/F-0549/M-0670/F-0844/F-1240/F-0913/M-0960/M-0557/M-1021/F-0558/M-0792/M-1347/F-1061/M-0550/M-0540/F-0937/M-0993/F-1063/M-1107/F-0751/F-0588/M-0590/M-0892/F-1274/M-0703/F-1316/M-0664/M-0833/M-0859/M-0587/M-0680/M-1301/F-0663/M-0555/M-0831</t>
  </si>
  <si>
    <t>M-1208</t>
  </si>
  <si>
    <t>Isabella Allen</t>
  </si>
  <si>
    <t>F-0953/M-0599/M-1293/M-0567/M-0821/M-1014/F-1151/M-1347/F-0954/M-0860/F-0579/F-0545/F-1120/F-0638/F-0544/M-0837/F-1317/F-1285/F-1123/M-0779/M-1031/F-0543/F-1136/M-0926/F-0672/M-1078/M-0992/M-1025/F-1045/M-0899/M-0505/F-1204/F-0748/M-0988/F-0900/M-0723/M-0519/F-1041/F-0671/M-0536/F-0520/M-1095/F-0697/M-0986/M-0610/F-0538/M-0607/F-1132/F-1071/M-0833/F-0786/M-0820/F-1026/F-0578/F-1215/F-1171/M-1292/M-0920/M-1135/F-0531/F-0757/M-1302/M-0768/F-0687/F-1119/M-1068/M-0973/F-0950/M-1107/F-0829/M-1102/F-0739/F-1282/F-0563/M-1201/F-0629/F-1169/F-1333/F-0775/M-0951/F-1336/M-0609/M-0501/F-0842/F-0503/M-0540/F-1155/M-0557/F-0808/M-0758/F-1138/M-0977/F-0685/M-0566/F-1178/F-0751/M-1167/M-0587/F-0690/M-1072/F-0846/F-0957/F-0705/M-0678/F-0648/M-1077/F-1070/F-1012/F-1273/F-0623/F-1271/M-1194/M-1147/M-1304/M-0817/F-1193/F-0568/F-0686/F-1144/M-0670/M-0733/M-0709/M-1286/F-1066/F-0764/F-0612/M-0534/M-0691/F-1010/M-0744/M-0573/M-1158/F-0804/F-1126/M-0794/M-0896/F-1186/F-1202/F-0627/F-0512/M-0696/M-0859/M-0791/M-1036/F-1165/F-0558/M-1334/F-0839/M-1182/M-0813/M-0928/M-0620/M-1326/M-0560/F-0975/M-1223/M-0527/M-0851/M-1091/M-0634/M-1262/F-0812/M-0590/F-0849/M-0677/F-0517/F-0942/M-0865/F-1228/M-1035/F-1346/F-0773/F-0622/M-0871/M-0826/F-0588/F-0574/M-1339/M-0979/M-1255/M-0895/F-1280/F-1214/F-0647/M-0818/M-0910/M-1266/F-0651/F-0797/M-0814/M-0793/F-1152/F-0747/M-0752/M-0513/F-1016/F-1222/M-1269/M-1276/M-0834/M-1211/F-1322/F-1256/F-1004/F-1335/F-1275/M-0582/F-0753/F-0864/M-1187/F-1062/F-0659/F-1259/F-0917/F-1116/M-1074/F-0598/M-0816/M-1181/F-0852/F-0549/F-0591/F-0625/M-0700/F-1226/F-1057/F-0767/M-1303/F-1133/M-0644/M-0903/F-0516/F-0861/M-0888/M-0570/F-0772/M-0847/F-1324/M-0783/F-0807/M-0781/F-1141/M-1268/F-1146/M-1043/F-0913/F-1042/F-1183/M-1320/F-0688/M-0998/F-0935/F-1196/F-0532/M-1241/F-0819/F-0692/F-0564/M-1301/M-1038/F-1081/F-0799/M-0792/F-0838/M-0854/F-0763/F-1257/M-0909/F-0701/M-0662/M-1142/F-0580/F-0904/F-0684/F-0717/F-0990/M-0510/F-0934/F-0616/M-1021/F-1121/F-1112/F-1001/M-0881/F-1189/F-0617/F-0882/M-0606/F-0886/M-0550/F-0801/M-0572/F-0719/F-1098/M-0885/M-0649/F-0924/F-1018/F-0619/M-0548/F-0795/F-0884/F-1059/M-0824/M-0919/M-0806/M-1111/M-1307/F-1079/F-0948/F-1234/F-0628/M-0680/M-1319/F-0735/F-1348/F-1198/F-1154/M-0555/F-0754/M-0967/F-0890/M-0732/M-0906/M-0778/F-1090/F-1240/F-0657/M-1005/F-0991/F-0889/F-1063/F-1157/F-1130/F-1105/F-0712/F-0682/M-0518/F-0959/F-0828/M-0559/F-0974/M-1150/F-0515/M-1083/M-0694/M-1024/M-1283/M-1192/F-1013/M-0940/M-1037/M-1231/M-0843/M-0734/F-0836/F-0863/M-0862/M-0581/M-0960/M-0755/F-1309/F-1216/M-0856/F-0502/M-1191/M-1125/F-1318/M-1044/F-1108/M-1248</t>
  </si>
  <si>
    <t>F-1209</t>
  </si>
  <si>
    <t>Fawzi Abdulaziz</t>
  </si>
  <si>
    <t>M-1293/F-1119/F-0622/M-1014/F-1169/F-0545/F-0543/F-0632/M-0624/M-0919/M-0851/M-1036/M-1068/M-0926/F-1132/M-0860/M-1231/M-0566/M-0636/F-0954/M-1033/F-0772/F-0935/F-0544/M-0949/F-1120/F-0754/F-1098/F-1123/M-0973/M-0548/M-0920/F-0828/F-0937/M-1031/F-1285/F-0913/F-1138/F-1155/F-0836/F-1086/M-0510/M-1276/M-0505/F-1004/M-0723/M-0960/F-1001/F-0525/M-1084/M-0593/M-1223/F-1318/M-0534/F-0625/F-1317/F-0747/M-0779/M-0940/F-0726/M-1078/M-0519/F-0980/F-1204/M-1107/F-0829/F-0629/M-0524/M-0536/F-1324/F-0672/M-0841/F-1336/F-1046/M-0876/M-0758/F-0844/F-1061/M-0906/M-0680/F-1055/M-1339/F-0735/F-1215/M-1145/M-0970/M-0570/M-0576/F-1216/M-1292/M-1255/M-1302/M-1243/F-0579/M-0703/M-1241/M-0881/M-0599/F-0911/M-1287/F-0953/F-1016/F-1196/M-0560/F-0942/F-0934/M-0892/F-1060/M-1083/M-1320/F-0561/M-0961/M-0843/M-1005/M-0988/F-0764/F-0627/F-0857/F-1041/F-0538/M-0610/F-1040/F-1312/F-1188/F-1032/F-1165/F-1253/F-0950/F-1131/M-1325/M-0501/M-0837/F-1349/M-0553/F-0574/F-1106/F-0839/F-1108/M-1344/F-0952/F-0808/F-0537/F-0502/F-0671/M-0993/F-0984/M-1054/F-1168/F-1066/M-1051/F-1070/F-1233/F-1112/F-1280/M-1267/M-0877/F-0751/M-0806/F-1190/M-0696/F-0956/M-0771/M-0834/M-1167/M-0577/F-1062/F-1274/M-0833/M-0738/M-1025/F-0614/M-1170/M-0963/F-1103/M-0928/F-0838/F-0810/F-0532/M-0817/F-0685/F-0531/M-1110/M-0824/M-1266/M-0782/M-1021/M-0995/M-0888/F-0727/F-1002/M-0523/M-0513/M-1147/M-0649/F-0931/F-0613/M-0529/M-1087/M-0573/F-0861/F-1136/F-0638/M-1064/M-0715/M-0802/M-0778/F-1257/M-0556/F-1079/M-0871/M-1158/M-0964/F-1284/M-1281/F-0917/F-1129/F-1315/F-0720/M-1286/M-0602/F-0882/F-0698/M-1043/F-0660/M-0608/M-0982/M-0744/F-0753/F-0578/F-0530/F-1012/F-0893/F-0705/F-1321/M-0677/M-1247/M-0818/M-0979/F-0760/F-0717/F-0864/M-1102/M-0562/F-1116/F-1227/F-1198/M-0670/M-0792/M-0821/M-1235/M-1334/F-1063/M-1304/M-0539/M-0896/F-1154/M-0746/M-1118/M-0768/M-0630/F-1260/F-1333/M-1181/M-0996/M-0981/M-1035/F-1071/M-0607/M-1345/M-0901/F-0682/F-1175/F-0659/F-1027/F-1143/F-0686/M-1268/F-0702/F-0617/F-0924/M-0679/M-0814/F-1144/F-0663/F-0957/F-0508/M-0793/M-0932/F-0819/F-0991/F-0959/F-0812/M-0781/F-1337/F-1314/F-0807/M-0600/M-0887/F-0645/F-1258/M-0925/F-1017/M-1323/M-0859/F-0773/M-0967/F-1259/F-1203/M-0736/M-0734/F-0552/M-1072/F-1018/M-1319/F-1065/F-0592/F-0681</t>
  </si>
  <si>
    <t>F-1210</t>
  </si>
  <si>
    <t>Tahir Saleh</t>
  </si>
  <si>
    <t>F-0953/M-0926/M-0960/F-1168/M-0694/F-1046/F-1079/F-0638/F-0913/F-0959/M-1201/F-1119/F-1013/F-0538/M-1068/F-0545/F-1178/F-0861/M-0851/F-0934/F-1098/F-1216/F-0735/F-0596/F-1129/F-1106/F-0512/M-1339/F-0954/F-0544/F-0583/F-0786/F-0754/M-0909/M-0534/F-1126/F-1032/F-1151/F-0537/M-0821/F-0502/M-0536/F-0927/M-0834/M-0906/M-1303/F-0579/F-0739/M-1054/M-0510/M-1262/F-0617/M-0988/F-1086/F-0515/M-1286/M-0977/M-0570/F-0882/M-1319/M-0696/M-0501/M-1170/F-1215/M-1095/F-1273/M-0738/F-0819/F-0592/M-0792/M-1145/F-0525/M-0899/M-1069/F-0685/F-1316/F-1198/M-0920/F-0622/M-0940/M-1111/M-0774/M-1223/F-0532/F-1123/M-1025/M-0744/M-0703/F-0697/F-1026/M-0901/F-1171/F-0984/F-0753/F-1271/F-0991/F-1016/F-0619/M-0809/F-1204/F-0625/M-1182/F-1324/F-1193/F-0747/M-1301/F-1002/F-1336/M-0540/F-1023/M-0505/F-0937/F-0705/M-1091/F-0726/F-1070/F-0613/F-1060/M-0636/M-0781/F-0598/F-0952/M-0529/M-1325/F-0846/F-0894/M-0951/F-0798/M-0599/F-0514/F-1071/M-1347/M-0587/M-0780/F-0757/M-0602/M-0678/M-1117/M-1087/M-0555/M-1304/F-1066/F-0810/M-1139/F-1012/M-0547/F-1196/F-0812/F-1188/F-1312/M-1194/F-0568/F-0543/F-0917/F-0775/M-1005/F-0672/M-1036/F-1136/F-0551/M-0794/F-1278/M-0646/F-0737/M-0771/F-0516/F-0728/M-1248/M-1022/M-0925/M-0867/M-0553/M-0789/F-1045/M-0815/F-1165/F-1226/M-0824/M-0624/M-1281/M-0658/F-1228/M-1072/F-0563/M-0723/M-0961/M-1287/F-1238/F-0591/M-0523/M-0979/F-0614/F-0935/F-1189/M-1195/M-1084/M-0507/F-0629/M-0970/F-1155/M-0582/F-1153/M-1329/F-1202/F-1272/M-0973/F-0504/F-1169/M-0869/F-1258/M-0833/F-1333/M-1156/M-0818/M-0649/F-1297/M-0841/F-0671/F-0980/F-1225/M-1110/M-0967/F-1081/F-0522/F-0799/M-1074/F-1152/M-1135/M-1164/M-0856/F-1141/F-1130/M-1326/M-0816/F-0668/F-1075/F-0531/F-0508/F-0911/M-0733/M-1276/M-0597/M-1102/M-1033/M-0814/M-0557/M-0573/F-0844/M-1307/F-0748/F-0623/M-0670/F-0827/F-0530/F-0632/M-0945/F-0686/M-1078/F-1154/M-1283/M-0699/M-0982/M-0826/F-0828/M-0963/M-0650/M-0562/F-0975/M-0837/F-1261/F-1346/F-0751/F-0842/F-0807/F-1222/F-1027/F-0883/F-0900/M-1293/F-0689/F-1342</t>
  </si>
  <si>
    <t>M-1211</t>
  </si>
  <si>
    <t>Gong Lihua</t>
  </si>
  <si>
    <t>F-1026/M-0926/M-0607/M-0560/M-0910/M-1276/M-0599/M-1054/F-1212/F-1136/M-0824/F-0735/M-1286/F-0959/F-0537/F-0954/M-1319/M-0534/M-0562/M-0646/F-0991/M-0892/F-1152/M-0949/F-0935/M-0593/F-1317/M-1068/F-0543/F-0819/F-1046/F-1138/F-1198/F-1106/M-0694/F-1129/F-0629/M-0977/F-0598/M-0567/F-1143/M-1307/M-0973</t>
  </si>
  <si>
    <t>F-1212</t>
  </si>
  <si>
    <t>Austin Jones</t>
  </si>
  <si>
    <t>F-1198/F-1151/M-0599/F-0959/M-0774/M-1293/F-0953/F-0748/F-1324/F-1002/M-0646/F-0592/M-0567/M-1255/F-0747/M-0860/F-0579/M-1167/F-0937/M-0744/M-1231/F-0828/F-1204/F-0543/M-1084/F-0772/F-0786/M-0505/F-1178/M-0519/F-1123/F-1012/F-0861/M-1182/F-0812/M-0694/M-0562/F-0578/F-0549/M-0973/F-1317/F-0538/M-0738/M-1201/F-1143/M-0821/M-0996/M-0824/M-0826/M-1038/M-1307/F-0950/F-1316/M-0926/F-1016/F-0627/F-0934/F-0545/M-0820/F-0614/M-0910/M-1187/M-1101/F-0935/M-0837/F-0502/M-1303/M-0777/M-1077/M-1107/F-0629/M-0528/M-1170/F-1228/M-1181/M-0951/M-0501/F-1171/M-0610/M-1223/F-0957/M-1298/F-0842/M-0834/F-1169/F-0753/M-0778/F-1318/M-0723/M-0877/F-1098/F-1305/M-0988/M-0960/F-0558/F-1071/M-1345/M-0536/F-0857/F-1086/F-1168/M-0949/F-0911/M-1031/M-0779/F-0561/F-1013/F-0927/M-0620/F-0735/M-1033/M-0582/M-0928/M-0560/F-0686/F-0754/F-0839/F-1026/F-0671/F-1129/M-1051/F-0763/M-0967/M-0782/M-0919/F-1040/M-1068/F-0544/F-0514/M-1091/M-0986/M-0634/F-1152/F-1155/F-1023/F-0532/F-0829/M-0665/F-0893/F-0900/M-0510/M-1319/F-0625/F-1146/M-1184/M-0802/M-1069/F-1312/M-0840/F-1144/M-0636/F-0563/M-1292/F-1066/M-1208/F-0690/M-1005/F-1273/F-0712/F-1214/F-1216/M-0992/F-1138/M-0678/M-1014/M-0932/F-0904/F-0984/M-0602</t>
  </si>
  <si>
    <t>F-1213</t>
  </si>
  <si>
    <t>F-1204/F-1151/F-0672/F-0512/F-0538/M-0837/F-1106/M-0567/F-1013/F-1285/M-1201/F-0502/M-0961/M-0977/M-1111/F-1046/F-0592/M-0860/M-0599/F-1317/F-0957/F-1002/F-1059/F-1098/M-1031/M-0680/F-0775/F-1216/F-0991/F-0688/F-1257/M-0841/F-1042/F-1123/M-1033/M-0610/F-0543/M-1307/M-0607/M-0915/F-0598/F-1198/M-0824/M-1194/F-0959/M-1231/F-1183/F-0712/F-0898/F-0583/F-0786/M-1248/F-0671/M-0703/M-0876/M-1038/M-1187/F-0844/F-0839/M-0818/M-1184/M-1301/F-1129/M-0925/M-0821/F-0935/F-0757/F-1081/M-0791/F-0545/M-0534/F-1119/F-1226/F-0531/M-0758/F-1079/F-0717/M-0510/F-1126/F-0953/F-1324/M-1292/M-0960/F-0975/F-1186/M-1101/F-0939/M-0988/F-0812/M-0755/M-0560/F-0804/F-1228/F-1070/M-1139/M-0951/F-0549/M-1083/M-0694/F-1280/M-0820/M-1291/F-0588/F-0829/M-0696/F-0632/M-0700/F-0913/F-1189/F-1297/M-0809/M-1145/F-0612/F-1169/M-0892/M-0806/M-1044/F-1016/F-0579/F-0748/M-1005/F-1071/F-0663/F-1245/M-0609/M-0995/M-1025/M-0840/M-0982/M-0709/F-0682/M-1051/M-0597/F-0720/M-1167/F-0787/F-1168/M-0779/M-0859/F-1131/M-1208/F-0737/M-1344/M-0909/F-0836/F-1233/F-1063/F-0747/M-0582/M-0802/F-0520/F-1086/M-1223/M-1286/F-0828/F-0551/F-0927/M-0910/M-1182/M-0608/F-1018/F-1144/M-1068/F-0858/M-0716/M-0536/F-0893/F-0917/F-1066/M-1267/M-0507/F-0764/M-0895/F-0819/F-0955/M-0899/M-0897/F-0508/F-0686/M-1107/M-0602/F-0827/M-0553/F-1155/F-1210/M-1302/F-0808/F-1176/F-1305/M-0540/M-0814/F-0504/M-0826/M-0919/M-0524/M-1054/F-0810/F-1212/F-1312/F-0687/F-1271/F-0929/M-0833/F-0564/F-0726/F-1062/F-1232/F-0629/M-0744/M-0547/M-0817/F-1012/F-0568/M-1287/F-0974/M-0774/M-0526/F-0830/M-1077/F-1154/F-1188/M-0865/F-0574/F-0948/M-1102/F-1318/M-0933/F-0661/F-0596/F-1028/M-0996/M-0869/F-0937/M-0973/M-1235/M-0559/M-1043/M-1118/F-0861/M-1303/M-0646/M-0945/M-1164/M-1339/F-1175/M-1304/F-1336/M-0656/M-0928/M-0576/F-1171/F-1138/F-0578/F-0825/M-0967/F-0762/M-1110/M-0587/M-0600/M-0590/M-0920/F-0911/M-0550/F-0954/M-0850/M-0901/M-1283/M-0862/F-0561/F-0514/F-1023/M-0781/M-1241/M-0835/F-0886/F-0697/F-0622/M-1109/F-1258/M-0888/M-1036/F-0924/M-1293/F-0728/F-0797/F-0698/F-1027/F-0773/M-0572/F-1275/F-1273/F-1041/M-0654/F-0852/F-0735/F-1141/F-0842/F-0515/F-0616/M-0780/M-1008/F-1032/M-1311/M-0941/F-1278/M-0529/F-1060/M-1247/F-0952/F-0889/M-0678/M-0620/F-0638/F-1120/F-1263/F-1249/M-1347/M-0853/M-0834/M-1206/F-0934/M-0778/M-0675/M-1218/M-0949/F-0772/M-0868/M-0691/F-1001/F-1227/F-0799/M-1205/M-0636/M-1319/M-0626/F-0580/M-1125/F-0763/F-0803/F-1045/F-1274/F-1215/F-1146/F-1133/F-0855/F-1295/F-0530/F-1092/M-0964/F-1202/F-1049/M-0992/M-0768/M-0926/M-0593/F-0617/M-1091/M-1276/F-0544/F-0648/F-0563/M-0994/M-0944/M-1095/M-0856/M-0746/F-0707/F-0845/F-0503/M-0715/M-1192/M-0792/M-0816/F-1127/M-0851/M-1264/F-1260/F-1222/M-0505/F-0619/M-1069/M-0940/M-0723/M-1185/M-0729/F-1346/F-1316/M-0706/M-0519/M-1163/M-0571/M-0738/F-1114/F-1178/F-1136/F-0751/M-1080/M-1243/F-0537/M-1345/F-0500/F-0950/F-0972/F-0882/M-1014/M-0986/F-0863/F-0769/M-0908/M-0843/F-1010/M-0642/M-0963/M-1207/M-0562/M-0800/M-1035/F-0795/M-0789/F-1052/F-0980/F-1055</t>
  </si>
  <si>
    <t>F-1214</t>
  </si>
  <si>
    <t>Mo Rong</t>
  </si>
  <si>
    <t>M-0694/F-1316/M-0988/M-1347/F-1169/M-0507/F-0934/M-1243/F-0954/M-0877/M-0678/F-1106/F-1026/M-0859/M-1025/F-0531/F-1317/M-0973/F-0578/F-1168/M-0774/M-1036/F-0991/F-1120/M-0636/F-1032/M-1201/M-1005/F-0568/M-1223/F-0687/F-1155/F-0592/M-0755/F-0935/F-0836/M-0680</t>
  </si>
  <si>
    <t>F-1215</t>
  </si>
  <si>
    <t>Joyce Price</t>
  </si>
  <si>
    <t>M-1276/M-0988/M-1031/M-0507/F-0688/F-1136/M-0778/M-0636/M-1068/M-0996/F-1119/M-0723/F-1079/F-1129/M-1005/F-0786/M-0973/M-1111/F-0544/M-0680/F-1316/F-1165/F-0913/F-1002/F-1004/F-1046/F-0735/F-0672/F-1016/M-1347/M-1135/F-0799/M-1077/F-0775/M-0949/M-0910/M-0833/F-0861/M-1241/M-0899/F-0502/M-0678/M-0703/F-1297/M-0851/M-0960/F-0568/F-1001/M-0860/M-1035/F-0619/M-0510/F-1210/F-0953/M-0820/M-0755/M-0607/F-1213/M-0834/M-0877/F-0937/F-0531/M-0562/F-1190/M-0528/M-1325/F-0798/F-0864/M-0992/F-0929/M-0536/M-0940/M-0570/M-1304/F-0622/M-0919/F-1312/M-1184/M-0534/F-0545/F-0663/M-0758/M-0859/F-0954/M-0777/M-0501/F-1337/F-1106/F-1042/F-1212/F-0846/M-0967/M-0529/F-0632/M-1025/M-1036/F-1138/M-0824/M-0593/F-0935/M-0915/M-0780/F-1126/F-0804/F-0512/F-1285/F-0638/F-0687/F-0726/M-0818/M-0587/M-0821/F-0838/M-1205/M-0550/M-1287/F-0564/F-0668/M-1268/F-1023/F-0598/M-1247/M-1201/F-1169/M-1145/F-0508/F-1240/M-1208/F-0537/M-0986/F-0753/M-0806/F-1349/M-0979/M-1051/M-1286/M-0791/M-0573/F-1155/M-0774/M-0783/F-0952/M-0738/M-1170/F-0592/M-0670/M-0523/F-0563/F-1112/M-0793/M-0963/F-0764/F-1279/M-1218/F-0819/M-1243/F-0530/F-0712/F-0514/F-0872/F-1057/F-0900/M-0567/F-0657/M-1091/M-0740/F-1249/M-1223/F-1092/F-1233/F-0669/M-0694/F-1028/F-1130/F-1132/F-0772/M-0610/M-0768/F-0520/F-0924/M-0608/F-1259/F-0950/M-1231/M-0926/F-0829/F-0956/F-1216/M-0548/F-0625/F-0957/F-1062/F-1108/F-0717/M-0649/F-0580/M-1078/M-1101/M-1087/F-0948/M-1107/M-1292/F-0583/M-1167/M-0665/M-1033/F-0591/M-0540/F-0858/M-0826/F-1228/F-0616/F-1273/F-1226/F-0763/F-0904/F-1284/M-1163/M-0841/M-0582/M-0895/M-0794/F-0676/M-0782/M-0945/M-0869/M-0843/M-1000/F-1178/M-1194/F-0685/F-0720/F-1336/M-0641/M-1109/M-1014/M-0624/F-0682/F-0748/F-0898/F-0578/F-0890/M-0733/F-1328/F-0549/M-1139/M-0716/F-1052/F-1063/M-1329/F-1198/F-0601/F-0939/M-0527/M-0982/M-0691/F-1060/M-0742/F-1318/M-0847/F-1324/M-0840/F-1013/M-0586/F-0751/F-0839/F-1123/F-0575/M-0526/F-0648/F-1282/M-1281/M-1162/F-0719/M-1293/M-0662/F-0623/M-0524/M-1072/M-1187/F-1116/F-1026/M-0664/F-1335/F-1202/F-1018/F-0684/M-1334/F-0702/M-1029/M-0995/F-1065/M-0770/M-0626/F-0931/M-0609/F-1272/M-0837/F-1151/M-0599/M-1024/M-0779/M-0925/F-0959/M-0709/M-0978/M-0997/F-0504/M-0560/F-1120/F-1055/F-0525/F-0701/F-1333/F-0754/F-1086/F-0766/F-1295/F-0893/F-1315/F-0911/F-1012/F-1309/M-0744/F-0647/M-0977/M-0646/M-1289/M-1319/F-1098/M-1291/F-0671/F-1010/M-0557/F-1214/F-1131/F-1186/M-0553/M-1054/F-0966/F-1152/M-1265/F-0627/M-0920/F-1189/F-0760/M-1056/F-1317/F-1346/F-1176/F-1322/M-0731/F-1332/F-0629/M-1080/F-0762/M-1301/M-1299/F-0972/M-1283/M-0519/M-1148/M-1217/F-1313/F-0832/M-0639/F-0612/F-0538/M-0964/F-0574/M-1303/F-1168/F-1103/F-0917/F-0728/M-0658/M-1064/M-0699/M-0752/M-0867/M-0505/M-1344/M-1037/F-1160/F-0927/F-0515/F-0827/F-1114/M-0878/M-0600/M-0673/M-0944/M-0620/F-0797/M-1095/F-0714/F-0503/F-0543/M-0961/M-1267/F-1253/F-0695/F-0660/F-0828/M-1181/F-1257/F-1250/M-1224/M-0903/F-0886/M-0943/M-1248/F-1193/F-1153/F-0614/M-0630/F-0785/M-1211/F-1204/F-0516/M-1008/F-1059/M-1050/F-1314/F-0693/F-0628/F-1066/F-0645/M-0932/F-0918/F-0674/F-1071/M-1343/F-1143/M-0776/F-0842/M-0761/M-0556/F-1146/M-0909/F-0934/F-0666/F-1348/F-0689/M-1067/F-1124/M-0746/M-0792/M-1307/M-0813/F-1171/F-1045/M-0634/F-1032/F-0969/M-0802/M-0576/M-0771/M-0590/F-0579/M-0642/M-0907</t>
  </si>
  <si>
    <t>F-1216</t>
  </si>
  <si>
    <t>Ghassan Salim</t>
  </si>
  <si>
    <t>F-0953/M-0505/F-1013/M-0567/M-1167/F-1285/F-1168/M-0977/F-1098/M-0960/M-0507/F-0531/F-0502/F-0828/M-0738/M-1243/F-0786/F-1032/F-1196/M-1255/F-1045/F-0839/M-1078/F-1146/M-0949/F-1123/F-0747/F-1178/F-0512/F-1129/M-1303/F-0812/F-1318/F-1204/F-0763/M-0834/F-0545/F-1046/M-1095/M-1344/M-0860/M-1084/M-0501/M-1145/F-1155/F-0900/F-0882/F-0844/F-1041/F-0583/F-1198/F-1151/M-0510/F-1257/F-0712/M-1231/F-0799/M-0664/F-0929/M-1276/F-1253/F-0911/M-1031/F-1081/F-1312/F-0714/M-1182/M-0881/F-1126/F-1059/F-0668/F-0537/F-0563/F-1131/M-0550/F-1316/M-0824/M-0779/F-1061/M-0758/M-1223/M-0636/F-1079/F-0588/F-1190/M-0986/M-0513/M-0778/M-0607/M-0560/F-0959/M-0906/F-0627/F-0687/M-0909/M-0755/F-0564/M-0680/F-0517/M-0982/M-0794/M-1187/F-0934/M-0915/M-0792/F-0957/F-0991/M-1181/M-1030/M-1087/M-0843/F-1108/F-1202/M-1111/F-0931/M-0816/M-0609/F-1086/F-0686/F-0689/F-0829/F-1106/M-1347/M-0694/M-1102/F-0753/M-1033/F-0515/F-0659/F-0503/F-0672/M-1051/F-0508/F-1023/M-0524/M-1158/F-1026/F-0516/F-0739/F-0561/M-1334/M-0859/M-1014/F-1193/M-0600/M-0678/F-0628/M-0926/M-0679/F-0775/F-1144/M-0892/M-1218/M-0590/M-0534/M-1170/F-1250/F-0804/F-0574/F-0935/M-1147/M-0963/F-0810/M-0587/F-1103/F-0592/F-0647/M-0599/M-0733/F-1138/M-0901/M-1235/M-1068/M-0895/M-0877/M-1307/F-0808/F-1324/F-1183/F-1272/F-1336/M-0993/M-1248/F-0913/F-0568/F-0623/F-1222/M-1038/M-0802/M-0744/M-0899/M-0547/F-0735/F-1002/F-1295/F-1275/F-0787/M-0716/M-1072/F-1027/M-0783/F-0614/F-0955/F-1070/M-1301/F-0543/F-1274/M-0869/M-1110/F-0974/M-0888/M-0630/M-1298/M-0665/M-1107/F-1215/M-0941/F-1012/F-0648/M-0961/M-0696/M-0878/F-1133/M-0740/M-1289/F-0617/M-0920/M-0821/F-0937/F-1152/F-0632/F-1328/F-0764/M-0724/F-1245/M-0996/F-1171/M-1139/F-0701/M-1339/F-1119/F-0728/M-1287/M-1082/M-0790/F-1225/F-1116/F-1042/F-0825/F-1249/M-1118/F-1348/M-0940/M-0879/F-0622/F-1001/F-0726/F-0580/F-0950/F-1122/M-1036/M-0602/M-0771/M-0981/M-0967/M-0677/F-1189/M-0527/M-1069/M-0970/M-1194/M-0964/M-0562/F-0684/F-1313/F-0671/M-0673/M-1025/F-0698/F-1349/F-1127/M-0641/F-0760/M-0624/F-0846/F-1112/M-1044/F-0827/F-0629/F-0720/F-1004/F-1273/M-1345/F-1169/M-1265/M-1293/M-0925/F-0737/F-0965/F-0838/F-0525/F-1175/M-0910/F-1314/F-1258/F-0707/M-0732/F-0613/M-1177/M-0642/M-1135/F-1322/M-1201/F-0766/F-0625/F-0663/M-1310/M-0519/F-1105/F-0757/M-0634/M-1319/M-1054/M-1268/M-0851/F-1251/M-0813/F-0788/F-0682/F-0894/F-0863/M-0577/M-0951/M-0820/F-1332/F-0772/M-0523/M-0526/F-0939/M-0536/M-0723/M-1073/F-1132/M-1148/M-0989/F-0748/F-0549/F-1120/F-0681/F-0520/M-1003/M-0876/M-0736/M-0862/F-0984/M-1080/F-0849/F-0819/M-0837/F-1317/F-0972/M-0658/F-0924/F-0619/M-0840/F-0579/F-0864/F-0616/F-0954/M-1067/M-1299/M-1021/F-0690/M-0973/M-0593/M-1292/F-1165/M-0897/F-1063/M-1029/M-0809/M-1104/M-1331/F-0861/F-0635/M-1083/M-1267/F-1136/M-1327/M-1184/F-0916/M-0867/F-0578/F-1279/F-1065/F-0852/M-0907/M-1288/M-0640/F-1071/F-0898/M-0868/F-0500/M-1000/M-1211/F-0569/M-0992/M-0529/F-0717/F-1060/M-0597/F-0921/M-0528/F-1259/F-0558/F-1149/M-0646/M-0711/F-1212/M-0704/F-1130/M-0988/M-0768/F-0638/M-1320/M-0817/M-0729/F-0987/F-0697/F-1028/F-1018/M-0979/F-1143/F-1010/F-0754/F-0544/F-0990/F-0751/F-0725/F-0532/F-1016/M-0553/F-0661/M-0667/F-0785/M-0644/F-1092/M-1224/M-0606/M-0731/M-1024/M-0833/M-1266/M-0831/F-0651/F-0842/M-0582/F-0874</t>
  </si>
  <si>
    <t>M-1217</t>
  </si>
  <si>
    <t>Lei Xiaoyan</t>
  </si>
  <si>
    <t>F-1026/M-0778/F-0804/F-1317/M-0988/M-0977/M-0624/F-0735/F-0828/F-1204/M-0843/F-0543/F-0954/F-0672/M-0851/F-1285/F-0687/M-0636/F-0786/M-1025/F-1169/F-1129/F-1198/M-0910/M-1319/M-0967/F-1257/F-0747/F-1178/M-0892/M-0779/F-0934/M-0877/M-0609/F-0537/F-1190/M-0837/M-1111/F-1155/F-1126/F-1146/F-0748/M-0926/M-1033/F-1213/M-0501/F-0775/F-0617/M-0606/M-1031/M-0961/M-0553/F-1202/M-1068/F-1336/F-0671/F-0763/M-0949/F-1318/M-0696/F-1143/F-0531/F-0819/F-1196/M-1072/M-0818/M-1030/F-1004/M-0806/F-1215/F-0563/F-0864/F-0514/M-0920/M-0817/M-0678/M-0560/F-0668/F-1253/F-0842/M-0992/M-1291/F-0583/F-0950/M-1276/F-0685/M-0600/F-1098/M-1014/M-1262/M-1005/F-1001/M-1301/M-0738/M-0896/F-1222/M-1298/F-1151/M-0970/F-0516/M-0868/F-0688/F-0717/F-0753/F-0799/M-0507/M-0862/F-0760/M-0859/F-1349/F-1212/M-0529/M-0566/M-1281/F-1316/M-1147/M-0733/M-1021/M-0519/F-0882/F-0568/M-1304/F-1010/F-1228/F-0754/M-1339/M-0774/M-0909/M-1156/F-0628/F-1168/M-1170/M-0593/F-1273/F-0712/F-1027/F-1183/F-1305/M-0582/F-1152/M-1223/M-0820/F-0955/M-0620/F-1071/F-1188/F-0613/F-1132/M-0658/F-0622/F-1040/M-0816/M-1248/F-0959/F-0690/M-1208/F-0598/M-0555/F-0578/M-0536/M-0824/M-0716/F-0549/F-1121/M-1286/F-1119/F-0682/F-0839/F-0798/M-0755/F-0810/M-1329/F-0714/F-1274/M-0860/M-0528/M-0665/F-0520/F-1123/M-0527/F-0980/M-1243/F-0975/M-1293/F-0931/F-1335/F-0530/F-0913/F-1240/M-0699/M-1158/F-1275/M-0815/F-0659/M-0740/M-1235/F-0764/M-1292/F-1120/F-0660/M-1267/F-1042/M-0963/M-0881/F-0898/M-0673/F-1313/F-1070/M-0848</t>
  </si>
  <si>
    <t>M-1218</t>
  </si>
  <si>
    <t>Jennifer Murphy</t>
  </si>
  <si>
    <t>F-0543/F-1198/F-0828/M-1293/F-0861/F-1046/F-1317/M-0977/F-0627/F-0786/F-0748/M-0940/F-1215/M-1051/M-1201/F-0959/M-0996/M-0919/F-0583/F-1045/F-1059/F-1004/F-1285/F-1336/F-0957/M-0606/F-1002/M-1339/F-0617/F-1146/F-1155/M-0524/M-0553/F-1013/F-1026/F-1210/F-0980/F-0954/M-1054/M-1287/M-0505/M-0843/M-1035/M-0670/M-0755/F-0735/F-0751/F-1228/F-0864/M-1286/M-0607/M-1111/M-0510/M-0876/M-1347/F-0638/M-0540/M-0841/M-1319/F-1032/M-1255/F-0520/F-1213/F-0819/M-0599/M-1005/F-0829/M-0821/F-1188/M-0859/M-0507/M-1084/F-1012/M-1101/F-0558/M-1087/M-0988/F-0950/M-1301/M-1320/F-0579/M-0738/F-1202/F-0798/F-0660/F-0911/F-0842/F-1253/F-1071/M-1170/M-1135/M-0960/M-0779/F-0900/M-0680/M-0758/M-0774/F-0844/M-1139/F-0804/M-0979/M-0587/F-1055/M-0949/F-1204/M-0992/F-1316/M-1184/F-0619/F-0663/M-1243/M-0791/M-1038/M-1102/F-1060/F-1263/F-1337/F-0632/F-0838/F-0512/F-1280/F-0563/F-0574/M-1205/F-0846/F-0975/F-0515/F-0956/M-1325/F-0697/F-1328/F-1152/M-0806/M-0593/F-0857/M-0590/F-0720/M-0703/M-0792/M-1068/F-1070/F-1233/F-0984/F-1297/M-0820/M-0892/F-0939/M-0696/F-0935/M-0560/M-1069/F-0648/M-1241/M-1109/M-0694/F-0578/F-0773/M-0906/F-1057/F-0698/M-0778/F-0564/M-1281/F-0538/F-0629/M-1107/F-1186/M-1022/F-0545/F-0855/F-1129/F-0532/M-0646/F-1151/M-1334/F-1240/F-0894/M-0899/M-0548/F-0953/F-0544/M-1304/M-0723/M-0877/F-1259/M-1187/F-1175/M-0539/M-0740/M-0609/F-0990/M-0961/M-0594/F-1348/M-0602/M-0733/F-0596/M-0782/M-1163/M-0926/F-1010/M-0768/M-1223/F-0927/M-0933/F-0580/M-0724/M-0951/F-0502/F-0889/F-1216/F-0839/F-1232/F-1272/M-0932/F-0592/M-0664/F-0682/M-0527/M-0781/F-0690/F-1098/M-1072/F-0832/M-1031/F-1332/M-1231/F-0763/M-1009/F-1123/F-1318/M-0986/F-1165/F-1179/M-1194/F-0760/M-1067/M-0656/M-0903/F-0810/F-1212/M-0833/F-0757/M-1053/F-0622/M-0557/F-0727/M-0611/M-0631/F-1234/F-1126/F-1176/M-0909/F-0661/F-1052/F-0750/M-0910/F-0719/F-1250/F-1041/F-1119/M-0901/M-1014/F-1183/F-0754/F-0886/F-0728/M-0862/M-0528/F-0772/M-0677/F-1049/F-1143/M-0981/M-1195/M-1110/F-0671/M-1303/F-1342/M-0675/F-0858/F-0686/F-0955/M-0997/F-0668/M-0600/M-0624/M-0895/F-1193/M-0673/F-0508/F-1127/M-0963/M-1192/F-1196/M-0896/M-1162/F-1023/M-0644/F-1016/F-1086/M-1164/M-0809/F-1209/F-1321/F-0942/F-0739/F-0688/M-0572/F-1017/F-0672/M-1078/F-0825/M-1007/F-1168/M-1182/F-0775/F-1225/M-1083/F-1271/M-0860/F-0531/M-0777/F-0812/M-0746/M-0920/M-1021/F-0766/M-0928/F-1315/M-1158/F-0707/F-0598/F-1314/F-0914/F-0934/M-1276/M-0967/M-1073/F-0969/M-0626/F-0625/F-0904/F-1075/M-0715/F-1171/F-1284/M-0662/M-1117/M-1300/F-1306/F-1229/M-0888/M-0603/M-0998/F-1120/M-0749/M-0783/M-0813/M-0837/M-0868/F-1149/M-1291/M-0559/M-0834/F-1116/M-0731</t>
  </si>
  <si>
    <t>M-1219</t>
  </si>
  <si>
    <t>Samar Khan</t>
  </si>
  <si>
    <t>F-0786/F-1013/F-1079/F-0592/F-0954/M-1014/M-0877/F-1012/F-1098/M-1054/F-1045/F-1168/M-0824/F-0543/F-0622/F-0687/M-0778/M-0961/F-0688/F-0819/F-0804/F-0934/F-0957/M-1030/F-1204/F-0751/M-0599/F-1152/M-1084/M-0593/M-0892/F-0568/F-0772/F-1106/M-1241/F-1212/F-0627/M-0940/F-0583/M-0510/F-0861/F-1210/F-1143/M-0967/M-1347/F-0735/M-0899/F-0579/F-0900/M-0501/F-0747/F-1188/M-0859/M-1025/M-0738/M-1184/F-0578/F-1123/M-0833/M-0919/M-0755/F-1136/F-1086/M-0862/M-1111/F-1226/F-1120/F-1312/F-1284/M-0562/F-1193/M-0843/M-1068/M-1005/M-0782/M-1293/M-0744/F-0659/F-0625/F-0531/F-0836/F-1155/M-0860/F-0619/M-0970/M-0694/F-0829/F-1336/F-0545/F-1273/M-0610/M-0586/M-1139/F-0812/F-0953/M-1298/F-0864/F-0808/F-0726/M-0925/M-0982/M-0526/F-0598/M-0680/F-1023/M-0837/F-0911/F-1189/F-1282/F-1349/M-1292/F-0929/F-0520/M-0851/M-0560/M-1156/F-0512/M-1255/F-0828/M-0878/F-0588/M-0896/F-0632/M-0997/F-0763/F-0538/F-1278/F-0787/F-0760/F-1214/M-0670/F-0596/M-0960/M-0901/F-0686/M-0646/M-1187/F-1004/F-0685/M-0723/M-0779/M-0920/M-1320/M-0553/M-0519/M-0867/F-0838/F-0558/F-0648/M-1147/F-0651/M-0793/M-0831/M-0996/F-0504/F-0689/F-0613/M-0840/F-0753/M-0792/F-0629/M-0557/M-1107/M-1072/F-0886/F-1134/F-1259/M-0973/F-0927/F-0516/M-0536/F-1066/F-0672/F-0705/F-1081/F-1222/M-0678/F-0872/F-1178/F-1256/F-1059/F-0889/F-1240/F-1179/F-0894/M-1325/F-0807/M-0945/F-0775/F-0737/M-1323/M-0821/F-0857/M-0981/M-0774/M-0733/F-1075/F-1130/F-0690/F-1001/F-1055/F-1280/F-1337/F-0720/F-0959/F-1202/M-0636/M-0594/F-1322/M-0528/M-0820/M-0527/M-0933/F-0898/F-1149/F-1263/M-0523/M-1319/M-1207/M-0634/M-0879/F-1040/M-0745/F-0767/M-1248/M-0932/M-0529/M-0847/F-1272/F-1305/M-1276/M-0567/M-0794/M-0607/M-1243/F-0937/F-1071/M-0706/M-1262/F-0827/M-1077/M-0768/M-0741/F-1127/M-0758/M-0826/M-0834/M-0559/M-0993/M-1201/F-0893/F-0684/M-1182/F-0917/M-0732/M-1091/F-0549/M-0943/F-1129/F-0942/M-0609/M-0590/M-0941/M-1118/F-1198/F-1274/F-1183/F-1203/F-1216/M-0759/F-0668/F-1144/F-1119/M-1037/M-0675/M-0909/M-0856/F-0882/M-1211/M-0791/F-1260/F-0628/M-1036/M-0771/F-1324/M-0624/M-0600/M-1307/F-1154/F-1141/M-0869/M-0507/M-0664/F-0858/F-1333/F-0682/F-1057/F-0515/M-1003/M-0570/F-0563/M-1264/M-0881/F-0849/M-1024/M-1339/F-0717/M-0781/F-0810/M-1069/M-1082/M-1268/F-0883/M-1269/M-0565/F-1196/F-1169/F-1060/F-1132/F-0757/F-1200/F-1028/M-1051/F-0803/M-1022/M-0581/F-1171/M-0715/F-1108/M-1083/F-1340/F-1341/M-0513/M-1220/F-0623/M-1177/M-0988/M-1078/M-1117/F-0788/M-0816/M-0611/M-1095/F-0904/M-1104/F-0514/F-1316/M-1035/F-1151/F-0764/F-0863/F-1232/F-0844/M-0626/F-0714/M-1174/M-1033/M-0995/M-1167/F-0845/F-1006/F-0739/F-0948/M-0992/M-0533/M-0606/F-1317/F-1113/M-0618/F-0950/M-0809/M-1074/F-0935/F-1002/M-1281/M-1224/M-1043/F-1236/M-0736/F-0614/M-1170/M-0524/F-1176/M-1231/M-1329/M-0587/F-1016/M-1266/F-1046/F-0535/M-0805/M-0691/F-0969/M-0518/F-0980/F-1126/F-1100/M-1283/F-0574/M-1338/F-1271/M-0926/M-1287/F-1277/M-0602/F-0946/F-0797/F-0660/M-1142/M-0850/F-0612/F-0875/M-0789/M-1031/M-0986/F-1245/F-0974/F-1061/M-0582/F-1112</t>
  </si>
  <si>
    <t>M-1220</t>
  </si>
  <si>
    <t>Gao Han</t>
  </si>
  <si>
    <t>F-1168/M-1068/M-1223/F-0592/F-0954/F-0959/F-1123/M-1139/M-0960/F-0578/F-0531/F-1204/M-0949/M-1111/F-1002/M-0562/F-0775/F-1169/M-0560/M-0996/M-0910/M-0646/F-1023/M-1293/M-1255/M-1319/M-1031/F-0672/F-0568/F-1336/F-0627/F-1285/F-1045/F-0935/F-0828/F-0617/M-0553/M-0834/F-1178/M-0536/M-0703/F-0753/M-0977/F-1119/F-1198/F-1196/M-0851/F-1216/F-0739/F-0619/M-0833/F-0549/F-0625/F-0844/F-0697/F-1046/M-0755/M-0505/M-1241/F-1098/M-0607/M-1303/F-0512/F-0747/F-0688/F-0913/M-1201/M-0610/M-0534/F-1324/F-0927/M-0979/F-0558/F-1284/M-0778/M-0594/M-0791/M-0709/M-0967/M-0794/M-1231/M-1014/M-0513/M-0576/M-1298/F-0574/M-0691/F-1131/M-0716/M-1077/F-1061/M-0824/M-0677/M-0733/F-0712/F-1275/F-0950/F-0898/F-1202/M-0744/F-0786/F-0614/M-0696/F-1136/F-1273/F-0561/M-1320/M-1302/F-1190/M-0528/M-0920/M-0877/F-0804/F-1258/F-1146/F-1316/F-1317/M-1033/M-0892/M-0881/M-1051/M-1021/M-0540/F-1063/M-0630/M-0837/M-0895/M-0928/F-1228/F-0861/M-0816/F-0953/M-0926/F-0588/M-0859/M-1084/F-0516/F-0735/M-0738/M-1287/M-0570/M-1339/M-0582/F-1222/M-1194/M-0527/M-1301/M-1269/F-1010/F-0900/M-1304/M-1266/M-0782/F-0754/M-0993/F-1278/M-1036/F-0846/M-1329/M-1109/M-1345/F-1179/M-1054/M-0768/M-1167/F-0635/F-1245/F-0748/M-1118/M-1101/F-0543/F-1250/F-1066/F-0830/M-0915/M-0779/F-0580/F-0530/F-0917/M-0547/M-0885/F-1040/F-0689/F-1106/F-1027/F-1193/M-1286/F-0668/F-0612/F-0502/M-0636/M-0923/F-1012/F-1213/F-0538/M-1334/M-0550/F-0705/F-1079/M-0624/F-1225/M-1248/F-1049/F-0819/F-1143/M-0792/F-0974/F-0911/M-1078/F-0622/M-0724/F-0613/F-0544/M-1107/M-0888/F-0552/M-0586/M-0867/M-0848/M-0634/F-0598/F-0701/F-0648/M-0524/F-0924/F-0628/F-1057/M-0700/F-0839/F-0579/F-0955/M-0706/M-0555/M-0981/M-0670/M-0869/M-0986/M-0658/F-0942/M-1243/M-1043/M-0644/M-1056/M-0732/F-1314/F-1210/M-1158/M-0973/F-1186/F-0807/F-1232/F-0980/F-0719/F-0504/M-0501/M-0608/F-1055/M-0925/F-0797/M-1117/F-1279/M-0818/F-1126/F-0720/M-0865/F-0890/M-0813/M-1344/M-1323/M-0539/M-0821/M-1044/F-1070/F-1103/M-1182/M-1307/M-1247/M-0961/M-0850/F-0690/F-1127/F-1120/F-1081/M-0835/F-1233/F-1154/M-0809/M-1030/M-0642/M-0542/M-1347/F-0829/M-0566/F-1132/F-1171/F-0686/M-0841/M-0581/F-1212/F-0503/F-0838/F-0591/M-1003/M-0599/M-0995/M-0854/F-1004/F-1006/M-1268/F-1144/F-0726/M-1083/F-0957/F-1059/M-0548/F-1333/F-0682/F-1013/F-0563/F-0537/M-0731/M-0777/F-1075/F-0651/M-1074/F-0808/M-1308/F-0952/F-1130/M-0593/M-0510/F-0687/F-0812/M-0802/M-0909/F-0799/F-0798/F-1312/M-0557/M-0897/M-0806/M-0901/F-0737/F-1151/M-1024</t>
  </si>
  <si>
    <t>F-1221</t>
  </si>
  <si>
    <t>Angela Bennet</t>
  </si>
  <si>
    <t>F-1119/F-1151/M-0778/F-0828/M-0940/F-1204/F-1071/F-0563/M-0636/M-0774/F-0954/M-1223/M-0892/M-0988/M-1276/F-1196/F-1045/M-0738/F-1032/F-1136/F-0544/F-1228/F-0775/F-1212/M-0524/M-0977/F-1169/F-1023/F-1168/F-0913/F-0882/F-1046/M-0744/F-1317/F-1086/M-0678/F-0799/M-0967/M-1344/F-0580/F-0592/M-0915/M-0831/M-1054/M-0723/M-1038/F-0911/F-0980/F-1213/M-1087/M-0859/F-1188/F-1202/F-0619/M-1286/F-1152/F-0525/F-0549/M-1030/F-1012/F-1002/M-0610/M-1218/F-0712/F-0754/M-1084/M-0526/F-1016/M-1139/M-0970/F-1063/F-0622/M-0646/F-0574/F-1165/F-1284/M-0519/M-0951/F-0934/F-0757/F-0663/F-0984/F-0627/M-0851/M-0833/M-1117/F-0705/M-1307/M-1194/F-0697/M-0993/M-0780/M-1147/F-1001/M-1036/M-0783/F-0763/F-0671/F-1285/M-0920/M-0758/F-0648/M-0576/F-1336/F-1215/F-1198/M-1247/M-0949/M-1269/M-0909/M-0926/M-0562/F-0515/M-0821/M-1339/M-0841/F-1112/F-0846/F-0719/M-0550/M-0528/M-0982/M-1109/F-0598/F-0578/F-1079/M-0877/F-0520/M-0560/M-1302/M-1077/F-0629/M-1241/M-0540/F-0568/M-0860/F-1062/F-0588/F-1028/M-1069/F-1143/F-0625/F-1131/F-0864/F-0786/M-0792/M-1005/M-0768/M-0566/F-0942/M-0513/M-0824/F-0829/M-0691/M-0992/F-1059/M-1135/F-1348/M-0888/F-0504/F-0861/F-1132/F-1176/M-0630/M-0694/M-0624/M-1268/F-0956/M-1320/M-0606/M-0897/M-0944/F-0839/M-0594/F-1060/F-1144/M-1347/M-1072/F-0905/M-1111/F-1271/M-0794/M-1243/M-1300/F-1225/M-0793/M-1255/M-1145/M-1298/M-0570/M-0806/M-1293/F-1013/M-0986/M-1118/F-1126/F-1186/F-1232/F-0924/M-0826/M-0995/F-1120/M-0724/M-1025/M-0867/F-1315/M-0534/F-0953/M-0553/M-0848/F-1234/F-1052/M-1000/M-1248/M-1024/M-1167/M-0964/M-1033/F-1075/F-1275/M-1231/M-0878/F-0975/F-1040/F-0545/F-1153/F-0516/M-0742/F-0726/F-0844/F-0747/F-1250/M-1107/F-1106/F-1042/M-0771/M-0529/M-0782/M-0818/M-0781/F-0957/F-0760/F-1108/M-0679/M-1022/M-0906/F-0651/M-1156/M-0881/M-0816/M-0507/F-0538/F-1098/M-0854</t>
  </si>
  <si>
    <t>F-1222</t>
  </si>
  <si>
    <t>F-1317/F-1026/F-1151/M-0834/F-1071/M-1107/F-0671/F-1126/M-0567/F-0638/F-1136/F-0804/M-0892/F-0839/M-0899/M-0949/F-1023/F-0687/M-1068/F-0568/F-1129/M-0636/F-1165/F-0763/F-0754/F-1013/F-1198/F-1152/F-0953/M-0593/M-0609/M-0610/M-0507/F-1285/M-1030/F-0846/M-0906/F-1318/M-0859/F-1226/F-0520/F-1257/F-1215/F-0954/M-1267/F-1212/M-0837/M-0768/F-0898/F-1032/M-0590/M-0876/M-1167/M-0536/M-1194/F-0549/F-0844/M-1025/M-0607/F-0578/M-1293/M-0599/F-1081/M-0831/F-0512/M-1262/M-0843/M-1347/M-1139/F-1106/F-0772/F-0798/M-0548/M-1036/M-1301/M-1292/F-1098/F-1042/F-0799/M-1325/F-0682/M-0821/F-0614/F-1202/M-0510/F-0525/F-1263/F-0942/M-0624/M-0910/M-0774/F-0579/M-0792/F-0828/M-0744/M-0716/M-0696/F-0686/M-0818/M-1069/F-0757/F-1010/M-0566/F-1046/M-1031/M-1276/M-0758/M-1320/M-0926/F-0927/M-1072/M-0646/M-0877/M-0723/F-0956/F-1178/M-1195/F-0537/F-1280/M-1304/F-0717/M-0560/F-0545/F-0775/M-0694/F-1138/M-0634/F-0911/F-1041/M-0755/F-1119/M-1248/M-1095/M-0529/F-1092/F-0596/M-0779/M-1111/M-0620/M-0526/M-0997/F-0627/M-0979/F-0613/M-0970/M-0981/M-0915/F-0583/F-0659/M-0973/F-1279/F-1120/M-1339/F-1063/F-0688/F-1066/M-0559/F-0764/M-0862/F-0957/F-1240/M-1231/F-0929/M-0851/M-1243/F-0504/F-1249/M-1283/F-0747/M-0793/F-0950/F-1328/F-1002/M-0738/M-0794/F-0913/F-0514/M-0608/M-0553/F-1134/F-1335/M-1187/F-0543/M-0783/M-0630/M-0809/M-0920/M-0816/F-1155/M-0996/M-0928/F-1213/F-1258/M-0854/M-1170/M-0944/M-1064/M-1022/F-0812/F-1103/F-0751/F-1001/F-0563/M-0897/F-1342/M-0919/M-0513/M-0903/M-1054/F-0905/M-0960/F-0574/M-0677/F-0538/M-1044/M-0826/F-0705/F-0714/F-0629/F-0739/M-1201/M-0820/M-0678/F-1045/F-1324/F-0893/F-1295/F-1312/M-0896/F-0819/F-1086/F-0697/M-0600/F-1337/M-0977/M-0806/M-0895/M-0594/M-0778/M-0534/M-0888/M-0925/M-0923/F-1070/M-0656/M-1205/F-0592</t>
  </si>
  <si>
    <t>M-1223</t>
  </si>
  <si>
    <t>Muhammed Khaled</t>
  </si>
  <si>
    <t>F-0804/M-0599/M-0505/F-1120/F-1204/F-1190/M-1014/F-0671/M-0910/F-1317/M-1025/M-0624/M-0567/F-1226/F-0959/F-1285/F-1228/F-0537/F-0578/F-1026/F-1045/F-0954/F-0687/F-0772/F-0748/F-1079/F-1168/F-0574/M-0841/F-1013/F-0775/F-0568/M-0646/M-1033/M-1325/M-0986/M-1293/F-0937/F-1143/M-1201/F-1165/F-0563/M-0540/F-0844/F-0583/F-0798/M-0590/M-0507/F-0846/M-0501/F-0861/M-0560/M-1182/F-1086/M-0636/F-1318/M-1068/M-0536/M-0926/M-1248/M-0609/M-1344/F-1188/F-0614/F-1041/M-0837/M-1345/M-0881/F-1240/F-0629/F-0714/M-1287/F-1333/M-1218/F-0991/M-0834/M-1276/M-0851/M-1262/F-0558/M-1243/M-0528/F-0503/F-1336/F-1057/F-0836/F-0627/M-1038/M-0961/M-0570/F-0957/F-1249/M-0821/F-0913/M-0566/F-0549/M-1051/F-1216/M-0892/F-1196/M-1187/M-0899/F-1202/F-1061/F-0717/M-0940/M-0703/M-1036/F-0619/F-0984/F-0598/F-1151/M-1083/M-0982/M-1072/F-1272/F-0502/F-0588/M-0758/M-1347/M-1005/F-0828/M-0553/M-1135/M-0779/F-0532/F-0764/M-1022/F-0753/M-0755/M-0700/F-1027/F-0517/F-0697/F-1214/M-0602/M-1117/F-0579/F-1278/F-0955/M-0794/M-0888/M-1107/F-0956/M-1139/F-1253/M-1286/M-0809/M-1069/M-0791/F-0512/F-0952/F-0950/F-0975/F-0953/F-0531/M-0925/F-1337/F-0592/M-0680/M-0664/F-1103/F-0663/F-1144/F-1081/F-0686/F-0514/M-0877/M-1320/M-0840/F-1280/M-0620/F-0948/F-0808/M-0634/F-0504/M-0781/M-1302/M-0556/M-0833/M-0979/F-0931/F-1250/M-0716/M-1056/M-0970/M-0813/M-0709/F-1313/F-0864/M-0826/M-0526/F-1119/F-1178/M-1145/F-1215/F-0726/M-1301/F-0638/F-0855/M-1307/M-0738/F-0838/F-1016/M-0988/F-0882/M-0789/M-0678/F-1123/F-0672/M-0752/F-0647/F-0773/M-0610/M-0867/M-0906/M-1009/F-1134/F-1132/F-0635/F-0538/M-0878/F-1193/F-1183/F-1070/F-0927/M-0815/F-0751/M-1231/F-1155/M-0691/M-0699/M-0960/M-0933/M-1172/F-0660/F-1152/F-0942/F-1210/M-0967/F-0612/F-1273/F-0935/F-0911/M-0941/M-0557/F-0830/M-0783/M-0992/F-1071/M-1077/M-1291/M-0887/F-0719/M-1095/M-0771/F-1023/M-0510/F-0872/F-1312/M-0859/F-1295/M-0820/F-0735/F-1258/F-0807/F-0688/F-1059/M-1035/F-0898/M-1174/F-0530/M-1300/F-0596/F-0763/F-0727/M-1207/M-0792/F-1060/M-0562/F-1138/F-0839/F-1260/F-1098/M-0790/F-1012/F-1186/M-0673/F-0676/F-1271/M-0805/M-0994/F-1171/F-1006/F-0622/F-0934</t>
  </si>
  <si>
    <t>M-1224</t>
  </si>
  <si>
    <t>Patricia Jimenez</t>
  </si>
  <si>
    <t>M-1293/F-1045/F-0592/F-0954/F-1136/F-0632/M-1201/F-0735/F-0959/M-1276/M-0507/M-0567/M-0837/F-0934/M-0926/F-1132/M-0940/M-1319/F-1126/M-0599/F-1190/F-0812/F-1016/M-0609/F-1004/F-0953/F-0839/F-1215/F-1336/F-0688/F-1143/F-1079/F-0975/F-1318/F-1212/F-1013/F-0861/M-0744/M-0973/F-0828/M-1231/M-1292/F-1026/F-1171/F-1204/M-0841/M-0961/F-0786/F-1023/M-0636/F-0913/M-0910/F-0520/F-0543/M-0703/M-1243/M-1035/M-1287/M-1181/F-0531/M-0524/F-1257/M-1248/F-1138/M-0986/M-0818/F-1165/M-1005/M-0536/F-0898/M-1145/F-1183/F-1253/F-0804/M-0678/M-0778/M-0519/M-1195/F-0819/F-0911/M-1286/M-0876/M-0960/F-0900/M-1298/F-0754/F-0525/M-1347/M-0758/F-0686/F-0763/M-0600/F-0775/M-1325/M-0624/M-0834/F-0544/M-1033/M-0949/M-1078/F-0659/F-1317/F-1273/M-1031/F-0578/F-0760/F-1168/F-1042/M-0967/F-0753/M-0925/F-1152/M-0868/F-0668/F-0622/F-0705/M-0610/F-0663/F-0739/M-0920/M-1223/F-1155/M-1247/M-0809/M-0528/M-1303/F-0583/F-0671/F-0579/F-1063/M-0768/M-0806/F-1333/M-1101/M-0548/M-0794/M-0881/M-0634/M-1147/F-1119/F-1213/F-0984/M-1158/M-0779/M-0550/F-1049/M-1167/M-1187/M-0691/F-0719/M-1024/F-0614/F-0619/M-0774/M-0820/M-0649/M-1307/M-1269/F-0617/F-0502/M-1111/F-1041/M-0860/M-0673/M-1329/F-0808/M-0560/M-0993/F-0672/F-0924/F-0737/F-0635/F-1312/F-0764/M-0906/F-0532/M-0646/M-1110/F-1178/M-0611/M-0941/F-0948/M-0577/F-0538/F-0574/M-1289/F-1202/M-1022/M-1135/F-1134/F-1032/M-0547/F-0799/F-1071/F-1249/F-1040/M-0680/F-0904/F-1335/M-0791/F-1027/M-0523/M-0992/F-1216/M-0831/M-0724/M-0656/M-0679/F-0504/F-1189/F-0701/M-1339/F-0613/M-1109/F-0751/F-1228/F-0767/F-1210/F-1169/M-0741/M-1218/M-1291/F-1282/M-0664/F-1151/F-0623/F-1198/M-0859/F-0552/F-1227/F-1010/M-0602/M-0777/M-1139/F-0935/F-0551/M-0915/F-0974/M-0658/F-0676/F-0651/F-0682/M-1014/F-0894/F-0638/F-1316/F-1144/F-0748/M-0877/F-0645/F-0957/F-0838/M-1029/F-1271/M-0988/F-0669/M-0851/F-1315/F-1106/F-1324/M-0982/F-0980/F-0685/M-1054/F-0858/M-0824/F-0842/M-1068/F-1086/M-0771/M-0731/M-0892/M-1036/F-1337/F-0849/M-0899/M-0755/M-0944/M-0607/M-0620/M-1255/M-1107/F-0596/F-1214/M-0765/M-0587/F-1066/M-0562/F-1098/M-0896/M-0539/M-1084/F-1057/M-0745/F-1113/M-0740/M-1194/M-0978/F-0844/M-0553/F-0987/M-0604/F-1046/M-0716/M-0505/F-0647/M-0742/M-0821/M-0901/F-0545/F-1105/M-0644/F-0648/F-1242/M-1241/F-1062/F-0797/F-0627/M-0590/M-0513/F-1002</t>
  </si>
  <si>
    <t>F-1225</t>
  </si>
  <si>
    <t>M-0821/M-1347/M-0694/M-0834/F-0578/F-1119/M-1319/F-1204/F-0627/F-1317/M-1005/M-1187/F-1169/M-1293/F-0538/M-1051/F-1228/F-0748/M-1255/F-0957/M-0982/M-1139/M-0755/F-1215/F-1120/F-1226/M-0680/F-1004/M-0860/M-1035/M-0920/M-1068/M-0636/M-1184/F-1257/F-0671/M-0540/M-1339/M-0567/M-0744/F-1202/M-1077/M-0824/M-0951/F-0520/M-0670/F-1001/F-0937/M-1243/F-1213/M-0949/M-0566/F-1165/F-0544/M-0859/F-0911/F-0598/F-1016/F-0726/M-1014/M-1276/M-0901/M-0877/F-1126/M-0548/M-1223/M-0528/F-0927/F-0579/F-0687/F-0775/F-0580/M-0833/M-0915/F-1171/M-0738/M-0837/F-0898/F-0935/F-1190/F-1155/F-0786/F-1210/M-0910/F-1012/M-0960/F-0934/F-1071/M-0841/F-0829/M-0906/M-0986/M-0723/F-0828/M-0895/M-0896/F-0668/F-1132/M-0928/F-0808/F-1168/M-0925/M-0733/F-0842/M-1111/M-1241/F-1106/F-0672/M-0806/M-0536/M-0507/M-1030/F-1151/M-0967/M-1170/M-0818/M-0606/F-1212/M-1292/M-0646/F-0543/M-0782/F-0588/M-0888/M-1110/M-0781/M-0862/F-0929/F-0613/F-0515/F-1045/M-0988/M-1269/M-1135/F-1070/M-0768/M-1043/M-0940/F-0787/F-1233/M-0774/F-0537/M-0560/M-0501/F-0772/F-0549/F-1152/F-1279/M-1247/F-1098/M-1033/M-0813/F-0857/M-0562/M-0977/F-0760/F-1061/M-0899/F-1263/M-1031/F-1060/M-0593/M-1248/F-0747/M-0996/M-0519/M-1195/F-0531/M-1301/F-0561/F-1336/M-0815/M-0871/F-0647/F-1123/M-1218/F-1040/F-0799/F-1138/F-0705/M-1083/M-1078/F-1010/M-0814/F-0601/F-1196/F-1028/M-0510/F-0514/F-0872/F-1136/M-0703/F-0592/M-0527/F-1346/M-1182/F-0657/M-0550/M-0557/M-0599/M-1291/F-0563/F-0568/M-1320/M-0932/M-0963/F-1295/F-1188/M-0597/F-0659/F-1193/F-0512/M-0523/M-0556/M-0867/F-0552/F-1312/F-1131/M-0724/F-0617/F-1032/M-0524/F-1121/F-1103/M-0794/F-1216/M-1021/M-0630/F-0764/F-0849/M-1286/F-1144/F-0551/F-0839/M-1082/F-1274/M-0792/M-0570/M-0778/F-1332/F-0890/F-0969/F-1026/F-0660/F-1240/M-1074/M-1231/F-0990/M-1056/F-0686/F-0688/F-0682/F-0991/M-0594/M-0742/F-1318/M-0586/M-0903/M-0740/F-1081/M-1201/M-0607/F-1316/M-1181/M-1003/M-1303/F-1186/F-1198/M-0505/F-1013/M-1095/F-1122/F-1112/F-1129/F-1232/M-1107/F-1324/F-0810/F-0629/F-1297/F-1271/M-0850/M-0553/F-1143/M-0631/M-0758/M-0610/F-1092/F-1052/F-0852/F-0763/M-0892/F-0663/F-1063/M-1008/M-1167/F-1322/F-1055/F-1157/F-0953/F-0980/F-0846/M-0509/F-0900/F-1175/F-0836/M-1287/M-0620</t>
  </si>
  <si>
    <t>F-1226</t>
  </si>
  <si>
    <t>Salwa Al-Harbi</t>
  </si>
  <si>
    <t>M-0837/F-1045/F-1013/M-0678/M-0960/M-1347/F-0819/F-1026/F-1079/M-1025/F-1032/F-1002/M-1068/F-1198/M-0534/M-1307/M-1051/F-1204/F-0596/M-0859/M-0909/F-0954/F-1012/F-0625/M-0926/F-0763/F-0804/M-0540/M-0774/M-1187/F-1071/F-0934/M-1107/F-1212/M-0791/M-1111/F-0544/F-0578/F-0747/F-1190/F-1123/F-0592/M-0915/F-0935/M-1231/M-0590/M-0851/F-0828/F-0900/M-1194/F-1165/M-1005/F-1178/F-1098/M-1033/F-1106/M-0841/F-1059/M-0831/M-0636/F-1041/F-1155/M-0881/M-0599/M-0755/F-1120/M-0664/F-0508/M-0910/M-0536/F-1336/M-0566/M-1248/M-0940/M-0567/F-0545/M-1276/F-0561/F-1046/M-1255/M-0986/F-0775/F-1213/F-0950/F-0984/M-0768/M-0570/F-0574/F-0617/F-1282/M-0609/M-0733/F-0623/F-0751/M-0696/F-0720/F-0685/M-1302/F-0757/F-1004/M-0562/M-1292/F-1324/M-0744/M-0777/F-1179/M-1300/M-0992/F-0537/M-0802/F-0682/F-1169/M-1054/F-1130/M-0586/M-1077/M-0949/F-1228/F-0842/M-0988/M-0539/M-0527/F-1285/F-1023/M-0526/F-1214/M-1038/F-0543/M-0996/F-0812/F-1119/M-1102/F-0659/F-1055/M-0944/F-0956/F-1210/F-1280/M-1201/F-1196/M-0783/F-0579/F-0714/F-1278/F-0760/M-0607/F-1132/F-0563/F-0669/F-1349/M-1084/F-0764/F-0937/F-0799/M-0670/M-0709/M-0871/M-0860/M-1021/F-1143/F-1152/M-1320/M-0606/F-0622/F-1271/M-1135/F-0531/M-0738/M-0806/F-0629/M-1030/F-0894/F-0652</t>
  </si>
  <si>
    <t>F-1227</t>
  </si>
  <si>
    <t>Dylan Alvarez</t>
  </si>
  <si>
    <t>F-1045/F-1123/F-1046/F-0622/M-0973/F-1169/F-0786/M-0940/F-0512/F-1136/F-0775/F-1285/F-0627/F-0934/M-0534/M-1293/F-0812/F-1013/M-1243/F-0596/M-0877/F-0672/F-1016/M-0837/F-0846/M-1135/M-1054/F-0864/F-0836/F-0804/M-0768/M-0967/F-0638/F-1196/M-1068/F-0682/M-0899/M-1339/F-1143/F-1198/F-0726/F-0980/F-1002/F-1042/M-0624/M-0901/F-0580/M-0670/F-0991/F-0819/F-0842/F-0828/M-0919/M-0744/F-0829/M-1184/M-1051/M-1101/M-0778/F-0751/M-1005/M-0818/F-0712/M-0519/F-0537/F-0660/F-1210/M-1035/M-0562/M-0501/M-0678/M-0831/M-0961/F-1152/M-0723/M-1291/F-1060/F-1204/M-0892/M-0680/M-0636/F-0688/F-0514/M-0576/M-0550/M-0920/M-0570/F-1155/M-0777/F-0690/F-0957/M-1038/M-0716/M-1292/F-1144/M-0540/M-1077/F-0839/F-0508/F-1004/F-0502/M-1287/M-1286/M-0779/F-1151/F-0760/M-1091/M-0821/F-0838/F-1190/F-0592/F-1032/F-0632/F-1183/F-0671/F-1214/F-1026/M-1036/F-1126/F-1337/F-1258/M-1194/F-0747/M-1069/M-0510/M-0590/F-0598/M-1117/F-1178/F-0757/F-0719/F-0900/F-0503/M-0826/F-0763/M-0960/F-0955/F-1226/M-0566/F-1282/F-1171/M-0536/M-0977/F-0942/M-0979/M-0996/M-0951/M-0816/M-1021/M-0860/M-0925/M-0755/M-0783/F-1049/M-1102/M-0876/M-1347/F-1119/F-1297/M-0851/F-0668/F-0807/F-1106/F-0612/M-0897/F-1215/F-1052/M-1300/F-0799/F-1346/F-0551/M-0780/M-0505/M-0573/F-1120/M-0992/M-0593/M-0774/M-0813/M-0599/F-0714/F-1189/M-0881/M-1248/M-1301/F-1228/F-1138/M-0982/M-1007/F-1193/M-0649/M-1156/F-1059/F-0686/F-0516/F-0748/M-0526/F-0574/M-0527/M-0507/M-0949/F-0517/M-0865/M-0611/F-0651/F-1175/M-0909/F-1240/F-0617/F-1348/M-1110/F-0844/M-0833/M-0885/F-0588/M-0806/M-0793/M-1223/M-1118/M-1201/F-1253/F-1342/F-1154/M-0559/F-0931/F-1188/F-0911/M-0871/F-0629/M-1344/F-0762/F-0950/M-0644/F-1321/F-0739/F-0767/M-0752/F-0545/F-1040/M-1025/F-1071/F-1234/M-1319/F-1116/F-0937/M-0694/M-0658/M-1030/M-0608/F-0917/F-1176/F-0893/F-1238/F-1257/F-0568/F-1015/M-1307/M-1231/F-0825/M-0610/F-0504/F-0717/M-1142/F-0929/M-1044/F-1146/F-0648/M-0664/M-0733/M-0523/M-0887/F-0558/M-0988/M-1303/M-0910/F-0705/M-1195/F-1122/F-0872/M-0602/M-1247/F-0962/F-0720/F-0913/F-0697/F-1245/M-0524/F-0579/M-0840/M-1167/M-0848/M-0888/F-1061/F-0735/M-0993/M-0597/F-1316/F-1212/M-0879/M-0995/M-0834/F-1272/M-0587/F-0663/F-0857/M-0732/F-1001/F-1041/F-0795/M-0843/F-0525/F-0538/M-1073/M-1304/F-0798/F-0591/M-1325/M-1014/F-0687/M-1078/M-0555/M-1170/F-1202/M-0567/M-1107/M-1111/M-0542/F-1012/M-0928/F-0889/M-1270/F-0948/F-0544/F-1275/M-1302/F-0701</t>
  </si>
  <si>
    <t>F-1228</t>
  </si>
  <si>
    <t>Fang Xuan</t>
  </si>
  <si>
    <t>F-0672/M-1276/M-0973/F-1212/F-1032/F-1129/M-0505/F-0544/M-0824/F-0786/M-0919/M-0977/F-0935/M-0560/F-0638/F-1106/F-1013/M-0507/M-0818/M-0843/F-1023/F-1318/F-0688/M-0536/F-1316/F-0754/F-0864/M-0519/F-0632/M-0778/M-1054/F-0836/F-1324/F-0798/F-1204/F-1216/F-0568</t>
  </si>
  <si>
    <t>F-1229</t>
  </si>
  <si>
    <t>Taha Ismail</t>
  </si>
  <si>
    <t>M-0821/F-0672/F-1151/F-1316/M-0778/F-0828/F-0687/M-1036/F-0819/F-1324/F-1196/M-0910/F-1120/F-0563/F-0748/M-0977/M-0738/M-0851/M-0534/F-0804/F-0578/F-1336/F-0545/F-0812/M-1347/F-0839/M-0837/M-0607/M-0926/F-0574/M-0824/F-1213/M-0973/F-0638/F-0538/M-0624/M-0992/F-1169/M-0892/M-0501/M-1033/F-0798/F-0622/F-0625/M-0536/F-0775/M-0967/F-0688/F-0927/M-0818/F-0629/M-1301/M-0678/M-1167/F-1041/F-1045/M-1139/M-0758/F-1004/M-1030/M-0703/M-0860/M-1276/M-0940/F-0913/F-0900/F-0543/M-1325/M-1035/M-0658/M-0995/M-0606/M-1223/F-1132/M-0831/F-1257/M-0636/M-1320/F-1042/M-0670/F-1317/F-0561/F-1210/M-0600/F-1165/M-1195/F-1284/M-1262/F-0619/F-0504/F-1016/F-1060/F-0671/M-0791/M-0566/F-1012/F-0714/F-0515/F-1282/M-1344/F-1183/F-1086/M-0859/M-0716/F-0720/M-0951/F-1071/F-0808/F-0579/M-1307/M-0610/M-0519/M-1194/F-1146/M-0557/F-1168/M-0919/M-0576/M-1025/M-0779/M-0970/F-0957/M-1147/M-0562/F-0786/M-0843/F-1215/F-0663/M-1205/F-1063/F-0531/F-0697/F-0739/M-1187/M-0694/M-0906/F-0627/F-1198/F-0838/F-1062/M-0988/M-0755/M-0560/M-0774/M-1334/M-0609/F-1190/M-1091/M-0868/F-0956/M-0679/F-0508/F-1240/M-0944/F-0924/M-0673/F-0898/M-0646/F-1112/F-0614/F-0617/M-0700/M-1145/F-1312/F-0855/F-0612/M-0802/F-1138/F-0719/M-1319/M-0570/M-1158/F-0904/M-0877/F-1026/M-1184/F-0980/F-0911/F-0763/M-1182/F-0717/F-1028/M-1298/F-0757/M-0507/M-1303/M-1107/F-0950/M-0590/F-0552/M-1287/M-1135/M-0949/F-0935/F-0959/M-0777/F-1297/M-0809/F-1178/M-0867/M-0840/F-1193/F-1263/F-1212/M-1044/F-1040/F-0861/M-0920/M-0878/F-0773/F-0955/F-1013/F-0762/F-0942/M-1164/F-0660/M-0871/F-1328/M-0586/F-0846/F-0810/F-1119/M-0862/F-1258/F-1274/M-0915/M-0841/M-0782/M-1281/F-1214/F-0836/F-1144/F-0632/F-1098/F-0726/M-1037/F-1143/F-1348/M-1208/F-1015/F-1259/M-1142/F-0754/F-1057/F-1136/F-0954/M-0593/M-0523/F-0953/M-0528/M-0847/F-0905/M-0553/F-1115/F-1126/M-0599/F-1023/M-0680/F-0883/M-0964/M-1051/M-0941/M-0573/M-0794/F-0652/M-1293/F-0502/M-1269/M-0881/M-0644/M-0626/M-0789/M-0733/M-1054/M-0630/F-0598/M-0631/M-1068/F-0884/M-1003/F-0857/M-0556/M-0876/M-1345/F-1001/F-0772/F-1342/M-0594/F-0882/F-0686/M-0745/M-1241/F-0512/F-0596/F-0747/F-0588/F-1337/M-1077/M-1218/F-1171/M-1031/F-1103/M-1005/F-0549/M-0582/M-1053/F-1055/F-1129/M-0677/F-0659/F-1335/M-1150/F-1204/M-0909/M-0752/M-1117/F-1188/F-0937/F-0580/F-0648/M-1080/M-1111/M-1286/M-1170/F-0735/M-1207/F-0842/M-0696/M-0581/M-1323/M-0740/F-1152/M-0834/M-1268/M-0567/M-0706/F-0799/F-0962/F-0684/F-1228/F-0537/M-1095/F-0952/F-1121/F-0651/F-1202/F-1092/F-1123/F-0601/F-1090/M-1289/F-1225/F-1277/M-1302/F-1222/M-0908/M-0887/M-1038/F-0991/F-1253/M-0947/F-0583/F-1018/F-1032/F-0984/F-0983/M-0548/F-0849/F-1155/M-0997/F-1234/M-0533/M-0817/M-1021/F-0829/M-1014/M-0611/F-1278/M-0510/M-1248/M-1329/M-1177/M-1288/M-0732/M-1093/F-0544/M-1109/F-1079/F-1279/F-1046/F-0575/M-0806/M-0664/M-1087/M-0731/M-1181/F-1245/F-0938/M-0961/M-1267/M-0979/F-0653/M-1101/M-0749/M-0529/M-0526/M-1266/F-0914/M-1231/F-0668/M-0996/M-0505/F-0551/F-0592/F-0682/F-1313/M-0768/M-0639/F-0934/M-0776/F-1002/F-1236/M-0781/F-0637/F-0623/M-0718/M-0655/M-1201/F-0568/F-1052/M-0820/F-1065/M-0903/F-1340/F-0825/F-0514/F-0520/F-1010/M-0896/F-0872/F-0863/F-0710/F-0827/F-0939/F-1140/F-1153/M-1083/F-1200/M-0960/M-0555/M-0928/M-0833/M-0571/F-1285/M-1292/M-0780/M-0709/M-0813/F-0788/F-0647/F-1209/M-0899/F-1189/M-1243/M-0999/F-0931/F-1216/F-1106/F-1295/M-0790/M-0853/M-1072/M-1043/M-0986/M-1007</t>
  </si>
  <si>
    <t>M-1230</t>
  </si>
  <si>
    <t>Cai Yun</t>
  </si>
  <si>
    <t>F-0953/F-1002/F-0578/M-0567/F-1046/M-0988/F-1123/F-0687/M-0778/F-0592/M-0996/F-1324/F-1171/M-0940/F-1212/F-1026/F-0804/F-0531/F-0638/M-0824/F-0775/F-1202/M-0738/M-0910/F-0672/F-0537/M-1078/M-0920/F-0735/M-0593/F-1226/F-0574/M-1293/F-1152/M-1255/F-1204/F-0913/M-0919/M-0843/M-0986/M-0536/F-1098/F-0627/F-0991/F-1285/M-1139/M-0507/F-0671/F-0934/F-1120/M-0977/F-0625/F-1041/F-1060/M-1231/F-0632/M-1084/F-1198/M-0510/M-1145/M-0723/M-0899/F-1240/M-1247/F-0900/M-0833/F-1178/F-0544/F-1059/M-0501/F-1337/M-1194/F-0954/F-0614</t>
  </si>
  <si>
    <t>M-1231</t>
  </si>
  <si>
    <t>Zou Zhigang</t>
  </si>
  <si>
    <t>M-1068/M-0940/F-0543/F-1212/F-0632/M-1293/F-0574/F-0627/F-1168/F-1123/M-0636/M-0694/M-0779/F-0537/M-0510/M-1111/M-1139/M-0566/M-0738/F-0828/F-1152/M-1025/F-0980/M-1184/F-1132/F-1196/M-1036/F-0812/F-1324/M-0680/F-0617/M-0892/F-1146/F-1045/F-1119/M-0609/F-0937/F-1178/F-0549/M-1243/M-1194/M-1054/M-0915/M-0606/F-1316/M-1307/M-0778/F-0911/F-1143/M-0528/F-0520/M-0562/M-1319/F-0757/M-0744/M-0553/F-0538/F-0842/M-0834/M-0977/F-1297/M-1267/F-0712/M-0524/F-1138/F-1257/F-1204/F-1215/M-1005/F-1240/M-0664/M-1201/F-0578/F-0525/F-0959/M-0792/F-1002/M-0996/F-0861/M-1218/M-0951/F-0502/F-1188/M-0600/M-0979/M-0910/F-1136/F-0568/M-0529/M-0843/F-0954/F-0508/M-0967/F-0629/M-1292/M-0973/F-0720/F-0668/M-0700/M-0539/M-1304/M-0610/M-1223/F-1066/F-1013/M-1077/F-0952/F-0864/F-1189/M-0665/F-0927/M-0821/M-0881/M-0593/F-0753/M-0607/M-0781/F-0726/M-0567/M-1187/F-1126/M-1347/F-1226/F-1130/M-0783/M-1291/F-0682/F-0671/F-1271/F-0836/F-0651/F-0596/M-1345/M-0949/F-1151/F-1032/F-1179/F-0619/F-0735/F-1040/M-1182/M-1087/M-1051/M-0624/M-0960/F-1042/F-0772/F-0950/M-0982/M-1298/F-0760/M-1329/M-0995/M-1078/F-1081/M-1038/F-0942/M-0928/M-0771/F-0872/F-0787/F-0648/F-0739/F-1129/F-0616/F-0804/M-0536/F-0737/F-0900/F-1169/F-1061/F-0846/M-0555/F-1190/M-0993/F-0966/F-0775/F-0844/M-1344/M-0895/M-1110/M-0961/M-0816/F-0857/F-0786/F-1046/F-1335/F-1282/M-0869/M-1172/F-1225/M-0507/F-1155/F-1333/M-1248/M-0527/M-0646/M-1339/F-1041/F-1086/F-0955/M-0877</t>
  </si>
  <si>
    <t>F-1232</t>
  </si>
  <si>
    <t>Nadia Ahmed</t>
  </si>
  <si>
    <t>F-1013/F-1071/F-1198/M-0860/F-1119/F-1046/M-1014/F-1026/F-1317/M-0507/M-1276/F-0512</t>
  </si>
  <si>
    <t>F-1233</t>
  </si>
  <si>
    <t>Salim Alshammari</t>
  </si>
  <si>
    <t>F-1013/F-1168/F-1136/M-1167/F-1045/F-0688/F-0543/M-1031/F-0502/F-0537/M-1107/F-0538/M-0824/M-1319/M-1014/M-1276/M-0988/M-0779/M-1051/M-0505/F-0672/F-0913/F-1178/M-0507/M-0680/M-0560/F-1198/M-0973/F-0563/M-0837/F-1041/M-0694/F-1204/F-1312/M-0553/M-1036/F-0531/F-0549/M-0949/F-0953/M-1111/F-1132/M-0920/M-0862/F-1210/M-1182/F-1138/M-0524/M-0876/F-0772/F-1032/M-0606/M-0892/F-0617/F-1123/F-0828/F-0598/M-0843/M-0548/F-0812/M-0609/M-1247/M-0961/F-1106/M-0696/M-0519/F-1042/F-1202/M-0926/M-0755/M-1084/M-0768/F-0532/M-0610/F-0659/F-1066/M-0896/M-0818/F-0775/M-0821/F-0748/M-0928/F-0682/F-0638/M-0906/M-0979/M-0703/F-0508/M-1325/F-1226/F-1023/M-0782/M-1135/M-0723/M-1068/F-0939/F-0950/F-1129/F-0844/M-1223/F-1057/F-1333/F-0804/M-1024/F-0764/F-1120/F-1151/F-1212/F-1059/F-1183/F-1108/M-0951/M-0709/F-0512/F-0720/F-1284/F-0580/M-0665/M-0820/M-0550/M-1286/M-1281/F-1280/F-0530/M-1033/M-1095/M-0691/M-0940/F-1324/M-0982/F-0726/M-1005/F-0911/M-0777/M-1267/F-0657/F-0544/M-1187/M-1262/M-1021/M-0513/F-0632/F-0786/F-1245/F-0839/F-1155/F-0628/M-0834/M-0646/F-0520/M-0526/F-0954/F-0663/M-0576/F-1348/M-0758/F-0627/F-0689/F-1328/M-1087/F-0558/F-1271/M-1339/M-0594/M-0586/F-1092/F-1046/F-0956/F-0613/F-0757/F-1257/F-0583/F-0625/F-1259/F-1098/M-1201/F-0937/M-0915/F-0574/F-0525/M-0607/M-1241/F-0714/F-0671/F-1126/M-1025/M-0670/M-0859/F-1316</t>
  </si>
  <si>
    <t>F-1234</t>
  </si>
  <si>
    <t>Mohsin Lolo</t>
  </si>
  <si>
    <t>M-0694/M-0940/F-1190/F-1013/F-1106/M-0507/M-1276/M-0774/M-1031/M-0834/M-1025/F-0953/F-1071/M-0599/M-1319/M-0977/M-1167/M-0680/F-0748/M-0843/F-1216/F-0627/M-0919/M-0524/M-0821/F-1165/F-0751/M-0778/M-1078/M-1030/F-1151/F-1120/M-0510/F-0798/F-1060/M-0553/F-1026/M-0505/M-1248/F-0836/F-1210/F-0935/M-0610/M-0593/F-1012/F-0549/F-1155/M-0949/F-1046/M-0636/F-0839/M-0973/M-0818/F-0786/M-0910/F-1129/F-0882/M-0996/F-1171/F-0957/M-1344/F-0598/M-1195/M-1201/M-1292/F-0911/F-0592/F-1132/M-0877/F-1016/F-0754/M-1339/F-0663/F-0757/F-0532/F-1041/F-0799/M-0567/F-0812/F-0687/F-1086/M-0833/F-1215/M-1347/F-0864/F-0804/M-1145/M-0723/F-1055/F-0578/F-1226/M-0606/M-1095/M-1117/F-1010/M-0899/F-0682/M-1303/M-0841/M-0809/M-1231/F-1204/F-1146/F-0632/M-1087/M-0664/F-1285/F-0857/F-1059/F-0574/M-1255/F-0753/M-0928/F-1057/F-0980/M-1262/M-0501/F-1045/F-0520/M-0624/F-0954/F-0719/F-1138/F-0900/F-0580/F-0939/M-0951/F-1002/M-0555/F-1222/F-1081/F-1275/F-0688/F-1317/M-1184/F-1297/F-1143/M-1208/M-0995/F-0659/M-0582/M-1345/M-0831/M-0802/M-1267/M-0527/F-1130/F-1228/M-0859/F-1049/M-0876/M-1243/M-0925/M-1300/F-0583/F-1136/M-1069/F-0614/F-1092/F-0712/F-1001/M-0806/F-1168/F-0959/M-0915/F-1028/F-1004/M-0783/F-1027/M-0548/F-0635/F-0563/M-1084/M-0792/F-0596/F-1214/F-0503/M-1325/M-0986/F-1316/M-0608/F-0531/M-1301/M-0897/F-0763/M-0826/F-0819/F-1249/M-1135/M-0700/M-0820/M-1194/M-0724/M-0909/F-0517/F-0955/F-0668/M-1022/F-1112/F-0628/F-1098/F-0829/F-0889/M-0982/F-0855/F-1349/F-0884/F-1108/M-0536/F-1305/M-0733/M-1187/M-0732/F-0861/M-0534/F-0956/F-0904/M-0816/M-0967/F-0544/F-1042/F-1260/F-0931/F-0671/F-0737/F-0612/M-0867/F-1179/M-0793/F-0591/F-0558/M-0696/M-1064/M-0607/M-0755/M-0961/F-0669/F-1152/F-1238/M-0513/M-0906/M-0992/M-1223/M-0539/M-0878/F-1332/F-1062/M-1268/M-0677/F-1103/M-0528/F-1240/M-1320/F-1295/F-0924/F-0828/M-1107/F-1153/M-0646/M-0572/F-0579/F-0575/M-0782/M-1158/F-1186/M-0815/F-0617/F-0502/F-0952/M-0997/M-1035/M-1205/F-0601/F-0808/F-1075/M-0837/F-1183/F-1271/F-0898/M-1304/F-1123/F-1039/M-0851/F-0917/F-0512/F-0849/F-1312/F-1229/F-0883/F-0772/F-0672/M-0771/M-0814/F-1318/F-1188/M-0706/M-0794/M-1182/F-0545/M-1287/M-0597/M-1110/M-0734/F-1263/F-1122/M-1014/F-0747/F-0987/M-0892/M-0586/M-0868/F-0872/F-1196/F-0508/F-1202/F-0638/F-1212/F-0905/F-0657/M-1181/F-1313/F-0913/M-0856/F-0766/M-1054/M-1218/M-0744/M-0993/M-1101/M-0519/F-1324/F-0735/M-0562/F-0690/F-0971/M-1068/F-0937/M-1005/M-1241/F-1119/M-0749/F-0728/M-1291/F-1309/F-1198/F-0622/M-1082/M-0860/M-0758/F-0927/M-0943/F-1314/F-1336/M-0926/M-0881/M-0683/M-0738/F-1169/M-0791/F-0727/F-0984/F-0530/F-0714/M-0960/M-0887/F-0767/M-0679/M-0678/M-0768/M-0746/M-0781/F-0934/M-1147/M-1037/F-1278/M-0777/M-0550/M-0765/F-1245/F-1116/M-1293/F-0537/M-1072/M-1270/M-0988/F-1335/M-0658/F-1154/F-0950/F-0863/F-1175/F-0543/M-0650/M-0945/F-1124/F-1011/F-0564/M-0540/M-0609/F-1063/F-0522/F-1282/M-1299/F-1015/F-1178/M-0566/F-1017/M-1185/M-1139/F-1227/M-1217/F-1280/F-1257/F-0810/M-0584/M-1237/M-0933/M-0941/F-0686/M-1163/M-0865/M-0850/F-0645/F-0991/F-0538/F-0515/M-1283/M-0854/F-0674/M-0533/F-0894/M-1085/F-1254/F-1149/M-1118/F-0966/M-1334/F-1322/M-0602/M-1302/M-0871/F-1244/M-1043/M-1286/M-0780/M-1298/F-0695/M-0964/M-0721/M-1111/F-0929/F-1089/M-0703/M-0594/F-1079/F-0613/F-0886/M-0716/F-1337/F-1126/M-0866/M-1252/F-0983/F-1225/M-0729/F-0990/F-0568</t>
  </si>
  <si>
    <t>M-1235</t>
  </si>
  <si>
    <t>Roger Garcia</t>
  </si>
  <si>
    <t>M-0738/F-0954/F-1013/M-0821/F-0512/F-1198/F-1098/M-1031/F-0828/M-0607/M-0892/F-1324/F-1136/M-0755/F-0592/M-0926/M-1293/F-0786/F-1026/F-1190/F-1336/F-1316/M-0501/F-1132/F-1060/M-0678/F-0882/M-1276/M-0996/M-0540/M-1201/F-0775/M-0599/F-0544/M-0519/M-1184/M-0843/M-1347/M-1005/M-0791/M-0778/F-0799/F-0763/F-0804/F-0515/F-0753/F-0748/M-0566/F-0549/M-0982/F-0543/F-1210/M-1087/M-0782/F-1212/F-0927/M-0562/F-0929/M-1077/M-1325/M-1035/M-1111/M-0550/M-1139/M-1247/M-0896/M-0851/M-1182/F-1002/F-0574/F-1263/F-1079/F-1202/M-0528/M-0505/F-1131/M-0744/M-1107/F-0829/F-0950/M-0992/M-1014/M-0895/F-0672/F-0514/M-0876/M-0513/M-0768/M-1241/F-0819/F-1186/M-0570/M-0567/F-0975/F-0617/F-1228/M-1243/F-0625/M-1181/F-0772/M-0944/F-0687/F-0934/F-1216/M-0597/F-1001/M-1286/M-0834/F-0648/F-0712/M-1033/F-1280/M-1083/M-1109/M-0709/M-1084/M-1231/M-1292/M-0780/F-0798/F-0980/F-1146/M-0910/F-0956/F-0697/F-0797/F-1284/M-0694/F-1317/F-0913/F-0839/F-0844/F-0688/F-0689/F-1120/F-0578/M-0909/F-0857/F-1108/F-1196/M-0664/F-0760/F-0935/F-0531/M-0733/F-1071/F-1018/M-0860/F-1057/F-1183/F-0659/F-1171/F-0628/F-0525/M-0824/M-1304/F-0629/M-0963/F-1295/F-1257/F-1119/M-0534/F-1010/F-0622/M-0837/M-0586/F-1215/M-0789/F-0660/M-0553/F-0657/F-0583/F-0864/M-1262/F-1297/M-0841/M-0919/M-1303/M-0826/F-0942/M-0699/M-0703/M-0964/M-0679/M-0587/M-0783/F-0842/M-1339/F-0810/F-1178/F-0911/F-1278/M-0960/F-0705/M-0961/F-0764/M-0636/F-1175/F-1041/M-0577/F-0747/M-0602/M-0995/M-1268/F-0568/F-1045/F-0807/F-0735/M-0611/M-0877/M-1021/F-1070/M-0901/M-1101/F-1259/M-1068/M-0865/M-0696/F-0686/M-0742/F-1004/M-0871/M-0740/M-0794/M-0576/M-1301/F-0737/M-1078/M-0774/F-1233/M-0560/M-1302/M-0815/M-1167/M-1145/F-1122/M-0644/M-0792/M-0859/M-1102/M-1164/M-1174/M-0781/F-1349/M-0524/F-1240/F-0846/M-1025/M-1319/M-0970/F-0952/F-0613/M-1056/M-1289/F-1151/F-1333/M-1326/M-1320/M-0526/M-0610/F-0825/M-0691/F-0579/M-1307/F-0953/F-0974/F-1285/F-1152/M-0715/M-0548/F-0563/M-0814/M-0805/M-0840/F-1086/M-0759/F-0914/F-1059/F-0726/M-0559/F-1179/M-0606/M-1038/M-0770</t>
  </si>
  <si>
    <t>F-1236</t>
  </si>
  <si>
    <t>Ge Ling</t>
  </si>
  <si>
    <t>M-0988/F-1169/F-0545/F-1045/F-1316/M-1014/F-0502/M-0837/F-0861/M-0774/F-1046/F-1226/F-0839/M-0967/M-0833/F-0563/F-0747/F-1216/F-0991/M-1187/M-0609/M-0992/M-0593/F-0775/F-0934/M-0562/M-1319/M-1243/M-0524/M-0973/F-0544/F-1146/F-0753/F-0953/M-1025/M-0738/M-1031/F-1071/F-0671/F-0838/F-0580/F-1002/F-1026/F-0836/M-0624/M-1036/M-0534/M-0877/M-1111/F-0950/F-0596/F-1183/F-0763/F-0512/F-1212/F-0668/F-0623/F-0561/F-1253/F-0911/M-1021/M-1201/F-1004/M-0670/M-0899/F-1132/F-1136/F-1171/M-0744/F-1196/F-1336/M-1078/M-0892/F-1120/M-1325/F-0617/F-1337/M-0940/F-0829/M-1035/F-0975/F-0942/M-0779/M-0694/M-0996/M-0755/F-0516/F-0712/F-0810/M-0979</t>
  </si>
  <si>
    <t>M-1237</t>
  </si>
  <si>
    <t>Theresa Anderson</t>
  </si>
  <si>
    <t>M-1167/F-1316/M-0778/F-0953/F-0543/M-0680/F-0913/M-0977/M-0636/M-1005/M-0505/F-0563/F-1013/F-1171/F-0625/M-0973/M-0996/M-0920/F-0537/M-1287/M-0609/F-1045/F-0839/F-1129/F-1098/M-0744/F-1012/F-1002/F-0688/F-1198/M-0841/M-0892/M-0961/M-0960/M-0560/F-0627/M-1255/M-0593/M-0843/M-0510/F-1168/M-0526/M-1014/M-0818/F-0836/F-0502/F-1079/M-1248/F-0954/F-0882/M-1218/F-1143/F-0617/M-0694/M-0567/M-0951/M-1347/F-1059/M-0590/F-1061/M-0779/F-0705/M-0646/F-1226/M-1319/F-0726/F-0622/M-0992/F-0504/M-0986/F-0520/M-0906/F-0561/F-1210/M-0794/M-1107/F-1032/F-1046/M-0928/M-0606/F-1026/M-0557/F-0578/M-0529/F-0760/M-0678/F-0687/M-0925/M-1170/F-0544/M-1276/F-0592/M-1286/M-1024/M-0600/F-0772/F-1263/F-1063/F-1257/F-1155/M-0831/F-0660/F-1132/M-1031/M-1109/F-1222/M-0826/M-0548/F-0939/M-0696/M-0862/F-0857/F-1010/F-1042/F-1001/M-0774/F-1273/M-0758/F-0671/F-0799/F-1324/F-1183/M-0703/M-1145/F-0959/F-1314/F-0672/M-0997/M-0970/F-1123/F-1328/F-1176/F-1317/F-1119/F-0568/M-0624/F-0991/F-0937/M-0576/F-0804/F-1071/F-0855/F-0828/M-1054/F-0787/F-0900/M-1293/M-0534/F-0648/F-1126/M-1211/F-1016/F-1245/M-0597/M-0940/F-1196/F-0819/M-1043/M-0821/M-1078/F-1348/F-0812/F-1212/F-0579/M-0607/F-0503/M-0755/M-0570/M-1068/M-1205/F-0852/F-1216/F-1178/M-1304/F-0596/M-0944/M-0783/F-0849/M-1194/F-1004/M-0528/F-0619/F-0545/F-1018/M-1329/F-0846/F-1305/M-0833/F-1028/M-0903/M-0781/F-0924/M-0587/M-0507/F-0632/F-0950/F-0844/F-0735/F-1227/F-0751/M-1300/M-1091/M-0988/M-1083/M-0995/F-1103/F-0623/M-1158/M-1223/M-1307/M-0782/F-1023/F-1215/F-0614/F-0904/M-0630/F-1052/F-1346/M-0806/F-0538/F-0663/M-0673/F-0842/M-1301/F-0757/F-0753/F-0686/M-1163/F-1041/F-1138/F-0931/M-0658/M-1231/M-0594/M-0981/F-1336/M-0523/F-0872/F-0984/M-1102/F-0682/F-0786/F-1259/M-0837/F-1190/M-1323/M-0834/M-0656/F-0886/F-0764/F-0775/M-0665/M-1303/F-1272/M-1033/M-0789/F-1315/F-0701/F-1240/M-1207/M-0723/F-0580/M-0802/F-0754/M-0639/F-1120/M-0759/F-0917/F-0827/M-0879/M-1217/M-0768/F-0659/M-0901/M-1326/F-0657/M-0869/M-1030/F-0927/M-1243/M-1035/F-0629/M-1195/F-0838/M-1051/F-0830/F-0990/M-0896/F-0638/F-0763/M-0888/M-1187/F-0889/F-0574/M-1021/F-0829/M-0524/F-1136/M-1291/F-1153/F-1341/M-0562/M-1069/M-1150/M-1269/F-0515/M-0654/M-0547/M-1283/M-0501/M-1262/F-0512/M-1161/M-0809/M-0542/M-0611/F-1062/F-0598/M-0724/F-1203/F-1039/F-0685/F-0689/M-1241/M-0631/M-1201/M-0780/F-0898/M-0919/F-1193/M-0817/M-1281/F-0508/M-0738/M-0947/M-1056/M-0899/M-0675/F-0647/M-0706/F-1342/M-0860/M-1288/F-1169/F-0583/M-0949/F-0893/F-1232/M-1077/F-1244/F-1152/F-0747/M-1117/M-0556/F-0737</t>
  </si>
  <si>
    <t>F-1238</t>
  </si>
  <si>
    <t>Song Lan</t>
  </si>
  <si>
    <t>F-0828/M-1347/F-0687/F-1204/F-0627/M-0678/M-0926/F-1045/F-0672/F-0934/M-0877/M-1276/M-0510/M-0646/M-0973/F-0502/M-0593/F-1171/M-0609/M-0505/M-0841/M-0821/M-0837/M-0607/M-0680/F-1143/M-0982/M-0744/M-0703/M-0806/F-0520/M-0738/F-0953/F-0846/M-1201/M-0961/M-1184/M-0792/M-0566/M-1319/M-1145/F-1106/F-0819/M-1247/M-1339/F-0660/F-0838/F-0671/F-0619/M-0915/M-1255/M-0723/M-0528/M-0988/F-1212/M-1077/M-1025/M-0733/M-0992/M-0791/F-1178/F-1282/F-0975/M-0513/F-1253/F-0659/M-1187/F-0714/M-0664/M-1139/F-0514/F-1273/M-1084/F-1120/M-0960/F-0538/M-1054/M-1036/F-0757/M-0758/F-0882/M-0794/M-1109/M-0696/F-0812/M-0782/M-0774/M-1262/M-0834/F-1285/F-0682/F-0984/M-0755/F-0629/F-0544/F-1131/F-1214/F-0842/F-0959/F-0596/M-1267/F-0753/F-1060/F-1002/F-1059/F-0686/F-1226/F-0726/M-0860/F-0764/M-1170/F-0705/F-1284/F-1278/F-0775/M-0802/M-1033/M-0624/F-1041/M-0895/F-1190/M-1167/F-0935/F-1210/F-0929/F-1138/M-1051/M-1068/F-1146/M-0536/M-0820/M-0716</t>
  </si>
  <si>
    <t>M-1239</t>
  </si>
  <si>
    <t>Joyce Wright</t>
  </si>
  <si>
    <t>M-0973/F-0861/M-1167/F-0512/F-0812/M-0859/M-0779/M-0534/F-1168/M-1319/M-0507/F-0531/F-1079/M-0899/M-0919/M-1243/M-0609/F-1151/F-1152/F-0748/M-0996/M-0566/F-1012/F-1228/F-0583/F-0786/M-0821/M-0982/F-0735/M-0536/M-0774/F-0627/M-0510/M-0926/M-0607/F-0687/F-0671/M-1276/F-0538/F-1059/M-0967/M-0501/F-1196/M-0768/M-0925/F-1212/M-0910/M-0860/M-1301/F-1240/F-0545/M-1344/F-0751/F-1257/M-0590/F-1169/M-1195/F-1129/M-0892/F-0975/F-1336/F-1086/M-0988/F-0525/F-1060/M-0986/F-1106/M-1077/F-1226/F-0614/F-0913/M-1339/M-1223/M-1201/M-0794/M-0820/M-0920/F-0697/F-0857/F-1057/F-0810/M-1111/F-1312/F-0688/M-0961/F-0974/M-0834/F-0991/M-1035/M-1347/F-1119/F-1004/F-1143/F-1081/M-1307/M-0868/F-0660/M-0928/F-0622/M-0809/M-0636/M-0791/M-1255/M-0843/M-0915/F-1284/F-1215/M-0709/F-0819/F-1349/M-1181/F-0592/M-1069/F-0950/F-0719/M-0977/M-0665/M-1068/M-0817/M-1303/M-0960/F-0954/M-0562/F-1071/M-0826/M-0539/M-0895/M-0553/F-1280/F-1275/F-0530/F-0775/F-0980/M-0599/F-1131/M-1334/F-1002/F-0720/M-0649/M-1022/F-0632/F-1042/F-1259/M-0567/F-1317/M-1051/F-0942/M-0716/F-1027/F-0568/F-0935/F-0635/F-1213/M-0777/M-1038/M-0547/M-0559/M-0597/M-0831/M-0783/M-0970/M-1325/F-1348/F-0757/F-0514/M-1266/M-1021/M-0813/F-1121/F-0905/F-1324/M-1293/M-0755/M-0691/F-0625/F-1066/F-0517/M-0995/F-0612/F-1274/F-0685/M-1030/M-1326/F-0884/M-1087/F-0543/F-0798/F-0838/F-0799/M-1184/F-1188/M-1005/M-0644/F-1250/F-0754/F-1070/F-0537/F-1126/F-1178/M-0781/F-1272/M-0723/F-0574/M-0744/M-1163/F-0764/M-0841/M-0678/M-0528/F-0682/F-1333/F-1026/M-1014/F-1258/M-0733/M-0949/F-0894/F-1249/M-0582/F-1032/M-0526/M-0865/M-1031/F-0672/M-0816/M-0869/F-0619/F-0966/M-0656/M-0550/M-1291/M-0789/M-0840/M-0837/F-1063/F-1127/F-1238/F-0882/M-1033/F-1132/M-0664/F-1136/M-1009/F-0563/F-1183/M-0782/M-1107/F-1297/F-0714/F-1120/F-1204/M-0694/F-1006/F-1328/F-0727/F-1316/M-1182/F-0929/M-0573/M-1003/F-1062/M-0560/M-0806/M-0885/M-0888/F-1098/F-1123/F-0647/M-0540/M-1117/F-0659/F-1337/F-0927/F-1278/F-0842/F-1285/M-0994/M-1056/F-0990/F-1146/M-0896/M-0715/M-0932/M-1304/M-0505/F-0953/M-1331/M-0662/M-0981/M-1078/M-0901/M-1174/F-0638/M-1289/F-1309/M-1102/M-1287/M-0881/M-0738/M-0963/M-0513/F-0686/M-0527/M-0778/F-0502/M-0851/M-1091/F-0503/F-1046/F-0983/F-1112/M-0877/F-1305/M-0631/F-0753/M-1270/F-1295/M-0833/F-0515/F-1222/M-1247/F-1214/F-0965/M-1099/F-0535/M-0587/F-0976/F-1342/F-1133/M-1054/F-0832/M-0519/F-0916/F-1227/M-1139/F-0804/F-1186/M-0862/M-1135/M-1170/F-0829/M-1125/F-1108/F-1232/F-0648/F-1065/F-0508/M-0940/F-1190/F-1314/F-1282/M-1194/M-0815/F-1144/M-0679/F-0904/F-0726/F-1210/F-0852/F-1273/F-1306/M-0989/F-0801/M-0608/F-0747/M-0624/F-0564/M-1104/F-0936/M-0923/F-0558/F-1016/F-0959/M-1235/F-1253/M-0586/M-0870/M-1007/F-0807/M-0800/M-0670/F-0544/M-1187/M-0906/F-1171/F-1335/M-0802/F-0828/F-1018/F-0787/M-1267/M-0703/F-1155/M-1096/F-0785/F-1045/M-1064/M-0708/M-1008/M-1036/F-1318/M-0646/M-0943/M-0871/M-1118/F-0889</t>
  </si>
  <si>
    <t>F-1240</t>
  </si>
  <si>
    <t>Eugene Green</t>
  </si>
  <si>
    <t>F-0953/M-1167/F-1002/M-0510/F-1120/F-0545/M-1014/M-0988/F-0959/M-0926/F-0578/F-0502/F-0763/F-0688/M-1139/F-0934/F-1168/F-1316/F-0543/M-0992/M-0536/M-0834/F-1123/M-0694/F-0580/M-1005/F-1060/F-1136/F-1210/M-0949/F-0537/M-0560/F-1045/M-1286/F-0937/M-1255/M-1054/F-1059/F-1012/M-1347/F-0836/M-1111/M-0986/M-0670/M-0862/M-0977/F-0549/M-0818/F-1336/F-0839/M-0567/F-0957/M-0593/M-1248/F-1317/F-1196/F-0538/M-0826/M-1307/M-1107/F-1046/M-0806/M-0896/M-0566/F-1190/F-1023/F-1213/M-0940/F-1004/F-1055/M-0768/F-0819/F-0504/M-0570/M-0859/M-1135/F-1010/F-1193/F-0898/M-0868/F-0672/M-0993/F-0705/M-1276/M-1147/F-1171/F-0739/F-1312/M-0892/M-0709/F-1155/F-1324/F-1202/F-0991/F-1063/F-1129/M-0700/M-1325/F-0663/M-0610/M-0524/F-0648/M-1301/M-0562/M-0979/M-1078/M-0680/M-1072/F-1212/F-1032/M-0678/M-0961/F-1057/F-0583/F-0660/F-0956/M-0649/F-1061/M-0809/M-0897/F-1328/F-1233/F-1188/M-1302/F-1151/M-0824/F-0812/F-0671/F-1042/M-0906/F-0622/F-1169/M-0586/F-1198/M-0620/F-0786/F-1001/M-0837/F-0882/M-0973/M-0895/M-0679/M-1051/M-1241/M-1339/M-0841/M-1087/F-0747/F-1013/F-1222/F-0954/F-1250/F-0668/F-1215/F-0861/M-0901/F-0773/M-0609/F-0651/M-0794/M-1031/F-1204/M-1033/F-1178/F-1018/M-1109/M-0951/F-0913/F-1112/F-1146/F-0804/M-0758/F-1071/M-0600/M-0970/M-0602</t>
  </si>
  <si>
    <t>M-1241</t>
  </si>
  <si>
    <t>Taher Omar</t>
  </si>
  <si>
    <t>M-1014/M-0738/M-1068/F-0672/F-1336/M-1276/M-0510/F-1123/F-0543/M-1031/F-0688/F-0578/F-0592/F-1129/F-0579/F-1098/F-1198/M-1035/M-0973/F-0735/F-1013/F-1046/F-0954/M-0910/M-0824/M-0593/F-1143/F-1318/F-0537/F-0798/F-1059/F-0574/M-1184/M-1187/M-1111/M-1201/F-1202/F-1001/M-0505/F-1183/M-0646/M-0967/F-0632/M-0841/M-1030/M-0831/M-0826/M-0843/M-1195/F-0538/F-0913/F-0846/M-0548/F-0838/M-0851/M-0519/M-1325/M-1255/F-0772/M-0876/M-0606/M-0560/M-1218/M-1231/M-0926/M-0624/M-0896/M-1247/F-1055/F-1120/F-1138/M-0526/M-1101/F-0671/F-0861/F-0844/F-1106/F-0935/F-1196/F-0882/M-0806/F-1151/M-1223/F-0525/F-0957/F-0568/M-0680/M-1248/M-0567/M-1170/M-1109/F-1171/F-1274/F-0580/M-1243/F-0686/M-1083/M-0778/M-0901/M-1298/F-0786/M-0758/F-1282/M-1135/M-0528/M-0802/M-0540/M-0694/F-1062/F-1169/F-0953/F-1165/F-1081/F-0751/F-1214/M-1091/F-0659/M-1095/F-1240/F-1190/F-0931/F-1086/M-0909/F-1324/F-0596/F-1305/F-1061/M-0837/F-0898/F-1226/M-0881/M-0862/M-0925/F-0622/M-0951/F-1213/F-1131/F-1204/M-0915/F-1297/F-0514/F-1130/M-0818/F-0886/M-1289/F-0647/M-0557/F-0754/F-0959/M-0677/M-0742/M-0970/M-0562/F-1216/F-0799/M-0981/F-0937/M-0961/M-0555/F-1280/F-1136/M-0979/F-1257/M-1291/F-1045/M-0960/F-0720/F-1210/M-0507/F-0714/M-0868/F-0827/M-0600/M-0559/F-0828/M-0782/F-1168/M-1262/M-1072/M-0733/F-0855/F-0717/F-0635/M-1110/M-0793/M-0582/F-0829/F-1188/F-0648/M-1307/M-1293/F-0561/F-0764/M-0817/F-0551/F-0757/M-0977/F-1108/M-1139/F-0616/F-0516/M-0774/F-0623/M-1347/F-0956/F-1256/M-0944/F-0697/M-0529/F-0836/M-1025/M-0553/F-0787/M-0859/F-1071/M-0536/M-0602/F-0685/F-1141/M-0724/F-0668/M-0768/F-0628/F-1042/F-0753/M-0746/F-1189/F-0612/M-1082/F-1060/M-0599/M-1038/F-1273/F-1092/M-0573/F-1317/M-1300/M-0607/M-0759/F-0601/F-1178/M-1021/F-0563/F-0651/M-1022/F-0549/M-0673/M-0815/F-0705/F-0660/M-0636/F-1079/F-1112/M-1036/F-0687/M-0644/F-1002/M-0639/F-1193/F-1026/M-0501/M-1145/F-1006/M-0523/F-0663/F-0588/F-1119/M-0941/M-0723/F-0825/M-1078/M-0716/F-0810/M-0755/M-0765/M-1077/M-1320/M-1167/M-1150/F-0545/M-0550/M-1319/F-1271/F-1070/F-1215/F-0613/F-1090/M-0576/M-0856/F-0893/M-1217/M-1172/M-0848/M-0611/M-0892/F-0503/F-0517/F-1253/M-0800/M-0699/M-1084/F-1328/M-1037/M-1205/F-0726/F-1146/M-0865/M-1194/F-0712/M-1118/M-1009/F-1149/M-0919/M-0696/M-0988/F-0748/M-1308/M-1147/F-1023/M-0993/M-0997/F-0812/M-0986/M-1287/M-0513/F-1295/F-0976/M-0871/M-0906/M-0777/M-0899/M-1286/M-0700/F-1234/M-0590/M-0781/F-1285/F-1152/F-0804/M-0794/F-0669/M-0996/M-1302/M-1051/F-1332/F-1333/F-0760/M-0994/F-1039/M-0789/F-0857/M-1005/M-0834/M-0703/F-0763/F-0922/F-0710/M-0664/M-1117/F-1144/F-0625/M-0809</t>
  </si>
  <si>
    <t>F-1242</t>
  </si>
  <si>
    <t>Nadia Hamdan</t>
  </si>
  <si>
    <t>M-1223/F-1013/F-1079/F-1123/F-1324/F-0934/M-0919/F-0563/M-0967/M-0973/M-0774/M-0877/F-1204/M-0636/M-0841/F-0861/F-1317/F-0638/M-0755/M-0996/F-1196/M-1051/F-0596/M-1005/M-1187/M-1248/M-0779/F-0578/M-1078/F-0957/F-1016/M-1068/M-1167/M-1339/F-0622/F-0882/M-0560/F-1129/F-1012/M-0986/F-1210/M-0606/F-0671/M-1276/M-0664/F-0836/M-1182/F-1046/F-1215/M-0507/M-1194/F-1257/F-1188/F-0580/M-0920/M-0678/M-0703/M-0806/M-1325/M-1033/M-1307/F-0545/F-0844/F-0954/M-0820/F-1178/F-0625/F-1081/F-0828/M-0909/F-0735/F-0839/M-0992/F-0538/M-0901/M-1038/M-1262/F-0632/F-0950/M-0557/M-0528/M-1298/F-0927/F-0911/F-1071/F-0754/M-0868/M-0534/F-0812/F-1282/F-1132/F-0763/F-1143/F-0952/M-0977/F-0502/M-0944/M-1320/M-1181/F-1146/F-1027/M-0862/F-0935/M-0896/M-0897/M-0599/M-1101/F-1179/M-0961/F-0520/F-1272/F-0955/M-0783/F-0975/F-0913/M-0899/F-0929/M-1293/F-1045/M-1043/F-1273/M-0826/M-1111/F-0719/M-1344/M-0733/F-1274/M-0715/M-0590/M-1022/F-0612/M-1347/F-1119/M-0646/M-1255/F-1169/F-0786/M-1292/F-0685/F-0787/M-1301/M-0981/M-0834/F-0712/F-1198/M-0594/M-0723/F-0627/F-0668/F-1010/M-0602/F-1175/M-1107/F-0568/F-0619/F-0798/M-1035/M-0928/F-1130/M-1030/F-1108/M-1031/F-1152/F-0657/F-0598/M-1036/F-1337/F-0980/M-1243/F-1131/F-1026/F-0613/F-0583/F-0807/F-1040/F-0574/F-1312/F-0663/F-1151/F-1297/M-0885/M-0680/F-0849/F-0959/F-1120/F-0549/M-0925/M-0940/M-1235/M-1118/M-0856/M-0903/F-0857/M-0793/M-0744/F-1127/F-1202/F-1136/M-1021/M-0547/F-0726/F-0767/M-0988/F-1321/F-1062/M-0505/M-0833/F-0525/F-1126/F-0516/F-1214/F-0591/M-0510/M-0960/M-0840/F-1316/M-1164/M-1084/F-0512/M-0658/M-1102/M-0926/M-0694/F-0686/M-0878/M-0854/M-1087/M-0630/M-0843/F-0819/F-0898/M-0586/F-0672/M-0906/F-0753/M-0892/F-1106/F-1314/M-0752/M-1056/F-1063/M-0970/F-0760/F-0648/F-1213/M-1304/F-1253/M-1247/M-0662/M-0665/M-1025/F-0676/M-1300/F-0801/F-1305/M-1319/F-0537/M-1077/M-1162/F-1075/M-0994/M-0813/M-0572/M-0524/F-0532/M-0529/F-0689/F-1001/F-0669/F-0991/F-1004/M-1286/F-1023/M-1172/M-0536/F-0894/F-1249/M-0519/F-1336/F-1190/M-1109/F-1138/F-1002/M-1139/F-0503/M-0673/M-0597/F-0984/M-1054/F-1234/M-1024/M-0649/M-1083/F-0914/F-0904/M-0821/F-0592/F-1042/M-0837/F-0616/M-0949/F-0651/F-0504/M-1201/M-0609/F-0974/F-0838/M-1303/M-0577/M-1208/M-1145/M-0776/M-0677/M-0941/F-1348/M-1331/M-0947/F-0747/F-0799/F-0614/M-0670/M-0759/M-0850/F-1160/F-1228/M-0604/M-0675/M-0781/M-0778/F-0531/F-1318/F-0858/M-0593/M-0562/M-0869/F-1049/F-0687/F-1155/M-0881/F-1315/F-0617/F-0846/M-0696/F-1295/F-0953/F-1176/F-0629/F-0660/F-1098/M-0818/F-1280/M-0683/M-0771/F-0739/M-0624/F-0751/M-0740/M-0513/M-0540/M-1080/M-0995/F-1168/F-0517/F-1279/M-1211/F-0880/M-0607/M-1091/M-0706/F-0717/F-0937/M-1345/F-1258/F-1285/F-1212/M-0876/F-0757/M-1037/M-0731/M-1287/F-0707/M-0566/M-1173/F-1216/M-0691/F-1057/M-0542/F-0842/M-1082/M-1110/F-0535/F-0852/F-0942/M-1299/F-1114/F-1322/F-1140/M-0860/M-0758/F-0864/M-0539/F-1238/F-1333/M-1224/F-1250/F-0788/F-1039/F-0579/F-0773/M-1195/M-1327/F-0692/M-1148/M-0945/M-0567/M-1326/M-0910/M-1000/F-0775/M-0716/M-0555/F-0969/F-0543/M-1003/M-0708/M-1199/F-0976/M-1069/F-0804/M-0851/F-1260/M-1288/F-0830/M-0805/M-0822/M-0738/F-0874/F-0601/F-0653/F-0682/F-0544/M-0847/M-1264/M-0770/M-0603/F-1113/M-1184/F-0688/F-0720/M-1014/M-1231/M-0576/F-1226/F-1121/M-1291/M-1265/M-0816/F-1313/M-1047/F-0893</t>
  </si>
  <si>
    <t>M-1243</t>
  </si>
  <si>
    <t>Nadia As</t>
  </si>
  <si>
    <t>F-0828/M-0940/M-0973/M-0755/M-0960/M-0967/F-0913/M-1187/F-0579/F-1046/F-1216/M-0841/M-1231/F-1136/F-1213/M-0510/F-0545/M-1347/F-0937/F-0672/F-0563/F-0772/M-1054/M-0624/M-0834/F-0627/M-0507/F-0531/M-1223/F-0798/M-0738/F-0775/M-1248/M-1319/M-1005/M-0926/M-1036/F-1168/F-1079/M-1182/F-0934/M-1014/F-1151/M-0920/F-1129/F-0583/M-0505/M-1068/F-0953/F-1042/M-1145/F-0757/F-0617/M-0783/M-0919/M-0562/M-0607/F-0629/M-0513/M-0910/F-1215/M-0560/M-0843/M-0817/M-1276/M-1292/M-1181/F-0763/M-0636/F-0625/F-1188/M-1035/M-0744/M-1241/F-0561/F-0578/M-0899/F-1123/F-1210/F-0839/F-0592/F-1183/M-0599/M-0859/F-0844/F-0753/M-1167/M-0534/F-1144/F-1126/M-0768/M-0986/M-0892/F-1190/F-0688/M-0576/F-0735/F-1336/M-1111/F-1198/M-0780/M-0868/M-0833/M-0696/F-1228/F-0952/F-0549/F-0537/F-0558/F-0544/F-1189/M-0906/F-1013/M-0794/F-1312/F-0580/M-1247/F-1041/M-1195/F-1318/F-0893/F-1333/F-0810/M-0691/F-1002/M-1301/M-0909/F-0935/M-0529/M-1109/F-0502/F-1032/M-0876/M-0703/M-1201/M-0570/M-0802/M-0992/F-1240/F-1169/M-0557/M-0970/M-0778/M-1051/F-1060/M-0524/F-1249/F-0598/F-1098/M-1038/M-0610/M-0528/M-1077/M-1262/M-0678/M-0694/M-0996/M-0878/M-0733/M-1033/M-1334/M-0928/F-0719/F-0957/M-0818/F-1155/F-1023/M-1326/F-0836/F-1314/M-0806/F-1272/F-0551/F-1212/F-0638/F-0613/M-0606/F-1316/M-0590/F-0760/M-0559/F-0538/F-1297/F-0660/M-1267/F-1130/M-0679/M-0813/M-0951/F-1149/M-1110/F-0727/F-1004/F-0955/F-0687/F-0516/F-0671/M-0774/F-0591/M-0664/F-1317/F-0894/M-1329/M-1255/F-0552/M-1044/F-1071/F-0991/M-1025/F-0508/F-1284/F-0959/F-0889/M-0779/F-0623/M-1291/M-0746/F-1012/F-1196/M-1158/F-0864/F-1263/F-0726/F-1057/M-1064/F-0596/M-0877/M-1084/M-0706/F-1131/M-0932/M-0649/F-0659/F-1119/F-0652/F-0676/F-1349/F-0668/F-0861/M-0994/M-1307/M-0824/F-0651/F-0898/M-0573/M-1194/F-0697/F-1086/M-0993/M-0723/M-0826/M-0594/M-0925/F-0954/M-0789/F-0601/M-1074/F-0612/M-0903/M-1302/M-0988/F-1260/M-1298/M-0709/F-0648/M-1147/F-0956/F-0857/M-0752/F-1171/M-1142/M-0634/M-1107/F-0717/F-0695/F-1103/F-0568/F-1253/M-1184/M-1135/M-0547/F-0739/F-1063/M-1287/F-0825/M-0977/F-1143/F-1001/M-0582/F-0698/M-0814/F-0543/M-0662/F-1120/F-1055/F-1016/M-1056/M-1339/M-0998/F-0786/M-0650/M-1117/F-0737/M-0944/M-0853/M-0553/M-0658/M-1078/M-0791/M-0915/M-1268/F-1113/M-0566/M-1325/F-1238/F-1226/M-0577/M-1293/F-1335/F-0622/M-0758/M-1139/M-0978/F-0574/M-1067/M-0854/F-1153/F-0942/F-1178/M-1323/M-0609/F-0685/M-0646/F-1165/M-0949/F-1010/F-0929/M-0732/M-1205/F-0812/F-0916/F-0911/F-1251/F-0728/F-1346/F-0846/M-0869/F-1106/M-0567/F-0515/M-0821/M-1170</t>
  </si>
  <si>
    <t>F-1244</t>
  </si>
  <si>
    <t>Rebecca Phillips</t>
  </si>
  <si>
    <t>F-0861/F-1198/M-1068/F-0672/F-1285/F-0502/F-0819/F-1190/M-0694/F-0545/M-0774/F-1226/M-0607/F-1204/F-1212/F-0583/F-0592/F-1098/M-0821/M-0524/M-1111/F-1317/F-0688/F-0754/M-0877/F-0836/M-1184/F-0959/M-0992/M-1187/M-1031/M-0678/F-0538/M-1077/F-1213/M-0553/F-0751/F-1169/F-0578/F-0991/M-0910/F-1318/F-1336/F-0563/M-0703/M-0833/M-1095/M-1084/M-0967/M-0949/M-1243/F-0864/F-1032/F-0763/M-0646/F-0504/M-0794/M-1287/F-1108/F-1123/M-0899/F-0660/F-1337/F-1042/M-0536/F-1305/M-1083/F-1188/F-0953/F-0617/M-1170/F-1119/F-0957/M-1005/F-0614/M-1030/M-0570/F-0668/M-0960/F-1106/F-0580/F-0952/F-0543/F-1040/M-1078/M-1301/M-1286/F-0927/M-0700/M-1223/F-0900/F-0619/M-0906/F-0531/F-0937/F-0797/M-0513/F-0917/M-0869/F-0748/F-1063/F-1297/M-1054/M-0920/M-0792/M-0951/F-1168/M-0562/M-0527/F-0844/M-0837/F-0934/M-0539/M-0587/M-0867/M-1107/F-0612/F-1314/F-0714/F-1263/F-0798/M-0896/F-0911/F-0705/F-1279/M-1289/M-1293/M-0691/F-1018/M-1167/M-1319/F-0622/M-0590/M-0993/M-0970/F-0627/F-0682/M-0593/F-1216/M-0964/F-0955/M-0824/F-1271/F-0775/M-0606/M-0744/F-1274/F-1131/M-0901/M-0782/M-1262/F-0810/M-0885/M-0548/M-0550/M-1276/M-0926/M-0557/F-1059/F-0905/F-0625/M-0505/M-1051/M-1300/M-0915/F-0828/F-0544/M-1014/M-1268/F-0579/F-1121/F-1023/M-0815/M-0519/F-1079/F-1026/F-1012/M-1231/F-1130/F-0564/F-0884/F-0830/M-1181/F-1041/F-1152/M-0944/F-1002/F-1153/F-1165/F-0889/F-0753/M-0501/F-0717/M-1022/F-1071/F-0931/F-0515/F-0726/M-0624/F-1295/F-1171/F-0687/F-1210/M-0778/M-1325/F-1001/F-1057/M-0986/M-1218/M-0706/M-1304/F-0686/M-0933/F-0772/F-1132/F-1312/M-0945/M-0802/F-1136/M-1303/F-0552/M-0865/F-0807/F-0698/M-1139/M-0881/M-1044/M-0781/M-0834/F-0767/M-1323/M-0528/F-1225/F-0684/F-0596/F-0645/F-1120/M-0534/F-0898/M-1009/F-0832/F-0591/F-1273/M-0988/M-0567/F-0588/M-0582/F-1349/F-0537/F-0804/F-1061/F-1245/M-0724/F-0980/F-1129/M-0847/F-0827/M-1074/M-0641/F-1013/M-1201/M-0507/F-1016/F-1196/M-0731/F-0883/M-0809/F-0904/F-0522/F-1228/M-0765/M-0597/M-0860/M-1125/F-1045/F-0551/M-1172/M-0996/M-1302/F-1075/F-0929/F-0786/M-0626/M-0758/M-0610/F-1316/M-1267/F-1060/M-0892/M-0709/M-0573/F-0635/F-0747/F-0863/M-0738/M-1035/F-0663/M-1344/M-0586/M-0876/M-0851/F-0735/M-0919/F-0623/F-1257/F-0632/M-0542/F-1146/F-1186/M-1163/F-1039/F-1089/M-0814/F-0956/M-1177/F-0514/F-1240/F-1151/M-1211/F-0984/M-0818/M-0790/M-0620/F-0520/M-1142/F-1335/M-1320/F-0954/M-0840/F-0808/M-1025/M-0732/M-0932/F-1010/M-0761/M-1326/F-0812/M-0734/F-1341/F-0561/M-1347/M-1033/M-0925/M-0566/M-1247/F-0764/M-0664/M-0973/M-0771/M-0961/F-1249/M-0600/M-0609/M-0768/F-1272/M-1264/F-1324/M-0817/M-1038/F-1202/F-0676/M-1101/F-0712/F-1321/F-0787/F-0966/M-0793/M-0989/M-0862/M-1248/M-1156/M-1024/F-0842/M-0779/F-0503/F-1200/M-0644/F-1193/F-0975/F-0935/M-0780/M-0888/F-0532/F-1214/M-0982/F-0760/M-0529/F-0671/F-0965/F-0766/F-0990/F-0858/M-0854/M-1345/M-1047/F-1155/M-0604/F-0846/F-1144/M-0843/M-1292/F-0695/F-0838/M-0755/F-1149/F-1328/M-0716/M-1117/M-1036/F-0938/M-0923/F-0651/M-0940/M-0523/M-1069</t>
  </si>
  <si>
    <t>F-1245</t>
  </si>
  <si>
    <t>F-0861/M-0821/F-1119/M-0738/F-1079/F-1046/M-0567/M-1347/F-0545/F-1204/F-1120/F-1016/F-0812/M-0977/M-0859/F-1136/M-0609/F-1198/M-1248/M-1139/F-0544/M-1255/F-1228/F-1216/F-0632/F-1316/F-0502/F-0864/M-1030/F-0687/M-0899/M-0843/M-1033/F-1168/M-0624/F-1152/M-0951/F-1317/F-1297/F-0763/M-0996/M-1181/M-0818/F-0549/M-0862/F-0751/M-1182/M-0755/M-0792/M-0919/M-0992/F-1042/F-1098/F-1284/F-0819/F-0638/F-0829/F-0543/M-0696/F-0558/M-1107/F-1060/F-0688/F-1190/M-0670/M-1078/M-1243/M-1031/F-0898/M-0910/M-1083/M-0960/M-0967/F-0929/F-1282/F-0757/M-1267/F-1318/M-0817/M-0961/M-0723/M-0744/F-0504/M-0909/F-0939/F-0671/F-1070/M-1303/M-1286/F-0799/F-0579/F-1271/M-1084/F-0753/M-1069/M-1339/M-1319/M-0881/F-1169/F-0934/F-0719/M-1005/M-0501/F-0953/F-1071/F-1123/M-0636/F-1272/F-1023/M-1135/F-0808/M-0539/M-0594/M-1110/F-0839/M-0869/M-1300/M-0555/F-0520/M-1167/F-0623/M-0519/F-1012/F-0512/M-1218/M-1014/F-0974/F-0613/M-0816/F-0717/M-0897/F-0764/M-1283/M-0678/M-0940/M-0782/M-0550/F-0950/M-1293/F-1041/M-0794/M-0586/F-1196/M-0837/F-0954/F-0517/F-0592/M-1187/M-0573/M-0610/F-0980/F-0935/F-1215/M-0649/F-0617/F-1349/M-0680/F-1026/F-1045/M-0505/F-1222/M-1117/M-0691/F-1138/M-1024/F-1305/M-0986/F-1062/F-0754/F-1295/F-0551/F-1052/M-0556/M-0646</t>
  </si>
  <si>
    <t>F-1246</t>
  </si>
  <si>
    <t>Stephanie Walker</t>
  </si>
  <si>
    <t>F-0953/M-1276/M-0738/M-0599/F-1285/M-1223/M-1243/F-1012/M-1107/M-0910/M-0824/F-1026/F-0596/M-0833/F-0828/F-0672/M-0778/F-0812/M-0624/M-1031/M-0768/F-1324/M-0507/M-0818/M-1201/F-1046/F-1216/F-1210/F-1098/M-0567/F-0804/F-0913/F-0544/F-1151/F-1023/F-0954/F-1071/M-0837/M-0960/M-1030/M-0703/M-0973/F-1204/F-0786/M-1292/M-0986/F-1079/M-1078/F-0687/F-0844/F-0712/F-1178/M-0926/F-0763/F-1042/F-0882/F-0538/F-1316/M-0859/F-0561/F-1045</t>
  </si>
  <si>
    <t>M-1247</t>
  </si>
  <si>
    <t>Madison Edwards</t>
  </si>
  <si>
    <t>F-0786/F-1013/M-1293/F-1123/M-0694/F-1151/M-1014/M-0926/M-0988/F-1168/M-0834/F-0502/M-0967/F-1316/F-1012/M-0877/M-0851/F-0935/F-1196/M-1084/M-0768/F-0747/F-0775/F-1032/F-1132/M-0919/F-0531/F-1226/F-1079/F-0568/F-1318/F-0748/F-0882/F-1120/M-0738/F-1178/F-1126/F-1171/M-0792/F-0545/F-1106/M-1181/M-0513/F-0525/M-1223/F-0592/M-0782/M-0534/F-1119/F-0975/F-0911/M-0925/M-0783/M-0831/F-0578/M-0824/M-0806/M-1031/M-1111/M-0881/F-0685/M-0774/M-1241/F-0980/F-0900/F-1023/F-0512/F-0544/M-0599/F-1273/F-1213/F-0735/F-0819/M-1036/M-0646/F-1183/F-0984/F-0516/M-0562/F-1059/M-1194/F-1215/F-0913/F-0504/F-0861/M-1325/M-0820/F-0828/F-0688/M-0593/F-1222/M-0576/F-0955/M-0540/M-0781/M-0607/F-1275/F-1271/M-0973/F-1349/M-0560/F-0953/M-0970/F-0612/M-0869/M-1005/F-0757/M-1025/M-1167/M-0501/F-1066/F-0893/F-0660/M-0539/M-1184/F-1263/M-1109/M-1021/F-0959/F-0829/F-0772/F-1131/M-0778/F-0751/M-0809/F-0598/M-1268/M-1077/F-0844/M-0597/F-1212/F-0596/M-0777/M-0716/F-1240/F-0551/M-0550/F-1071/M-0860/M-0928/F-0808/F-1042/F-0764/M-1139/M-0606/M-1276/F-0924/F-0864/F-1130</t>
  </si>
  <si>
    <t>M-1248</t>
  </si>
  <si>
    <t>Asma Rahman</t>
  </si>
  <si>
    <t>F-0954/F-1204/F-0672/M-1054/M-1231/M-0778/M-0510/M-1068/M-1031/F-0579/M-0926/M-0738/F-0934/F-1120/F-0632/M-1139/M-1051/M-0507/F-1041/F-0775/M-1286/F-1106/F-1169/M-1187/F-1183/M-1005/F-0544/F-1136/M-1301/M-0723/F-0592/F-0622/F-0617/M-0988/M-1319/F-1045/M-0505/M-0560/F-1216/F-0682/F-0580/M-0940/F-1129/M-0949/F-0543/M-0534/F-1178/M-0782/F-1081/F-1152/M-0837/F-1004/M-1021/F-0798/F-0846/F-0531/M-0610/M-0794/M-0567/F-1228/M-1247/M-0774/M-0680/M-1276/M-0779/F-0935/F-1143/M-0678/F-1131/M-1181/M-0600/F-1212/F-0697/M-0528/M-0709/F-0668/F-0714/F-0686/F-0839/M-1117/M-0703/F-0712/M-1298/F-1001/F-1108/M-0896/M-1014/M-0524/F-1222/F-0829/F-0894/F-0578/M-0979/F-0512/M-0824/M-1025/M-0781/F-0726/F-1155/M-1302/F-0760/M-1262/F-1013/F-1312/M-0771/M-1223/M-0897/M-0821/M-0744/F-0819/M-1293/M-1241/F-0739/F-0503/F-0861/F-0623/F-0838/F-1271/F-0689/M-1038/F-1171/F-0754/M-0843/F-0525/M-0582/F-0619/M-0529/M-1300/M-1135/F-0764/M-0833/F-1027/M-0513/F-1040/F-0857/F-0751/M-0793/M-0973/M-0590/F-0737/F-0558/F-0763/F-0688/M-1283/M-1109/F-1202/F-0772/M-0608/M-1243/F-0663/F-0808/F-0991/F-0748/F-0515/F-0844/F-0913/F-0882/M-0700/M-1184/M-0547/F-1257/M-0694/M-1078/F-1165/F-1071/M-0593/M-0899/F-1295/M-1111/M-0553/M-0977/M-0562/M-0791/F-1249/F-1214/F-0545/F-1153/F-0583/F-1336/M-0780/F-1057/F-0836/M-1095/F-1079/M-0860/M-0576/F-0931/F-1305/M-1287/M-0630/F-1328/M-0677/F-1333/F-1348/M-0854/M-1167/F-1318/F-0990/M-0951/M-0859/F-1316/M-0981/M-0831/M-0933/F-1042/F-1026/F-0969/F-1324/F-0927/M-0636/F-1098/M-1201/M-1163/M-0587/F-1146/F-0735/F-1121/F-0563/M-0715/F-0561/F-0757/M-1347/F-1186/F-0953/F-1313/F-0842/F-0980/M-0752/M-1323/M-0869/M-0871/F-1168/F-1189/M-0783/F-0952/F-0601/F-0984/M-1158/F-0671/F-0975/M-0876/M-0818/F-0645/M-1107/F-0685/M-0599/M-1084/M-0986/M-0646/M-0586/F-0898/F-1123/M-0961/M-0536/M-0851/F-1055/M-1170/F-1251/F-0549/M-0865/M-0670/M-0572/M-0993/M-0691/F-1012/F-1066/M-1331/M-0997/M-1164/F-1342/F-1215/F-0695/F-1028/M-0944/F-1112/M-1320</t>
  </si>
  <si>
    <t>F-1249</t>
  </si>
  <si>
    <t>Arthur Nguyen</t>
  </si>
  <si>
    <t>M-0694/F-0953/M-1014/M-0599/F-1013/M-0926/F-1045/M-0680/M-1319/M-1167/F-0804/M-1036/F-1023/F-1059/F-0864/M-0973/F-1198/M-0940/F-0934/F-1183/M-0824/M-0961/M-1293/M-1287/F-1165/F-1202/F-1001/F-1079/F-0502/F-0838/M-1223/F-0563/M-1135/F-0937/M-0915/M-0507/F-1196/F-0688/M-0636/M-1068/M-0831/F-0712/M-1078/M-0540/F-0772/M-0593/M-0919/M-0920/M-0560/M-1095/M-1303/M-1025/M-0553/F-0617/F-0913/F-1190/F-0975/F-1216/M-0791/F-0954/M-1087/M-1247/F-1318/M-0755/F-0619/F-0798/M-0843/M-0851/F-0882/F-0757/M-0609/F-0751/F-0561/F-0957/M-1038/M-1077/F-1046/F-0900/F-0598/F-0812/M-0979/F-0549/M-0995/F-1337/M-0768/F-0763/M-1181/F-0775/M-0536/M-1084/F-1204/F-0942/F-1004/M-0892/F-0515/F-0753/M-0738/M-0624/F-1143/F-0520/F-0764/M-0529/M-0781/F-0760/M-0779/M-0949/M-0982/F-1152/F-1240/M-0794/F-0935</t>
  </si>
  <si>
    <t>F-1250</t>
  </si>
  <si>
    <t>F-0545/M-0599/F-1013/M-0910/F-0578/M-1223/M-0774/M-0505/M-1293/F-0735/F-1212/F-1123/F-1226/F-0687/M-1167/M-1243/M-0926/M-0524/F-1178/M-1030/F-1285/F-0596/M-0744/F-0799/F-0563/F-1204/F-1026/M-0818/M-0609/M-0778/M-1014/M-1025/M-0806/M-0986/F-1136/F-1046/F-1143/M-0566/M-1286/M-1248/F-0627/M-1054/M-0680/F-1004/F-1138/F-0751/F-0775/F-0747/M-1344/M-0909/M-0906/M-1231/M-0919/F-0525/F-0625/M-1139/M-1241/M-1262/M-0860/F-0549/F-0512/M-0570/M-0624/F-1071/F-0520/M-0821/M-0988/M-1292/F-0950/F-1215/M-1087/F-1210/F-1165/M-0510/F-1317/F-0726/F-1120/F-1190/F-0861/M-0777/F-0819/F-0686/M-0868/M-0664/M-0826/M-0501/M-0841/M-1319/F-1151/F-0804/M-1302/F-1168/F-0502/F-1001/M-0928/F-0929/F-0935/F-1324/F-0543/F-1063/F-0622/M-1182/F-0617/M-0636/F-0614/M-1307/M-1035/F-0619/F-1010/F-0836/F-1152/M-1005/F-0580/M-0780/M-0528/M-0646/F-0671/F-1040/M-1320/F-1059/F-0980/F-0697/F-0984/M-0758/F-1171/F-0748/F-1132/M-1269/F-0934/M-0960/F-0842/F-1079/F-1028/F-0954/M-0940/M-0694/F-0660/F-1282/M-1109/F-1249/F-1060/M-1194/F-0583/F-1279/F-1278/F-0764/M-0607/M-0896/M-0630/M-0709/M-1218/F-1002/F-1271/F-0508/F-0828/M-0587/F-0516/F-1202/F-0668/F-1336/M-0831/M-1117/M-0600/M-1208/M-0933/M-0996/F-1222/M-1205/F-0682/F-1263/F-0931/F-0531/F-0884/F-1098/M-1184/F-1280/M-1347/M-0840/M-0620/F-0688/F-0787/M-1031/M-1091/M-0703/F-0515/M-0665/M-0932/F-1213/M-0649/F-0844/F-0807/F-1259/M-0586/M-0824/M-1033/F-0839/M-0507/M-0755/M-1074/F-0957/M-1345/F-1305/F-0739/F-0651/F-0601/F-1297/F-0659/F-0591/M-0877/F-0812/F-0537/M-0848/M-0548/F-0652/F-1121/F-1106/F-1045/M-1334/M-1255/F-1227/F-1052/F-0613/M-1281/F-1234/M-1051/F-0959/F-1228/F-0864/F-0692/F-1070/F-1041/M-0856/M-0963/F-1348/M-1111/F-0937/M-1187/F-1061/M-1247/F-1333/F-1016/M-0723/F-1313/F-0830/M-0782/F-0898/M-0590/M-1267/F-0956/F-0568/M-1022</t>
  </si>
  <si>
    <t>F-1251</t>
  </si>
  <si>
    <t>Ramy Abdallah</t>
  </si>
  <si>
    <t>F-0861/F-1316/F-1106/M-0636/M-1347/F-1198/M-1025/F-1171/F-1212/M-1014/M-1107/F-1120/M-0859/F-0954</t>
  </si>
  <si>
    <t>M-1252</t>
  </si>
  <si>
    <t>F-1123/F-0592/M-1014/F-0512/F-1168/M-1248/F-0828/F-0638/F-1285/M-0678/F-0913/M-1107/M-0567/F-1196/F-1324/M-0774/M-0986/F-0632/F-0772/M-1068/F-0991/F-1317/F-0543/M-1347/M-1036/M-0961/M-0624/F-1151/M-0821/M-1184/M-1303/M-0755/F-1216/F-0739/M-1276/M-0590/M-0599/M-0610/F-0687/M-0593/F-1012/M-0859/F-0957/F-1079/F-0838/M-0915/M-0833/F-0515/M-1033/F-1120/M-1293/M-0851/M-1195/F-1171/F-1336/F-1212/F-1316/F-1002/F-0842/M-0995/M-0979/M-1167/M-1339/F-1202/F-0627/M-1135/F-0705/F-0799/F-1169/M-0926/F-0579/M-0824/M-1291/M-0723/F-0545/F-0617/F-0525/M-0928/M-0899/F-1119/M-0510/F-1193/M-0901/M-0837/F-0672/F-0629/F-0531/F-0690/F-0720/F-1055/F-1132/F-0836/M-0876/M-0570/F-1060/F-0502/F-0748/F-1228/M-0758/M-0877/F-0808/F-0508/M-1111/M-0967/F-0596/M-0806/F-1071/M-1223/M-1269/M-1091/F-1271/F-1189/F-0580/F-1186/F-0812/F-1328/M-0940/F-0504/M-1031/M-1110/F-0625/F-1178/F-1040/F-0514/M-0881/F-1143/M-0909/M-1117/F-0819/M-0582/M-0524/F-1318</t>
  </si>
  <si>
    <t>F-1253</t>
  </si>
  <si>
    <t>Evelyn Martin</t>
  </si>
  <si>
    <t>F-0543/M-1025/M-1031/M-0837/M-0843/M-0961/M-0977/F-1046/F-0627/F-0638/F-0687/M-0609/M-0988/F-1212/M-1243/F-0537/M-1107/F-0579/F-1336/F-1119/M-0834/M-1303/F-0775/M-1033/F-0544/M-1182/M-0851/F-1041/F-0617/M-0986/M-0859/M-1307/M-1319/F-0842/F-0927/F-0568/M-1231/F-0838/F-1012/F-0861/M-0831/F-0697/F-1071/M-1293/F-1123/M-0774/M-0646/F-0798/F-0592/M-1014/F-0844/F-1228/M-0960/F-0846/M-0909/M-0694</t>
  </si>
  <si>
    <t>F-1254</t>
  </si>
  <si>
    <t>Alexander Gonzales</t>
  </si>
  <si>
    <t>M-1014/M-1068/M-0821/F-1046/F-0672/F-1212/M-0837/F-0935/M-0738/F-1045/F-0512/M-0694/M-0510/M-1031/F-0839/M-1139/M-1167/F-0748/F-0934/F-0579/M-0996/F-1012/M-0593/M-1307/F-0537/F-1316/F-1119/M-0609/F-1210/M-1243/F-1132/F-0950/M-1035/F-0622/F-0763/F-0747/F-0846/F-1123/M-1107/F-0568/M-0892/M-0636/M-0534/F-1023/M-1184/F-0980/F-0754/M-1241/F-0799/M-1255/M-0560/M-1033/F-0753/F-0959/F-0543/F-0625/M-0524/M-0951/M-0834/M-0723/F-1136/F-1146/F-0882/F-1016/M-1077/F-1001/F-1240/M-0925/F-0861/M-1292/F-1193/F-0549/F-1059/M-0833/F-0697/F-1129/M-0877/M-0949/F-1215/F-0580/M-0540/F-0838/M-1287/M-0774/M-0624/F-1198/F-0614/F-1061/M-0567/M-1247/M-0906/M-0806/M-1345/M-0818/F-0954/M-0744/F-1010/M-0869/M-1005/F-0952/M-1147/M-0505/F-1143/F-1131/M-0802/M-1083/F-1280/M-0860/F-0739/F-1324/F-0898/F-1040/F-1216/M-0658/F-1188/F-0705/F-1274/M-1281/M-0526/M-1051/F-1032/F-0720/M-0896/F-0857/F-0828/F-1222/F-0798/F-1092/M-0824/M-0527/M-0600/M-1218/F-1179/M-1223/M-0843/F-0836/F-0953/M-0733/M-0960/F-0561/M-0961/F-1204/F-0504/M-0973/M-0557/F-0927/M-1021/F-1297/F-1257/M-0553/M-0608/M-1231/F-1098/M-0783/M-0859/F-0628/M-1025</t>
  </si>
  <si>
    <t>M-1255</t>
  </si>
  <si>
    <t>Fang Shu</t>
  </si>
  <si>
    <t>F-1198/F-1168/F-0592/F-0935/M-0910/M-0977/M-0837/F-0735/M-0821/F-1046/M-0988/F-0512/F-0537/M-0694/M-1248/F-0934/M-0899/M-0919/F-0583/F-0786/M-1243/M-1014/M-1286/M-1231/M-0680/F-1190/F-0596/F-0775/F-1041/F-1151/F-1086/M-0859/F-1132/M-0609/M-0949/F-0747/M-1344/F-0502/M-0877/F-1318/F-0531/M-0892/F-0739/F-1129/M-1078/M-1184/M-1194/M-0901/F-1045/M-0915/M-1223/M-0703/F-0748/M-1187/F-0682/F-0828/F-0819/M-1182/F-0799/M-0513/M-0501/M-1068/M-0792/M-0782/M-0774/M-0926/M-1054/M-0973/M-0925/M-0851/F-1079/F-1178/F-0627/F-1240/F-1183/M-0979/M-0606/F-0574/F-0959/M-0610/M-0826/F-1285/M-0646/M-0817/F-1042/F-0844/F-0705/M-0986/M-0895/F-1210/F-0638/F-1010/F-0564/M-0607/F-1126/F-0688/M-1276/M-0993/F-1186/M-0620/F-1026/F-1071/F-0687/F-0764/M-0600/F-0504/F-1215/F-0568/F-0532/M-0992/F-1233/F-0563/M-1025/M-0995/F-1188/F-0544/M-0587/F-1324/M-0888/F-1013/F-0516/M-0758/M-1291/M-1022/F-1284/F-0613/F-0917/M-0970/F-1336/F-1189/F-0754/F-0751/M-0723/M-1300/M-0780/M-1218/F-1002/F-1349/F-0898/F-0543/M-0834/F-0787/F-0622/F-0651/M-0813/F-0580/F-0980/M-1307/F-0954/M-1005/F-0984/M-0519/F-1106/F-0950/F-1216/M-0981/M-0716/F-0515/M-1304/M-0806/F-1279/F-1204/F-0773/F-1316/F-1333/F-0812/M-0967/M-0771/F-1023/M-1325/F-1274/M-0536/M-0548/F-0598/M-0608/F-0671/F-0728/M-0909/F-0629/M-0696/M-1303/F-1121/F-0549/M-0593/M-0896/M-0745/F-1328/F-1092/M-0673/F-1028/M-0928/M-1326/M-1267/M-0562/M-0510/M-1247/M-1072/F-1260/F-1123/F-1225/F-1146/M-1082/M-1329/F-0772/F-0937/M-0960/M-1293/M-0878/F-0619/M-0576/F-0712/F-0955/M-1095/F-0545/F-1134/M-1195/M-0656/M-1289/M-1087/M-0523/M-0573/M-1262/F-0689/F-0900/M-1172/F-0614/F-1196/F-1263/F-1016/M-0856/F-1001/M-0781/M-0550/M-1287/F-1070/F-1213/M-0560/M-0996/M-1109/M-0526/M-1135/F-1202/M-0860/M-0998/M-1035/M-0528/F-0953/M-0630/M-0654/F-0753/F-0648/F-0956/F-1212/M-0816/F-0893/F-1226/F-0663/F-0538/F-0750/F-1165/M-1205/M-0879/F-0832/F-0676/M-1207/M-0715/M-0505/F-1214/M-0848/M-1083/F-1315/M-1181/M-0738/F-0661/F-0808/F-0660/M-1044/F-0825/M-1069/F-1040/M-1030/M-1031/M-0800/M-0634/F-0578/M-0602/M-1051/F-1312/F-0807/F-1055/M-0885/F-1179/M-0557/M-0818/F-0939/M-0586/M-0624/M-0678/M-0567/F-0552/M-1117/F-1250/M-1008/M-0940/M-0933/F-1280/F-1259/F-1200/M-0599/M-0566/M-1024/F-0672/M-1319/F-1257/F-1119/F-1278/M-0507/F-0839/F-1138/M-0906/F-0857/F-1108/M-0662/M-1192/M-0850/M-1007/F-0726/F-1032/F-1228/F-1229/M-0835/F-1141/M-1167/M-1320/M-1211/F-1105/M-1345/F-0707/F-1131/F-1272/F-0922/M-1056/M-0509/M-1107/F-1297/F-0804/M-0594/F-1113/F-1321/M-1043/M-0920/M-0755/M-0553/M-0997/F-1061/F-1157/F-1120/M-1084/M-0779/F-1063/F-0617/F-0863/F-0962/M-0670/M-1302/F-0725/F-1171/F-1282/F-1059/M-0636/M-0529/F-0905/F-0623/F-0763/M-1185/M-0833/F-0561/M-1241/M-0533/F-1317/F-0579/F-0632/F-1090/F-1236/F-0720/M-1161/F-1065/F-1143/F-1253/F-0861/M-0706/M-1299/M-0778/M-0641/F-0880/M-0847/M-0932/M-0869/M-0765/M-1077/M-1080/M-0683/M-1269/M-1301/F-0929/F-0591/F-0916/M-0534/M-0963/F-0500/M-1266/F-0692/M-0951/M-0541/M-0539/F-0719/F-1062/F-0637/F-0588/F-0983/M-1085/F-1169/M-1237/M-1139/M-0733/M-0840/F-0525/F-0987/F-1124/F-0769/F-0508/M-0643/F-0558/F-0889/F-1127/M-1201/F-0904/M-0805/M-0768/F-1234/M-0871/M-1150/M-0841/F-0795/F-1004/M-0524/M-0843/F-0972</t>
  </si>
  <si>
    <t>F-1256</t>
  </si>
  <si>
    <t>Hu Shuang</t>
  </si>
  <si>
    <t>F-0687/F-1013/F-0672/M-0599/F-0828/F-0627/M-0960/M-0859/M-0996/M-1111/F-0819/F-0671/F-0638/F-0574/F-0578/F-1016/M-0841/F-1212/F-0763/F-1045/F-0579/M-0910/F-1285/F-0980/F-0959/F-0864/F-1324/M-0755/F-1012/M-1286/M-0694/M-1347/M-1135/M-1051/M-0519/M-0877/F-0927/M-0821/F-1169/F-0726/F-1071/M-1025/M-0513/F-0935/M-1031/M-0567/F-1312/M-1303/F-0934/F-0775/M-0806/M-0833/F-0882/F-1188/F-0622/F-0753/M-0607/M-1139/M-0949/F-0911/F-0549/M-1184/M-0973/M-1145/F-0515/M-0843/M-1231/M-0794/F-0663/F-1151/M-0680/F-0561/F-1183/F-1216/M-0967/M-0703/M-0777/F-0954/F-0617/F-1060/F-0839/M-0876/F-0829/M-0928/F-0712/F-0739/M-0678/F-1010/F-0929/M-0977/F-0786/F-1132/F-1086/F-1186/M-1292/F-1337/F-1146/M-0658/F-0629/M-1276/F-1131/M-0715/F-0957/F-0991/M-0606/M-1319/F-0508/F-1057/M-0881/M-0992/F-1062/M-0961/F-1190/F-1253/F-0804/F-0984/F-0598/F-1155/M-1117/F-0517/M-1005/F-0975/F-0545/F-1178/F-1108/M-0597/F-0939/M-0562/F-1119/M-1344/F-1213/F-1349/F-1070/M-0528/F-1144/F-0757/F-0772/F-0538/F-0613/M-0919/F-0512/F-1041/F-0797/F-0612/F-0894/M-0860/M-0979/M-1243/F-0648/F-1202/F-1129/M-0624/M-1083/M-0878/F-1032/M-0526/F-1002/F-1189/F-1176/M-0780/M-1247/M-0793/F-1258/F-0583/M-0510/F-0942/F-1055/M-0926</t>
  </si>
  <si>
    <t>F-1257</t>
  </si>
  <si>
    <t>Kong Jinhua</t>
  </si>
  <si>
    <t>F-1198/F-0804/M-0778/F-0935/F-0538/F-1317/F-0828/M-1068/M-1139/F-0959/F-0638/F-1098/M-0837/F-1336/F-1079/M-0505/M-1307/F-1002/F-1126/M-0982/M-0560/F-0735/F-1013/F-1216/M-0961/M-0892/F-1132/M-0755/F-1183/F-0747/M-0624/F-0991/M-1223/M-0501/F-1016/F-0515/F-1001/F-0598/M-0680/F-0512/F-0520/M-0792/F-1155/F-0751/F-1059/M-0570/F-0549/M-0779/M-0992/F-0622/M-1319/M-0794/M-0920/M-0694/F-1188/F-0531/F-1136/F-0786/F-1108/F-0625/F-0545/F-0913/F-0864/F-0685/M-0607/F-1249/F-1196/M-1054/M-1184/F-0514/M-1078/F-1324/F-1169/F-1253/F-0911/M-1231/F-1026/M-0896/F-0627/M-0606/M-0510/M-1267/M-0636/M-0821/M-0895/F-1333/M-0868/F-0937/M-0843/M-1194/M-0703/M-1031/M-0528/M-1051/F-1151/F-0844/M-1303/F-0561/M-0553/M-0519/F-1222/F-0568/M-0593/M-0940/M-0909/M-1135/F-0504/M-1156/F-1305/M-0928/M-0539/F-0672/F-1106/F-0927/F-0984/F-0739/M-0540/M-0915/M-0646/M-1170/M-0878/F-0760/M-0513/M-0576/F-1228/M-0658/F-0757/F-0807/M-0851/F-0810/F-1045/M-0951/M-0816/M-1036/M-0877/F-0583/F-0980/M-0577/F-0543/F-0900/F-0588/M-0809/M-0777/F-1275/M-1276/F-1274/F-1120/M-1043/F-0613/M-1181/M-0986/F-0957/M-1025/M-0860/F-0726/M-0567/M-1247/M-1205/F-0632/M-0620/F-1193/M-1077/M-0885/F-0697/F-0952/F-0614/F-0829/M-0923/F-0651/F-0689/F-1127/M-0732/F-1225/F-0525/F-0592/M-0806/M-0789/M-0738/M-1268/M-0587/F-1278/M-1000/F-1285/F-0748/F-0904/M-0791/M-0949/F-1103/M-0610/F-1342/F-0787/M-0906/M-0774/M-0960/M-0664/M-1167/F-0838/F-0894/M-0740/M-0670/M-0970/F-1055/M-0815/M-0841/M-0582/M-0967/M-1024/F-0861/M-0715/M-0526/M-1095/M-0691/M-0765/M-1082/F-0564/F-1012/F-0517/M-0586/F-0551/M-0834/F-0836/F-0762/M-0654/M-1005/F-1186/M-1262/F-1154/F-0657/M-1014/F-0975/M-0783/M-0979/F-0686/F-0575/M-0723/F-0502/F-1146/F-1309/F-0663/F-1060/M-1064/M-1344/M-0988/M-1201/M-1326/M-0997/M-1298/M-0590/F-1316/M-0745/F-1226/M-0662/F-0690/F-1131/F-1023/M-0529/M-0793/F-1190/F-1049/M-0534/F-1052/F-0893/M-0780/M-0733/M-0865/F-0882/F-1006/M-0910/M-0817/M-1208/M-0557/F-0924/M-0998/F-0763/M-0771/F-1245/M-0996/M-1281/F-0574/M-1323/M-0608/M-1266/M-1292/M-0776/F-0799/F-1144/F-0934/F-0953/F-1134/F-0788/F-0707/M-0562/M-0761/F-0563/F-0852/F-0688/F-0687/F-0728/M-1300/M-0741/F-0812/M-1145/F-0580/M-0524/F-0668/F-1039/F-1070/M-1248/F-1119/M-1111/M-1191/M-1118/F-0954/F-0884/M-1217/M-0768/M-1327/F-0819/F-0950/M-1347/M-1187/M-0973/F-1123/M-1142/F-0660/F-0753/F-0537/M-0746/M-1265/F-1165/F-1280/F-1315/F-1066/M-0716/M-0547/F-0558/M-0907/F-0971/M-0881/M-1008/M-0700/F-0712/M-0869</t>
  </si>
  <si>
    <t>F-1258</t>
  </si>
  <si>
    <t>Sajid Zain</t>
  </si>
  <si>
    <t>M-0567/F-0672/F-1316/M-1054/F-1026/M-0837/F-0828/M-0973/M-0821/F-0592/F-0959/F-1045/F-0953/F-0812/F-0627/M-0694/M-0536/M-1025/M-0599/F-0748/F-1106/F-1120/M-0877/M-0926/M-0560/M-1184/M-0841/F-1168/F-0786/M-0961/M-1293/F-1151/F-1123/M-1084/M-0960/M-0680/F-0839/F-1060/F-0957/M-0986/F-1228/F-1190/F-0629/F-0772/M-1201/F-0544/F-1071/F-1086/F-0900/F-0804/F-0688/M-0910/M-1243/F-0563/M-0553/F-1198/M-0664/F-0561/F-0515/M-0860/F-0975/F-1079/F-0980/M-1223/M-0791/F-0861/M-1014/F-1273/M-0792/F-1108/M-1021/M-0833/F-1169/M-1231/M-1111/M-1286/M-0540/F-1016/M-1005/M-0988/M-0899/M-0940/F-1041/M-1195/F-1249/M-0609/M-0738/F-0687/F-1129/M-1102/M-0802/M-0691/F-1012/M-0806/M-0716/F-0726/F-0808/M-1307/M-0758/M-1347/M-0876/F-0747/M-1068/M-0920/M-0982/F-0760/M-0834/F-0819/M-1339/F-1272/F-0502/F-0934/F-1210/M-0550/F-1144/M-0593/M-1345/F-1183/F-0984/M-1302/M-1344/F-1333/M-1303/F-1059/F-1098/M-1110/F-1002/M-0590/F-1178/F-0829/M-0995/F-0991/F-0530/F-0952/F-1314/M-0696/M-1072/F-0632/M-1292/F-1004/F-0857/F-0520/M-1319/M-0977/M-0951/F-1193/M-1320/M-1036/M-1287/M-1325/F-0619/F-0635/M-0851/M-1078/F-0558/F-0913/M-0928/F-1274/M-1044/M-1145/M-0949/F-0904/M-1247/F-1336/F-0735/F-1188/F-0905/F-0893/M-0925/M-0993/M-0559/M-0733/M-0611/M-0779/F-0671/M-0867/M-0755/F-1001/M-1095/F-1057/M-0909/F-0580/F-0538/M-0586/M-0781/F-0689/M-0646/M-1147/M-0534/F-0773/F-0508/M-1135/M-0862/M-0699/F-1049/F-1280/F-0712/F-0652/M-1241/M-0771/F-0931/F-1285/F-0583/F-0705/F-1348/F-0836/M-1031/M-0703/M-1276/M-1074/F-1346/F-0613/F-1189/M-1323/F-0827/M-0998/F-1131/F-0668/M-0854/M-1268/F-0568/M-0944/M-0501/F-0894/M-0709/F-0956/M-0768/M-1167/F-0612/F-0775/M-1248/F-1138/M-0678/F-1063/F-1136/M-0856/F-0807/M-0519/F-1062/M-1069/F-1061/F-1204/M-1301/M-0941/M-0814/F-1335/F-1328/M-0745/F-0911/M-0573/F-1337/F-0698/M-0566/F-0660/F-1115/F-0830/F-0574/F-0622/M-1077/M-1289/F-1313/M-0945/M-0774/M-0529/M-0794/M-1164/F-1322/M-0820/M-0778/F-1027/F-1119/F-0787/F-1225/F-0864/M-0859/M-0868/M-0675/F-1032/M-1158/F-1132/F-0954/M-0723/F-0935/F-0844/M-1283/F-1349/F-0757/M-0542/M-0539/F-1250/M-0824/M-0607/F-1229/F-0512/F-1309/F-0751/F-1013/M-1291/M-0650/F-0543/M-0597/F-1015/F-0702/M-1270/M-0840/M-0507/F-0625/M-1033/F-1212/M-0570/M-1163/F-0579/M-0997/F-0628/M-1187/F-1075/F-1226/M-0919/F-1315/F-0578/F-1240/M-0871/M-0658/F-0601/F-0799/M-0642/F-1253/F-1143/M-1192/F-1155/M-1205/F-1070/M-0843/M-0505/F-1306/F-0938/M-1265/M-1030/M-0908/F-0684</t>
  </si>
  <si>
    <t>F-1259</t>
  </si>
  <si>
    <t>Keith Wood</t>
  </si>
  <si>
    <t>M-0910/F-1045/F-0622/M-1201/M-0977/M-0877/M-0851/F-0543/M-1005/F-0563/F-0804/F-1171/M-0624/M-1054/M-1068/F-0537/F-0934/M-1347/F-0839/F-0864/F-0583/F-1317/M-1030/M-1184/M-0837/F-0751/M-0899/M-0992/M-0599/M-0806/F-0579/M-0986/M-0646/F-0927/M-0940/F-1026/F-1316/F-0672/F-0812/M-0860/M-1276/F-0598/F-1032/M-0982/F-0819/F-1126/M-0841/M-0694/F-1212/F-0578/F-0953/F-1013/M-0758/M-0820/M-0553/M-0960/M-1241/M-0570/F-0929/M-0821/F-1333/M-1031/M-1319/F-1196/F-1183/F-0544/F-1057/M-0709/M-0817/M-1255/M-1223/F-1318/M-0970/F-0753/M-0906/F-0911/M-1320/F-1144/F-1204/F-0913/F-1284/M-0783/M-1339/F-1027/M-0501/M-0505/M-1167/F-0957/F-0685/F-1228/M-1231/F-1273/M-1107/F-0580/M-0610/F-1106/F-0775/M-1307/F-1129/M-1303/M-1334/F-1112/F-0808/F-0623/F-1312/F-1070/M-1181/M-1021/F-0810/F-0538/F-1108/F-0689/F-1193/F-0512/M-1110/F-1010/F-1012/F-0950/F-0632/F-0735/M-1101/F-0974/F-0592/M-1281/M-1025/M-0716/M-0901/F-0686/F-1119/F-0861/M-1267/F-0717/M-0677/M-1326/M-1187/F-0690/F-0829/F-1081/F-1131/F-0836/M-0609/F-1190/F-0682/F-1198/M-1044/F-0688</t>
  </si>
  <si>
    <t>F-1260</t>
  </si>
  <si>
    <t>Taha Nasir</t>
  </si>
  <si>
    <t>F-0828/M-0505/M-0926/F-1119/M-0834/F-1168/F-1013/M-0988/F-1098/M-0774/F-0638/M-0536/M-1025/M-0859/M-0534/F-1012/F-1045/M-1051/F-0934/M-0960/M-0680/M-1033/F-0502/F-1129/M-0821/F-0544/M-0778/F-1202/F-0935/M-1014/M-0624/F-0950/F-1136/M-0949/M-0560/F-0846/F-1212/F-1257/M-1262/F-0617/M-0779/F-1059/F-1143/F-0520/M-0570/F-1169/M-1255/M-1231/M-1101/F-1178/M-0783/F-0625/F-1198/M-0791/F-0898/F-1106/M-0768/M-0696/M-1005/F-0549/M-0610/F-0754/F-0561/F-1253/F-0798/F-0687/M-0820/F-1002/F-0614/F-0627/M-1243/M-0678/M-1298/M-0777/M-0590/M-0833/F-1155/F-0975/M-0723/F-0829/M-0896/M-1319/F-0911/M-0780/M-0860/M-1347/M-0594/M-0636/F-1061/M-1083/F-1126/F-1280/F-0705/F-1144/F-0760/F-0726/M-0892/F-0578/M-1072/F-0682/M-0915/F-0735/F-0953/F-0807/F-0772/F-0751/M-1247/M-1303/F-1171/F-1079/F-0613/M-0576/M-1276/F-1132/F-0580/M-0540/M-0715/M-0876/M-0677/F-1001/M-1087/F-0937/F-1282/F-0515/F-1070/M-0973/F-1071/F-1214/M-0524/M-1293/M-0995/M-0910/F-1222/M-0738/M-0841/M-1201/M-0609/M-1022/M-1300/F-0924/F-1328/F-0747/M-0607/M-0501/M-0528/F-1226/F-0753/F-0786/F-0583/M-1068/F-0635/M-1301/F-0882/M-0792/F-1337/M-0562/F-0514/M-0862/M-0586/F-1336/F-1046/M-0793/F-1295/F-1028/F-1040/F-0927/M-1307/F-1123/F-1215/F-0980/M-0755/F-1023/F-0956/F-1263</t>
  </si>
  <si>
    <t>F-1261</t>
  </si>
  <si>
    <t>Billy Harris</t>
  </si>
  <si>
    <t>F-0632/F-0543/F-0812/F-0672/F-1285/M-0988/M-0534/M-1167/M-0778/F-0688/F-0786/F-0735/M-1036/M-1051/F-1012/F-0574/M-0678/M-1107/M-1054/F-0531/F-0544/M-0960/M-0599/M-0593/M-0607/M-0977/F-0545/M-1025/M-0566/M-1077/M-0501/M-1292/M-0694/M-1033/M-0877/F-1046/F-1316/M-1194/M-1325/M-0610/M-0738/M-1145/F-1098/F-1042/F-0502/F-0839/F-0578/M-0779/M-1072/M-1184/M-0606/F-1045/F-1324/M-0834/F-0748/F-1171/F-1023/F-0579/F-0592/F-0798/M-0560/M-1038/F-0751/F-1198/F-0775/F-1210/M-0910/F-1016/M-1135/M-1347/F-1032/M-0582/F-1151/F-1273/M-0824/F-0659/M-1303/M-0837/F-0864/M-1095/F-1123/M-0548/F-1190/F-0690/F-0660/F-1278/M-0782/M-1170/M-0920/M-0550/F-0984/F-1317/M-0609/M-0892/F-0558/F-1333/M-1030/F-1013/M-0992/F-1001/F-1119/F-1143/M-0973/M-1201/F-0939/M-1269/M-1344/F-1070/M-0986/M-0703/F-1040/M-0507/F-1129/M-1022/F-0956/F-1136/F-0516/F-0668/F-1169/F-1132/F-1131/M-0979/F-0617/F-0712/F-0682/M-1287/M-0809/F-0719/F-1041/F-1112/M-0901/M-0928/M-0646/M-1083/F-1213/F-0517/F-0913/F-0872/F-1010/F-0538/F-1337/F-1275/M-1248/F-0627/M-0587/F-0687/M-0951/M-0634/M-0777/M-0636/F-0760/F-0663/M-0768/M-1068/F-0935/F-1165/F-1178/F-1188/F-1216/M-1035/M-0513/F-0648/M-0740/M-1218/F-0927/F-0861/F-1052/M-1111/M-0510/M-0967/M-1307/M-0723/F-0934/F-1342/F-0612/M-0570/M-0620/F-1313/F-0638/F-0739/M-1247/M-0941/F-1336/F-0613/F-0629/F-1134/M-0833/F-1215/M-0932/F-0747/F-0754/M-0806/F-1212/M-0536/F-0698/F-0858/F-0836/F-1238/M-1021/M-1345/F-1106/F-0564/F-0807/F-0942/F-1196/F-0591/F-1258/F-0684/M-0567/F-0657/M-1009/M-0813/F-0819/M-1044/M-0524/M-0909/M-0815/F-0726/M-0700/M-0926/M-1286/M-1163/F-0894/M-0791/F-0652/M-0859/M-0539/F-0651/F-0532/F-0924/F-0937/M-0555/F-1204/M-0915/M-0624/M-1293/F-1081/M-1014/F-0596/F-1121/F-1127/F-0583/F-0959/F-1062/M-0794/M-1139/F-1018/M-1162/M-1298/F-1089/M-0925/F-1279/F-1263/M-1339/F-1115/M-0848/F-0625/F-0828/M-0805/M-0821/F-0753/F-1249/F-0893/M-1207/F-1282/F-0911/F-1348/F-0845/F-1183/F-0661/M-0724/F-1314/F-1193/F-0671/M-0709/M-0940/M-0505/F-1349/F-0857/M-0851/F-1312/M-0774/F-1259/M-1231/F-0549/F-0705/F-1229/F-0804/F-1079/F-1253/F-1297/F-0551/F-0762/F-1006/M-0831/F-1271/M-0590/M-1109</t>
  </si>
  <si>
    <t>M-1262</t>
  </si>
  <si>
    <t>Duan Xiaoyu</t>
  </si>
  <si>
    <t>F-1168/F-1026/M-0624/F-1071/F-1106/M-1223/F-0537/F-1169/F-0775/F-0934/F-1126/F-1324/F-0671/F-0812/F-0538/M-0609/F-0545/M-1031/F-1032/M-1201/F-1204/M-0599/F-1336/M-0949/F-1198/M-1231/M-1167/F-0991/M-1276/F-0748/M-0507/F-0592/M-0818/F-1129/M-0768/F-1213</t>
  </si>
  <si>
    <t>F-1263</t>
  </si>
  <si>
    <t>Jennifer Bailey</t>
  </si>
  <si>
    <t>F-0954/F-1168/M-0837/F-1336/M-0738/M-0636/M-1347/M-1201/F-0545/F-1317/F-1123/M-0774/F-1106/F-1098/F-0775/F-1002/M-0824/F-1136/F-0638/F-0627/M-0977/F-0980/M-0505/F-0687/F-0819/M-0678/M-1286/F-0592/F-0991/F-0538/M-1293/M-0967/F-1059/M-1339/M-1187/M-0973/M-0860/M-1054/M-1231/F-0580/F-0882/M-0899/M-1319/M-0778/F-1212/F-0712/F-0900/F-1023/F-0913/F-0937/M-1077/M-0694/M-0610/F-1032/M-0986/M-1243/F-1126/F-0747/M-0992/M-0548/M-1101/F-1042/M-1139/M-1276/M-1241/M-0570/M-0658/F-1129/F-0697/F-0748/M-0982/M-0777/F-0682/M-1111/M-0821/F-1257/M-0826/F-0537/F-0531/M-0831/F-0864/F-0786/F-0617/M-0833/M-1102/M-1344/M-1014/M-0664/M-0507/M-0806/F-0660/F-1119/F-1183/M-0869/M-1292/F-0583/M-0794/M-0779/F-1297/F-0688/M-0802/F-0807/F-0953/F-0950/M-0600/F-0828/F-1146/F-0512/F-1202/F-1193/F-1155/F-0532/F-0613/M-0758/M-0680/M-0877/F-0668/F-1190/F-1278/F-1079/F-1013/F-0754/M-0566/M-1301/F-1284/F-1176/M-0567/F-0579/M-1068/M-0926/F-1041/F-0714/F-0797/F-0844/M-0539/M-1248/F-1324/M-0562/M-0534/F-0503/F-0619/M-1107/M-0940/M-1145/M-1262/F-1273/M-0960/M-1005/M-0716/M-0995/M-0859/F-0763/F-0657/M-1022/M-0528/F-0525/M-0768/M-0933/M-0816/F-1092/M-1031/M-0599/F-1027/F-1226/M-1218/F-0705/M-0609/F-1057/F-1071/M-1345/F-1131/M-1255/F-0917/F-0622/F-0728/M-0834/M-1303/F-0669/F-1240/F-1233/M-0892/M-0527/M-1300/F-1305/F-1171/M-0540/M-0744/F-1222/M-0964/M-0510/F-0648/F-0798/M-0961/F-0893/F-0591/F-0839/M-1181/F-0625/F-0861/F-1245/F-0601/F-0952/M-1268/M-0607/F-0990/M-1007/M-1182/M-0755/M-1291/M-1307/F-1046/M-1223/M-0536/M-0789/M-0925/M-0691/M-0923/F-0578/F-0884/F-0827/M-0888/M-0988/F-0690/F-0799/M-0851/F-1280/M-0656/F-0751/M-0582/F-1151/M-1091/M-0732/M-0740/M-0782/M-0901/F-1103/M-0915/F-0772/F-1227/M-0624/F-0836/M-1323/F-0773/M-0573/M-0792/M-1195/F-1116/M-0696/F-0849/F-0842/M-1021/F-0762/F-1337/F-1216/F-1349/M-0841/F-0935/M-0910/F-1045/M-0555/M-0670/F-1232/F-1271/M-0820/M-1036/F-1040/F-1133/M-1170/F-1175/M-1035/M-0523/F-0574/M-0947/M-0805/M-1150/M-1205/F-1149/F-1066/M-0650/F-1049/F-0829/M-1283/F-0948/M-0620/F-0720/M-1078/M-0559/F-1081/F-0846/M-0724/M-1302/F-0764/M-0734/F-0962/M-1033/F-0515/M-0526/F-0717/M-1311/F-1120/F-0959/M-1194/M-1117/F-1144/M-0741/M-1304/M-0791/M-0745/F-0804/M-0700/M-0576/M-0771/F-0681/M-0979/M-0780/F-0552/M-0706/F-1228/F-0543/F-1335/M-1083/F-0969/F-1328/M-0586/M-1135/F-0832/M-1082/F-1198/F-1138/M-0996/M-0723/M-0759/F-0520/F-1130/F-0672/M-0731/F-0872/M-0733/F-1295/M-0843/F-0968/M-1269/M-0881/F-0812/M-1044/M-0542/F-1100/F-1016/F-1012/F-1251/M-0809/M-0606/M-1167/M-0577/F-1272/F-0855/M-0553/F-1055/M-0949/M-0896/M-1267/F-1165/M-0903/F-0845/F-1249/F-1026/F-1153/F-0614/F-1132/M-0524/M-0593/M-0920/M-1025/F-1070/F-1333/M-1247/F-0628/F-1001</t>
  </si>
  <si>
    <t>M-1264</t>
  </si>
  <si>
    <t>Natalie Green</t>
  </si>
  <si>
    <t>F-0578/F-0804/M-0738/M-0967/F-0687/F-0763/F-1190/M-0973/M-0821/M-0678/M-0833/M-0599/F-1196/F-0545/F-1002/M-0744/F-1013/F-0543/M-1292/F-1132/M-1167/F-0748/M-0507/M-1276/M-0920/M-1036/F-0836/F-0538/F-0672/F-0512/F-0617/F-0957/F-0688/F-1317/F-1026/M-0960/F-0563/F-0596/F-0531/M-0860/F-1138/M-1187/M-0778/M-1031/M-0540/F-1212/M-0859/F-0900/F-1045/F-0660/M-1051/M-0703/M-0536/M-1301/M-0992/F-0839/F-1059/F-0950/M-0505/F-1312/M-0567/M-0779/M-0906/M-0951/M-0593/F-0579/M-0723/F-0712/M-1304/F-1240/F-0861/F-1198/M-1320/F-0798/F-0753/F-0937/M-0528/F-1071/F-0828/F-1061/M-0636/M-0986/M-0733/M-0925/M-0557/F-0955/M-0607/M-1339/F-0882/M-0899/M-1325/F-0629/M-0677/F-1210/M-0834/F-1257/M-0831/M-1077/F-1126/M-0534/F-0807/F-0671/F-0913/F-0583/M-1293/M-1068/F-1131/M-0926/M-1287/M-0995/F-0898/M-0837/F-1169/F-0685/F-1032/F-0714/F-1280/F-0544/F-0984/M-0901/M-1025/M-1307/M-1344/F-0532/M-0768/F-0799/M-1201/F-0525/M-0679/F-0980/M-0806/M-1281/F-0846/M-0794/F-0751/M-0996/F-1028/F-1098/F-0614/F-0530/F-1023/M-1044/M-0824/M-0813/F-1120/M-1231/M-1298/M-1319/M-1024/M-1083/F-1123/M-1247/F-0516/F-0956/M-1091/M-1182/M-0649/F-0864/F-1079/F-1060/M-0715/M-1072/M-1223/F-0612/F-1004/F-1253/F-1271/F-0651/F-0502/F-0668/M-1101/F-0775/F-1015/M-1110/M-0691/F-0953/M-1030/M-0745/M-0526/F-1225/M-1303/M-0851/F-0561/F-1070/F-0786/F-0669/M-0527/F-1348/M-1084/M-1109/F-1238/M-0606/M-0774/F-0966/M-0944</t>
  </si>
  <si>
    <t>M-1265</t>
  </si>
  <si>
    <t>Eman Khalil</t>
  </si>
  <si>
    <t>F-0935/M-0988/F-1212/F-0804/F-0638/M-1031/F-0578/F-1151/F-0531/M-0678/F-1012/F-1190/M-0593/F-0592/M-1167/M-0560/F-1169/M-1078/F-1171/M-0910/M-1068/F-1152/M-1293/M-0949/M-1248/F-0763/M-0834/F-1226/F-1155/F-1316/F-1079/F-1257/F-0927/M-0901/F-0991/F-0712/F-0844/M-0528/M-1247/M-0831/F-1106/F-1297/M-1243/F-1098/F-1188/F-1120/M-1339/F-1041/F-1285/M-0791/M-1187/M-0501</t>
  </si>
  <si>
    <t>M-1266</t>
  </si>
  <si>
    <t>Virginia Collins</t>
  </si>
  <si>
    <t>M-0694/F-1198/F-0954/F-1002/F-1119/F-1136/F-1026/F-1169/F-1123/F-0819/M-1031/M-0960/M-0909/M-0940/M-0779/M-1231/F-0957/M-0536/M-0609/F-1023/F-0763/F-0596/F-1171/M-0919/M-0501/M-0877/F-1204/F-0627/F-0812/M-1255/F-1004/F-1216/F-1012/M-0606/M-1033/F-0950/M-0507/M-0860/M-1111/M-0755/M-1301/M-0973/F-0864/M-0826/F-0512/M-0553/F-1071/F-0861/M-1292/M-0519/F-0622/M-1247/F-1013/F-1190/F-1317/M-1038/F-0751/F-1337/F-0578/F-0911/M-0961/F-1045/F-1305/M-1243/M-1139/F-0614/F-1226/M-0774/F-1215/F-1297/M-0599/M-0901/F-0753/F-1257/F-1312/F-0975/M-0967/M-0576/F-1146/M-0590/F-1059/M-1072/F-0772/F-0798/M-0906/F-0935/F-1108/M-1014/M-0587/F-1324/M-1181/M-1156/M-1223/M-1344/M-1218/M-1170/M-0869/M-0624/M-0566/F-0786/F-1196/F-1214/M-0678/M-0777/M-0744/F-0760/F-1086/M-0896/F-0612/M-1347/F-1143/F-0514/F-0828/F-0929/M-0859/F-0836/F-0579/M-0925/F-0952/F-1240/M-0970/F-1112/F-0574/F-0927/M-1262/F-1245/F-0726/M-0780/F-1165/F-1213/F-0807/F-0829/F-1168/M-1319/M-0567/F-1333/F-0583/M-0851/F-1318/F-1275/M-0611/M-1030/F-1049/M-0892/M-0992/F-0917/M-0813/F-1106/F-0580/M-1241/M-1283/F-1202/M-0523/M-0548/F-1079/F-0563/M-0802/M-0792/M-0996/F-0632/F-0623/F-1313/M-0505/M-0649/M-1291/F-0913/M-1345/F-0617/F-1032/M-1024/F-0508/M-0824/F-0558/F-0687/F-1151/M-1077/F-0538/F-0754/F-0659/F-0787/F-1010/F-0737/M-0778/M-0837/F-1295/M-1074/F-1155/F-0698/M-0527/F-0855/M-0806/M-0593/F-0948/F-1315/F-0625/F-0882/F-1242/M-0550/M-1110/M-1021/M-0995/M-0529/F-0762/M-0594/F-0905/M-0944/F-1154/F-0727/F-1328/M-0809/F-0735/M-0879/F-1075/M-1135/F-0601/F-1321/F-0568/M-1235/M-0963/F-0672/F-0953/F-0872/F-0904/F-0969/F-1046/M-1025/M-1102/F-0652/M-0899/F-1103/F-0549/M-1003/F-0714/F-1342/M-1036/M-0843/F-1335/M-0949/F-0739/F-0520/M-0993/F-0720/F-0660/F-0697/M-0559/F-0502/F-1120/M-0738/F-0525/F-1232/M-0582/M-0662/F-1132/F-0682/M-1339/F-0804/M-0821/M-1248/F-0844/M-0664/F-0657/M-1276/M-1083/M-1161/M-0814/F-0686/M-1298/F-0775/F-1336/M-0941/F-1249/F-1332/F-1057/M-1091/M-0789/M-0510/F-1282/M-0673/M-1068/M-0573/F-0695/F-1253/F-0598/M-1109/M-0997/F-1272/M-0556/F-0914/M-1035/F-0956/F-0616/F-1188/F-1065/F-0972/F-0628/F-0849/M-0560/F-0832/M-0782/M-1325/F-0690/M-0958/M-0600/M-1268/M-1078/F-0974/F-0629/M-1147/F-1222/M-0534/F-0530/F-0531/M-0862/M-0724/F-1144/F-1006/F-0648/F-0934/F-1130/M-1326/F-1098/M-0988/F-1346/F-0728/F-1153</t>
  </si>
  <si>
    <t>M-1267</t>
  </si>
  <si>
    <t>Kareem Almalki</t>
  </si>
  <si>
    <t>F-0935/F-0819/F-1120/F-1169/F-0672/M-1347/M-0940/F-1285/F-1106/M-0694/F-1316/M-0837/M-0505/M-0624/F-1317/M-0562/M-1036/M-0678/M-0646/M-0973/F-1098/M-0778/M-0910/F-1002/M-0967/M-0524/F-1071/F-0763/F-0953/M-0599/F-1336/F-0950/F-1119/F-1129/F-0957/F-1204/M-1243/M-0925/F-0913/M-1301/F-0900/M-0501/F-0622/F-0617/M-1087/F-1183/M-0919/M-1292/M-0818/F-0574/F-0561/M-0779/M-0951/F-1215/M-1218/F-1193/M-1005/M-0528/M-0896/M-1145/M-0960/F-0829/M-0560/M-0534/M-0755</t>
  </si>
  <si>
    <t>M-1268</t>
  </si>
  <si>
    <t>Brenda Morgan</t>
  </si>
  <si>
    <t>M-0505/M-0778/M-0834/M-0926/M-0988/F-1196/M-0961/M-1276/M-0774/M-1036/F-0748/M-1054/M-1201/M-0821/M-0607/F-1212/F-0828/F-0622/M-0860/F-1285/F-0786/F-0864/F-0672/F-0583/F-1226/M-1293/F-1098/F-0735/M-1286/F-0772/M-0949/M-0703/M-0967/F-0688/F-1132/M-0680/F-0592/F-0934/M-1241/M-1287/F-0954/F-0975/F-1016/M-0977/M-1339/M-1195/F-0838/F-0935/M-0694/M-1303</t>
  </si>
  <si>
    <t>M-1269</t>
  </si>
  <si>
    <t>Rasha Anwar</t>
  </si>
  <si>
    <t>F-0672/M-0821/M-0837/F-1285/M-0624/F-0671/M-1054/F-1002/F-1324/F-1196/F-1169/F-1136/F-1119/M-0973/F-0804/M-0562/M-0919/F-0622/F-0531/F-0502/F-0632/F-0786/F-1012/M-1068/F-0544/M-0910/F-1317/M-0988/M-0636/M-0859/F-1198/F-0839/F-0772/F-0726/F-0861/M-0774/F-1123/M-0920/M-1005/M-0877/F-0828/F-0739/M-0553/M-0680/F-1151/F-0735/F-0512/M-1135/M-1248/M-0949/M-0567/F-0844/M-1241/F-0819/M-0606/F-1046/F-1228/M-1223/M-1307/M-1145/M-1292/M-0899/M-1276/F-1226/F-1297/F-1146/M-0738/F-1257/M-0778/F-1004/F-0927/F-0583/M-0540/M-0901/M-1320/F-0959/F-0619/F-1071/M-0833/F-0525/F-0846/M-1051/M-0733/F-1183/F-0937/M-0703/M-0610/F-0913/F-0697/F-0929/F-0950/F-0934/M-1303/M-0970/F-0953/M-0791/F-0812/F-1336/F-0935/M-0876/F-0687/F-0754/M-0843/M-1072/M-0716/F-0578</t>
  </si>
  <si>
    <t>M-1270</t>
  </si>
  <si>
    <t>Jacqueline White</t>
  </si>
  <si>
    <t>M-0988/F-1151/M-1347/F-1196/M-0778/F-0592/F-1126/M-1231/F-0812/F-1129/M-1167/F-0959/M-1248/M-0562/F-1324/F-1212/M-0774/M-0560/F-1257/M-0843/F-0935/F-1059/F-0538/M-0534/F-0638/M-0859/M-0996/F-1046/M-1255/F-1071/M-0501/M-0892/M-0949/M-0926/M-1036/F-0864/M-1030/F-0739/M-0833/M-1084/F-1098/F-0574/F-0913/F-0579/M-0744/M-0567/F-0622/F-0829/F-0625/M-1319/F-1240/F-0525/M-0906/F-1226/F-0619/M-1095/F-0568/F-0975/M-0624/F-1026/M-1033/F-0772/F-1119/M-1287/M-0901/F-0861/F-0846/M-0593/M-0792/M-0528/M-0817/M-0881/F-1001/M-0910/F-1305/F-1183/M-0977/F-1086/F-0942/F-1106/F-1042/F-0632/F-1070/F-0578/F-0747/M-0851/M-0510/F-0537/M-0928/M-0876/F-0934/M-0536/M-1038/F-1131/M-0513/F-0596/M-1262/F-1253/F-0911/F-1120/F-1055/F-0614/F-0688/M-0821/F-1190/F-0844/M-0781/M-0582/M-0553/M-0566/M-0597/M-1320/M-0961/M-0768/M-1339/F-1013/F-0671/F-1169/F-0712/M-0524/F-1271/M-0664/F-1028/M-1184/F-0672/F-1222/M-0816/M-0909/F-1112/F-1010/M-0951/F-0544/F-1274/F-0842/M-0993/M-0557/F-0726/M-0723/F-1210/F-1295/F-1123/F-0898/F-1279/F-0830/M-1024/M-0824/F-0751/M-0888/F-1245/F-0904/F-0735/F-0798/M-0577/M-0981/M-1139/M-0599/M-1298/M-0834/F-1297/F-0635/M-0779/M-0738/M-0716/M-1035/M-0896/M-0665/F-0948/M-0885/F-0563/F-0855/F-1285/M-1223/M-1069/F-0775/M-0505/M-0967/F-1178/F-1198/F-0893/F-0549/M-1241/F-0705/M-1118/F-0991/M-1345/M-1293/F-0532/F-0531/F-1018/F-1132/F-1092/F-1204/M-0862/M-1145/F-0884/M-0745/F-1138/F-0984/F-0629/F-1062/M-0724/F-1280/F-1143/M-0865/M-0548/F-1189/F-0728/M-0680/F-0686/M-0586/F-0580/F-1168/M-0809/M-1101/M-0529/F-0503/F-0980/M-0940/M-0679/F-1238/F-1027/M-1276/F-0804/F-0969/F-1049/M-1291/F-0754/F-0684/F-1312/M-1302/M-0765/F-0808/M-0755/F-0616/M-1009/M-0607/M-0925/M-1077/F-1216/M-0732/F-1179/F-1348/M-1194/F-1227/F-0502/F-0512/F-0748/F-0628/F-0956/M-0789/M-1303/F-1213/F-1233/M-0696/M-1181/M-1043/M-1111/M-0540/M-0960/M-1307/F-0623/F-1089/F-1322/F-0839/F-0966/F-0832/M-0944/M-0835/F-0517/M-1158/M-1325/M-1051/M-0854/F-1002/F-1313/F-1134/F-1318/F-1250/F-0836/F-0652/M-1054/M-0694/M-0600/M-1266/F-1015/F-0952/M-0791/M-0869/F-1141/F-1057/F-1176/M-1334/F-0987/F-0974/F-0927/M-0941/M-0868/M-1135/M-0507/F-0613/M-0610/F-0543/M-0879/M-0897/M-0709/F-0797/F-0520/F-1146/F-0882/M-0837/M-0867/M-0783/M-0626/M-0576/F-1032/M-1310/M-0655/F-1282/F-0598/F-0660/F-1041/F-1188/M-0581/F-0828/M-1091/M-1025/M-1150/F-0552/F-0648/F-0764/F-1314/M-0771/F-0931/M-1265/F-0689/M-1235/F-0698/F-1045/M-0559/M-1182/M-0973/M-0947/F-0872/F-0757/M-1107/M-0606/M-0678/F-0786/F-1340/M-0997/F-1066/M-1301/M-0594/M-1177/M-0547/F-0953/F-0687/M-0899/M-0573/M-0915/M-1283/F-1171/M-0794/M-0986/F-0514/F-1317/F-0701/M-0841/M-0776/M-0758/F-0900/M-0945/F-1202/F-0760/M-1083/F-1133/M-1252/F-1328/M-1087/F-0530/M-0793/F-1004/F-0955/M-1072/F-1040/M-1327/F-0985/F-0763/M-0658/F-1214/F-0583/F-1136/M-0602/F-0697/M-1192/F-0702/F-0690/M-0860/M-1166/F-1012/M-1264/M-1170/M-0673/F-0983/M-1068/F-1228/M-0992/M-1156/M-1014/F-1155/F-1336/F-1016/M-1064/M-0919/M-1281/F-1316/M-1031/M-0734/F-0917/F-1309/M-0644/M-1219/M-0877/M-0782/M-1082/F-0682/M-0706</t>
  </si>
  <si>
    <t>F-1271</t>
  </si>
  <si>
    <t>Chang Jianjun</t>
  </si>
  <si>
    <t>M-1167/M-1276/F-0861/M-1014/M-0507/M-0960/M-1293/F-1026/F-1136/M-0877/F-0804/M-1319/M-0821/M-1139/F-1059/M-0949/F-0959/M-0636/F-1216/F-0596/F-0953/F-1046/M-0851/F-1060/F-1212/M-1030/F-1151/M-1107/M-1187/F-1257/F-0828/F-1146/F-0531/F-0622/F-0583/F-0927/M-0834/F-1210/M-0768/F-0549/F-1213/M-0510/M-1077/M-1054/F-0839/M-0920/M-0744/M-0910/F-1317/F-1126/F-0836/M-1347/F-1001/M-0567/F-1188/M-0837/F-0687/F-0617/M-0783/F-0672/M-1303/F-1196/M-1307/M-0590/M-0982/M-0678/M-1255/F-1143/M-0566/F-1098/M-0779/F-0717/M-0505/M-1325/M-0536/M-0791/M-0859/M-0524/M-1195/M-0534/M-1102/F-0748/F-0614/F-0798/M-0841/M-0992/M-1069/M-0967/F-0685/M-0594/F-1045/M-0593/M-0915/F-1079/M-1021/F-0537/F-1013/F-1204/M-1068/M-0562/M-0869/F-1129/F-0810/F-0787/F-1016/M-1005/M-0806/M-1345/M-0794/M-0540/M-0988/F-1063/M-0557/F-1193/M-0528/F-0786/M-0771/F-0937/F-1112/M-0607/F-1285/M-1301/F-1183/F-0991/F-1349/F-0956/M-0696/M-0867/F-0659/M-0824/M-1300/F-0688/M-0961/F-0648/M-0513/F-1002/F-1226/M-1184/M-0539/M-0548/M-1287/M-0670/M-1241/F-0686/M-0973/F-0588/M-0892/F-1318/F-1041/F-0638/M-1044/M-0560/M-0547/M-1248/M-1298/M-1334/M-1231/F-0751/M-1087/F-0544/F-1066/F-1274/F-0917/M-0781/M-0758/F-0651/M-0878/F-1245/F-0545/F-0935/M-0933/F-0954/M-1201/F-1119/M-1218/F-0561/M-0815/M-1111/M-0925/F-1081/M-0519/F-0728/F-1214/F-1202/F-0705/F-1258/F-0689/M-0885/M-1064/F-0619/F-0515/F-0844/M-0599/M-0941/F-1070/M-1339/M-1091/M-1223/M-0715/F-0955/F-0846/M-0860/F-0893/M-1147/M-1247/F-1280/F-1240/F-1228/M-1291/F-0663/M-1268/F-1169/M-0909/M-0854/M-0745/M-0782/F-0948/F-0635/F-1322/F-0913/F-1263/M-0581/F-0819/F-0512/F-0727/M-0977/M-1074/F-0568/M-1025/F-1103/F-0827/F-1132/M-1084/M-0624/F-1189/F-0801/M-0703/F-0712/F-1012/M-0665/F-0532/F-1179/F-0739/M-0926/F-1275/M-1181/F-0950/M-1029/M-0964/F-0894/M-1182/F-0627/F-0563/M-0789/F-0807/F-0883/F-0612/F-0849/M-1208/M-0919/F-0735/F-0628/F-1250/M-0879/F-1273/F-0857/M-0778/F-0975/F-0538/M-0774/F-0898/M-0724/F-0934/F-1215/F-1006/M-0840/F-0808/M-1205/F-1171/F-1108/F-0760/F-1133/M-0677/F-0660/M-1235/M-0998/M-0903</t>
  </si>
  <si>
    <t>F-1272</t>
  </si>
  <si>
    <t>Ashley Hernandez</t>
  </si>
  <si>
    <t>F-0687/M-1293/M-0599/M-0624/F-0579/F-0839/F-1098/F-1215/F-0861/F-0748/F-0688/F-0543/F-1013/F-0672/F-1059/M-0567/M-0755/F-0627/M-0982/F-0596/F-0953/F-1026/M-0940/M-1286/M-1255/F-0751/M-1303/M-0824/F-0838/F-0712/F-1004/F-0502/M-0609/M-1068/F-0772/M-0915/M-0862/F-0846/F-1226/M-1195/M-0703/M-0694/M-1181/F-0991/F-0578/F-1178/M-0951/F-0531/F-0638/F-1120/F-0929/M-0831/F-0927/M-0566/M-0925/F-0726/F-0882/F-0619/F-1312/M-1111/F-1190/F-1337/M-1084/F-0747/M-0783/F-0842/M-1276/M-0895/F-0980/F-1045/M-1021/F-1222/M-1030/F-0663/M-0744/M-1035/M-0910</t>
  </si>
  <si>
    <t>F-1273</t>
  </si>
  <si>
    <t>Adeeb Hadi</t>
  </si>
  <si>
    <t>M-0821/M-0973/F-0622/M-0988/F-1151/M-1014/F-1079/M-0599/M-0680/M-0940/M-1231/M-1036/M-0755/M-0996/M-1187/M-0694/F-0959/M-0534/F-0812/F-0672/M-0507/F-0502/M-0562/M-0510/F-1071/F-1213/F-0828/F-0842/M-0859/F-1190/F-0563/F-1041/F-1146/M-0949/F-1132/F-1026/M-1107/M-1303/F-1060/F-1046/M-0915/M-0899/M-0738/F-0804/F-1108/F-1023/F-0578/F-1196/M-0782/F-0935/F-0520/F-0625/M-0768</t>
  </si>
  <si>
    <t>F-1274</t>
  </si>
  <si>
    <t>Carolyn Ross</t>
  </si>
  <si>
    <t>M-0694/M-1068/M-0843/F-0934/M-0507/F-1098/F-1002/M-0967/F-1045/M-0678/F-0804/F-1169/M-1276/M-1051/M-0877/F-1168/F-0980/F-1204/M-1139/M-0534/M-1111/F-1196/F-0512/F-1178/M-0824/M-0636/F-0617/F-0537/F-1123/F-0688/F-0751/F-1132/M-0899/M-0988/F-1324/F-0864/M-0892/M-1014/M-0919/F-1240/M-1292/F-1198/M-0510/F-1226/F-0763/F-0754/F-1001/F-0622/M-0925/F-1046/F-0549/M-0560/F-1318/M-0841/M-0960/M-0624/M-0782/F-1297/M-1325/F-1317/M-1194/F-1106/F-0638/M-1243/M-0536/M-0876/F-1042/F-1257/F-0583/F-0659/F-1013/M-1054/M-0553/F-1059/M-1223/M-0806/M-0526/M-1347/F-1190/F-1155/F-1212/M-1339/M-1117/F-0772/F-1336/F-0954/F-1120/F-0775/M-0779/F-1032/M-1025/M-1218/F-0786/F-0828/F-1228/F-1263/F-0836/F-0619/F-0735/F-0927/F-1282/F-0984/M-0868/M-1293/F-0739/M-0851/M-1033/F-0668/F-0564/F-1210/F-1284/M-0791/M-0833/F-0663/F-0625/M-0818/F-0504/M-0915/F-0687/M-0715/M-0774/F-1041/F-0857/F-1136/M-1241/M-1302/M-1147/M-0771/M-1167/M-0758/F-0598/M-0700/F-0942/M-0780/F-1189/M-1024/M-1303/M-0703/M-0826/F-1146/M-0860/M-1107/F-0935/M-1307/F-1179/F-1108/F-1295/M-0566/F-1193/F-0544/M-0840/F-1016/F-0937/M-0897/M-0738/M-1038/M-1262/M-0599/M-0871/M-0576/M-0539/M-0634/F-1272/F-1028/M-0933/M-0680/M-0986/F-1253/F-0697/F-1112/F-0515/F-0939/M-1344/F-0629/M-0586/M-0867/M-1201/M-1022/M-0814/F-0799/F-1337/F-0948/M-0505/M-1195/M-1077/F-0635/F-0898/F-0913/F-1256/M-0679/F-0563/M-0744/M-0733/M-0527/M-0593/M-0778/M-0677/F-0952/F-0632/F-0516/F-0753/M-1082/M-1109/M-0620/F-1060/M-0608/F-0520/M-0646/F-1015/F-0601/M-1287/F-0726/M-0550/F-0613/F-0846/M-0903/F-1151/M-1231/F-0685/M-1102/M-0906/M-1074/F-1245/M-0602/F-0955/F-0531/F-1130/F-0558/M-1007/F-0807/F-0543/F-0957/F-0690/F-0861/M-0926/F-1055/F-1131/M-0649/F-1171/M-0821/F-0991/M-1156/F-1144/F-0596/M-0606/F-0787/F-1234/M-1072/F-1216/M-0982/M-1158/M-0570/M-1164/F-1089/M-0731/M-0854/M-1170/M-0837/F-1027/F-1152/M-0664/F-1202/M-0547/F-0924/F-1242/M-0928/F-1215/F-1251/M-0862/F-1275/M-1035/F-0712/F-0692/F-0812/F-0760/F-1063/F-1018/F-0987/F-1004/F-0839/F-1322/M-1162/M-1329/F-0579/M-1009/M-0944/M-1030/M-1255/F-1316/M-0973/F-0627/F-1057/M-0555/F-0855/M-0582/F-1062/F-1313/F-0574/M-0909/F-0890/M-1073/F-1285/M-1091/F-0552/M-1326/M-0597/F-0929/F-1213/F-1315/F-1149/F-0538/F-0810/F-1081/F-0592/M-0548/F-0845/M-1289/F-0623/F-1119/F-0727/M-1235/M-0594/F-0672/M-0910/F-0748/M-1266/M-0746/M-0961/M-1211/F-0968/F-1017/M-1320/F-1092/M-0605/F-0959/F-0681/F-1221/F-1122/M-0802/M-0977/M-1181/M-0732/F-0684/F-0914/M-0761/F-1071/M-0930/M-0665/M-0656/M-0792/F-0545/M-1084/F-1335/M-1224/M-0723/F-0689/M-1182/M-1036/F-0614/M-0989/M-1145/M-0610/M-0834/M-0859/F-1126/F-0647/M-0513/M-0541/F-1079/F-1153/M-0562/M-1184/M-1207/M-0978/F-0882/F-0950/F-1097/M-1319/M-0847/M-0587/F-1175/M-0941/M-0523/M-0940/M-0567/F-0521/F-0502/F-0953/M-0783/M-0932/M-0540/M-0811/F-1332/M-1135/M-0607/M-0590/M-0777/M-0888/M-0752/M-1205/M-1327/F-0671/F-1012/M-0908/F-0719/F-1314/M-1247/F-0508/F-1040/F-0551/M-0641/M-1128/F-0578/M-0741/F-0798/F-0905/M-1311/F-1306/M-0528/F-0900/M-0650/M-0519/M-1166/M-0873/M-1286/M-1163/F-0819/M-1029/M-0878/F-1026/M-1118/M-1296/M-1187/F-1129/F-0568</t>
  </si>
  <si>
    <t>F-1275</t>
  </si>
  <si>
    <t>Lolo Ahmad</t>
  </si>
  <si>
    <t>M-0678/F-0861/F-1169/F-1336/F-0545/M-0834/M-0837/F-1079/M-0960/M-1167/F-0638/M-0973/M-1243/F-1212/F-1046/F-1324/F-1316/F-0578/M-1031/F-0839/F-1120/F-0934/F-0632/M-1201/F-1165/M-1347/M-1025/M-0841/F-0625/F-0775/F-1106/M-0610/M-1078/F-1045/M-1293/F-0836/M-1276/M-0510/M-1068/F-1213/F-0617/F-0563/F-0753/M-1139/M-0599/F-0671/F-1146/F-0525/M-0833/F-1216/F-0583/F-0757/F-0819/M-0877/F-0828/M-0826/F-0622/F-1196/M-1135/F-1143/M-1223/M-0961/F-0959/F-0627/F-1226/F-0838/M-1038/M-1262/M-0507/M-0590/F-1151/F-0688/F-0512/M-1287/M-1303/F-0735/F-0712/F-1222/F-1282/F-1119/F-0772/F-1253/M-1304/F-1108/F-1059/F-0682/F-0804/M-0860/M-0709/F-1001/F-1016/F-1081/M-0996/M-0582/F-1063/F-1062/M-0570/M-1072/F-0520/M-1218/M-1069/F-1271/F-0857/F-1198/M-1109/M-1286/M-1344/M-0540/M-0594/M-1319/F-1066/M-0977/F-0531/F-0954/M-0925/M-0566/M-0778/M-0818/M-0670/M-0576/F-0672/M-1182/M-0755/M-0609/F-0955/F-0844/F-1263/M-0824/F-1057/F-0719/F-1130/F-0975/F-1312/F-1285/M-1036/M-1307/M-0744/M-0602/F-0747/F-0864/F-1040/F-1317/F-1257/F-0810/M-1007/F-1129/M-1024/M-0928/M-1022/M-0696/M-1084/M-1051/F-1041/M-0940/M-0586/M-0988/F-0596/F-1179/F-1178/M-0792/M-0892/M-1107/M-0992/F-0579/M-0519/M-0817/F-1258/F-0502/F-1126/M-0871/F-1123/F-0764/F-0937/F-1349/F-0935/F-0663/F-1004/F-1168/M-0501/F-0786/M-0933/F-1098/M-1111/M-1195/F-0991/F-0842/F-1052/M-0597/F-1049/M-1292/M-0865/F-1284/M-0895/M-1248/F-0990/M-0624/M-1170/F-0966/M-1208/F-1121/M-1255/F-1131/F-0812/M-0553/M-0848/F-1214/F-0739/M-1082/M-0949/F-0504/M-1231/M-0679/F-0538/F-1256/F-0952/M-1266/M-1102/M-0656/F-1075/M-0768/F-0939/M-1101/F-0929/M-1323/M-1269/M-0919/F-1190/F-0517/F-0750/F-0801/F-1153/M-0926/M-0636/F-0543/M-0821/F-1122/M-0932/M-1187/F-1240/F-0799/F-0762/F-0574/F-0846/M-0600/F-0950/M-0677/M-1009/M-0694/M-0630/F-1322/M-0995/F-0515/F-1060/M-1164/M-1181/M-0779/M-0715/F-1193/M-0560/F-1010/F-1189/M-1302/F-0727/F-0969/M-0809/M-0716/F-0882/F-1086/F-0763/F-1260/F-1089/F-1027/F-0705/M-0851/F-0787/M-0915/M-0876/F-0808/F-0968/M-0577/F-0661/M-0646/M-1162/F-1013/F-0720/F-0535/M-0665/M-0816/F-0669/M-1044/F-0972/F-1221/F-1092/M-0509/F-1259/M-1268/M-0607/M-0533/F-0619/F-0558/F-1183/F-1042/F-1188/M-0853/M-0634/F-1228/F-0803/F-0748/F-1200/F-0893/F-1026/M-0643/F-1023/F-0726/M-1334/M-0941/F-1144/M-0802/M-0542/M-0978/F-1335/F-0657/F-0913/M-1158/F-0552/M-0513/F-1333/M-0505/F-0695/M-0691/F-1055/M-0765/F-0668/M-0655/F-1160/F-0698/M-0867/M-0777/F-0616/M-0986/M-0733/F-1332/M-1184/F-0692/M-0658/M-0869/M-0859/F-1032/M-1311/F-0927/M-0806/F-0628/F-1204/M-0920/F-1017/F-0685/F-0564/M-0650/M-0782/M-0815/M-0896/F-0623/F-0858/F-0681/M-0862/M-1156/M-0729</t>
  </si>
  <si>
    <t>M-1276</t>
  </si>
  <si>
    <t>Fang Yuanyuan</t>
  </si>
  <si>
    <t>F-1168/F-1136/F-1316/F-1123/M-0505/M-0738/M-0778/F-1071/F-0775/F-1079/F-0638/M-0860/F-1317/M-1054/M-0510/F-1196/F-1098/F-0819/M-1005/M-1036/F-1120/M-0609/M-0624/M-0678/F-1151/M-0636/M-0821/M-1035/F-1129/F-0913/F-0980/F-0772/M-0774/F-0748/M-1307/M-1139/F-1106/F-1198/M-0567/F-0537/M-0694/F-0629/M-0528/M-0664/M-1187/M-0992/F-0682/F-1169/M-0960/F-0927/M-0841/F-0836/M-0876/M-1319/M-1033/F-0632/M-0610/F-1183/F-0561/F-1126/F-0671/M-0920/F-0596/F-0672/M-0951/F-0717/M-1051/M-0779/M-0910/M-1014/M-0982/F-0583/F-0515/M-1184/M-1031/F-0804/F-0623/F-1032/F-0959/M-0582/F-1086/F-0934/M-0802/M-1182/M-0593/M-0967/M-0909/M-1241/M-0899/M-0780/M-0599/F-1202/M-0513/F-0864/F-0687/F-0690/M-0540/M-0986/F-0764/F-0799/M-0843/F-1273/F-0660/F-0828/M-0996/F-1240/F-0659/F-0726/M-0600/M-0566/M-0925/F-0857/F-0929/M-1231/F-0563/F-0619/F-1049/F-1245/F-0861/F-1040/F-0937/F-0829/M-0961/M-0715/F-1226/F-0502/M-0590/F-0760/F-1171/F-0786/F-0763/M-1281/M-0548/F-0613/M-0926/F-0842/F-0574/M-0553/F-1222/M-0555/F-1012/M-0988/M-0862/F-1066/M-0888/F-1119/M-1167/F-0939/M-0826/M-0670/F-0651/F-0669/F-0614/F-1210/M-1110/M-0560/F-0697/F-1204/M-0677/M-0809/F-1108/F-0935/F-0580/M-0744/M-0559/M-1304/F-1018/F-1041/M-0806/M-1158/F-0686/M-1326/M-1300/M-0724/F-0579/M-0587/F-1061/F-1002/M-0993</t>
  </si>
  <si>
    <t>F-1277</t>
  </si>
  <si>
    <t>Naveed Omar</t>
  </si>
  <si>
    <t>F-0954/F-1120/F-1123/F-1071/F-1168/M-1054/M-0860/M-0694/F-0592/F-0502/M-0507/M-0562/M-1307/F-0747/M-1025/F-0735/M-0821/M-1286/M-1243/F-1212/M-1303/F-0544/M-0899/F-0625/M-0593/M-0824/M-0996/F-0682/F-1060/M-0909/F-0959/M-0548/M-1325/F-1079/M-1287/F-1257/F-1098/M-0806/F-0864/F-0804/F-0836/M-0560/M-1293/M-1182/M-0609/F-0538/M-1014/M-0777/F-1046/F-1226/M-1247/M-1184/F-1151/M-1068/F-0844/M-1107/F-1222/M-0817/M-1241/F-1188/F-1001/M-0758/F-0838/F-0619/M-0862/M-1231/F-1045/F-0754/F-1228/F-1144/F-0984/M-0920/F-0857/M-1292/F-0638/M-0664/M-1145/F-0525/F-1106/M-1087/F-1317/M-1038/F-0764/M-0779/F-1271/M-0540/M-1024/F-1272/M-0843/M-0940/M-0928/M-0915/F-0956</t>
  </si>
  <si>
    <t>F-1278</t>
  </si>
  <si>
    <t>Nicholas Aaron</t>
  </si>
  <si>
    <t>M-0988/M-0567/F-1136/F-0543/F-1120/M-0837/F-0563/F-1002/F-0819/M-0910/M-0926/M-0949/F-0935/F-0638/M-0919/F-0537/F-0583/F-0864/F-1202/M-0877/M-1293/M-1231/M-0566/F-0747/F-0900/M-0624/M-1347/F-1204/F-1165/F-0927/F-0627/F-0846/M-0961/M-0899/F-0842/F-1336/F-0748/M-0818/M-0609/F-0786/F-1059/F-1026/F-1312/F-0592/F-1098/M-0821/M-0986/F-0512/F-0861/F-0672/F-1013/M-0973/F-0838/M-1031/M-1195/F-1042/M-1292/M-0501/M-1248/F-0799/M-1307/F-1151/M-0664/F-1041/F-0632/F-0898/F-0772/F-1198/F-0735/F-1132/M-0540/M-0940/F-0829/F-1190/F-1016/M-0831/M-1139/F-0544/F-1108/F-0751/M-1038/F-0911/F-0810/M-1302/M-0791/M-0768/F-1273/F-1316/F-0934/F-1071/M-0594/M-0513/F-1079/M-1102/F-1152/M-0696/M-1107/M-0528/M-0590/F-1106/F-1060/F-1081/M-0716/F-1045/F-0517/M-1262/F-0520/M-0901/F-0812/F-0516/M-1083/F-1318/M-1111/M-0576/F-0984/F-0538/M-1024/M-0806/M-0607/F-0719/M-0780/M-0505/M-1158/F-1349/M-0560/F-0525/F-0836/M-0570/M-0553/M-1170/F-1226/M-0915/F-1188/M-0888/M-0744/M-0606/F-0855/F-1143/F-0849/F-1333/M-0782/M-0646/F-0763/F-1040/M-0793/F-0929/M-0860/F-0545/F-0720/M-0577/F-0917/M-1078/M-0909/F-1010/M-0892/F-1285/M-1167/M-1087/M-1109/F-1258/F-1028/M-1014/M-1021/M-0815/M-0703/M-1182/F-1179/F-1103/F-1280/M-0794/F-1196/F-0726/F-1027/M-0539/F-1138/M-0897/M-0967/M-1201/F-1055/M-0789/F-0574/F-0688/M-1334/F-0668/F-0872/F-0629/F-0580/F-0753/M-1005/M-0993/M-1051/M-1267/M-0774/M-0876/M-1291/F-0737/M-0960/F-1130/F-0502/F-0552/M-0896/M-0923/F-1066/F-0705/M-0507/F-0647/M-0859/M-0759/M-1022/M-0709/F-0660/F-1062/M-0608/M-0673/F-1121/F-0551/F-1169/F-1023/F-1153/F-0561/M-1276/F-1342/M-1053/F-0959/F-1089/M-1344/F-0953/M-0802/M-0602/M-0843/M-0611/F-0839/F-0797/M-1187/F-1015/F-0727/M-0885/M-0529/F-1178/F-1063/M-0582/F-1216/M-0581/F-1315/F-1233/F-1012/F-0954/F-1271/F-1275/F-0579/M-0534/M-1304/M-0851/F-1070/F-0652/M-0920/M-0895/M-1289/F-0661/M-1281/F-0767/M-0626/F-0845/M-0636/F-1075/M-0706/F-0578/F-1257/M-1181/M-0752/M-1084/M-0732/F-1279/F-0549/F-0628/F-0893/F-0613/F-0976/M-1101/M-0586/F-1119/F-0948/M-0677/F-1244/F-1305/M-1319/F-0852/F-1186/M-0826/F-1032/M-1035/M-1323/F-0990/F-0714/F-1256/F-0712/F-1004/M-0550/F-0962/F-0883/M-0887/M-0944/M-1331/M-0642/M-1310/F-0623/F-0616/M-1068/F-1144/M-1255/F-1348/F-0844/F-1052/M-1218/F-0671/F-0913/F-0937/F-1213/M-1247/F-0775/F-0532/F-0659/F-0904/F-0957/M-0723/M-1033/M-0963/M-0925/M-0510/M-0947/F-1324/M-0951/M-0865/F-0651/M-1118/F-1227/F-1160/M-0527/M-1145/M-0996/F-1263/M-0982/F-0717/F-0684/F-0825/F-1193/F-0798/M-0631/F-1134/F-1212/F-1249/F-1332/F-1335/M-1142/M-0742/M-1064/F-1313/F-1168/M-1224/M-0630/M-0738/M-1325/F-1006/F-1228/F-0902/M-1223/M-0981/F-0762/M-1156/M-1054/M-1036/F-0750/F-0857/F-0804/M-0977/M-0779/M-0817/M-0618/M-1301/M-1339/F-1210/M-1174/M-1288/M-1286/M-0694/M-1044/F-0531/M-1235/M-0680/M-0571/F-1049/F-0687/F-1011/M-1287/M-0599/M-0506/M-1177/F-0874/F-0515/F-1046/F-1225/F-1115/M-0745/F-0530/F-1154/F-1123/M-0670/F-0500/M-0644/F-0622/M-0881/M-0749/F-0828/M-0655/F-1100/F-1209/M-0724/F-1245/M-0620/M-0833/M-0816/F-0522/M-0834/M-0736/F-1238/M-0593/F-0508/F-1183/F-0657/F-1048/F-1317/M-1166/F-0619/F-1251/M-0778/M-0800/M-1037/F-0739/F-0956/M-1300</t>
  </si>
  <si>
    <t>F-1279</t>
  </si>
  <si>
    <t>Vincent Peterson</t>
  </si>
  <si>
    <t>F-0592/M-1223/F-1045/M-1031/F-0632/F-0531/F-0775/M-0961/F-1079/M-1276/F-1012/M-0505/F-0763/F-1106/F-1032/M-1319/M-1307/M-0680/M-0778/F-0839/F-1059/M-1201/F-0828/F-1071/F-0954/F-1016/M-1030/M-0646/M-0841/F-0975/F-1146/F-1136/F-0751/F-0578/F-1168/M-1033/F-1198/M-1111/F-0934/M-0986/F-0950/F-1041/M-0977/M-0926/M-1184/M-0909/M-0831/M-0910/M-0988/M-0524/M-0755/M-0834/M-0670/M-0860/M-0837/F-0563/F-1002/M-0678/M-0607/F-0739/F-1202/F-1257/M-0562/F-1152/F-1216/M-1301/M-0733/M-0534/M-0973/M-0919/M-1302/M-1014/M-0606/M-1293/F-1055/F-1226/M-0768/M-0513/F-0561/M-0960/F-0514/F-1273/M-1145/F-1285/M-1101/M-1078/F-0564/F-1143/F-0753/F-0882/M-0899/F-1212/F-0939/M-1325/F-0957/M-0703/M-0821/M-1262/M-0594/M-0557/F-1004</t>
  </si>
  <si>
    <t>F-1280</t>
  </si>
  <si>
    <t>Mason Cooper</t>
  </si>
  <si>
    <t>M-0821/M-0567/F-0622/F-0627/M-0960/M-0507/F-0672/M-0738/F-1198/F-0512/F-0632/F-1151</t>
  </si>
  <si>
    <t>M-1281</t>
  </si>
  <si>
    <t>Tareq Ali</t>
  </si>
  <si>
    <t>M-0694/F-1013/F-0672/F-1336/F-1317/M-0988/F-0828/F-1316/F-0537/F-0671/F-1098/F-0632/M-0834</t>
  </si>
  <si>
    <t>F-1282</t>
  </si>
  <si>
    <t>Barbara Turner</t>
  </si>
  <si>
    <t>M-0694/M-0778/M-0988/F-0592/M-0977/F-0531/F-0959/F-0537/F-1190/M-0851/F-1336/F-0632/F-0545/F-1216/F-1171/F-0687/F-0913/F-1316/M-0624/F-0812/F-0980/M-0567/M-0560/F-1119/M-1231/F-0954/F-0763/M-0824/F-1178/F-1041/M-0553/M-0768/M-1319/M-1307/F-1132/M-0806/F-0671/M-0925/M-0919/F-0688/F-1257/M-0973/F-0578/M-0524/M-1107/M-1201/F-1023/M-1293/M-0837/M-0982/M-0758/F-1198/F-0934/M-0777/F-0682/M-0540/F-0625/F-1045/F-1120/M-0562/F-0697/F-1152/M-1344/F-0828/M-0664/F-1212/F-1055/F-1312/M-0817/M-0862/F-0514/F-1138/F-1273/M-0782/F-1165/F-0574/M-0636/F-0950/M-1111/F-0984/F-0508/M-0818/F-0955/F-0846/F-1108/M-0986/M-1117/M-0723/F-1213/M-1276/F-1059/M-0599/F-0842/F-1285/M-0791/F-0935/M-0709/F-1057/F-0957/M-0892/M-1014/M-0600/F-1012/M-0519/F-1070/F-0726/M-0783/F-1317/M-0961/F-1210/F-1226/F-1004/F-1081/M-0899/M-1068/M-1267/F-0810/F-0568/F-0558/F-0516/F-0747/M-1345/F-0829/F-1123/M-1255/F-1026/F-0975/M-1135/F-0797/F-0775/M-0841/F-0614/F-0579/F-0689/F-0735/M-0534/M-0678/F-0898/F-1136/F-1155/M-1024/F-0663/F-0929/F-1215/M-0815/F-0686/M-0548/M-1025/M-1170/M-0906/F-1143/F-0543/F-1183/M-1334/F-1258/F-1253/F-0939/M-0996/F-1214/F-0705/F-0623/F-0786/M-1223/M-1087/M-0539/F-0627/F-1028/M-0992/M-0550/F-1079/F-0751/M-0732/M-0593/F-1112/M-0840/F-1169/M-0833/M-0607/F-0638/M-1033/M-1241/F-0900/M-0700/F-0672/F-1278/F-1018/F-1046/F-1129/M-1243/F-1263/M-0910/M-0877/F-0953/M-0993/F-0660/F-0530/M-0949/F-0717/F-1245/M-1072/M-1195/F-0532/F-1151/F-1015/M-0963/F-0861/F-0598/M-1030/M-0606/M-0860/M-1043/F-1103/M-0570/F-0737/M-1325/F-0760/M-1292/M-0528/F-1154/F-1179/M-0526/F-0757/F-0515/M-0755/M-0878/M-0731/M-0626/F-1204/F-1271/F-0669/F-0538/F-0882/F-0628/F-1305/M-1037/F-0739/M-0794/M-1031/F-0753/M-1289/M-1208/M-0970/M-1300/F-1228/M-1005/M-0630/M-1281/F-1328/F-1098/F-1027/M-0680/F-0685/F-0552/F-0893/F-0635/M-1347/M-1181/M-0608/M-0774/M-1036/M-0602/F-0652/F-1297/M-0656/F-1002/F-1348/M-0995/F-0905/M-0964/M-0887/M-0557/F-0872/F-1168/M-1095/F-1060/M-0881/F-0807/F-0798/F-0580/F-1071/M-0909/M-1286/F-1089/M-1125/F-1225/F-1086/F-0825/F-1349/F-0884/M-1110/F-0684/M-1194/M-1164/M-1073/F-0748/F-0990/M-0738/M-0510/F-1016/M-0505/F-0911/F-1032/F-0612/M-1320/F-0937/M-1104/F-0965/F-1130/M-0854/M-0802/M-1304/M-0835/M-0649/F-0875/F-1256/F-1040/M-1084/F-1240/F-0517/M-0967/F-0987/F-1176/F-0927/F-1127/M-0746/F-0502/F-1196/M-1029/F-1222/M-1069/F-1013/F-0966/M-1035/M-1142/M-1053/M-0670/F-1203/F-0844/M-0529/F-0764/F-0617/M-0691/M-0940/M-1310/F-0855/F-0839/F-1157/M-1248/M-1184/M-0888/M-1077/F-1322/F-0819/F-1202/F-0522/F-0894/F-1250/M-1331/M-0513/M-1298/F-1261/F-0535/M-0566/F-1160/F-1238/M-0761/M-1145/F-0698/F-0619/M-0662/F-1126/F-0622/M-0641/M-0736/M-0896/F-1131/M-0926/M-1091/M-0933/M-0814/M-1182/F-0504/F-0830/F-1066/M-0536/M-1326/F-0922/M-0644/F-0563/F-0991/M-0571/M-1080/F-1309/M-0696/M-0856/M-0947/F-0668/M-0789/M-1301/M-0604/M-1174/F-1144/F-0645/M-0895/F-1186/M-1191/M-1268/F-0969/M-0634/F-0629/M-1051/M-0609/M-0834/M-0780/M-1291/M-0979/F-0692/M-0869/M-1156/F-0962/F-1313/M-0981/F-0754/M-1339/M-0809/F-1106/F-1124/M-1197/F-0801/M-0960/M-0843/F-1159/F-0575/F-1042/M-1139/F-1279/M-1187/M-0821/F-1048/F-0773/M-1269/F-0956/F-0591/F-1189/M-0868/M-0621/M-1007/F-0803/F-0849/M-1054/F-1318/M-0646/M-0523/M-1167/M-0597/M-0556/M-0507/F-0766/F-0583/M-0716/M-1078/F-1039/M-0944/F-1324/M-1302/M-1205/F-1006/F-0983/F-1121/F-0886/F-0695/M-0611/M-0559/F-0804/F-0799/M-0744/M-1008/M-0643</t>
  </si>
  <si>
    <t>M-1283</t>
  </si>
  <si>
    <t>Cao Jin</t>
  </si>
  <si>
    <t>F-0804/F-1336/M-0960/F-0543/M-0507/F-1129/M-0678/M-0851/F-1026/M-0967/F-1013/F-0579/M-0824/F-1098/M-0636/F-0537/F-1106/M-1111/F-0544/M-0755/M-0821/M-1051/M-1276/F-0775/F-1143/F-1155/F-0625/M-0986/F-0712/F-0629/M-0996/F-0687/F-1086/F-0957/M-0910/F-1316/M-0806/F-0935/M-1262/F-0538/M-1303/M-1139/M-0988/F-0959/F-1213/M-0877/F-1120/M-0599/F-0754/F-0864/M-0540/F-1318/M-1292/F-0812/F-1169/F-0748/M-0733/M-1084/F-0686/M-1320/M-0548/M-0895/F-1079/F-0829/M-0817/M-1307/M-0550/F-1004/F-0596/F-0900/F-0549/M-0826/F-0808/F-0583/M-1255/F-0512/F-0991/F-1059/F-1202/M-1223/F-0672/M-1241/M-0576/F-0861/F-0558/F-0717/F-0598/F-0751/F-0838/M-0723/M-0834/F-0690/M-0774/F-1016/F-0627/F-0517/M-1107/F-0514/F-0882/M-0919/M-0782/F-1226/F-1119/F-1188/F-1002/M-1205/F-1131/M-0869/M-1031/M-1243/M-0501/M-0716/M-0597/F-1146/M-1319/M-1054/M-0915/F-1060/F-1045/F-0893/F-0530/F-1324/F-1152/F-0516/M-0868/F-0950/M-0859/F-1057/F-0508/F-0857/M-0526/M-0649/F-1183/M-0951/M-0594/M-0876/M-1025/F-1274/M-0977/F-0828/M-0677/F-1168/F-1222/F-1010/M-0970/M-1156/F-0682/F-1190/M-0860/F-0735/F-0617/M-1035/F-0953/F-1171/M-1014/M-0940/M-1329/M-0738/F-1063/M-0813/F-1280/F-0929/F-1071/M-1182/F-1136/F-1297/M-0700/F-1198/M-1038/F-1001/M-0742/F-1178/M-0925/F-0622/F-1032/M-1339/M-0818/F-0894/F-0714/M-1077/M-0673/M-0949/F-0502/M-1334/F-1046/F-0980/F-0913/M-0926/M-0573/M-0820/M-0789/F-0614/M-0903/M-1044/F-1256/F-0561/F-1257/F-1116/F-0772/F-1092/F-1275/F-0525/F-0671/F-1228/M-1064/M-0586/F-1238/F-0663/M-0780/F-0739/F-0911/F-0937/F-0551/M-0885/M-0630/F-1151/F-1138/M-1069/M-0993/M-0768/F-0839/F-1279/F-1055/F-1227/F-1144/M-1117/F-1204/M-1053/F-0545/M-0581/F-0786/M-1301/M-1078/M-0602/M-1135/M-0837/F-0801/M-0802/M-0732/M-0814/M-0587/M-1005/F-1089/M-0899/M-1293/M-0746/F-1203/M-0536/M-1095/F-0698/M-0691/F-0684/M-0523/M-0794/F-0651/M-0529/M-0560/F-1066/F-0564/F-1154/M-1072/F-0974/F-1271/F-0531/M-1036/F-1081/M-1207/M-0566/M-0513/F-0688/F-0927/M-0896/F-0661/M-1118/M-0505/M-0906/M-0995/M-0699/M-0941/F-1314/M-0593/F-1103/F-0747/F-0504/F-0844/M-0675/F-1317/M-0557/F-0563/M-0741/M-0752/M-1068/M-1304/F-0652/M-0670/M-1142/M-1217/F-0601/M-0779/F-1130/F-1121/F-1210/F-0737/M-1267/M-0833/M-0973/F-1157/M-0994/M-1270/M-0783/F-0681/F-0757/M-1347/M-0715/F-1249/M-1167/F-0836/F-0797/M-1345/M-0664/F-1313/F-1321/M-0777/M-0639/F-0638/F-1244/M-1194/F-1250/M-0694/F-0875/F-0807/M-0555/F-0924/F-0657/F-1312/M-0643/F-0830/M-1030/F-0969/F-1122/M-1325/F-1132/F-0578/F-1212/M-0847/F-1214/M-0871/M-0624/M-1073/M-1000/F-0975/M-0901/F-0726/F-0931/M-0776/M-0744/M-1173/F-0676/F-0647/M-1266/M-0758/F-0819/M-1201/F-1234/M-0609/F-0592/M-0943/F-0568/M-0815/M-0556</t>
  </si>
  <si>
    <t>F-1284</t>
  </si>
  <si>
    <t>Stephen Peterson</t>
  </si>
  <si>
    <t>F-1123/F-1168/F-0543/M-0940/M-0738/F-1119/M-0694/F-0828/M-1276/M-0859/F-0819/F-1336/M-0837/M-0843/M-0821/F-1178/M-0599/F-0622/M-0977/M-1184/M-1025/F-1228/M-0536/M-0607/F-1079/M-1293/M-0920/M-0562/F-1071/F-1143/F-1002/M-0606/F-1171/M-0860/F-1086/F-0502/M-0768/F-0549/F-0959/M-1033/F-0975/M-0566/M-0901/M-1301/F-0537/F-0950/F-0836/M-1195/F-1152/M-0540/M-0909/F-0629/F-0672/M-1005/F-1012/M-0988/M-0996/F-0563/M-0755/M-1339/F-1317/F-0726/F-0935/F-1098/F-0957/F-0898/F-1183/F-0882/F-1126/F-0625/F-0558/M-0528/M-1182/F-1131/F-1249/M-0505/F-0671/M-1223/M-0926/F-0632/F-1129/F-0954/M-0910/M-0723/M-0507/M-0986/M-1117/F-0808/M-0818/M-0758/F-0583/F-0579/F-0952/M-1051/F-0627/M-0824/F-0857/F-1070/M-0513/M-0877/F-1106/M-0658/F-1215/M-1201/M-0779/M-1292/M-1072/F-1042/F-1063/F-1257/M-0696/F-0894/M-1243/F-0714/M-0783/M-0951/F-0893/M-0806/F-0517/F-1155/F-1040/F-0588/F-0720/M-1194/M-1102/M-0792/F-1165/F-0942/F-1212/F-0757/F-0786/F-0514/F-1312/F-0574/F-1318/F-0980/M-0851/F-0628/M-0576/M-0534/F-0538/M-0526/M-1325/M-0862/F-1066/F-1245/M-1267/F-1271/F-1136/F-0937/F-1273/M-1035/F-1240/M-0519/F-0668/M-0802/M-1344/F-1196/F-1349/M-1347/M-1077/F-0838/M-1231/M-1030/M-1036/F-0872/M-0841/F-0516/F-0839/M-0961/M-0813/M-0967/F-1216/M-0610/F-0638/M-0597/M-0733/F-1272/F-0747/F-1169/M-1078/M-0992/M-1304/F-0799/F-0900/F-1004/F-0623</t>
  </si>
  <si>
    <t>F-1285</t>
  </si>
  <si>
    <t>Jose Kimberly</t>
  </si>
  <si>
    <t>M-0926/M-0507/M-0834/F-0592/M-0607/F-1198/F-1120/F-1190/F-1012/F-0935/M-1276/F-0688/F-1119/F-1013/M-1054/M-0877/F-0786/M-0919/F-1026/F-1212/F-0804/M-1111/F-0754/M-0899/F-0512/M-0599/F-1316/M-0977/F-0543/F-1023/M-1030/F-1213/M-1241/F-0545/F-0574/F-1171/M-1344/F-0531/F-0619/F-0753/M-1187/M-1307/M-1107/M-0920/M-0906/F-0697/M-0680/M-1084/M-0791/M-0570/M-0524/F-0975/F-0819/M-0831/F-1001/F-1041/M-0768/M-0794/F-1188/F-0747/F-0583/M-1339/M-0610/M-0755/F-0829/M-0777/F-0614/M-0519/F-0957/M-1068/F-0898/M-0670/M-0837/M-1243/F-0504/F-1131/F-0622/M-0646/M-0860/M-0821/M-0567/F-0953/M-1231/F-1155/M-0982/F-1196/M-1109/F-0660/F-0927/M-0593/F-1010/M-1087/M-0910</t>
  </si>
  <si>
    <t>M-1286</t>
  </si>
  <si>
    <t>Amanda Morris</t>
  </si>
  <si>
    <t>F-0953/M-0960/F-0935/F-1198/F-0622/M-1014/F-1079/M-0837/M-0973/F-0687/F-1045/F-0512/M-0599/F-1324/M-1293/M-1187/F-1336/M-0859/F-1046/F-0839/F-0861/M-1347/M-0507/M-0744/M-0646/M-0821/F-0578/M-0755/M-1231/M-0909/F-1013/M-0824/M-1255/M-0723/M-1339/M-0505/F-0688/M-1077/M-1167/M-0996/M-0560/M-0590/F-0934/F-0900/F-0568/M-0562/M-0678/F-1215/M-0862/F-1012/M-1139/M-1107/F-0712/F-1183/F-1108/M-0593/M-0901/F-0583/M-0841/M-0553/F-1178/F-0846/F-0819/M-0961/F-1002/M-0733/F-1169/M-0779/M-1101/F-0520/F-1070/M-0834/M-0967/F-0627/F-1190/F-1285/F-0844/F-1263/M-0567/M-0607/F-1316/M-1287/F-1226/F-0532/F-0804/F-0829/F-1120/M-0806/M-0709/M-1276/F-1196/M-0895/F-0751/M-1223/M-1072</t>
  </si>
  <si>
    <t>M-1287</t>
  </si>
  <si>
    <t>Sun Guoqiang</t>
  </si>
  <si>
    <t>F-0935/F-0953/M-0973/M-1347/F-0632/F-1026/M-0977/F-0531/M-0567/F-0592/F-0839/M-0779/M-1248/M-0967/M-1187/M-1223/M-1025/F-0537/M-0694/F-0512/F-1212/F-1079/F-1071/M-1031/M-0723/M-1255/M-0818/F-1312/F-0568/M-1139/M-0949/M-1243/F-1013/F-0842/F-1198/F-0959</t>
  </si>
  <si>
    <t>M-1288</t>
  </si>
  <si>
    <t>Lai Zhiming</t>
  </si>
  <si>
    <t>M-1347/F-0622/M-1201/F-1136/M-0977/F-0688/F-1169/F-1013/F-0545/M-1231/F-1106/M-0909/M-1035/F-0959/M-1293/M-1030/M-1223/F-0592/F-0502/F-1119/F-0544/F-1212/F-0775/F-0638/F-1165/F-0543/F-1026/F-1285/M-0536/M-0567/F-1046/M-1344/F-1138/M-0723/F-1045/F-0538/F-1012/F-0687/M-0510/M-0919/F-0583/F-0980/F-1098/M-1181/M-0821/M-1255/F-1202/F-0898/M-1218/F-0748/F-0975/F-1213/M-1072/F-0627/M-1145/M-1339/M-0646/M-1111/M-0593/M-1033/F-1240/M-1292/F-0632/M-0576/F-0717/M-1291/M-0599/F-1253/M-0926/F-0563/F-1066/M-0524/M-0979/F-0861/M-1194/F-0913/M-0678/M-1167/M-0841/F-1123/M-0562/F-0882/F-0617/F-1336/M-0940/F-0561/M-0779/M-0802/F-0786/M-0834/F-1155/M-0791/F-0705/M-1036/F-1126/F-0857/M-1182/M-0507/M-0820/F-0712/M-1243/F-0672/M-0837/F-1071/M-1139/F-1023/F-0810/F-0517/F-0623/M-0526/M-0993/M-0961/F-1002/M-0768/M-1005/M-0915/M-0566/M-0901/M-1286/F-1132/F-1190/F-0568/M-0780/M-1024/M-0738/F-0937/M-0833/F-0991/M-0899/F-0839/M-0818/F-1196/F-1328/M-0570/F-0954/F-0689/F-0929/M-0840/M-0755/M-1031/F-0690/F-1143/F-1151/M-0851/F-1028/M-1043/M-0582/M-0716/F-1004/M-0527/F-0671/F-0537/M-1083/M-1056/M-0782/M-1345/F-1144/F-0629/M-0724/M-0771/F-1228/M-1266/M-1319/M-0557/M-0826/F-0525/M-0988/F-0530/M-0876/M-1281/M-0597/F-1018/M-1262/F-1062/M-1304/M-1163/M-1241/F-1042/M-1303/M-0862/F-0917/M-0970/M-0553/M-0903/F-0508/F-1348/F-0855/M-0620/F-1070/F-1204/F-0737/M-0607/F-1129/F-1317/M-0896/M-0680/F-0819/M-1164/M-0765/F-1295/F-0616/M-0996/F-0757/M-0548/M-0581/M-1205/M-0967/F-0532/M-0624/F-0956/F-1263/F-1001/M-0744/F-1079/F-1081/F-0935/M-1077/M-1269/F-0727/F-1233/M-0505/F-0531/F-0549/M-0664/F-1061/M-0655/F-0804/M-0513/F-1245/F-1315/M-0949/M-0673/M-0539/F-0852/F-0516/M-0843/F-1016/F-0619/F-1280/M-1172/F-1146/M-0776/M-0895/F-0598/F-0838/M-0794/M-0992/F-0719/M-0700/F-1257/M-0540/F-1324/M-0944/M-1265/F-0812/F-0830/M-0631/F-0942/M-1320/F-1049/M-0610/F-1232/M-1174/M-0910/F-0647/M-0746/M-1025/F-1060/M-0528/F-1284/M-0783/M-1248/F-1314/F-0875/F-0934/F-1234/M-1044/M-0809/M-1147/M-0694/M-1267/F-0863/M-0519/M-0636/F-1178/F-0953/M-0806/F-1120/M-0817/F-1175/M-1107/M-0945/M-0848/M-1000/F-0652/M-0560/F-0520/M-0892/F-1065/F-1256/F-0601/M-0878/M-0745/F-0969/F-0772/M-0824/M-1064/F-0849/M-0920/F-0797/M-0677/M-0740/F-1273/F-0753/F-0950/F-1108/F-0844/M-0649/M-0887/M-0932/F-1198/M-1323/M-1211/F-0684/F-0558/M-0518/F-0702/F-0939/M-1078/M-0547/M-0731/F-0828/F-0697/M-0859/F-0692/M-0982/M-0998/F-0924/F-0714/F-0515/F-1059/M-0699/F-0522/M-0866/F-1277/F-1244/M-1276/F-0579/M-0587/F-0596/F-1183/M-0986/M-0662/F-1052/M-0853/F-0614/M-1301/F-1226/M-0973/F-0952/F-0668</t>
  </si>
  <si>
    <t>M-1289</t>
  </si>
  <si>
    <t>Eng Mousa</t>
  </si>
  <si>
    <t>M-0973/F-0592/F-1169/M-0910/F-0545/M-0505/F-1317/F-0512/F-0544/F-1106/M-0892/M-0851/M-0534/M-0636/M-0841/F-1123/M-1068/F-0671/M-0744/M-0755/M-0738/M-1243/F-0672/F-1226/F-0538/F-1002/F-0927/F-1119/M-0694/F-1012/F-0953/F-1210/M-0791/M-0510/F-1059/F-0882/M-0982/F-0934/M-0680/F-1312/F-1213/F-1151/M-0826/M-0599/M-1111/M-0624/F-1183/M-1276/M-1035/M-1051/F-1126/F-0668/M-1262/F-0839/M-1187/M-0774/M-0560/M-0806/F-0726/F-0937/F-0828/F-0596/F-1190/F-0574/F-0568/F-1324/F-1026/M-0843/M-0519/F-0537/F-0739/F-0812/F-1336/M-1344/F-1193/F-0950/M-0928/F-1316/M-0609/F-0804/M-1302/F-0622/M-0862/F-1202/F-0720/M-1267/F-0975/M-0833/F-1144/M-1014/M-1078/F-0717/F-0563/M-1024/M-0539/M-0777/M-0586/M-0824/M-1205/M-0610/M-0915/M-0526/M-0570/M-1102/F-1349/F-1032/F-1086/F-0623/M-1054/M-1021/F-0763/F-0583/M-0837/M-1248/M-0961/M-1247/F-0686/F-1285/M-0919/F-1179/M-0970/F-0807/M-1301/F-0530/M-0590/F-0980/F-0564/F-0532/F-1070/M-0977/F-1165/F-1222/M-0733/F-1212/F-0614/M-1101/F-0942/M-1084/F-1063/M-1110/F-1228/M-0951/F-0748/F-1045/M-0577/M-0723/M-1201/F-0838/F-0502/F-0886/M-1194/F-0613/M-0555/F-0632/F-0531/F-1155/M-0877/F-0652/M-0933/M-0670/F-0764/F-0846/F-0747/F-0549/M-1167/F-1040/M-0550/F-0864/M-0794/M-1025/F-1204/F-0629/F-0578/M-0963/F-0543/F-1188/M-1031/F-0751/F-1120/F-0957/F-0858/F-0974/M-0553/M-0559/M-0995/F-0517/M-0817/M-1218/F-1258/M-0778/M-0945/M-0979/M-1283/M-0716/M-0677/F-0959/M-0869/F-0797/F-1333/M-1087/M-0868/F-0819/F-1198/F-0775/F-0990/F-0931/F-0929/M-0597/F-0515/M-1291/M-0967/F-1249/F-1263/M-0964/M-0540/M-0782/M-1009/F-0616/F-0690/M-0567/F-0692/F-0598/M-0715/F-0911/M-1147/M-1074/F-0884/F-1278/F-1178/M-0664/F-1016/F-0787/M-0536/M-1347/M-1030/M-0885/M-0523/F-1171/F-1322/F-0956/M-0527/F-1196/M-1298/F-1004/F-0625/F-1015/M-0932/M-1304/M-0566/F-0900/M-0741/F-1131/M-1156/F-1061/F-1143/M-0606/F-0952/F-1066/M-1235/M-0881/F-1168/M-1320/M-0926/F-0913/M-0501/F-0657/F-0842/F-1257/M-0867/M-0848/F-0786/M-0805/F-0727/F-1234/M-1107/M-1266/M-0789/M-1208/M-0897/M-0923/F-0955/F-0757/M-0513/M-1007/F-0935/M-0988/F-1314/M-1022/M-0940/M-0781/F-1071/F-1132/M-1064/M-0507/M-0655/M-0691/M-0856/F-0575/M-0678/M-1104/M-0992/M-1139/F-1279/M-1223/M-0770/M-0859/F-0861/F-0825/M-1080/M-0607/M-1281/F-0635/F-0638/M-0816/M-0866/M-0518/F-1305/M-0528/M-0821/F-1189/F-1116/M-0746/M-0593/F-0689</t>
  </si>
  <si>
    <t>M-1290</t>
  </si>
  <si>
    <t>Ghassan Othman</t>
  </si>
  <si>
    <t>F-0828/M-0910/F-1169/M-0877/M-0678/M-1014/F-1317/M-1068/F-1123/F-1285/F-1316/F-1120/M-1223/F-0579/M-0843/F-1059/M-0694/F-1032/M-0646/M-0977/F-0638/M-0996/F-0625/F-0882/M-0606/F-1257/M-1339/F-1129/M-0920/F-1312/M-1005/F-0913/F-1013/F-1138/M-1107/F-1098/F-0617/F-0580/F-0735/F-0538/F-0598/F-1023/M-0982/F-1178/F-0953/M-1241/F-0772/F-0786/F-1060/M-1139/M-0590/M-0636/M-0919/F-1155/M-1036/F-0763/M-0778/M-1344/F-1168/M-0970/F-0929/M-1030/M-1021/M-0961/F-1026/F-1146/M-1084/M-1293/F-1055/M-0817/F-0829/F-1284/F-0798/M-0501/M-1347/F-1337/F-0592/F-1041/M-0519/F-1336/M-1292/F-0975/M-0868/F-0614/F-0991/M-1054/F-0954/M-1195/M-0562/M-0926/M-0536/M-1038/M-0988/F-1045/M-1287/M-0768/F-1183/F-0544/M-0837/M-0909/F-0857/F-0893/M-0834/M-0791/M-0587/M-0599/M-0539/M-0607/F-0900/M-0940/M-0527/M-0897/F-1196/F-0939/F-0520/F-1214/F-0596/M-1051/M-0899/M-1095/F-0955/M-1025/F-0508/M-0733/M-0664/F-1274/M-0821/M-0680/M-0901/F-0838/M-1031/M-1247/M-0679/M-1024/F-1004/F-0810/M-0992/M-1091/M-0960/F-0799/M-0779/F-0959/F-0957/M-0888/M-1276/F-0898/M-0792/F-0894/F-0549/F-0689/M-0813/M-0597/F-1081/F-1106/F-0632/M-0869/F-0917/F-1314/F-0952/M-0826/M-1072/F-0748/F-0754/M-1267/M-0703/F-0622/F-0669/F-1042/M-0528/M-1117/F-0616/F-0685/M-0505/M-0553/F-0864/F-1046/M-1078/M-1320/F-1256/F-0905/F-0842/F-1149/F-0927/M-0851/M-0915/F-0502/F-0514/F-1176/M-1033/M-0665/M-1184/F-0852/M-1187/M-0677</t>
  </si>
  <si>
    <t>M-1291</t>
  </si>
  <si>
    <t>Jose Moore</t>
  </si>
  <si>
    <t>F-1198/M-0973/F-0592/F-0804/M-0599/M-0834/M-0859/F-0735/F-1026/F-1336/M-1187/M-0960/F-1032/M-1307/M-0892/F-1046/F-0627/F-0828/F-1126/F-1045/F-1212/F-0580/F-0671/F-0531/M-0910/F-1285/M-0899/M-0988/F-1004/F-0543/M-1038/M-0501/M-0636/M-0833/M-0566/M-0758/F-1324/F-1216/F-0563/F-0950/F-0991/M-0624/M-0919/M-0567/M-1301/F-1171/M-1325/F-1257/M-1068/F-0864/F-1228/M-0783/M-0940/F-1079/M-0821/F-0839/M-1135/M-0553/M-0851/F-1012/F-1136/M-1195/M-1095/M-0961/M-0664/M-0992/M-0536/F-1204/M-0979/F-0898/M-0915/M-0995/M-1293/F-1106/M-1021/M-0925/F-0980/F-1132/M-1262/F-0829/M-0860/F-0672/F-1070/M-0709/M-0970/F-0911/M-0986/M-0510/M-1170/F-1305/F-0504/M-1248/F-1193/M-0826/M-0777/M-1319/M-0528/F-0688/F-0659/M-1014/F-1240/M-1033/F-0954/F-0619/F-0502/F-0952/M-0513/M-0715/M-1139/F-0838/M-0780/M-0909/F-1143/F-1263/F-0751/F-0686/F-0748/M-0733/M-1030/F-0857/M-0507/M-1182/F-0623/F-0917/F-0668/M-0548/M-0540/M-0539/M-0609/M-1347/M-1156/M-1231/M-0982/M-1111/F-1151/F-0549/M-1078/M-1101</t>
  </si>
  <si>
    <t>M-1292</t>
  </si>
  <si>
    <t>Sajid Shah</t>
  </si>
  <si>
    <t>F-0786/M-1201/F-1013/F-0861/F-1169/F-0828/F-0632/F-0537/M-0599/F-1285/M-0967/F-1204/F-0935/F-0954/F-1045/M-1036/M-0694/M-1139/F-1324/M-0977/F-1126/M-0610/M-0909/F-0751/M-1054/M-0940/M-0824/M-0892/F-1155/F-0549/F-0748/M-0992/M-1077/F-1146/M-1014/M-0826/F-0726/M-0834/F-0596/F-0980/F-0913/F-0754/F-0660/F-1168/F-0753/F-1071/F-0775/M-0664/F-1098/M-0680/M-0703/M-0925/M-0782/F-0934/F-1165/M-0738/F-0697/M-0606/M-0778/M-0524/M-1101/M-0609/F-1240/M-0513/F-0687/M-0510/M-0792/M-0920/F-0659/F-0574/F-1079/F-1183/M-0696/F-1178/M-0624/F-0882/M-0607/M-0817/F-0512/F-0763/M-0560/M-1005/M-1276/F-1190/M-1030/F-1057/M-1078/F-1010/M-0646/F-0939/F-0929/F-0893/F-0864/M-0501/M-0868/M-0777/M-0960/F-0648/M-0670/F-1055/M-0774/F-0959/F-1016/F-0515/F-1012/F-0956/M-1298/F-1280/M-0869/M-0791/F-0531/F-0839/F-1131/F-1086/F-0735/M-0919/M-0841/F-1193/F-0844/M-0951/M-0567/F-0953/M-0837/M-0997/F-1189/F-1112/F-1041/M-1110/F-1272/F-1046/F-1062/M-1303/M-0833/F-0638/F-1214/F-1258/M-0816/M-0831/F-1027/F-1228/M-1231/F-0924/M-1021/M-1293/F-0628/M-0996/F-0727/M-0928/M-0600/M-0636/M-0793/F-1271/M-0758/M-0755/M-1072/F-0598/M-0878/M-1267/F-1196/F-1136/M-0780/M-1109/M-1262/M-0867/F-0629/M-0915/M-0806/M-1339/F-1028/M-0860/F-0622/F-1215/M-1194/M-0768/F-0627/M-0582/M-0597/F-0686/M-1286/F-0578/F-0688/M-1347/M-1025/M-0556/M-0843/F-1004/F-1257/F-0810/F-1349/F-1070/F-0764/M-1325/M-0877/M-0865/M-1043/F-0842/F-0974/F-0502/F-1149/M-0740/F-1059/M-0649/M-1289/F-1336/F-1317/M-0570/M-0779/F-1032/F-0812/F-0544/M-0590/M-1022/F-0545/M-1035/F-0808/F-1316/F-0984/F-1297/M-0854/M-0723/F-0858/M-0986/F-0872/M-0536/M-1107/F-0900/F-0661/M-1307/M-0539/F-0852/F-0904/M-0587/F-0804/M-0813/M-1255/F-0682/M-0982/M-0906/F-0952/M-0507/M-1163/M-0973/F-1242/F-0619/F-0937/M-1182/F-0657/M-1172/M-0815/M-0678/M-1223/F-0522/F-0942/M-1164/M-1287/M-0581</t>
  </si>
  <si>
    <t>M-1293</t>
  </si>
  <si>
    <t>Fu Chen</t>
  </si>
  <si>
    <t>M-1068/F-0622/F-1119/M-0837/M-1276/M-0678/F-0954/F-0688/F-0502/F-0935/F-0953/M-1187/M-0505/F-0861/F-1228/F-1032/F-1336/M-0818/M-0910/M-0834/M-0723/F-1226/F-0819/F-0545/F-1316/F-0980/M-0967/F-1120/M-1038/F-1002/M-1223/F-0839/F-1285/F-1168/F-1041/F-0763/F-0672/M-1184/F-1202/M-1344/M-0961/F-1016/M-1319/M-0859/F-1046/M-1077/F-0747/F-0913/F-0975/M-1139/F-1257/F-0812/M-0733/F-0563/F-1123/F-0525/M-0562/M-0817/F-1066/F-0753/F-1013/M-0821/M-0570/M-0915/F-1059/F-0705/M-1111/M-0513/M-0744/F-1108/M-0610/F-1318/M-0567/M-0539/M-1054/F-0714/F-0592/M-0973/M-1292/F-1129/M-0809/F-1215/F-0959/F-0671/M-0560/F-1045/F-0660/M-0791/M-0768/M-0896/M-1302/M-0778/M-0696/M-1025/F-0808/F-1152/M-0597/M-0996/F-0751/M-0715/M-0782/M-1339/M-0507/F-0682/F-1282/M-0979/M-0548/F-1263/F-1233/F-0717/F-1253/M-0949/F-1249/M-1091/M-0606/F-0627/M-0833/F-0668/F-0764/F-0512/F-0578/F-0836/F-1130/F-1245/F-0537/F-0735/F-1222/M-0774/F-1273/F-1213/F-0798/M-0951/M-1262/F-0804/F-1138/M-1158/F-1212/M-1030/M-0862/M-1243/M-1334/F-1210/F-0911/F-0588/M-0501/M-0777/M-1326/F-0882/F-0900/F-1001/M-0677/M-1022/M-1078/M-1231/F-1179/F-0830/M-0523/M-0555/F-0984/M-0576/F-0598/M-1102/F-0532/F-0864/M-1303/M-0977/M-0526/F-1112/F-0687/F-1250/F-0629/F-0760/F-0991/F-1333/F-0852/M-1084/M-0703/M-1291/M-1247/M-0524/F-0531/F-1169/F-1297/F-0514/M-1347/F-1165/F-0614/F-0520/M-0670/F-1026/M-0995/M-1118/M-0960/F-0829/M-0590/F-1259/F-0956/M-0919/F-1004/F-1188/F-0786/F-1337/M-1110/F-0719/F-1042/F-0934/M-1021/M-1329/M-1145/F-0635/M-0540/M-0831/M-0680/M-0607/M-0758/M-1201/F-1146/F-0886/F-0517/F-0676/F-0762/F-0617/F-1183/M-1014/M-1172/M-0738/F-1335/F-1178/M-0742/M-0943/M-1074/F-0574/F-1272/F-0807/M-0909/M-1044/F-0849/M-0998/M-0527/F-0950/F-1234/M-1051/M-0654/M-0529/M-1211/M-0556/F-1028/F-0937/M-0724/M-0877/M-0771/F-1098</t>
  </si>
  <si>
    <t>F-1294</t>
  </si>
  <si>
    <t>F-0543/F-1045/M-0837/F-1079/F-1198/F-0622/F-1013/F-1046/F-1136/F-1106/M-0505/M-0860/M-0977/F-1151/F-0819/F-0954/F-1316/F-1168/M-1167/M-0524/F-1123/M-0996/F-0671/M-0599/M-0892/F-1213/M-0624/F-0687/M-1035/M-1051/F-0748/F-1129/F-1119/M-1301/F-0828/M-0821/F-1023/F-1002/F-0838/M-0501/M-0560/M-1107/F-0672/F-0763/M-1293/M-0664/F-0580/M-0915/M-0876/F-0520/M-0703/M-0510/M-0926/F-1071/F-1212/F-0688/M-0910/M-0820/M-0694/M-1201/M-1005/M-0755/F-0913/F-1060/M-0826/F-1120/M-1231/F-1333/F-1183/M-0988/M-0758/F-1042/M-0831/F-1249/M-1344/M-0782/M-1038/F-0911/F-1059/F-0629/M-1181/F-0829/M-0548/F-0538/F-1337/F-1165/M-1084/M-0806/F-1108/M-0582/M-0606/F-0882/F-1324/M-0536/M-1303/M-0859/F-0959/F-0568/F-0632/M-0738/F-1318/F-0900/F-1215/M-1307/M-1184/M-0610/F-0810/M-1269/F-0545/F-1179/F-0659/M-1218/M-1195/F-0663/F-0893/M-1267/M-0540/F-0660/F-0931/F-1336/M-0723/F-0839/M-1024/M-1339/M-0834/F-0598/F-1193/M-1334/M-0899/F-0894/F-0717/M-0973/F-1178/M-0925/M-0620/F-0942/M-0528/F-1040/M-0586/F-1062/M-0744/F-0846/M-0818/F-0648/F-1144/M-1110/M-0597/F-0974/F-0956/F-1258/M-1292/F-0747/M-0997/M-0802/F-0685/M-0680/M-0526/M-0995/M-0840/F-0549/M-1095/M-1156/M-1255/M-0557/M-0815/M-0559/M-0696/F-1214/F-1018/F-1196/M-0809/F-0558/M-1056/M-0824/F-0712/M-0833/F-0804/F-0934/M-0862/M-0919/F-0812/M-0630/M-0602/M-1319/F-1143/F-0772/F-1272/F-1171/F-1284/M-0539/M-0792/F-0855/M-0896/M-1111/M-1031/F-1070/F-1015/F-0952/M-0813/M-1172/F-0592/M-0670/M-0903/M-1102/M-0768/M-0700/M-0901/M-0593/M-0877/F-1216/M-0940/M-0644/M-0716/F-0601/M-0961/M-1109/F-0735/M-1064/M-0878/F-0889/M-0774/F-0948/M-0608/F-0515/M-1025/F-0801/M-1014/M-1223/M-0981/F-0686/M-0843/F-0728/F-0588/F-0808/M-0871/M-1325/M-0888/F-1240/M-0794/M-0679/M-1287/F-1092/M-1036/M-1170/F-1315/M-1003/M-0814</t>
  </si>
  <si>
    <t>F-1295</t>
  </si>
  <si>
    <t>Xie Shu</t>
  </si>
  <si>
    <t>M-0778/F-0804/F-0954/F-1123/F-0622/F-1285/F-1046/M-0505/M-0860/F-0638/F-1129/M-1167/M-0843/F-0502/F-0828/F-0596/F-0937/F-0632/F-1317/M-0841/M-0680/F-0574/M-1286/F-1045/M-1303/F-0580/M-1319/F-1168/F-0617/F-0531/F-0688/M-1033/M-0606/M-0610/M-1287/F-0775/F-0812/M-0507/M-1241/M-1276/F-1086/M-0566/F-0772/M-0977/M-0949/F-0538/F-0959/F-1188/F-0799/M-0919/M-0909/M-0818/F-0747/M-0877/F-0935/F-0735/F-0592/M-0548/M-0901/M-1292/M-0694/F-0512/F-0898/M-0967/F-0508/M-0834/M-1187/M-0859/M-1201/M-1077/M-1181/F-1282/F-0913/F-0754/M-0868/F-0671/M-0560/F-0563/M-0534/M-0992/M-0658/M-1243/M-0636/F-1196/F-0717/F-0558/M-0996/F-0836/F-1119/F-1138/F-0798/M-0928/M-0837/F-1213/F-1132/F-0629/F-1186/M-1035/F-1263/M-1036/F-0844/M-1145/M-1320/F-1226/F-1013/M-0915/M-0781/F-0975/M-0982/M-0821/F-1171/F-1312/F-1151/F-1212/F-0748/M-0961/M-1117/F-1136/F-0757/F-0545/F-1012/F-0598/F-1155/M-1345/F-1066/M-0824/F-0668/M-1109/F-0530/M-0570/F-0764/F-0686/M-1158/F-0787/M-0878/M-0802/M-0670/F-1324/F-1062/F-0544/M-0634/M-0630/F-0991/M-0700/F-1179/M-0783/F-1152/F-0627/F-0974/M-0906/F-1222/F-0807/M-1054/F-0739/F-1121/F-1228/M-0779/F-0651/M-0590/F-1198/M-0649/F-1348/M-0602/F-1233/F-0786/M-0777/M-0555/M-0809/M-0851/F-1081/F-1279/M-0865/M-1325/F-0578/M-0599/F-0830/F-0623/M-0862/M-0826/F-1204/M-0933/F-1257/F-1049/F-1016/M-0550/F-1071/M-0703/F-0682/M-1329/F-1346/F-0900/F-1178/F-0934/M-0888/M-0910/F-0690/M-0646/F-0952/M-1195/M-1078/F-0872/M-1118/M-0871/M-0944/M-0867/M-1182/M-1172/F-1342/M-1025/F-0714/F-1256/F-1004/F-0552/F-1026/M-1014/M-0926/M-0791/F-1057/M-0597/F-1249/M-0815/M-0759/F-1131/F-0886/M-0523/F-0697/F-1106/M-0993/F-0561/M-0964/F-1336/M-0724/F-1002/M-0587/M-0896/M-0608/M-1347/F-1126/M-1135/F-1169/M-1291/F-0652/M-0510/F-0628/F-1141/M-0611/F-0672/F-0692/F-0990/F-0883/M-1111/M-0925/F-1278/M-0742/F-0657/M-1302/F-0861/M-0789/M-1247/F-1115/M-0940/F-1321/F-0503/F-1318/F-1165/M-0559/F-0579/M-1091/F-1316/M-0716/F-0957/M-0654/F-1153/M-0526/F-0685/M-0738/M-0840/F-0549/F-1027/M-1223/F-0535/F-0532/F-0852/F-1010/F-0575/M-0963/M-0744/F-0751/M-0920/F-0543/M-1008/M-1161/F-0635/M-0774/F-0712/F-0564/M-1248/F-1309/M-1030/M-0553/M-1265/M-1208/M-1262/M-0850/F-0750/M-0794/F-0648/F-1210/M-1021/F-0619/M-0609/M-0643/F-1183/M-0847</t>
  </si>
  <si>
    <t>M-1296</t>
  </si>
  <si>
    <t>Deng Xiaohua</t>
  </si>
  <si>
    <t>F-1316/M-1276/M-0678/F-1198/F-1204/M-1025/F-0861/M-0837/M-0877/M-1111/M-0843/F-1168/M-0988/F-1016/F-0687/M-0607/M-1014/F-0688/F-0638/M-0821/F-0959/F-0927/F-0775/M-0606/F-1146/M-1223/M-0536/F-0839/M-1107/M-1077/F-0900/M-1035/F-0950/M-0920/M-0501/F-0935/M-1319/M-1078/F-1012/M-1201/F-1059/M-0834/M-0826/M-0859/F-0520/F-1071/F-0954/F-1120/M-1145/M-1194/M-1181/F-0712/F-0911/M-0995/F-0538/M-0646/M-1307/F-1216/F-1169/M-1135/M-0777/M-0960/F-1212/F-0953/F-1274/M-0892/M-0548/M-0951/F-0545/M-0658/F-1240/M-0792/F-0810/M-0794/F-0772/M-0928/M-0779/M-0862/F-0516/M-0680/F-1136/F-0596/F-0568/M-0557/F-1183/F-0763/F-1079/F-1324/F-0659/F-1046/F-1178/M-1291/F-1297/M-0703/M-0733/F-1249/M-0691/M-0566/M-0977/F-1171/M-1205/M-1262/M-1344/F-1285/F-1189/M-0967/F-1188/F-0898/F-0512/F-0660/F-1337/F-1126/M-1302/M-1095/F-0937/M-1247/F-0564/F-1213/F-0617/F-0754/M-1110/F-0720/M-0609/F-0628/M-1005/F-1176/F-1295/M-0755/M-0997/F-1179/M-0527/M-1156/F-0502/F-1284/M-1024/F-1112/M-0599/M-0860/F-0514/F-0719/F-0537/M-0624/F-0974/F-0828/M-0620/M-0925/F-1272/M-1304/F-0872/M-1208/F-1130/F-1273/F-0913/F-0672/M-0740/F-1196/F-1002/M-1187/M-0526/F-1210/M-0833/F-0864/M-0816/F-1032/M-0610/M-0789/M-1044/M-0781/F-0849/M-0528/M-0700/M-0899/M-0878/F-0929/F-1041/M-1293/F-0735/M-0915/F-0836/F-0747/F-1081/F-0804/M-0944/M-0949/F-1333/M-1195/F-1315/M-0731/M-0940/M-1056/M-0848/M-0744/F-1317/M-1241/M-0529/F-0684/F-1103/M-1184/F-0990/M-0961/F-1233/F-0748/M-0550/F-1226/F-1280/M-0716/M-1029/M-0933/F-1138/M-0534/F-1253/F-0685/F-0601/F-1282/M-1231/F-0619/F-1153/M-0910/M-1082/F-0975/F-1175/F-0671/F-1028/M-0524/M-0738/F-0934/M-1147/F-1215/M-1036/M-0654/M-1331/M-0759/M-0656/M-0964/F-1106/F-1278/M-1211/M-1003/F-1061/F-0739</t>
  </si>
  <si>
    <t>F-1297</t>
  </si>
  <si>
    <t>Jihad Almutairi</t>
  </si>
  <si>
    <t>F-0622/F-1190/M-1201/F-0819/F-0531/M-0599/F-0672/F-1098/F-1151/M-0607/F-0954/M-1167/M-0843/M-0910/F-0953/M-1223/M-0977/M-1031/F-1202/M-0818/M-0774/M-0778/M-1030/M-1051/M-1014/F-0583/M-0536/F-1004/F-1171/F-0861/M-0940/F-1204/M-1184/F-1317/F-0775/F-1136/F-0688/M-1339/F-0798/F-0739/M-0996/F-1138/M-0982/M-0548/M-0636/M-0524/M-0534/M-0680/F-0753/M-1107/F-0799/F-0578/F-1188/F-0975/F-0828/F-1196/M-1139/M-0593/F-1032/M-0925/F-1132/F-0632/M-1033/M-0841/F-1129/F-1169/F-1119/M-1255/M-0833/F-0545/F-0842/F-0549/M-0779/M-0899/M-1170/F-0846/M-1325/M-1087/F-0685/F-0663/F-0686/M-0694/M-0860/M-0560/M-0768/M-0570/M-0505/M-1077/M-1078/M-1298/M-0507/M-1291/F-0900/M-0703/F-0763/M-1095/F-0598/F-0705/F-1126/F-1108/M-0821/F-1016/F-0561/F-0950/F-1123/F-1193/M-0562/M-1181/M-0557/M-0995/M-0529/F-0574/F-0787/F-1146/F-0668/F-1253/F-0927/M-1243/M-0926/F-0568/M-0586/M-1187/M-0826/F-0882/F-0864/M-1068/F-1013/M-1025/M-1303/F-0807/F-1144/M-0869/M-0646/M-1269/M-0851/M-0733/M-1300/M-0817/F-1055/F-0719/F-1198/F-1027/F-0648/F-1274/F-1213/F-1071/F-0720/F-0579/M-0915/M-1286/M-0782/M-0501/M-0691/M-0992/M-1231/F-1060/M-1083/F-0980/M-0896/F-1045/F-0625/F-0931/M-0986/M-1247/M-0909/M-0519/F-1337/M-0658/M-0510/M-0793/F-0894/F-0830/F-0748/F-1081/F-1106/M-0979/M-0738/M-0831/F-0929/F-0935/F-0558/F-0613/F-0628/M-0649/F-0764/M-0700/F-1336/M-1109/F-0647/M-0837/M-1211/F-1120/M-1147/M-1135/F-0913/M-1266/F-0959/F-1023/M-1304/M-1287/M-1054/M-0876/F-0532/F-0512/M-0988/F-1222/F-0772/M-0550/M-1056/F-1228/F-0530/M-1194/F-0596/F-0886/F-1210/M-1326/M-1208/M-1035/F-1346/M-0928/M-0862/M-0806/M-0771/M-1156/M-0745/M-0834/M-0758/M-1158/F-1052/F-1226/M-0594/M-0997/M-1344/M-0597/F-1149/M-1235/F-1141/F-0687/F-1061/M-0973/F-1075/F-0563/F-0754/F-0697/F-0682/F-1272/F-1178/F-0614/F-0612/F-0942/F-0629/F-0991/M-1164/F-1349/F-0956/F-1154/M-0895/F-1001/F-1257/M-0780/F-0858/M-1207/M-1142/F-0750/F-0786/M-1053/M-1009/M-0998/F-0503/M-0776/M-0897/F-0971/F-0812/F-1316/F-0934/M-0871/F-0898/F-0905/M-0572/M-0970/M-0611/F-0966/M-0816/F-1322/F-0544/M-1118/F-0804/F-0592/F-0968/M-0630/M-0752/M-0947/F-1285/F-1012/M-0526/M-1037/M-0654/M-1302/F-0601/M-0967/M-0723/M-1074/M-0949/M-0809/F-1260/F-0692/M-1347/F-0797/M-1005/M-0528/F-0714/F-0917/F-0575/M-0715/F-0889/F-1324</t>
  </si>
  <si>
    <t>M-1298</t>
  </si>
  <si>
    <t>Lei Cheng</t>
  </si>
  <si>
    <t>F-1198/M-0988/F-1026/F-1285/F-0672/M-0926/F-0735/M-0960/M-0624/F-1228/M-0779/M-0738/F-1079/M-0837/F-1012/F-0913/M-0524/F-1226/M-1033/M-0778/M-0562/M-0973/F-0754/F-1213/F-0775/F-1318/F-0751/F-1136/F-0900/M-1036/M-0982/M-0877/F-0798/F-0934/F-0520/M-1025/F-0617/M-1241/F-1336/M-0610/F-0953/F-1183/M-1195/M-0961/M-0806/F-0671/M-1255/M-0831/F-1086/F-0726/M-0560/M-0910/F-1016/M-0901/M-0820/F-0688/F-1013/M-0540/M-1068/F-1060/F-1165/F-1002/F-1196/F-0629/F-1188/F-1168/M-1181/M-1231/F-0705/F-1066/F-0598/F-1098/F-1023/F-1081/F-1041/M-1107/M-1248/F-0747/F-1273/M-0992/F-1119/F-0685/F-0957/F-0504/M-1276/F-0663/M-0594/F-0929/M-1014/M-0599/F-1123/F-0549/M-0636/M-0550/M-0529/M-0833/M-0925/F-0627/F-0514/F-1169/F-0719/M-0597/M-0696/F-0596/M-0919/M-0680/F-0864/M-0723/F-0545/M-0548/F-0613/F-0980/F-1132/M-0860/F-0712/M-0609/F-1190/M-0510/M-0771/F-0574/M-1292/M-1110/F-0717/M-1218/M-0744/F-1151/F-1143/F-0954/F-0991/F-0689/M-1007/F-0804/F-0687/F-1126/F-0568/M-0716/M-0774/M-0649/M-1156/M-0658/M-1147/M-1184/M-1005/M-0949/F-0917/F-0955/F-0561/M-0536</t>
  </si>
  <si>
    <t>M-1299</t>
  </si>
  <si>
    <t>Kang Xiaoling</t>
  </si>
  <si>
    <t>F-0828/M-0694/M-1293/F-0861/F-0735/F-1013/M-0821/M-0841/F-0531/M-1005/M-1319/M-0636/F-0622/F-0937/F-0748/F-1106/M-1025/F-0563/M-1347/M-0779/F-1198/M-1107/M-0560/F-1071/M-0973/M-0925/F-1041/F-1316/M-1201/F-1046/F-0812/F-1120/M-1187/F-0538/M-0992/F-0726/F-1318/F-0520/F-1204/M-1111/F-0798/M-1262/F-0980/M-0510/F-1317/M-0768/F-0544/M-0806/F-0747/M-1077/M-0833/M-1167/M-0951/F-0688/F-0786/M-0593/F-1143/M-0919/F-1336/M-1241/F-0545/M-1231/M-1021/F-0959/F-0515/M-0599/F-1151/M-0536/M-0926/F-0808/M-0986/M-1181/F-0757/F-0991/M-0877/F-1193/M-0949/M-0837/M-0967/F-1023/M-0977/F-1081/M-0548/F-1226/F-1188/F-0935/F-1249/F-0512/F-1129/F-0504/F-1059/F-1070/F-0508/M-1030/M-0993/F-0787/F-0720/F-0660/F-1132/M-1276/F-0952/F-0836/M-0519/M-0960/F-0543/F-0632/F-1216/M-0831/M-0996/F-1278/M-0567/M-1291/F-0697/M-0881/F-0690/F-0929/M-1087/F-0894/M-0780/F-0627/F-1274/M-0820/F-1119/M-0624/M-0860/M-1054/F-0807/F-0797/M-0709/M-1031/M-1135/F-0739/M-0995/M-0529/F-0842/F-1240/F-1253/F-0927/F-1049/M-0570/F-1297/M-1117/F-1312/F-0580/M-0899/F-1042/F-0648/M-1182/F-0904/M-1218/F-1196/M-1301/M-0818/M-0679/F-1282/M-0556/M-0670/F-0829/M-0680/F-1190/M-0740/M-1268/F-0502/M-1068/M-1302/M-0582/M-0896/M-1095/M-0678/M-1083/M-0771/M-1014/M-0586/F-1004/F-0913/M-0940/F-1027/F-0737/F-1040/M-1139/F-0846/F-1279/F-1045/M-0649/M-0859/M-1072/F-1259/F-0629/M-1266/M-0539/F-0830/M-0783/F-1314/F-1136/F-0614/F-0893/F-0954/F-0957/M-0961/F-1280/F-1052/F-1284/M-0970/M-0594/M-0505/M-0540/F-0583/F-1214/M-0814/M-0834/F-0911/F-0767/F-1189/F-0661/M-0982/F-0592/F-0864/F-0525/M-0782/F-1063/M-1158/F-0689/F-1168/M-1326/F-0953/F-1165/M-1255/M-1156/M-1194/F-1002/M-0634/F-0638/F-1057/M-0774/M-0887/M-1331/F-0717/M-0641/F-0672/M-0892/F-0613/M-0691/F-0687/F-1250/M-1283/M-1345/M-0547/M-0755/M-1024/F-0551/F-1295/F-0568/M-1208/F-0819/M-1033/M-0581/F-1126/M-0843/M-1205/M-0802/F-0753/M-0677/M-0658/M-0731/M-0901/F-1066/M-0906/M-0826/M-0507/M-1145/F-1260/M-0790/F-0849/F-1060/F-0764/F-1157/F-0578/F-0598/F-0619/F-0684/M-0910/M-0534/F-0635/M-0524/F-0623/F-1169/F-0917/M-0553/M-1344/F-1337/M-0606/F-0728/M-1304/M-0620/M-1320/F-0671/M-0897/F-0931/M-1235/F-0884/F-1026/F-0857/M-1008/F-0537/M-0557/M-0781/M-0862/M-1078/F-1212/F-0657/M-1325/F-1183/M-0607/F-0561/M-0646/M-0527/F-0775/F-1160/M-0501/F-0955/M-0979/M-1036/F-0532/M-1162/M-0778/M-0639/M-0577/F-0799/F-1138/M-0650/F-1209/M-0923/M-0988/M-1051/M-1125/F-1032/M-0791/F-0858/M-0555/M-1223/F-0521/M-0700/F-0898/F-1200/F-1133/M-0759/F-0514/F-0810/F-1062/F-0844/M-0963/M-1334/F-1324/M-0604/F-1079/M-0566/M-0655/M-0609/F-1108/M-0573/M-0664/F-0701/F-1112/M-1082/F-0719/F-1242/F-1234/F-0971/M-1101/F-0617/F-1123/F-0983/F-0938/M-0895/F-1228/F-0579/F-0659/M-1195/M-0776/F-0705/M-0758/M-1056/M-1184/M-1248/F-1213/F-1210/M-0824/F-0552/M-0879/F-0686/F-1152/M-0631/F-0516/F-1011/M-1303/M-0738/M-1000/M-0724/M-0723/M-1339/M-1281/F-0651/M-0928/M-0711/F-0669/F-1285/M-1110/M-0752/F-1155/M-0610/F-1016/F-0918/F-0751/M-0869/F-0936/M-0513/M-1330/F-1141/F-1340/F-0558/M-0654/F-1092/F-0645/M-1243/F-0972/M-0932/M-0876/F-1116/F-1178/M-0716/F-0772/M-0576/M-1269/M-1109/M-0562/M-0958/M-1307/M-0867/F-0763/F-0574/F-1146/F-0975/M-1137/F-0804/F-0942/F-1028/M-0703/F-0628/F-1203/M-0734/F-1215/F-0966/F-1124/M-0590/M-0699/M-1034/M-0741/F-0585/M-0908/M-1038/M-0840/M-0708</t>
  </si>
  <si>
    <t>M-1300</t>
  </si>
  <si>
    <t>Jordan Lee</t>
  </si>
  <si>
    <t>M-1068/F-1317/F-1071/F-0775/M-0960/F-0688/F-0622/M-1248/F-1316/M-1025/F-1324/F-1228/M-1078/F-0578/F-0812/F-0980/M-0609/F-1059/F-0537/M-0505/F-0531/F-0953/F-0671/F-1190/F-0638/M-0977/M-1293/F-0882/F-0954/M-1107/F-0798/F-1216/M-1111/F-1016/F-1257/F-0549/F-1178/M-0779/F-0592/F-0763/M-0560/F-1136/F-0617/F-1171/M-0973/F-0991/F-1001/M-0567/F-1079/F-1119/M-0553/M-1184/M-0536/M-0593/F-0937/M-0524/F-1002/M-0860/F-0913/M-0777/F-0950/F-0512/F-1253/F-0583/M-0510/F-0682/F-1213/M-0988/M-1325/F-0839/M-0562/M-0670/F-0712/M-0646/F-0697/M-1077/F-1222/F-1285/M-0859/F-0544/F-0846/F-0623/M-0809/M-1135/F-1152/M-0967/M-1182/F-1013/M-0694/F-0836/F-0563/F-0829/F-0568/M-1194/M-0995/F-0844/F-1318/F-0804/M-0723/M-1262/M-0782/F-1146/M-1345/F-1012/M-0636/M-0817/F-0931/M-1298/M-0949/F-0660/F-1126/M-1035/M-0550/M-0610/M-0993/F-0751/F-1032/F-1070/M-1167/M-1101/M-0680/F-1273/F-0720/F-0514/M-1329/F-0934/F-0911/F-0648/M-0607/M-0961/M-0944/M-0547/F-1183/M-1344/F-1049/M-0716/F-0842/M-1021/F-0580/M-0979/M-1051/M-0843/M-1014/F-0632/M-0926/F-1169/M-1139/F-0797/M-1267/F-1106/M-0814/F-1052/F-0705/F-1066/M-0837/F-1226/F-1196/F-1086/M-0573/F-0935/F-0966/F-0894</t>
  </si>
  <si>
    <t>M-1301</t>
  </si>
  <si>
    <t>Tan Jianhua</t>
  </si>
  <si>
    <t>M-0694/M-0505/F-1026/F-1198/M-0926/M-0910/M-1319/M-0988/M-0510/M-0599/F-0935/F-1324/F-1002/F-1317/F-1032/F-0531/F-1190/F-0748/F-1285/M-1036/M-1307/M-0824/F-0544/F-1196/M-0768/M-0593/F-1215/M-0680/F-1126/F-0937/M-1187/M-1068/F-1143/M-0566/M-0841/F-0950/F-0726/M-0607/M-0949/F-0954/F-0842/M-0859/M-0678/F-0512/M-0940/M-0860/M-0610/F-0622/F-0515/F-0592/F-0775/M-1325/F-1155/M-1286/M-1287/F-0619/F-0763/M-0818/M-0821/F-1071/M-0703/F-0538/M-0833/M-0820/M-1035/M-0961/M-0831/F-0844/M-0996/F-0574/M-0528/F-0861/M-1101/F-1210/F-1045/F-0812/M-1267/F-0686/F-0682/M-0609/F-0927/F-0525/M-0920/F-0685/F-0579/F-0543/F-0520/F-1152/F-1001/M-0709/M-1201/M-0877/M-0570/F-0687/M-0576/M-0582/F-1079/F-0804/M-0548/F-1284/M-0716/F-0549/F-0504/M-0513/F-1328/F-0739/F-0952/F-0846/F-0953/M-1054/M-0560/M-1025/F-0690/F-1168/M-1170/F-0712/F-0893/F-1120/F-1027/F-0613/F-1228/M-0896/F-0798/M-0777/M-0973/M-0899/F-0839/M-1110/F-1178/M-0960/M-1111/F-1253/F-1240/M-0817/M-1135/M-0778/M-0587/F-0828/M-1014/F-1061/F-1098/M-0527/F-0623/F-1040/M-1087/M-0529/F-1176/F-1106/M-0553/M-1051/M-1147/M-0723/F-1280/M-1269/F-0934/M-0862/F-0545/M-1044/M-1007/M-0534/F-1169/F-1042/F-0561/M-1033/F-1183/F-0747/F-1129/M-0967/F-1119/M-0646/F-1225/F-0517/M-1241/F-1010/F-0598/F-0583/M-0634/F-1272/F-1066/F-1274/M-0834/F-0929/F-1335/F-1059/M-1072/F-0698/M-0624/M-0901/F-0757/F-1226/M-1195/M-1163/M-0771/F-0532/M-0547/F-1213/M-1208/F-1086/M-1117/M-1235/M-0630/M-0540/F-1015/M-0928/F-1081/F-0580/F-1318/M-0964/M-0856/F-0872/F-0772/F-0614/F-1186/M-0732/M-1276/F-1004/F-1348/F-1046/M-1231/F-0797/M-0550/M-0997/F-0900/F-1349/M-0501/M-0691/M-0837/F-0773/F-0894/F-0558/F-0830/F-0627/F-1165/F-0913/M-0895/M-0567/F-1212/M-1142/F-0668/M-0815/M-0602/F-0753/M-0944/M-0982/F-1322/F-0975/F-0931/F-0750/M-0977/M-1000/M-1326/F-1122/M-0906/M-1300/F-0503/F-1336/M-0794/F-1134/F-0905/F-0659/F-0980/M-0892/F-0575/F-0514/F-0959/F-1023/M-1139/M-0696/F-1238/F-0508/F-1141/F-1314/F-0858/M-0876/F-0864/F-1312</t>
  </si>
  <si>
    <t>M-1302</t>
  </si>
  <si>
    <t>Christina Garcia</t>
  </si>
  <si>
    <t>F-0935/M-0505/F-0672/M-1293/F-1168/M-0843/M-0988/F-0819/M-1187/M-0593/F-0786/F-0953/F-0638/F-1228/F-0688/F-1123/F-1198/M-0996/F-0617/M-0694/F-1126/M-0926/F-0950/M-0524/F-0629/F-1032/M-0646/M-1248/M-0567/F-0579/F-0957/M-0536/F-0991/F-0580/F-1188/M-1030/F-1210/M-0528/F-0882/F-1183/F-0632/M-0501/F-0836/F-1204/M-1325/F-1215/M-0636/F-0592/M-1307/F-1060/F-0934/M-1005/F-1312/M-1111/M-0680/M-0833/M-0610/F-0913/F-1026/M-0755/M-0992/F-1143/M-1031/M-1292/F-1001/F-0937/F-1169/F-0544/M-0901/F-1136/M-0519/F-1057/F-0682/F-0532/F-1152/M-0817/M-1345/M-0560/M-0970/M-0513/M-0961/F-0625/F-0627/M-1339/F-0583/F-0568/F-1002/F-1098/F-0763/M-1303/F-0726/M-1068/F-0942/F-0842/F-0927/M-0876/M-0774/M-0925/F-1063/F-0974/F-1119/F-1059/F-0598/F-1013/F-1282/M-1291/M-0986/M-1241/F-1066/F-1041/F-0900/M-0951/M-0802/M-0862/F-0514/F-1212/M-0590/F-1233/M-1287/F-1186/F-1317/F-0720/F-1086/F-1333/F-1257/F-0975/F-1112/F-1046/F-1129/F-0754/M-1077/F-0799/M-0510/M-0562/M-0940/M-1087</t>
  </si>
  <si>
    <t>M-1303</t>
  </si>
  <si>
    <t>Qian Xiaojun</t>
  </si>
  <si>
    <t>M-1201/M-0834/F-0627/M-0607/M-0778/M-1054/M-0960/F-1002/F-0763/F-0537/M-0507/F-1212/F-1204/F-1171/M-0892/F-0538/F-0953/F-1012/F-1178/F-1079/M-0774/M-0837/F-1023/F-1120/F-0574/M-0877/M-0536/M-0833/F-0617</t>
  </si>
  <si>
    <t>M-1304</t>
  </si>
  <si>
    <t>Guan Zhihua</t>
  </si>
  <si>
    <t>F-0828/M-0599/F-1136/F-0672/F-1336/M-0821/M-0940/F-1026/M-0960/M-0837/F-1129/M-0507/M-1223/M-1187/M-0774/F-1012/F-1316/M-1025/M-0505/F-0537/F-1228/F-1215/F-0754/M-0607/F-0772/M-0834/M-1286/F-1013/F-1190/F-0937/F-0578/M-0723/F-1324/M-1287/M-0860/M-0680/F-0739/F-0975/F-1023/F-1071/F-1060/M-0566/M-1068/F-0525/F-1120/F-0622/M-0859/F-0625/F-1146/M-1307/F-0531/M-0560/F-0561/M-1276/M-0550/M-1303/M-1038/M-1247/M-0925/M-0570/M-0792/M-1139/F-1188/M-1005/F-1016/F-0804/F-1151/F-1002/M-0899/M-0949/M-1035/F-0515/M-1021/M-0995/M-0738/M-0510/F-0543/M-0851/M-1078/F-1168/F-1178/F-0954/F-0720/M-0624/F-1086/M-0794/F-1143/F-1333/M-1036/F-0753/F-1106/M-0620/M-0901/F-1119/M-1292/M-1014/M-0593/F-0751/F-0939/F-0596/F-0829/F-1193/M-0909/F-0757/M-0791/M-1248/F-1041/M-0582/F-0627/F-0807/F-0842/F-1318/M-0877/M-1084/M-0896/F-0898/M-1095/M-0843/F-0538/M-1107/F-1061/M-0979/M-1069/F-0545/F-0629/M-1301/F-0846/M-1334/M-1051/M-1208/M-0973/M-0768/F-0632/M-1347/M-0733/F-1123/M-1194/F-0956/M-0553/M-0967/M-1007/F-0959/M-1054/F-1196/F-0844/F-1186/F-0900/M-0824/M-0576/M-1243/F-0512/F-1152/M-0548/M-0996/M-0781/M-0841/M-1339/F-1138/F-0563/M-1147/M-0608/M-0703/F-0628/F-1027/F-0592/M-0758/M-0982/F-1212/F-0984/F-1285/M-1044/M-0536/F-1213/F-0685/F-0950/M-0630/M-1072/F-0760/F-1216/M-0691/M-0981/F-0598/F-1204/M-1320/M-0871/F-0952/F-1046/M-0869/M-1281/M-0709/M-0892/F-0882/F-1126/F-1015/M-0540/M-0789/F-0747/M-0809/M-1300/M-0528/M-1255/M-1184/M-1345/M-0581/F-1070/F-0601/F-0830/F-1282/M-0816/F-0864/F-0638/F-1169/M-0534/F-0884/F-0588/F-0767/F-0712/M-1031/F-0613/M-1135/F-0827/F-1240/F-0726/M-0783/F-1127/F-0728/F-1259/M-0943/F-0953/M-0547/F-0799/M-1181/F-0797/F-1257/M-0524/F-0517/M-0964/M-1331/F-0857/F-0504/M-0947/M-1003/M-0926/M-0567/F-0927/M-0706/M-0997/M-0731/M-1201/F-0917/F-1346/F-1149/F-0687/M-1268/M-0993/M-0694/F-0714/M-1158/F-1284/M-0802/M-0910/M-0941/F-1079/M-0529/F-0735/M-0944/M-0527/F-0810/F-0955/F-1233/F-0574/M-1030/F-0839/M-0790/F-0568/M-0806/F-0635/F-1116/M-0577/F-1040/F-0671/M-0646/F-0942/F-0530/M-1235</t>
  </si>
  <si>
    <t>F-1305</t>
  </si>
  <si>
    <t>Lin Han</t>
  </si>
  <si>
    <t>F-1198/F-0592/F-0959/F-0627/M-0877/M-0859/M-1167/F-0935/F-1168/F-0812/M-1031/M-0562/F-0578/M-0821/F-0913/M-0534/F-1316/F-0672/F-0617/F-0954/F-1120/F-1136/M-0778/M-0536/F-1257/M-0755/M-0510/F-1129/F-0632/F-1002/F-0688/M-0982/M-0837/F-1001/M-1030/M-1347/M-0540/F-0638/F-1169/M-0860/F-1190/M-1145/F-0861/F-1312/F-0660/M-1095/F-1016/M-0738/M-1344/F-1216/M-0570/M-0841/F-0525/F-0739/F-0754/M-1325/M-0599/M-0501/F-0799/M-0910/F-1249/F-0544/F-0671/F-0687/F-0583/M-1231/M-1187/M-0940/F-0686/M-1304/F-1059/M-0758/F-1202/F-0622/M-0723/F-0957/M-0600/F-0504/F-1328/M-1201/F-0625/M-1147/M-1036/F-1013/F-0598/M-0505/M-0691/F-0619/M-0646/F-0503/F-0804/F-1070/M-1091/F-0614/M-0528/F-0797/M-1241/F-1204/F-0911/F-0735/M-0826/F-1086/M-1022/M-0888/M-1117/F-1215/F-0810/F-0975/M-1320/F-1233/M-0610/M-0607/F-0952/F-1061/M-1208/F-1226/F-1060/M-1043/M-0834/F-0657/M-1014/M-0815/M-0700/F-0719/M-0673/F-0563/F-0514/F-0798/F-1318/F-1178/F-0757/M-0649/F-1151/F-1055/F-1108/F-0819/M-0715/M-1033/F-0775/M-1292/F-1175/M-0961/M-0892/M-0792/F-0937/F-1098/F-0747/M-0742/M-0906/M-0869/M-0602/F-1046/F-0974/M-1054/M-0973/M-0774/M-0547/M-0867/M-0677/F-0787/M-0993/F-1228/M-0944/M-0678/F-1315/F-1165/M-1255/M-0556/M-0981/F-1333/F-1127/M-1262/M-0777/F-0612/M-0909/M-0567/F-1152/F-0950/F-0829/F-1179/F-0773/F-0929/F-0751/M-1194/F-1123/M-0539/F-1285/M-0979/M-1334/M-0582/F-1346/F-1189/M-1329/M-0733/F-1210/M-1035/M-0960/M-0550/F-0889/M-0995/M-0656/M-0854/M-0923/F-0942/M-1172/F-1103/F-0647/F-0538/M-0630/F-1026/M-0879/M-0631/M-0949/M-0507/F-1138/F-0827/M-1142/F-1071/M-0951/F-0763/F-0753/M-0731/M-0818/F-0635/M-0519/M-0876/F-0692/F-0969/M-0746/F-1063/F-1317/M-0963/M-0928/F-1196/M-0899/F-1261/F-1321/F-1295/F-0842/F-1335/F-0927/M-0933/M-1087/M-0597/F-0846/M-1269/M-1051/M-0609/M-0919/F-0684/F-0515/F-1066/F-1119/F-0760/M-1218/M-0670/F-1221/M-1298/M-0771/M-1291/M-0593/M-0925/F-1133/M-0887/F-1018/F-1297/F-0575/F-0712/M-0664/M-0513/M-0744/M-0573/F-1250/F-1225/F-1106/F-0980/M-0779/F-1154/M-0831/F-0531/F-0551/M-0945/F-1332/F-0701/M-0606/M-1107/F-1342/F-1039/F-1171/M-0529/F-0669/F-1253/F-1126/M-1078/F-0689/F-1006/F-1143/M-0843/F-0934/F-1027/F-0855/M-0800/M-1110/F-0697/F-1234/F-1062/M-0782/M-0781/M-0559/F-1336/M-1289/F-1045/M-1286/M-1037/M-0509/M-0856/F-0613/F-0953/M-0915/F-0828/F-0839/F-1314/M-1248/M-0724/M-0817/M-0675/M-0862/M-0734/F-0585/F-1079/F-1040/M-1104/F-1004/F-0530/M-1084/F-1212/M-1139/F-0537/M-0833/M-0624/F-1278/F-1065/M-0794/F-0588/M-0967/M-1088/F-0987/M-1293/M-0641/M-0776/F-0786/M-1223/M-0970/M-0903/M-1162/F-0838/F-0727/M-1170/M-1301/M-0881/F-0579/F-0766/M-0527/M-1266/F-0637/F-0830/M-0926/F-0568/M-1072/F-0893/M-0694/M-0802/M-0847/F-1116/M-0586/F-1122/F-1155/M-1290/M-0541/F-1176/M-0716/F-1186/F-0904/M-1000/F-0651/F-0512/M-1267/M-1024/F-0722/M-0658/M-1300/M-1093/M-0824/F-0845/M-0806/M-0608/F-0769/M-1243/F-1294/F-1023/F-1279/M-1182/M-0548/M-0988/F-0543/F-1131/M-1276/F-0823/F-1092/M-0636/M-1009/M-0977/F-0549/F-0972/F-1242/F-0939/M-1195/M-1252/M-1205/M-0553/M-1330/M-1096/F-0726/M-1068</t>
  </si>
  <si>
    <t>F-1306</t>
  </si>
  <si>
    <t>Aly Hussein</t>
  </si>
  <si>
    <t>F-0786/F-1123/M-0507/M-1031/M-0973/M-1347/F-0531/M-1307/M-0821/M-1293/M-1005/F-0864/M-0967/F-1196/M-0505/M-1139/F-0574/F-1202/M-0779/M-1339/M-1243/F-0543/F-0544/M-0501/M-0851/M-0678/M-0738/F-1013/F-1059/F-0763/M-1184/M-1255/M-0910/F-1210/F-0512/F-0751/M-0607/F-1126/F-0991/F-0596/F-1138/M-0599/M-0567/F-0842/M-0834/M-1344/M-0694/F-1046/F-0828/M-1084/F-1026/F-1273/F-1257/M-1267/M-0961/F-1285/F-1213/M-0992/M-0837</t>
  </si>
  <si>
    <t>M-1307</t>
  </si>
  <si>
    <t>Frank Ross</t>
  </si>
  <si>
    <t>F-0935/M-0599/F-1169/M-1167/M-1243/F-0502/F-1126/M-0567/F-0592/M-1347/M-0988/F-1016/M-1051/M-0536/M-0738/M-1107/M-0593/F-0828/M-1033/F-0537/F-0747/M-1139/M-0859/F-1136/F-0953/F-1318/F-1165/M-1293/F-0625/M-1068/F-1216/F-0735/M-0996/F-1312/M-1319/M-0806/M-0967/F-0525/F-0934/M-1025/F-1324/M-1248/M-0791/F-0763/F-0844/M-0910/M-0982/M-1247/F-1198/M-0548/F-0563/F-1285/M-1014/M-1287/F-0864/F-0520/M-0570/M-0703/M-0877/F-0545/F-0638/F-1138/F-0757/F-0819/F-1045/F-0748/F-0596/F-1026/F-1215/M-0817/F-1202/F-0558/M-1087/F-1284/M-0606/M-0926/M-1170/M-0895/F-0578/F-1013/F-1071/M-0783/M-0970/M-0919/M-0582/F-1190/M-1195/M-0915/M-0862/F-0882/M-0892/F-0980/F-0950/M-0553/F-1336/F-1204/M-1072/M-1095/F-0913/F-0686/F-1057/F-0812/F-0975/F-0617/F-1066/M-1005/M-0906/F-1086/M-0949/F-0690/M-1223/M-0768/F-0846/M-0691/F-1213/F-1316/F-0614/M-0901/M-0995/M-0896/F-0613/F-0574/F-0579/M-0594/M-0510/M-1334/M-0977/M-0678/M-0840/F-1257/M-0951/F-1168/M-0519/M-0781/F-0842/F-0612/M-0636/M-1187/M-0881/F-0514/F-1222/M-0779/F-1240/F-0838/F-0799/F-0508/F-0942/M-0586/M-0960/F-0628/F-0991/F-0739/M-0860/F-0911/M-0524/F-0772/M-0997/M-1291/F-0668/M-1156/M-1276/M-0821/F-1305/F-1023/F-0984/M-0831/M-1205/M-1135/F-0839/M-0782/M-1345/F-0652/F-0657/F-0786/F-0954/F-1259/F-1295/M-0649/M-0513/F-0583/F-0698/M-0587/F-0648/F-0898/M-1147/M-1035/F-0568/M-0590/M-0557/F-1081/F-1143/F-1032/M-0566/F-0660/F-0804/M-1326/M-1054/F-0619/F-0629/F-0893/M-0879/M-0560/F-0705/F-0797/F-1108/M-0824/M-1000/M-0851/F-1129/M-1267/M-0752/M-0600/M-0920/F-0512/F-1070/F-1028/F-1348/F-0829/M-0833/F-1151/F-0927/F-1212/M-0814/M-0868/F-0531/F-0622/M-0715/F-0753/F-1263/M-1292/F-0719/M-0562/M-1339/M-0673/M-1286/F-1012/M-0940/F-1271/M-0925/M-0841/F-0717/M-0534/M-1262/F-1120/F-0900/F-0969/M-0507/F-1079/F-1134/M-1078/F-0890/F-1133/M-1036/M-0897/F-1245/F-0702/F-0894/M-0876/M-1158/F-1176/F-1063/F-1274/F-1146/F-1141/M-0539/F-0697/M-0650/F-1059/M-0746/M-0572/F-0517/M-0724/M-0559/F-1171/F-1103</t>
  </si>
  <si>
    <t>M-1308</t>
  </si>
  <si>
    <t>F-0828/M-1293/F-1013/F-0804/F-0935/M-1347/F-1071/F-1317/M-0834/M-1248/M-0774/M-1243/M-1014/F-1228/F-0622/M-1031/M-1319/M-1231/F-1026/F-0688/M-0837/F-0574/M-1139/F-0538/F-0953/M-0960/M-0607/F-0726/M-0926/F-0625/F-1212/F-1016/F-1210/F-0735/M-1201/M-0560/F-1123/F-0937/F-1041/M-0534/M-1035/M-0507/M-0501/M-1078/F-0617/F-0842/F-0747/M-0505/M-0915/M-1325/F-0913/M-1223/M-0892/F-1297/F-1336/M-0860/F-1183/M-1339/F-0739/M-0851/F-1202/M-0599/M-1187/F-0763/F-0537/M-0590/F-1079/M-0536/M-0910/M-0779/M-1344/F-0799/F-1032/F-1120/M-1051/M-0670/F-1190/F-1004/M-0758/F-0520/F-0668/M-0738/M-0995/M-0833/M-1036/F-0900/M-0877/F-0687/M-0658/M-0881/F-1263/M-1320/F-0583/M-0778/F-0839/F-1046/M-0636/M-1267/F-1136/M-0526/M-0925/M-1181/F-0812/M-1068/F-0753/M-1307/M-1087/M-1247/F-1002/F-0690/F-1130/M-1167/M-1033/F-1196/F-1253/F-0751/M-0944/M-0606/M-1005/F-0836/F-0786/M-0859/M-1147/M-0977/M-0694/M-0899/M-1184/F-1144/F-0807/F-0563/M-1291/F-0663/F-0719/F-0580/M-0843/M-0901/F-0628/F-0596/F-0503/M-0597/M-0897/F-1081/M-1083/M-1281/M-0919/F-0957/M-0528/M-0577/F-1055/M-0703/M-0679/M-0820/F-0638/F-0929/M-1021/F-1103</t>
  </si>
  <si>
    <t>F-1309</t>
  </si>
  <si>
    <t>Fayez Ali</t>
  </si>
  <si>
    <t>F-1316</t>
  </si>
  <si>
    <t>M-1310</t>
  </si>
  <si>
    <t>Kamran Khalid</t>
  </si>
  <si>
    <t>M-1201/F-1204/F-1168/M-0821/F-0537/M-0837/F-0828/F-1212/F-1151/M-0755/F-0763/M-0859/M-0778/M-0973/M-0694/M-0824/M-0919/F-1016/F-1169/M-0910/F-0812/M-1107/F-0934/M-1139/F-1002/F-0747/F-0622/M-1276/F-1146/M-0593/F-1155/M-1031/M-1077/F-0953/F-1126/M-1167/M-1303/M-0738/M-0915/F-0844/F-1316/M-0833/F-0583/F-1123/F-0579/M-1182/M-0925/F-1188/M-0507/M-0860/F-1079/M-1005/M-0519/M-1051/M-0892/F-1216/M-0876/M-0979/M-1293/F-0549/F-1193/F-0682/F-0714/M-0817/M-0524/M-0536/M-0607/F-1032/F-0578/M-0779/M-1344/F-1337/M-1320/M-1347/M-0906/M-1301/M-1091/F-1178/M-1135/F-0614/F-1086/M-1304/M-1078/F-0810/F-1285/F-0735/M-0590/F-1228/F-1023/M-0548/F-1055/F-1278/F-0561/M-1021/F-0543/F-1108/F-1143/F-0942/M-0567/M-0599/M-1339/M-0781/M-0868/M-0809/M-1319/F-0842/M-0982/M-1281/F-0991/F-0857/M-1025/M-0678/M-1255/F-1271/M-0851/M-1054/M-0566/M-1269/M-1110/F-1165/F-1210/F-0935/F-0980/M-0510/M-1286/M-1038/M-0977/M-0573/F-1045/F-1061/F-1190/F-0619/M-0700/M-0940/F-0564/F-0502/F-0959/M-1325/F-0836/M-1291/M-0881/M-0636/M-0986/F-0861/F-1130/M-0611/F-0628/F-0804/F-0931/F-0839/F-0688/F-0690/M-1147/F-0563/F-1249/M-0744/F-0588/M-0992/F-0737/M-0903/M-1068/M-0600/M-0802/F-0948/F-0954/M-1243/F-1136/M-0526/M-0867/M-0562/M-0709/F-1041/M-0555/F-1071/M-0993/F-1012/F-1119/M-0949/F-1062/F-0632/F-0882/M-1345/F-0591/M-1248/F-1018/F-1092/F-0687/M-0899/F-0924/M-1022/M-0557/F-1259/M-0553/F-0904/F-0672/F-0544/M-1247/F-1028/M-0988/M-0540/F-1106/M-0691/F-1336/F-1346/M-0582/F-0886/M-0624/F-0838/F-0969/M-0745/M-1218/F-1001/F-0652/M-0901/M-0806/M-0771/M-0610/M-0732/F-0580/F-1324/F-0890/F-1198/F-1279/F-0545/F-0772/F-0719/M-0920/M-1111/M-1156/F-0757/F-0638/M-0675/F-0686/M-0609/M-0586/M-0539/M-1014/F-1274/F-1013/F-1250/F-1049/F-1233/F-0726/F-0913/M-1083/F-1333/F-1328/M-0996/M-0960/M-0841/M-0680/M-1289/F-1157/F-1317/F-0671/M-0840/M-1142/M-1334/F-0647/F-0629/F-1189/M-0742/F-1183/F-1261/F-0937/M-0928/M-0782/F-0830/F-0517/M-1223/F-1152/M-0843/M-1300/F-0531/M-0834/M-1109/M-1268/M-0908/M-0733/F-0612/M-0706/M-0679/F-0832/M-1262/M-0958/F-0574/M-0780/F-0651/F-1059/M-0602/M-0677/M-0550/M-1033/M-1036/F-0855/F-0685/F-1257/F-0525/F-0797/F-1240/F-0775/F-0950/M-0699/F-0917/M-1007/M-0869/M-1073/F-0660/M-0926/M-0505/F-1226/M-0951/F-0592/M-1044/M-0862/M-1307/F-0975/F-1203/M-0740/F-0884/M-0831/F-0515/F-1229/M-0815/F-1202/M-0947/M-0997/F-1122/F-0512/F-0530/M-1095/M-1043/M-1308/F-0748/M-0909/M-1298/F-1129/F-0807/M-0534/F-0914/M-0696/F-1258/M-0501/F-0911/F-1006/F-0845/F-1116/F-0635/F-0786/F-1144/M-0774/M-0734/M-1150/M-0981/F-0568/M-1118/M-0715/F-0952/F-0801/M-0547/M-1084/F-1245/F-0962/M-0850/F-1134/F-1103/M-0606/F-0922/F-1295/F-0627/F-1313/M-1231/F-0697/M-0820/F-0504/F-0684/M-0811/F-1305/M-1037/F-0898/M-0704/M-0597/F-0974/M-1197/M-0615/M-0594/F-1131/M-1069/F-1153/M-0961/M-0587/M-1192/M-0888/M-0723/F-1277/F-0522/M-1035/M-0835/F-0795/F-0558/F-0968/M-0967/F-0538/F-0750/F-1171/F-0503/F-0849/F-0720</t>
  </si>
  <si>
    <t>M-1311</t>
  </si>
  <si>
    <t>Jiang Guoqiang</t>
  </si>
  <si>
    <t>F-0828/F-1190/F-0804/F-1204/M-0977/M-0505/M-1031/F-0839/M-1293/F-0786/M-1187/F-0544/F-1046/F-0748/F-1013/M-0926/M-0940/F-0687/F-1060/F-0622/M-0841/F-0819/F-1183/F-1126/F-1212/F-1106/M-0791/F-0754/F-1155/M-0548/F-0596/F-1316/M-1005/F-0617/F-0512/M-0562/M-1347/F-1151/M-1035/M-0560/M-0646/M-1030/M-0540/F-0898/F-0753/M-1182/M-0758/M-1287/M-1087/F-1228/M-0636/F-0537/M-0566/F-0625/M-0960/F-0682/F-0739/F-0623/M-1301/M-0988/F-1120/F-1193/F-1240/F-1263/M-0534/M-0837/F-0579/M-0778/M-0919/M-1292/F-1324/F-1198/F-0953/M-0915/F-1023/F-0543/F-0927/F-0934/M-0868/M-0843/F-1152/F-1144/M-1139/M-0899/F-1136/M-0723/F-0564/F-0942/F-1129/M-0557/F-0955/M-0524/F-0629/M-0961/M-0597/F-1108/M-0979/M-0982/M-1201/F-0549/F-0627/M-0700/F-1312/M-0606/M-0970/F-0517/F-0613/F-0861/M-1147/M-1167/M-0833/F-1317/M-0897/M-0599/M-0951/M-0501/M-0997/M-0949/M-0895/M-0536/M-1077/F-1016/F-1297/F-1027/F-1045/F-1092/M-1135/F-0648/F-0726/F-0991/M-1109/F-0563/M-0992/F-0911/M-0831/M-1329/M-1072/M-1069/M-0821/F-1026/M-1268/F-0846/F-0502/F-1257/M-1044/F-1214/M-1084/M-0679/M-0896/F-0551/M-0620/M-1078/F-1070/M-1262/M-1255/F-0984/F-0747/F-1001/F-1213/M-1170/F-1188/F-0545/M-1291/M-0840/F-0900/M-0818/F-1278/M-0789/M-0570/M-0973/M-0878/M-0553/M-1223/F-0503/M-0602/M-0703/F-1123/F-1348/F-1055/F-1018/F-0574/M-1038/F-1052/M-0859/F-1071/F-1028/F-0532/M-1163/F-1012/F-0966/M-0892/F-1119/F-1225/M-0774/M-0986/F-1040/F-1342/F-1062/M-1323/F-1143/M-0709/F-1004/M-1118/F-0763/F-0717/M-1300/F-0864/M-0507/M-0523/F-0530/F-0913/M-1286/F-0619/F-0663/F-0772/F-0668/F-1284/F-0515/F-0948/M-1302/M-0877/M-0869/M-0793/F-1169/F-1274/F-0514/M-0752/F-0735/M-0834/F-0628/F-0762/M-0529/F-1332/F-1336/M-0925/F-0929/F-1333/F-0810/M-0694/F-0844/F-1271/F-1134/M-0691/F-0671/M-1022/F-1202/F-1245/F-0592/F-0937/F-0957/F-0939/F-1081/M-0964</t>
  </si>
  <si>
    <t>F-1312</t>
  </si>
  <si>
    <t>Cao Shan</t>
  </si>
  <si>
    <t>F-0543/M-0926/F-0954/F-0786/M-1293/F-1151/M-1347/F-1136/F-1079/F-0502/F-0812/M-1139/M-1276/F-1190/F-1119/M-1036/M-0977/M-1243/M-1025/M-0940/M-0738/F-1204/M-0877/M-0774/M-0967/F-1129/M-0779/M-1339/F-1012/F-0839/M-0567/M-1054/M-0778/M-0834/M-0536/F-0531/F-0735/F-0712/F-0748/M-1248/M-1078/F-1318/F-0913/M-0606/F-1178/M-1307/M-0837/M-0599/M-0636/M-0892/F-0953/F-0568/M-0841/M-1201/F-0525/M-0560/F-1045/M-1077/M-1319/F-1240/M-1068/M-0528/M-0915/F-0842/M-0831/F-0520/M-1030/F-1169/M-1218/M-0919/F-0614/M-1302/F-0617/M-1286/M-1051/F-1013/F-1188/M-1195/M-0646/M-0851/F-1198/F-1060/F-0829/M-0988/M-0982/F-1120/F-0619/F-0545/F-0638/M-0824/M-1145/M-0507/M-1298/M-0513/M-1035/M-0566/M-0859/F-0697/M-1167/F-1280/F-1168/M-0680/F-0578/M-1031/M-0691/F-1212/M-0534/F-0583/M-0996/M-0973/F-0687/M-1255/M-1182/F-0648/M-1194/F-1186/M-1187/F-0934/M-1014/F-1126/F-0659/F-0828/F-0632/M-0944/F-0515/M-0694/F-0898/F-1057/M-0840/M-1095/F-0804/F-1049/F-0588/F-0561/F-0775/F-1257/M-0609/M-0868/M-1301/M-1181/F-0686/F-1271/M-1156/F-1193/F-0844/M-1044/F-0530/F-0754/F-1041/M-0899/M-0821/F-0538/M-0658/F-0836/M-0550/F-1336/F-1123/F-0627/M-1107/M-0624/F-0980/M-1268/F-0846/F-0647/F-0689/M-0818/F-0682/M-0590/M-0995/F-0532/M-0510/M-0670/M-1289/M-0742/M-1087/F-1149/F-1222/F-0668/F-1213/M-1021/M-0699/M-0547/F-0900/F-0798/F-0512/M-0556/M-0768/F-1305/F-0929/F-1316/M-0876/F-1322/F-1335/M-0993/F-0904/M-1287/F-0514/F-0957/F-1075/M-0791/F-0705/M-0562/M-1056/M-1345/F-1314/F-1346/F-0671/M-1247/F-1256/F-1258/M-1292/F-1317/F-0579/M-0696/F-0623/F-1226/M-1142/F-1179/M-0826/F-0931/F-0739/F-0830/M-0792/F-0596/F-0882/F-0551/M-0906/M-0961/F-1263/M-0910/M-0951/F-0727/F-1324/F-0564/M-0553/M-1117/F-1016/F-0819/M-0979/M-1000/M-1007/F-0864/F-0616/F-1196/F-0797/F-0956/F-0688/M-0741/F-0635/M-0843/M-1325/F-1061/M-0780/M-0895/F-0917/M-0790/M-1303/M-0673/M-0678/M-0610/F-0629/M-0871/M-1326/M-1311/M-0881/F-1106/M-0909/F-1116/F-1108/F-0935/M-1111/M-0998/F-1152/F-0660/F-0760/F-0855/F-0516/M-0776/M-0634/M-0626/M-0505/M-1102/M-0631/F-0767/F-0857/F-1321/F-0695/M-0677/M-1308/M-1163/F-1138/F-0763/F-1328/M-1104/F-0580/M-0920/F-0991/F-0861/F-0508/F-1098/M-0656/F-1285/F-0849/F-0937/F-0747/F-0905/M-0802/F-0537/F-0969/M-0639/F-0807/F-0883/F-0574/F-0832/F-0950/F-1130/F-1023/M-1101/M-0806/F-1309/M-0523/M-0816/F-1059/M-0994/M-0752/M-1344/M-0986/F-1155/M-1223/M-0577/F-1042/F-1146/M-0734/F-0575/M-1150/M-1241/M-0789/M-0928/F-1273/F-1071/F-1017/M-1008/M-0981/F-0722/M-1029/M-0865/M-0654/F-1278</t>
  </si>
  <si>
    <t>F-1313</t>
  </si>
  <si>
    <t>F-0935/F-1336/F-1026/F-1190/F-1151/F-0828/M-1293/F-0672/M-1068/F-1168/F-1013/F-1046/M-0967/F-0632/M-0824/M-0926/M-1078/M-0961/F-0580/F-1123/M-0837/F-0531/F-0502/F-1041/F-1143/F-0537/F-0804/F-1016/M-1035/M-0758/M-0826/F-0836/F-1129/F-0937/M-1167/M-1201/M-0899/M-0792/M-0553/M-0536/M-1267/M-0590/F-0688/M-0831/F-0578/M-0906/F-0772/M-0977/M-1339/M-1287/M-0806/F-0812/M-1276/F-0668/M-0733/M-0940/M-0680/F-0846/M-1319/M-1184/M-1243/M-0768/F-0592/F-0512/M-0920/F-1212/F-1063/M-1005/F-0574/F-0515/M-1107/F-1216/F-1132/M-0529/M-1302/F-1070/M-1084/F-0532/M-1231/F-1131/F-0839/F-0799/M-0774/F-0894/F-1328/M-1292/M-0818/M-0599/M-1181/M-0778/M-0896/M-0949/F-0786/F-1040/M-0582/F-1210/M-1024/F-0934/F-0717/F-1130/M-1281/M-0843/F-1071/F-1012/F-0864/F-0638/M-0809/M-1025/F-0503/F-0942/M-0560/M-0607/M-0610/F-1032/F-1001/F-0508/M-1347/F-1297/M-1101/F-0538/M-0678/F-1155/F-1045/M-0909/M-0888/F-0544/F-1059/F-0561/M-0534/F-1228/F-0754/F-1333/M-0670/F-0954/F-0953/F-0583/F-0687/M-1223/M-0519/M-0910/F-0720/M-1031/M-0960/M-0594/M-1022/M-1205/M-0744/F-0975/F-0763/M-1218/M-1021/M-0609/F-0617/M-0821/F-0657/F-1152/F-1060/F-0810/F-0728/F-0884/F-1295/F-0807/M-0507/F-0690/M-0877/M-0867/M-0919/F-0739/F-0698/F-1312/M-0699/F-0893/F-1108/M-0505/M-1320/F-1052/M-0555/M-0597/M-0988/F-0647/F-1196/M-0865/M-1248/F-1256/F-1284/F-1202</t>
  </si>
  <si>
    <t>F-1314</t>
  </si>
  <si>
    <t>Heather Walker</t>
  </si>
  <si>
    <t>M-0567/F-0592/F-1336/F-0953/F-1212/M-0843/M-0510/M-1248/M-1107/F-0579/F-1045/F-1119/M-0738/M-0910/M-0636/M-0973/F-0538/F-0671/F-0839/M-0505/M-0892/M-0768/F-1026/F-1016/M-0818/F-0543/F-0687/F-1213/M-0988/M-0624/F-0512/M-0841/F-1143/M-1223/M-1255/M-1051/M-1031/M-1014/M-1036/F-0753/F-1228/F-0842/F-1098/F-1146/F-1071/F-1171/F-1204/M-0607/F-1132/F-0598/F-0583/F-0812/F-1136/F-0672/M-0678/F-1059/M-1344/F-1046/M-0901/M-0926/F-0772/M-1307/M-0834/M-1293/F-0563/F-1023/M-0599/M-1111/F-0544/M-0806/F-0705/F-1060/M-1005/M-1030/F-0735/F-0836/M-0868/F-0786/M-0920/M-0851/F-0578/F-0957/F-0726/F-0913/M-0562/M-0777/M-1035/M-0986/M-1084/M-0831/F-0561/F-0748/M-0982/F-0682/M-1087/M-0691/M-0779/F-1312/F-1280/F-1126/F-0819/F-1183/F-0747/F-1079/M-0967/M-0716/M-0771/F-0651/F-1317/F-1002/M-1334/M-0951/F-0935/F-0574/M-0634/F-1226/M-1033/F-0829/F-1240/F-0688/M-0960/F-0558/M-1187/F-1138/F-0861/M-1194/F-1295/M-0597/M-1339/F-1057/M-1184/F-0798/M-0888/F-0517/M-0694/M-0513/M-0610/F-0980/F-0663/F-1055/M-0933/M-0679/M-0646/F-0927/F-0898/F-0564/M-0658/F-0596/F-0632/M-1072/M-0859/M-1102/M-0519/F-1233/F-0648/F-1131/M-1145/M-1347/F-1279/F-1316/M-0536/M-0820/F-0900/M-1068/M-1109/F-0635/M-0876/F-0669/F-0502/F-0956/F-1189/F-0628/M-1025/F-1260/F-1256/M-0611/F-0622/M-0837/F-0929/M-0524/F-0799/F-0844/M-1241/M-0977/F-1001/F-1120/F-0894/F-1086/F-0801/F-0617/M-1286/M-0723/M-0833/F-1169/M-1289/M-1201/F-1032/F-1042/M-0925/F-1259/F-0686/M-0860/F-1112/M-0899/M-0528/F-0537/M-0947/M-1292/F-0804/M-0867/M-1326/M-0774/F-0757/F-0728/F-1123/F-1242/F-0754/M-0949/F-1318/F-0855/F-1141/M-0662/M-0765/M-0791/F-1245/M-0879/M-0997/F-1108/M-1139/F-1273/F-1322/F-0545/M-0699/M-0566/F-1178/F-1040/M-0805/F-1152/F-1144/M-0794/M-1083/M-0665/M-0594/F-1155/M-1243/F-1130/M-1211/M-0576/M-1167/F-0591/M-0993/M-0940/M-0862/F-0714/M-0734/F-0974/M-1174/M-1044/M-1345/F-0882/F-0530/F-0931/M-1300/F-0890/F-0660/F-0864/M-1022/F-0959/M-0553/F-1090/F-0575/F-1127/F-0629/F-0685/M-0800/M-1172/M-0998/M-1217/M-0778/F-1129/M-0650/M-0944/F-1154/M-1276/F-1198/M-0696/F-1232/M-1150/M-1267/M-0755/M-0746/F-0775/M-0675/M-0529/F-0991/M-1164/M-1101/M-1082/F-0760/M-0706/F-1075/F-0934/F-1027/M-0656/M-0781/M-0606/M-0703/M-0556/F-0764/M-0871/F-0937/M-0649/M-1182/M-0560/F-0552/F-1018/F-0966/M-0850/F-1335/M-0501/M-0809/F-1342/F-0690/M-0631/F-0638/F-1332/F-1193/F-0521/M-0877/F-1168/F-1013/F-1203/F-1122/M-0593/F-0508/M-0869/F-1229/M-0752/F-1253/F-1250/M-0603/F-0727/F-0911/F-0697/F-0717/M-0909/F-0828/F-0968/M-0813/M-1118/M-1281/M-1142/M-0881/M-0573/F-0912/F-1257/F-0719/F-1272/F-1234/F-1221/F-0725/M-0602/F-0832/M-0630/F-0948/M-0582/M-1298/F-0625/F-1097/F-0569/M-0919/M-1287/M-0992/F-0588/M-0802/F-1066/M-0507/F-1278/M-0878/M-1319/M-0885/M-0600/M-1301/F-1092/M-1303/F-1062/M-0789/M-0961/M-1069/M-1077/F-0954/F-0808/M-0565/F-1202/M-0741/M-0996/M-1262/F-1052/F-0580/M-0586/F-0661/M-0817/M-1325/M-0506/F-1271/F-1294/M-1310/M-0758/F-0797/F-0763/M-0664/M-1009/M-1091/M-1125/M-1320/F-1186/F-1214/M-0782/F-0846/M-1299/M-1054/F-0950/F-1284/F-0503/F-1049/F-0838/F-0825/F-0983/M-0570/M-0970/F-0737/M-0534/F-1106/F-0668/F-0652/F-0739/M-1104/F-1258/M-1173/F-1011/M-0896/F-1028</t>
  </si>
  <si>
    <t>F-1315</t>
  </si>
  <si>
    <t>F-1198/M-1347/F-1119/F-0578/F-1169/M-1014/F-0819/M-1068/M-0678/F-1120/M-0774/F-0954/F-0786/F-1106/M-1025/F-1013/M-0562/F-0735/M-0940/M-0806/M-0607/F-0775/M-0833/M-0961/M-1054/F-0583/F-0959/F-0804/M-0818/M-0949/F-0836/M-0986/M-0507/M-1293/M-0977/F-1190/M-1187/F-1123/F-0629/M-0534/M-0926/M-1241/F-0747/F-0748/F-0592/F-1016/F-0638/M-0779/M-0860/M-1194/M-1262/F-1215/F-0579/F-1046/M-1035/M-1267/F-0900/F-1317/M-1031/F-0726/F-0911/F-1059/F-0882/M-0782/F-0502/F-0596/M-1077/M-1223/F-0617/F-0934/F-0828/M-0820/F-1316/M-1231/M-0529/F-0619/M-1102/M-0513/F-0574/M-0733/M-0570/F-0672/F-1138/M-0973/M-1139/F-1196/F-1071/M-0993/F-0864/F-1204/M-0970/F-1126/F-1023/F-1257/F-0537/M-1298/M-0540/F-1210/M-0624/M-0646/F-1189/M-1069/M-0821/F-1249/M-1325/F-0753/F-1026/M-1255/M-0809/F-0563/M-0536/F-0612/F-1233/F-1333/M-1334/M-0960/M-0680/M-1170/F-0651/M-1320/F-0953/M-0834/F-1324/M-1301/M-0524/M-0837/M-0630/M-0755/M-1307/M-0777/M-1304/F-0898/F-0942/F-0935/M-0590/F-1337/M-1022/F-0894/M-0896/M-1302/F-1098/F-1055/M-1181/F-1070/F-0839/M-0510/M-0587/M-0817/M-1167/M-0877/F-1018/F-1284/F-1216/M-1195/F-0893/F-0690/M-0899/M-0897/F-0917/F-1250/F-0520/M-0634/M-0566/M-0910/F-1225/M-0815/F-1314/F-1129/F-0588/M-1289/M-0694/M-0526/F-1168/F-1040/M-0928/M-0906/M-0599/M-1339/M-1078/M-1072/M-0867/F-0861/F-1108/F-0829/F-0827/F-1273/F-0561/M-0915/M-0560/M-0724/M-0723/F-0558/M-0606/F-1151/M-0610/M-1095/M-0996/F-0810/M-0597/F-0688/M-1091/M-1056/F-1179/M-0673/M-0758/M-0636/F-1136</t>
  </si>
  <si>
    <t>Meng Peng</t>
  </si>
  <si>
    <t>M-0926/F-1190/M-1223/M-0738/M-0877/F-1098/M-1014/M-0859/F-0544/M-0977/F-1151/M-0940/M-0505/M-0860/M-0899/F-0786/F-1228/F-1059/F-1215/F-1146/M-0694/M-0892/M-1005/M-1182/F-0804/M-1031/M-0524/F-0799/M-1255/F-0543/F-1136/M-0567/M-0768/M-1325/F-0687/F-0838/M-1035/F-1178/M-0982/M-1145/M-0960/M-1319/M-0774/F-1318/F-1012/F-0842/M-1307/F-1119/F-0861/F-0934/F-0578/F-0929/F-1317/M-0973/M-0794/F-1169/M-1286/M-0528/F-0751/M-0915/M-1084/M-0723/F-1155/F-1210/F-0514/F-1046/F-0705/F-0660/M-1304/F-0828/F-1285/M-1095/F-0747/M-0519/F-0638/M-1077/F-1132/F-0563/M-0733/M-0594/F-0668/M-1247/F-0844/M-0658/M-0833/F-0627/M-0826/M-1184/F-1198/F-1026/M-0818/M-0901/M-0501/F-0864/F-1152/M-1195/F-0502/M-0607/M-0599/F-1144/F-0952/M-0895/F-0672/F-1063/M-0834/F-0893/M-0609/F-1108/M-0582/F-0857/M-0791/F-1204/F-0839/F-0846/F-0685/F-0772/F-0942/F-1202/M-0744/M-0944/M-0951/M-0781/F-0516/M-0809/F-0619/M-0590/M-1298/F-1314/F-1249/M-0593/F-0628/M-0566/F-0760/F-1258/M-0510/F-0568/M-0841/F-0855/F-0598/F-0648/F-0898/M-0646/M-1167/F-0980/F-0882/M-1339/M-0557/M-0920/F-0712/M-1107/F-0614/M-1043/M-0553/M-1269/F-0686/M-0611/M-1347/M-1101/F-0849/M-1091/F-0808/M-0824/F-1081/M-1025/F-1126/M-0888/F-1060/M-0925/F-0830/M-0507/M-0523/M-0526/F-0812/F-0739/F-1165/F-0690/F-0807/M-1291/M-1087/F-0974/M-1248/M-0534/F-0950/F-0905/F-0552/M-0986/F-0720/M-0988/M-1181/M-0869/F-1222/M-1147/F-0632/F-1295/F-1336/M-0679/F-0827/F-1121/F-0748/F-1062/M-1268/M-0856/M-0527/F-1112/M-0680/M-0865/F-0579</t>
  </si>
  <si>
    <t>F-1317</t>
  </si>
  <si>
    <t>Tahir Alzahrani</t>
  </si>
  <si>
    <t>F-0954/F-1168/M-0778/F-0861/F-1285/F-0819/M-0694/M-0599/M-0996/M-0624/F-1032/F-1212/M-0843/M-0505/F-1120/F-0596/F-0828/F-1026/M-1025/F-1041/M-0774/M-1231/M-1223/F-1190/M-1194/F-0937/F-1119/F-0512/M-0646/M-0567/M-0986/F-0619/F-1171/M-1301/F-1013/F-1138/F-1146/M-0607/M-0967/M-0901/F-1001/M-0779/F-0898/M-0536/M-0528/F-0900/M-0899/M-0960/M-0768/M-0833/M-1078/M-0925/F-0747/F-1071/M-1347/F-0544/F-1059/M-1077/F-1151/M-0818/M-0658/F-0660/F-1226/M-1087/M-0834/F-0622/F-1253/F-0838/F-0913/M-0576/F-0668/F-0688/F-1204/F-1129/M-0820/F-1333/M-0851/M-0910/M-0859/M-1036/M-0703/M-1292/F-1337/M-0862/F-1045/M-1051/F-1316/M-1304/M-0716/M-1031/F-0588/M-0562/F-0502/F-1216/M-0606/F-0980/M-0869/M-1345/M-0540/M-0977/F-0638/M-0513/M-0636/F-0720/F-1196/F-1155/M-0771/M-0973/M-1201/M-1135/F-1249/M-0582/F-0687/F-1178/F-0939/F-1198/F-0629/M-0979/F-0754/M-1030/M-0630/M-0590/M-1107/M-0926/F-1305/M-0888/F-1106/M-0981/M-0527/F-1278/M-1320/M-0940/F-1324/M-0782/F-1131/F-0846/M-0600/M-0733/M-1276/M-0678/F-1012/M-0620/F-0804/F-0775/M-1298/F-1215/F-1282/F-0504/M-0826/M-1069/F-0844/M-0539/M-0593/M-0802/F-0927/F-0671/M-0673/F-0751/F-0672/F-1040/M-0897/F-0950/M-0949/F-1016/F-0836/F-0762/M-1184/F-1152/M-0992/F-1063/F-0857/M-1005/F-0975/F-0651/F-0935/F-0929/F-0911/M-1142/F-0807</t>
  </si>
  <si>
    <t>F-1318</t>
  </si>
  <si>
    <t>Ashley Nelson</t>
  </si>
  <si>
    <t>F-1123/F-1119/F-1198/M-0837/F-0819/F-1098/F-1169/M-1223/M-0961/M-0607/F-0638/F-0828/M-0567/F-1336/M-0599/M-1005/F-1013/M-0505/F-0735/F-1129/M-1167/M-0973/M-1031/F-1016/M-0779/M-0988/F-1212/F-1171/F-0935/F-1190/M-0841/M-0768/F-0671/F-0953/M-0926/M-1231/M-1307/F-0538/F-0812/F-1210/F-1136/M-0925/M-0967/F-0545/M-1347/M-0703/F-0579/M-0992/M-0738/F-1106/M-0831/F-0775/F-0959/F-1086/M-1107/F-0900/M-1025/M-1267/F-0531/M-0562/F-1060/M-0860/M-1262/F-1151/M-0526/M-0553/M-0834/M-0919/F-0687/F-0763/F-0563/M-0896/M-0566/F-0836/M-0513/M-0949/F-0929/M-0519/F-1282/M-1030/F-1215/F-0798/M-1325/F-1059/F-1263/F-1045/M-0528/M-1101/M-0636/M-0536/M-0755/M-1195/F-1042/M-0979/M-1247/M-0877/F-1284/M-0758/F-0861/M-0570/F-0549/F-0950/F-0588/F-0688/F-0514/F-1132/M-1135/M-1182/M-1319/M-0700/F-0619/M-0821/M-1077/M-1091/M-0820/M-0895/F-0596/M-1068/F-1316/M-0782/M-0982/M-1241/F-0719/F-0580/F-1032/F-1026/M-0501/M-0878/M-0524/F-1249/M-0694/M-0997/M-1095/M-1051/M-1281/F-0838/F-0714/F-0804/F-1155/M-0550/M-1072/F-0558/M-1293/M-0809/F-0726/M-1283/M-0960/F-1188/M-0630/F-1202/M-1156/F-1057/F-1130/F-1079/F-0651/F-1273/F-0613/F-0934/F-1041/M-0780/M-1054/M-1187/F-0660/F-0617/M-0510/M-1243/F-0991/F-1233/F-0917/M-0888/F-1092/M-1248/F-1168/M-1084/M-0732/M-0733/F-0530/M-1056/M-0507/M-1291/M-1024/F-0954/F-0622/F-1257/F-1204/M-0963/F-0712/F-1112/F-0882/F-1165/F-1046/M-0940/F-0697/F-1012/F-0574/F-0808/F-1133/M-0658/F-1152/F-0652/F-0747/F-1023/F-0583/F-1186/M-1038/F-1178/F-0966/F-1253/F-0849/M-1074/F-0568/M-1036/F-0564/M-1286/M-1014/M-0745/M-0587/F-0537/F-0508/F-1001/F-1071/M-0677/F-0801/M-0998/F-1062/M-1276/F-0515/F-0799</t>
  </si>
  <si>
    <t>M-1319</t>
  </si>
  <si>
    <t>Janet Gutierrez</t>
  </si>
  <si>
    <t>F-1026/F-0953/F-1123/M-0961/M-1167/F-0545/M-1223/F-0812/M-0960/F-1317/F-1098/M-0949/F-0672/M-0837/F-1228/F-1059/M-1347/F-0937/F-0531/M-1255/F-0579/F-1171/M-1182/F-1129/M-1184/F-0763/F-0842/F-1132/F-1119/M-0723/F-0828/M-0519/F-0754/M-0778/F-0913/M-0859/F-1215/F-0819/M-0910/F-1155/M-0696/F-1257/F-1042/M-0606/F-0578/F-1169/F-0563/M-0694/F-1316/M-0501/F-1190/M-1145/M-1139/F-0697/F-0688/M-1231/M-0593/F-0568/F-0911/M-0996/F-1032/F-1071/M-0783/F-1138/F-0751/F-1152/M-0744/M-0926/F-0627/M-0977/F-1318/M-1014/M-1201/M-0609/M-0909/M-0791/M-0862/F-0974/M-1102/M-0768/F-0538/M-0562/M-0834/F-1212/M-1302/F-1063/M-1031/M-1054/M-0988/F-0564/M-1069/F-0991/F-1143/F-1240/M-0821/F-0772/M-0665/F-1004/M-0944/F-0829/F-1023/M-0897/M-0982/M-0967/F-1189/F-0760/M-0636/F-1070/M-1293/F-0705/F-0671/F-0537/F-0714/M-1156/F-1216/F-0530/M-0559/M-1021/F-0617/F-1210/M-1248/F-0598/F-0894/M-0524/M-0505/M-0709/M-0649/F-1168/F-1213/M-1036/M-0774/M-0691/M-0664/F-0804/M-1276/M-0539/F-0682/M-0896/F-0561/M-0792/F-0950/M-0919/M-0680/M-1084/F-1028/M-0526/F-1040/M-0888/M-1303/F-0651/F-1146/M-0608/M-0597/F-0861/F-1108/F-0807/F-0574/M-1024/M-0892/M-1268/F-0657/F-1349/F-1092/M-0841/F-1012/M-0634/F-0619/M-0920/M-1344/F-0588/M-0818/F-1315/F-0872/F-0712/M-0646/F-0629/F-1141/F-0956/F-0857/M-0848/M-0560/M-0607</t>
  </si>
  <si>
    <t>M-1320</t>
  </si>
  <si>
    <t>Shirley Martin</t>
  </si>
  <si>
    <t>M-0988/M-0505/F-0538/F-0935/F-0828/F-0954/M-0834/F-0545/F-1123/F-1026/M-0680/F-1317/M-0859/F-1316/M-1068/F-1129/F-0579/F-0627/F-1226/F-1046/M-0738/M-1054/M-0910/F-1136/F-0531/M-0892/F-1060/M-0694/M-0779/M-0967/M-1031/F-1215/F-1196/M-0553/M-1111/F-1071/F-0632/F-0812/F-0775/F-1002/M-1182/M-0960/M-1187/F-0882/F-1152/M-0636/F-0957/M-0593/F-1202/M-0664/F-0798/F-1086/M-0806/F-0829/F-0735/F-0934/F-1210/F-0726/M-0528/F-0975/M-1181/M-1051/M-0820/M-1276/M-0821/F-1016/F-0747/F-1282/M-0860/F-0846/M-0646/F-1336/M-1170/M-1145/M-0758/F-0512/F-1324/M-1339/M-1344/M-0951/M-0833/M-0560/M-0977/M-0566/F-0672/F-0592/M-0777/M-0881/F-0898/M-0670/F-0955/F-0614/M-1030/M-1286/M-0843/M-0567/F-0660/F-1337/F-0839/M-1072/M-0609/M-0570/M-0817/M-1291/F-0763/F-0748/F-0502/F-1081/M-1223/M-0590/M-1267/M-0733/M-0862/M-1117/M-0979/M-0867/M-0755/M-1095/F-1178/F-0772/F-0563/M-0534/M-0630/F-0697/M-0548/F-0574/M-1091/M-0536/M-0501/M-1298/M-1334/F-1271/M-1036/M-0607/M-1083/F-1171/F-1204/M-0529/M-1241/F-1146/M-0816/M-1289/M-1325/F-1131</t>
  </si>
  <si>
    <t>F-1321</t>
  </si>
  <si>
    <t>Sun Lijuan</t>
  </si>
  <si>
    <t>M-1014/F-0786/M-0507/F-1169/M-0599/F-1079/M-1167/F-1212/M-0636/F-0804/M-1139/M-1025/M-1293/F-0632/F-1098/F-0954/F-0913/M-1036/M-0562/F-1120/F-1123/F-0672/M-0988/F-0763/M-0949/F-0545/F-0502/M-1201/F-1132/M-0680/F-1226/M-0536/F-1046/M-0779/F-0861/M-0919/M-1287/M-0524/F-1312/M-0837/M-1344/M-1068/F-0900/M-0744/M-0833/M-0782/F-0596/F-0882/F-0953/M-0607/F-0592/M-1339/F-1171/M-0778/M-0995/M-1181/M-0505/M-1031/F-0959/M-0678/F-0753/F-1063/F-0549/M-1243/M-0926/F-0543/M-0859/F-1013/F-1263/M-1030/M-1247/F-1186/M-0548/M-0566/F-1086/F-1183/F-1297/F-0544/M-1231/M-1347/M-0824/M-1205/M-0567/F-1026/M-0826/F-1146/M-0996/F-0627/F-0720/F-1257/M-0609/M-1072/F-1129/F-0520/M-0940/M-0606/F-0950/M-0715/M-0774/M-1267/F-1222/M-1084/F-0974/F-0957/F-0629/M-0961/F-0934/F-0842/M-0738/F-0687/F-0754/M-1218/M-1195/F-0844/F-1245/F-1188/F-0622/M-1145/F-1282/F-0588/F-0812/M-1276/M-1248/M-1156/M-1095/F-0712/M-0723/M-0624/M-0920/M-0547/F-1092/M-1021/M-0781/F-0829/M-0860/M-0709/F-1215/M-0620/M-1077/F-0651/F-0638/F-1198/F-0697/F-0579/F-1193/F-1106/F-0717/M-1102/F-1041/M-0997/F-0772/F-0578/M-1319/M-0867/M-0703/M-1043/F-1042/M-1142/F-1071/M-0932/F-1131/M-1038/F-1018/F-0686/F-1285/F-0727/F-0671/M-0590/M-0602/M-0560/F-0991/M-0706/M-1035/F-1179/F-0748/M-0814/M-0951/M-0967/F-0613/M-0992/F-1168/F-0601/F-0927/M-0979/M-0519/M-0881/F-1136/F-1280/F-0591/M-0670/F-1152/M-1325/F-0669/M-0876/F-0726/M-1320/F-0966/M-0901/F-0503/F-0688/F-0514/M-0758/F-0614/M-0755/M-0644/F-1189/F-0551/F-0625/M-0510/F-1023/F-0623/M-0581/M-0869/F-0537/F-0952/F-1045/M-1207/F-0558/F-1234/F-0905/F-0939/F-1062/M-1078/M-1331/M-0998/F-1214/F-0538/F-0530/F-0830/M-0746/M-0851/M-1003/M-1074/F-0552/M-0539/M-0806/M-0843/F-0935/F-0583/F-0698/F-0735/M-1111/F-0747/M-1005/M-1194/M-1109/M-0928/F-1130/M-1281/M-1268/F-1249/F-1278/M-0841/F-1070/F-0719/M-0879/F-0574/M-1080/M-0610/M-0878/F-0682/M-1147/F-1040/F-1314/F-0532/M-1158/F-0702/F-0898/M-0600/M-0513/F-1342/F-0787/M-1291/M-0646/M-0654/F-0628/M-1110/F-0942/M-1037/F-1090/F-1349/F-0580/F-0575/F-1332/F-0846/F-0660/F-1227/M-0534/M-1223/M-0854/M-0958/F-1216/F-1060/M-1162/M-0899/F-0857/F-1155/F-0508/M-0834/F-1028/M-0910/F-1057/F-1027/F-0914/M-1163/M-1308/F-1081/M-0665/M-0694/F-0617/F-1190/M-0977/F-0681/F-0828/F-0531/M-0740/F-1059/M-1056/M-0630/M-0729/F-0980/M-1206/F-1112/M-0649/F-1236/F-1119/M-0892/F-1126/F-1180/F-0714/F-0864/M-1301/M-0559/F-1340/M-1304/F-0863/M-0818/F-0886/F-1178/M-0526/F-1017/M-1069/F-1204/F-0987/M-0973/F-1143/F-1295/F-1165/F-0619/M-0618/F-1151/F-0516/M-0821/F-1133/F-0751/F-0775/F-0965/M-0604/F-1336/M-1054/F-0808/M-0696</t>
  </si>
  <si>
    <t>F-1322</t>
  </si>
  <si>
    <t>Zhang Xiaodong</t>
  </si>
  <si>
    <t>M-0926/F-0592/M-0779/F-1204/F-1045/F-1190/F-0861/M-1347/F-0574/M-0977/F-0537/F-1213/M-0534/F-0953/F-0580/F-0812/F-0957/F-0632/F-1226/F-0627/F-1106/F-1212/M-0992/M-1184/F-0545/M-1286/F-0617/M-1111/F-1060/F-0638/F-1228/F-0864/F-0538/F-1146/F-0625/M-0566/M-1301/F-0629/F-0753/M-0694/M-1038/M-0806/M-0951/F-1198/F-0622/F-0672/M-0567/M-1054/M-0901/M-0540/M-0821/F-0712/F-0846/F-0763/F-0929/M-0949/F-1063/F-0531/F-0842/F-1042/F-1046/M-0928/M-0553/M-1267/M-0910/M-0624/F-1249/F-1120/F-1055/F-1066/F-1155/F-1013/F-0959/M-1147/M-0590/M-0733/F-0720/F-1215/M-1287/M-0837/F-0717/F-1165/M-1223/M-1051/M-0755/M-0744/M-1248/F-0747/F-0660/F-1004/M-0562/M-0607/F-1041/F-0561/F-1169/F-0583/M-0960/M-0609/M-0768/M-0859/M-1014/F-0836/M-1182/F-1098/M-1339/F-0913/M-1231/F-0663/M-0895/F-1328/F-0648/F-1059/F-1333/F-0628/M-0550/F-1240/M-0867/F-1071/M-1024/F-1216/F-0799/F-1079/F-1210/M-0940/M-0778/M-0871/F-0828/F-1274/F-1144/F-0975/F-1126/F-1188/M-1319/M-0599/F-0520/F-0810/F-0551/F-0685/M-0781/F-1001/M-1083/M-0548/F-0714/M-0824/M-1135/M-0691/F-1040/F-1136/M-0680/M-0610/F-0927/F-0872/F-1112/F-1132/M-1205/F-1285/F-0564/F-0651/F-0705/F-1130/M-0606/F-0807/M-0996/F-0924/M-0738/F-1318/F-0830/F-0739/M-1078/M-0932/F-1052/M-0967/F-0688/M-0997/M-1247/M-0774/M-1036/F-1143/F-0689/M-0699/M-0791/F-0948/M-0771/F-0898/F-1253/F-0563/M-1007/F-0532/F-1154/F-0950/F-0808/M-0982/M-1167/M-1084/M-0602/M-1142/F-1026/F-0568/M-1145/M-0586/F-0687/F-0552/F-1324/F-1227/F-1312/M-0716/F-1260/F-1149/F-1178/M-0570/M-0831/F-0934/F-0544/M-1139/M-1172/M-0507/M-0524/M-0620/M-1276/M-1068/F-1280/F-1006/M-1208/F-1284/M-1323/F-0980/M-0833/M-1262/F-1015/M-0526/F-0503/M-1117/F-1049/F-0676/M-1298/F-0911/M-1307/M-0742/M-0851/M-1082/F-1057/M-0576/F-1342/F-0939/M-0519/F-0748/M-0528/M-0582/F-0884/F-1119/M-0641/F-0987/M-1162/M-0862/F-0508/M-1022/F-0857/M-1107/M-0885/F-0652/F-1336/M-1072/F-0530/M-1025/F-1108/F-1193/M-0964/F-0883/M-0802/M-0995/F-0844/M-1030/M-0547/M-0896/F-0762/F-0543/M-0662/F-1278/M-1164/F-1349</t>
  </si>
  <si>
    <t>M-1323</t>
  </si>
  <si>
    <t>Jessica Williams</t>
  </si>
  <si>
    <t>M-0505/F-0861/F-0935/F-0545/F-0578/F-0543/F-0812/F-0687/F-0538/F-1026/M-0567/F-1126/F-0531/M-0960/F-0953/F-0748/F-0502/F-1204/M-0821/M-1339/F-0864/M-1187/M-0768/F-0980/M-1068/M-0562/F-1132/F-1129/M-0977/F-0772/M-1231/M-1139/F-1169/M-0988/M-0996/M-1167/M-0992/M-1293/F-0544/F-1045/M-0860/F-1120/F-0959/M-1014/F-1226/M-0791/F-1032/M-1243/M-0910/F-0672/F-0525/F-1023/F-1216/M-0526/M-1054/M-0778/F-1183/F-1060/F-1046/M-0926/M-0738/M-1344/M-0794/M-0834/M-1107/F-0622/M-1347/M-1078/M-1095/F-1098/F-0660/F-1312/M-0566/F-1212/M-0553/F-0846/M-0818/F-1317/F-0596/M-0609/F-1198/F-0957/F-1210/M-0594/M-1135/F-0754/F-1086/M-1201/F-1196/M-1031/M-0540/F-0682/M-1051/F-0927/M-1036/M-1184/F-1257/F-1027/M-1033/M-0548/F-1004/F-0900/M-0925/M-0576/M-1170/M-0703/F-1273/M-0940/F-0882/M-0560/F-0705/M-0534/M-0909/F-1333/F-0532/F-0508/F-1057/F-1178/M-1205/M-0664/F-0517/F-1081/F-1151/F-0939/F-0735/F-1010/M-0593/F-1240/F-0747/M-1291/M-0961/F-1336/M-0528/F-1138/M-0777/M-0862/M-0607/F-1106/M-0523/F-1123/M-0906/F-1016/M-0973/M-0694/F-1012/M-0951/F-1001/M-0539/M-1208/M-1025/F-1049/M-1300/F-1059/F-0551/M-0813/F-1278/F-0839/M-0557/M-0865/F-0855/F-1013/M-0649/F-0852/F-0937/M-1286/M-0620/F-0991/F-1193/F-1108/F-0849/M-0896/F-0726/M-0680/F-0514</t>
  </si>
  <si>
    <t>F-1324</t>
  </si>
  <si>
    <t>Lan Xiaojun</t>
  </si>
  <si>
    <t>F-0786/F-1316/M-0778/M-1276/M-0960/F-1212/F-0538/F-0574/M-1248/M-0507/F-1013/M-0636/M-1293/M-0534/F-0804/M-0973/F-1119/M-0755/M-0560/M-1187/F-0839</t>
  </si>
  <si>
    <t>M-1325</t>
  </si>
  <si>
    <t>Noah Morales</t>
  </si>
  <si>
    <t>F-0953/F-0592/M-1347/F-1119/M-0821/F-0735/F-1336/M-0567/F-1190/F-1168/M-0996/F-1132/F-1316/F-0538/F-0812/M-0877/F-0934/M-0680/F-1226/M-0967/F-1202/F-1045/M-1167/M-0723/M-1031/F-0804/M-0961/F-0726/M-1051/F-0751/M-0949/M-1293/M-0560/M-1287/F-0574/M-0806/F-0975/M-1286/F-0739/F-0846/F-0882/M-0590/M-1301/F-1041/F-1171/F-0622/F-1198/F-0672/F-1079/F-0583/F-1032/M-1307/F-1312/F-0515/M-0988/M-1145/F-0763/M-0606/M-0738/F-1136/M-0920/F-0687/F-1123/M-0876/M-0755/M-0833/M-1036/F-1284/M-0782/M-0824/M-0505/F-0844/M-0524/M-0513/F-0623/F-0545/F-0748/F-0786/M-1181/M-0910/M-0562/F-0798/F-0549/M-1069/M-1078/F-1138/F-1228/M-0919/M-1025/M-1068/M-0868/M-0678/F-1126/M-0860/M-0570/F-0808/M-0881/M-0768/M-1247/M-0609/F-1002/F-0864/F-0957/M-0576/M-1170/M-0926/F-0578/F-1183/M-1083/F-0564/F-1144/M-0928/F-0937/M-1339/M-0940/M-0716/M-1030/F-0648/M-0501/F-0588/F-1349/F-1016/M-1110/M-0895/M-1156/F-1213/F-1285/M-0841/M-0986/F-0671/M-1087/F-0663/F-0959/M-1084/M-1194/F-1131/M-0774/F-0686/F-1258/F-0580/F-1070/F-1062/M-1095/F-0520/F-0775/M-1231/F-1066/F-1046/M-0665/F-0727/M-0901/M-0915/F-1257/F-0697/M-1109/M-1091/F-0563/F-0632/F-0855/F-0764/F-1245/F-0525/F-1061/M-0925/F-1204/F-1155/F-1193/F-1071/F-1026/M-0993/M-0791/M-1033/F-1146/M-0649/F-1324/M-1135/F-1013/M-1182/F-1060/M-0559/F-0688/F-1178/M-1054/F-1210/M-0789/F-1215/F-0502/M-0593/F-0628/M-0862/F-0625/F-0503/F-0558/M-1329/F-0652/F-0810/F-0543/M-1208/M-0550/M-0771/F-1042/F-0614/F-0512</t>
  </si>
  <si>
    <t>M-1326</t>
  </si>
  <si>
    <t>Debra King</t>
  </si>
  <si>
    <t>M-0567/F-1168/M-0599/M-0961/F-0627/F-0545/F-1171/F-0934/F-0839/F-0819/F-1228/F-0804/M-0834/F-0578/M-0949/M-0960/M-1111/F-1059/F-1016/F-1285/F-0786/F-0980/M-0973/F-1204/F-1045/M-1339/M-0624/F-0544/F-0568/F-1032/M-0986/M-0774/M-0507/F-1132/F-1143/M-0818/M-0892/F-0861/M-0859/M-1187/F-1013/M-0851/M-1167/F-0574/M-0926/M-0680/M-1223/M-1347/F-1146/F-1336/F-0619/M-0505/M-0755/M-0536/M-1181/M-0534/M-1051/F-0502/F-0842/F-1169/M-1231/M-0678/M-1068/M-0841/F-0629/M-1014/F-1212/F-1152/F-1193/F-0726/M-0694/M-0877/F-0596/F-1138/M-0779/F-1249/F-1126/M-1307/M-0977/F-0660/F-1046/F-0561/F-0927/M-0919/M-1218/M-0709/M-0593/M-0557/M-0777/M-0691/F-1273/F-0537/M-0670/F-1041/F-1026/F-1098/F-1317/F-0735/F-0748/M-0606/F-1040/F-0807/F-0632/F-0754/F-0622/M-0951/M-0869/F-0898/M-0597/F-0563/F-0959/F-1079/F-0583/M-0587/F-0772/M-0646/F-1119/F-0719/F-1071/M-1139/M-0526/F-1202/M-1135/F-1112/M-0997/M-0703/F-0659/M-0816/M-1291/F-1210/M-1078/F-0836/M-0723/M-0888/M-1286/M-0981/M-1031/M-0566/F-1002/F-0543/M-0664/M-0817/M-0802/M-1319/F-1316/F-0516/F-0828/F-0579/M-0824/F-1279/M-0577/M-0560/M-0910/F-1060/F-1312/M-0555/M-1184/M-0608/M-0780/F-0648/M-0876/M-0878/F-0849/F-1346/F-0686/F-1214/F-0514/M-0964/M-1269/F-0672/M-0573/F-0864/F-0829/F-0858/M-0992/M-0649/F-1297/F-1155/M-0607/F-0671/F-0764/F-0929/F-0592/M-1344/F-0739/F-0558/M-0860/M-1325/M-0528/M-1292/F-0889/F-0698/F-1258/M-1201/F-1136/M-1298/M-1095/M-1072/F-0984/M-0793/F-1183/M-0821/F-0935/M-1110/F-0799/M-0529/M-0524/F-1179/F-1001/M-0791/F-1318/F-0884/M-0833/M-1021/F-1240/M-0996/F-0669/M-0813/M-0895/M-0562/F-0697/F-0532/M-1195/M-1007/M-1038/M-0915/M-1102/M-1025/F-0676/F-0991/M-0928/M-1320/F-1175/F-1066/F-1215/F-0894/M-1074/M-0553/F-1324/F-1225/F-0801/F-0580/F-0954/M-1276/M-0901/F-0937/F-0552/F-1015/F-0924/F-1134/F-1081/M-0871/M-1036/M-0656/F-0827/F-0966/F-0913/M-0865/F-1232/F-1144/F-0549/M-0768/F-0846/F-1055/F-0969/F-1061/F-0974/F-0685/M-1211/F-0975/M-0778/M-0752/F-0688/M-0550/F-1337/M-1069/F-1086/F-1092/F-0564/M-0650/M-0771/M-1300/F-0692/M-1054/F-1062/F-0613/M-0923/F-0687/M-1056/M-0513/M-0602/M-1161/F-0717/M-0835/M-0993/F-1120/M-1241/M-0738/M-1084/M-1262/M-1044/M-0850/M-0899/M-1267/F-0812/F-0508/M-0854/M-0655/F-0525/F-1141/F-0623/M-1293/F-0598/M-0527/F-1123/F-1121/F-0682/M-0862/F-1198/F-1063/F-0905/F-1065/M-0909/M-1182/F-0663/F-0637/M-0792/M-1030/M-0523/M-0765/M-0941/M-0715/M-0696/M-1077/M-0741/M-0925/F-1089/M-0609/F-0551/M-1235/M-0967/M-1247/M-0809/F-1341/F-1075/F-0882/M-1147/F-1259/F-1012/F-0893/F-1129/F-0645/F-1108/M-0539/M-0556/F-0750/F-1333/M-0782/M-0988/M-0547/F-1042/M-1083/M-1107/F-1052/F-0504/F-0931/F-1165/F-1257/F-1188/F-0601/M-0744/M-1287/F-1151/M-1255/M-0995/M-0826/F-0753/M-0789/M-1118/F-0798/F-0522/F-1332/M-1104/M-0634/M-0706/M-0630/F-1282/F-0953/M-1288/M-0761/M-0600/M-0699/F-0844/M-1170/F-1216/F-0689/F-0767/F-0751/F-1251/F-0651/F-0747/M-1043/M-0621/M-0940/F-1196/M-0897/M-0581/M-0982/F-0921/M-0731/M-0636/F-0795/F-1315/M-0643/F-1113/M-0510/M-0783</t>
  </si>
  <si>
    <t>M-1327</t>
  </si>
  <si>
    <t>Carolyn Johnson</t>
  </si>
  <si>
    <t>F-1198/F-0804/F-0786/M-0510/F-0819/M-1293/M-1223/F-1204/F-0531/F-0935/M-1036/M-1347/F-1178/F-0748/M-0567/F-0583/M-0646/M-1319/M-0593/F-0538/F-0502/M-1111/F-0563/M-0636/F-0687/M-0507/M-1276/F-1168/F-1257/F-0578/F-1123/F-0632/F-0846/M-0982/M-0988/F-1013/M-0791/F-0836/F-0763/M-0926/M-1095/M-0960/F-0549/F-0913/F-1079/F-1317/F-0991/M-1231/M-1339/F-0619/F-1016/F-1129/F-1119/F-1228/M-1181/M-1107/M-1248/F-1316/F-0726/F-0629/M-0977/M-0505/M-0837/M-0562/M-0680/F-0598/M-1344/F-0508/F-0672/M-1298/F-0663/F-1190/F-1046/F-0622/M-1187/M-1292/F-0829/M-0859/M-0513/F-1216/F-1066/F-1138/M-0961/F-1086/M-0610/F-1151/M-0600/F-1023/F-0568/F-1055/M-0519/M-0599/M-1139/F-0543/M-0892/F-1040/F-1171/F-1213/M-1195/F-1106/F-1226/M-1083/F-1041/M-0834/F-0798/F-0927/M-1035/F-1001/F-1057/M-0851/M-0700/M-0594/M-0536/F-0720/M-0781/M-0895/F-0627/F-0844/F-0810/M-1218/M-1101/M-0548/F-1245/F-0787/M-0774/F-0512/M-0876/M-0624/M-1262/M-1201/M-1014/M-0679/F-1026/M-1243/F-1103/M-0744/F-0660/M-0582/F-0955/F-1196/M-0906/M-1303/F-1027/F-0613/F-0592/F-0754/M-0771/F-1210/F-0905/F-1175/M-0590/F-0668/M-0703/F-0858</t>
  </si>
  <si>
    <t>F-1328</t>
  </si>
  <si>
    <t>Mazin Khalil</t>
  </si>
  <si>
    <t>F-0828/F-1123/F-0622/M-0694/M-0834/M-0843/F-1169/F-1171/F-0592/F-1212/M-0961/M-0607/M-0599/M-0507/M-0967/F-0763/F-0954/M-1339/F-1002/F-1151/M-0940/M-0505/M-0851/M-1031/M-0534/F-0804/F-1204/M-0833/M-1347/F-1059/F-0545/F-1045/F-1023/M-1139/F-1046/M-1319/M-0824/F-0619/F-0959/M-0566/F-0937/F-0682/M-0567/M-0859/F-1012/M-0779/M-0841/M-1107/M-0892/M-0593/M-0837/F-1004/F-1312/M-1014/F-0596/F-0953/F-1129/M-0636/M-0606/F-0772/M-1038/M-0926/M-0560/M-0510/M-1051/F-0512/M-1243/M-0783/M-0896/F-1013/M-1084/F-1285/F-1106/M-1301/M-1021/F-1193/F-1305/M-0995/F-1055/M-1033/M-0988/M-1325/M-0925/F-0838/M-0778/F-0753/M-0709/F-0846/M-0831/F-1155/F-0525/M-0791/M-0501/F-0625/M-1276/F-0508/F-0659/F-1226/F-0663/F-1214/M-1286/M-0881/F-1136/M-1072/F-0751/M-0696/F-0927/F-0563/M-0678/M-0780/F-1016/F-0864/F-0538/M-0524/F-0558/F-0808/F-1144/F-0712/M-1298/M-0909/M-1077/F-0726/M-0899/M-0992/M-1292/F-1263/M-1117/M-0868/M-1194/F-0900/M-0895/F-0720/F-1274/F-0857/M-0646/M-0817/F-1278/M-0634/F-0952/M-0809/F-0786/F-1337/F-1168/F-0514/F-0632/F-1001/M-1223/F-0991/F-0836/M-0609/M-1302/M-1329/F-0647/M-1091/M-0691/M-0888/M-1078/F-0613/F-1272/F-0980/F-1152/M-0963/M-0901/F-1010/F-0623/F-1198/M-0611/F-1250/M-0960/M-0602/F-0956/M-1345/F-1081/F-0839/M-1102/M-0802/M-0527/M-0986/M-0982/M-0624/F-1313/F-1126/M-0664/F-0735/M-0862/M-1184/F-0739/F-0544/M-0733/M-1218/M-1231/F-0531/M-0573/F-0911/F-0580/M-0981/M-0536/M-0782/F-1098/M-0792/F-1336/F-1282/F-1127/F-0638/M-0867/M-1334/M-0755/M-1022/M-1266/F-0705/F-1202/F-1189/F-0687/M-1205/M-0594/F-0905/F-1041/M-1044/F-0504/M-1320/F-0549/F-0614/F-1245/M-1291/F-1232/F-1131/M-0815/M-1283/M-1310/F-1216/F-1049/F-0537/F-1063/M-0877/F-0617/F-1070/M-0820/F-1026/F-1190/M-0665/F-0747/F-1227/M-1101/M-0840/F-0698/F-0819/F-0898/M-0723/F-0757/M-1344/M-1201/F-0502/M-1095/F-1213/F-0894/M-0738/M-1174/M-1269/M-0680/F-0861/F-1318/F-1222/M-0813/F-1062/M-1082/F-0913/M-0654/F-1015/M-1268/F-0688/M-0562/M-0943/F-0517/F-0754/F-0579/F-1079/F-0893/M-1181/F-0532/F-1176/F-0957/F-0627/M-0528/F-1146/M-0910/M-0865/F-0855/F-0522/F-0717/F-0990/M-1068/F-1257/F-0974/M-0923/F-0671/M-1303/F-0690/F-0929/M-1025/M-0979/M-1264/M-1007/F-1032/F-1157/F-1188/F-1089/F-1028/M-0577/M-0856/F-0875/M-1262/F-1108/F-0676/F-1071/F-0931/M-1265/M-1311/F-0984/F-0719/F-0672/F-0681/M-0572/F-0564/M-0656/F-0515/M-1172/M-0673/F-0775/M-1158/M-0736/F-1316/M-0977/F-0773/M-1087/F-1040/M-0928/M-1147/M-1080/M-0556/F-1221/M-1235/M-1195/M-1326/F-1186/M-1187/M-0742/M-0699/M-0774/M-1173/F-1317/M-1167/M-1135/F-0516/F-0889/M-0584/M-1111/M-0582/M-0973/M-0677/M-0559/F-1120/M-1030/M-1156/F-0830/M-1024/M-0866/F-1092/F-0692/F-1130/M-0885/M-0869/M-0716/F-0535/F-1348/F-0766/F-0936/F-0629/M-0994/M-0732/F-1090/F-0939/F-1119/F-1342/M-0821/F-1138/F-0748/F-0543/F-1315/M-1009/M-0806/M-0919/M-0650</t>
  </si>
  <si>
    <t>M-1329</t>
  </si>
  <si>
    <t>Scott Howard</t>
  </si>
  <si>
    <t>F-1169/M-1201/F-1168/F-0531/M-0774/M-0821/F-1136/F-0627/M-0636/F-0775/M-0892/F-0671/M-1307/F-0545/F-0563/M-1243/M-1167/F-0819/M-0599/M-0859/F-1215/F-0512/F-0786/F-1098/M-0609/F-0537/M-0824/F-0937/M-0834/M-0860/F-0622/F-1119/M-0755/F-1257/F-1312/M-0540/F-1178/F-0543/M-1054/F-0798/M-1038/M-0973/F-0935/M-0899/M-0862/F-1106/F-1126/M-1077/M-0851/M-1319/M-1135/M-1276/M-0593/M-0925/F-0913/M-0779/F-1026/F-0592/F-0561/F-0687/F-1196/M-1287/M-0567/F-0580/M-0519/M-0926/M-0696/M-0513/F-0900/F-0934/M-0967/M-0843/M-0733/M-0562/F-1336/M-0831/M-1021/M-0920/F-0957/M-1194/F-1108/F-1132/F-1146/F-1316/M-0809/M-1111/F-1317/M-0982/F-0668/F-0959/F-0953/M-0876/M-1298/F-1129/M-0977/F-1062/M-0988/F-1086/F-0836/M-1139/M-0624/F-0714/F-0857/F-1284/M-0901/M-0940/M-0783/F-0828/F-0688/F-1226/M-0590/M-0700/M-0806/M-0670/F-1198/M-0664/M-0744/F-1012/F-0672/M-0524/F-0613/F-1023/F-0520/F-0629/F-0583/M-0961/F-0861/F-0804/F-0747/F-0689/M-0758/M-0986</t>
  </si>
  <si>
    <t>M-1330</t>
  </si>
  <si>
    <t>Taher Khaled</t>
  </si>
  <si>
    <t>F-1119/F-1204/M-0636/F-1285/F-1026/F-1045/F-0627/F-1198/F-1169/M-1243/M-0877/F-1079/M-0967/F-0861/M-0940/F-0804/M-0960/M-1187/F-0819/M-0536/M-1231/F-0579/M-0524/M-0949/F-1126/F-1212/F-0543/F-0583/M-0680/M-1339/F-0726/M-0501/M-0507/M-0996/F-0842/M-0837/M-0925/F-1123/F-0538/M-1025/M-0768</t>
  </si>
  <si>
    <t>M-1331</t>
  </si>
  <si>
    <t>Tang Hong</t>
  </si>
  <si>
    <t>M-0821/M-0694/F-0672/F-0935/M-1031/M-0926/M-1243/M-0680/M-0834/F-0748/M-1014/F-1212/F-0913/M-0960/F-0574/F-0861/F-0775/M-0986/F-0625/F-1002/M-0806/F-0828/M-1107/M-1078/F-0900/F-1318/F-0531/F-1317/F-1204/F-0812/F-0627/M-1276/F-1059/F-0937/F-0772/M-0925/F-0739/F-1165/M-0510/F-0953/F-0980/M-1248/F-1071/F-0596/F-1215/M-0703/F-0520/F-1023/M-0560/F-1210/F-1079/F-1032/M-0636/M-0892/M-0841/M-0624/F-1041/F-0508/F-1119/M-0906/F-0668/M-0995/M-1030/M-1111/F-0712/F-1168/M-1181/M-1077/M-0860/F-1081/F-0617/M-0550/F-0558/F-0950/M-1241/M-0992/M-1095/F-1198/M-1262/M-1319/M-1298/F-0544/M-0818/M-0670/M-1325/F-0864/M-0610/F-0954/M-0876/F-1055/M-1135/F-1274/F-0545/F-0893/F-0955/M-0570/M-0881/F-0882/M-1301/F-1282/M-0824/F-1138/F-0842/M-0779/F-0927/M-1083/M-0877/M-0988/M-0920/F-1001/M-1035/F-1144/M-0709/F-0671/M-1038/M-1145/F-1027/F-1012/M-0700/M-0594/F-0690/M-1345/M-0951/F-1328/M-0982/M-0649/M-1194/F-0686/F-0836/M-0744/M-1292/F-0839/F-1196/F-0799/F-1222/M-1110/F-0622/F-0568/F-0819/F-0538/M-0910/F-1314/M-0593/M-0809/F-0804/M-1223/M-0862/M-0794/F-0747/M-0606/F-0898/M-0977/F-1305/M-0758/F-0682/M-0679/F-0974/F-0515/F-1120/M-1068/M-1167/F-0592/F-0844/M-0813/M-0723/M-0646/F-0652/F-1169/M-0611/M-1344/M-0778/M-0590/F-1042/M-0814/F-0657/M-0607/F-1106/F-1152/M-0553/F-0773/F-1278/F-1228/M-1187/F-0688/F-0991/F-0659/F-0942/F-0564/M-0562/F-0525/F-0762/M-1293/M-1334/F-0687/F-1175/F-1129/F-1297/F-0532/M-1139/F-0849/M-0901/M-0529/M-1300/M-0869/M-1029/M-1117/M-1033/M-1182/M-1044/M-1201/M-0513/M-0973/F-1190/M-0909/M-0919/M-0597/M-0540/F-0719/F-0537/F-0959/M-0933/F-1284/M-0771/F-1086</t>
  </si>
  <si>
    <t>F-1332</t>
  </si>
  <si>
    <t>Robert Nicole</t>
  </si>
  <si>
    <t>M-0694/F-0622/F-1013/M-0507/M-1319/F-0804/F-1123/F-0954/F-1071/M-1223/M-0877/F-1204/F-0544/F-0839/F-1079/F-0828/M-0599/F-0563/M-0919/M-0779/F-0687/M-0996/M-1077/F-1002/M-0567/F-1213/M-1038/M-0519/F-1216/F-0836/F-1169/M-0860/F-0579/F-0935/M-0703/M-0607/F-1136/F-1297/M-0678/F-0619/F-1042/F-1317/F-0739/F-0596/M-1111/F-1046/M-1033/M-0792/F-0763/F-1026/M-1167/M-0910/M-0843/F-0950/M-0940/F-1285/M-1095/M-1184/F-1143/F-1312/M-0562/F-1119/F-1273/M-0526/M-1303/M-0895/M-1291/M-0590/F-1168/F-0558/M-1241/F-0753/M-0624/F-1023/F-1324/M-1325/F-0625/M-0951/F-1316/F-0975/M-1298/M-1145/F-1045/F-1257/M-0738/M-0841/F-1333/M-0505/M-0733/M-0658/M-0600/M-0664/M-1021/M-0524/M-0818/F-0934/F-0747/F-1212/M-1156/F-0894/M-1187/F-1098/M-0820/F-1004/F-0974/F-1280/M-0550/M-1036/M-1248/F-1202/M-0909/M-0555/F-0672/F-1183/F-0797/M-0831/M-0920/M-0783/F-0812/M-1087/F-1336/M-1091/M-1014/M-0715/F-1010/M-0837/M-1255/M-0871/F-0651/M-0944/F-0872/F-1060/F-0623/M-0906/F-0861/M-1218/F-0898/F-1130/M-0997/M-0791/M-0826/F-0786/F-0525/M-0673/F-0660/F-0799/F-1282/M-0933/F-1041/F-0659/M-0892/F-0757/F-0798/F-0905/M-0963/M-0634/F-1165/M-1069/F-0775/F-0913/M-0594/F-1001/F-0613/F-0549/F-1106/F-0953/M-0888/M-0967/F-1151/M-0732/M-1009/F-1176/M-0620/F-0772/M-0854/M-0510/F-0942/M-1078/M-1307/F-1228/M-0581/F-0688/F-0955/M-0977/F-1284/F-1249/M-0897/M-0723/F-0829/M-0609/F-0764/F-0545/F-0773/F-0980/M-1339/F-1335/F-1129/M-1301/M-0973/F-1258/M-0700/F-0543/M-1054/M-0848/F-1146/F-1059/M-0809/M-0755/M-0821/M-1101/M-0593/M-1084/M-0926/F-0900/M-0901/F-0591/M-0606/F-0762/F-0838/F-0614/F-1315/F-0628/F-1066/F-0689/F-0663/F-0632/M-0885/F-1233/M-0988/M-1030/M-0781/M-0636/M-0610/F-0531/F-1210/F-1253/M-0744/M-1000/M-1292/F-1057/M-1125/F-1272/F-0537/M-1326/M-1201/F-0635/M-0961/F-0726/F-0520/F-0819/M-0553/F-0883/M-1107/F-1240/M-1074/F-1196/M-0947/M-1311/M-0699/M-0548/M-0577/F-1215/F-0864/M-0566/F-1171/F-1279/F-0787/M-1207/M-0925/M-1231/F-0514/M-0970/F-0551/M-0602/M-0655/M-0770/F-1214/M-1102/M-0646/F-0929/M-0758/F-1141/M-0915/F-0574/M-0706/M-1080/M-1205/F-0538/M-1005/M-0539/M-0523/F-1127/M-1243/M-1051/F-1120/M-1104/M-1025/F-0668/M-0833/M-1172/F-0882/F-1349/F-0692/F-0855/F-1221/F-0927/F-1089/M-1345/M-1162/M-1031/M-1194/F-1012/F-1086/M-0881/M-1276/M-1310/F-0939/M-1347/M-0981/M-0806/F-1278/M-1170/M-0979/F-1275/M-0556/M-0649/F-0561/M-0790/M-0778/F-0924/F-0592/F-1346/F-1186/M-1135/F-1189/F-0682/F-0638/M-0608/F-1190/F-0748/F-1144/M-1211/F-1198/F-1263/M-0746/M-0949/F-0578/F-1108/F-1337/M-1068/F-0601/F-0825/F-0956/F-1314/M-0928/F-0751/F-1178/F-0846/M-1008/F-1103/F-1160/M-0665/F-1126/M-0639/M-0662/F-1132/F-1222/F-0647/M-0680/F-0754/F-0785/M-1056/M-0626/M-0731/F-1322/M-1064/F-0564/F-1193/F-1295</t>
  </si>
  <si>
    <t>F-1333</t>
  </si>
  <si>
    <t>Hosam Mahmoud</t>
  </si>
  <si>
    <t>F-0828/F-1198/F-1119/F-0786/M-1031/F-1045/M-1223/F-0953/M-0694/F-1026/M-0560/F-1204/F-1046/F-0638/F-0763/M-0940/F-1059/F-1316/F-0579/F-1226/M-0778/F-0747/F-1023/F-0568/F-0913/M-0988/M-0567/F-1152/F-0726/F-0515/M-0910/F-1129/F-1168/M-1054/M-0977/M-0996/M-1038/M-0768/F-1106/F-1285/M-1286/M-1187/M-0837/M-0607/F-1171/M-0774/M-0513</t>
  </si>
  <si>
    <t>M-1334</t>
  </si>
  <si>
    <t>Sohail Mansour</t>
  </si>
  <si>
    <t>F-0672/F-1204/M-0961/F-0632/M-1139/M-0910/M-0678/M-0607/F-1151/F-1071/F-1324/M-0599/F-1316/F-1045/F-0578/M-0843/M-0940/M-1036/M-0977/F-1016/F-0819/M-0636/F-0627/F-0531/M-0768/F-1013/F-1168/M-0996/M-0680/F-0747/F-1212/M-1107/M-0919/M-1347/M-1054/M-0837/F-0991/F-1213/F-1059/F-0739/M-0536/M-0926/F-0954/F-1126/F-0772/M-1255/M-0877/M-0524/F-1060/F-0775/M-0624/M-0505/M-1051/M-1319/F-0846/M-0526/F-0882/F-0786/F-0629/M-0892/M-0851/F-0763/F-1152/M-0876/M-1293/M-0606/F-1004/M-0507/M-1307/M-1014/M-0774/F-1057/M-1031/F-1086/F-1249/F-1190/M-0703/F-1143/M-0778/F-1026/M-1287/M-0862/F-0864/M-1248/M-1102/M-1223/M-0501/F-0720/F-1098/F-0592/M-0709/F-0952/F-1131/F-1129/M-0691/M-0780/F-1274/M-1117/M-1301/F-1186/M-1025/M-0610/F-0538/M-0777/F-1023/F-0934/M-0901/F-0798/M-0593/F-0564/F-0829/M-1033/M-0562/M-0519/F-1002/F-0516/F-0893/M-1194/F-1263/M-0869/F-1155/M-0986/M-1325/M-0831/F-0502/F-0543/M-0609/M-0809/M-1302/M-0967/M-0881/M-0896/M-0841/F-0579/M-0792/F-0751/M-1043/F-0727/M-0821/F-0953/M-0783/F-1169/M-1158/M-0670/M-1208/F-1081/M-0951/M-0899/F-1193/F-1259/M-1024/M-0897/F-1337/F-1032/F-0588/M-0791/M-1182/F-1120/M-0586/M-0510/M-1243/F-1196/F-1012/F-1215/F-0762/F-1285/F-0705/F-1052/M-1167/M-1007/F-0568/F-0520/F-0807/M-0548/F-0574/F-1275/F-0975/M-1276/M-0782/F-0956/F-0583/M-0859/M-0694/F-1176/F-1018/M-1262/F-0935/M-0909/M-0573/F-0685/F-0900/M-0755/F-1348/F-0514/F-0959/M-1339/M-0590/M-1329/M-0815/M-0932/F-1123/F-1108/M-0860/F-1138/F-0753/M-0547/F-0913/F-1046/F-1317/F-1216/F-0623/M-1030/M-0995/M-1326/F-1342/M-1195/F-1175/M-0744/F-0905/F-1119/F-0849/F-1305/F-0619/M-0802/F-0748/M-0781/F-0957/M-0979/M-1231/M-0540/M-0789/F-0635/F-0808/F-1245/M-0646/M-0817/F-1284/F-1315/F-0836/M-0733/M-0566/F-0767/F-0942/M-0988/F-0894/F-1106/F-1295/M-1268/F-1253/F-1210/M-1156/M-1082/M-0920/M-1009/M-0915/M-0779/F-0828/F-0687/M-0888/F-0872/M-0933/F-1149/F-0671/M-0738/F-0697/F-0799/F-0804/M-0879/M-0608/M-1068/M-0826/F-0512/F-1042/M-0662/M-0641/M-0865/M-1291/F-0845/F-0842/M-1164/F-1040/F-0638/F-0735/F-0714/F-0668/M-1044/M-0664/F-1240/F-0622/F-0911/F-0563/M-0794/F-1332/M-1083/M-0741/F-1063/F-0616/M-1072/F-1198/M-0871/F-1227/M-1320/F-1214/F-1154/M-1303/F-1225/F-0522/M-0895/F-1228/F-0929/M-0925/M-0527/M-0805/F-1336/M-0960/M-0679/M-1201/F-0983/F-1222/F-1133/F-0889/F-0760/F-1229/F-0844/F-0904/M-1191/M-1184/M-1008/M-0675/M-1345/F-0728/F-1132/M-1087/F-0754/F-0617/M-1095/F-1221/M-1005/F-1136/F-1312/M-0556/M-0949/F-0545/F-0827/M-1283/M-1192/M-0806/F-1183/F-0931/F-1260/F-0508/M-0665/F-0726/M-0973/F-1100/F-0861/M-1029/M-0982/F-0857/M-0944/F-1090/M-0555/F-0898/M-1267/M-1241/F-0561/F-1061/M-0834/M-1187/F-0924/M-0906/M-0731/M-0582/M-0997/M-1038/M-0724/F-0974/F-1121/F-1226/F-0693/M-0800/F-0657/F-0855/M-0711/F-1178/F-0707/M-0630/M-0699/F-0803/F-0717/M-1235/F-1272/F-1251/F-1179/F-1159/F-1318/M-0729/F-1079/M-1145/M-0565/F-0839/M-0981/F-1097/M-0943/F-0902/F-1171/M-0840/F-0966/F-0503/F-0968/F-0937/M-0513/F-1328/M-0603/M-1078/F-0544/F-1234/F-1076/F-0969/F-0948/M-0567/M-0631/F-1258/M-0611/M-1021/M-0534/M-0577/M-0814/F-1279/F-0551/F-0549/F-0812/M-1207/F-0504/M-1308/F-0830/F-0980/M-1269/F-0537/F-0612/M-1069/M-1118/F-1333/F-1011/F-0883/M-0639/F-0688/M-1163/F-0766/F-1141/M-1058/M-0560/F-0690/F-1165/F-1041/F-0511/F-0725/M-1266/M-0963/F-0652/F-0712/M-0572/F-1250/M-0696/M-0723/F-0698/F-0787/M-0667/F-1048/F-0823/M-0992/M-0594/F-0625/M-0868/M-0523/M-0833/M-0716/M-1035/F-1321/F-1070/M-0557/F-0515/F-1010/M-0964/F-1122/F-0552/F-0838/F-1349/F-1124/M-1111/M-1237/F-0598/F-1257/F-1103/M-0700/M-0550/M-1286/F-1062/F-0797/F-0580/M-1330/M-1135/M-0993/M-1265/M-0715/M-0677/F-0659/F-0921/M-0740/F-1146/F-1306/F-0880</t>
  </si>
  <si>
    <t>F-1335</t>
  </si>
  <si>
    <t>Abdulhadi Hadi</t>
  </si>
  <si>
    <t>F-1123/M-0821/F-1119/F-0935/M-0678/F-0512/F-1026/F-0563/F-1151/F-0828/F-0954/M-0834/M-0680/M-1068/F-1129/M-0562/F-1336/M-1035/F-1168/F-1190/F-0638/F-0579/M-0892/M-0636/F-0580/F-1198/F-1210/M-1031/M-1051/M-1184/M-1255/F-1004/M-1107/F-0900/M-0524/F-0754/F-0934/F-0839/M-1036/M-0553/F-1146/M-1319/F-1046/M-1030/F-0748/F-0739/M-1195/M-0738/F-0687/M-1241/M-0548/M-0977/F-0632/M-0925/M-0876/F-0549/M-1014/M-1087/M-0593/F-0898/M-0599/F-1120/M-0540/F-0544/M-0526/F-1318/M-0733/F-0592/M-1054/M-0926/M-0664/M-1293/M-1084/M-0560/F-1063/F-1079/M-1135/F-0561/M-1111/M-0519/M-0820/F-0975/M-1201/M-1187/M-0624/F-1228/F-1273/F-0929/F-0720/M-1287/F-0798/M-0910/F-0799/F-1240/M-0928/M-0949/M-0791/M-0609/M-0696/M-0899/M-1262/F-0894/F-1183/F-0953/M-1033/M-0909/M-0590/M-1307/M-0881/M-0826/F-0819/F-1312/M-1170/M-1181/M-1083/F-0937/F-0786/M-0536/F-1086/M-0534/M-1344/F-0503/F-1257/M-1223/M-1095/F-1057/F-0717/M-0670/M-1325/M-0862/M-0992/F-0688/F-1186/F-1002/M-1304/M-0960</t>
  </si>
  <si>
    <t>F-1336</t>
  </si>
  <si>
    <t>Maram Hussain</t>
  </si>
  <si>
    <t>F-0672/M-0973/M-0738/F-0538/F-1123/F-1002/M-0636/F-1013/M-0694/F-0632/F-0861/M-1014/F-1212/M-0841/M-0599/F-1168/M-0926/M-1031/M-1276/F-0748/F-1216/F-1204/M-1036/M-1286/F-0747/M-0967/M-0977/F-0638/F-0544/F-0583/M-0680/M-0567/F-0864/F-1119/F-1120/M-0860/F-1086/F-1079/M-1292/M-0899/M-1201/M-1231/M-0818/M-0960/M-1347/M-0833/M-0843/F-0913/M-1344/F-0726/F-1190/M-1139/F-0751/F-0812/F-0520/F-0671/M-0607/M-1184/M-1005/F-0935/F-0568/F-0688/M-1243/M-0834/M-0562/M-0703/F-0668/F-1171/F-0525/F-0844/M-1072/M-0610/M-0779/M-1030/M-0570/F-1253/M-1187/F-0934/F-0543/F-1016/M-1167/M-1025/F-0508/M-1298/M-0594/M-1033/M-0540/F-1070/F-0537/M-1267/M-0869/F-1138/M-0896/M-0876/M-0664/M-0982/M-1194/M-0534/M-0658/F-0775/F-1045/F-1062/M-0510/F-1324/M-0691/F-1282/F-1143/F-0502/F-1271/M-0778/F-0894/M-0696/F-1001/M-1021/M-0919/F-0798/F-1274/F-1046/F-0957/F-0735/F-1144/F-1151/F-0819/M-0624/F-0975/M-0791/M-0970/F-1249/F-1063/M-1038/F-1285/F-0955/F-1066/M-1044/M-0792/M-0507/M-0851/M-0524/F-0561/F-0804/F-0893/M-1051/M-0780/M-1329/M-0986/F-1222/F-0882/F-0504/F-1026/F-0764/M-0802/M-0597/F-1273/F-0635/M-0620/F-0629/F-1348/F-0503/F-0900/F-0980/F-1210/M-0527/M-1109/F-1057/M-0602/F-0690/F-1012/F-0512/F-1121/F-1198/F-0592/F-0953/M-1195/M-0577/F-0574/F-0686/M-0582/M-0600/M-1084/F-0616/F-0687/M-1035/F-0685/M-1301/F-1226/M-1248/F-0705/F-1250/M-1281/F-0663/M-0826/F-1052/M-0529/F-0799/F-0659/F-1263/M-0885/F-1188/F-0701/F-0563/M-0782/M-0768/F-1049/F-0931/M-0996/F-0807/M-1300/F-1004/F-1228/F-0917/M-0920/M-0665/M-0923/M-0560/F-0613/M-0566/F-0954/F-0719/F-0827/M-0634/M-1223/F-0911/F-0596/M-0910/M-1009/F-1165/M-0879/M-1024/F-0517/M-0847/M-0678/F-1129/F-0828/F-1332/M-1205/M-1056/F-0530/M-0609/M-0608/F-0760/F-1245/F-1305/F-1006/F-1169/M-1029/M-0805/M-0928/F-1279/M-0501/F-0564/F-1179/F-0714/M-1054/F-0661/M-0755/M-1083/F-1136/M-0992/M-0831/F-1233/M-0794/F-0808/M-1325/F-0801/M-0675/M-0519/M-0576/F-0660/M-1302/M-0865/F-0959/M-0752/F-0786/F-1023/M-1217/M-1110/M-1334/F-0754/M-1339/M-1269/M-1145/F-1155/M-0947/M-0557/M-0642/M-1262/F-1041/M-0867/M-1218/M-0793/M-0909/F-0549/F-1280/F-1259/F-0971/F-0984/M-1067/M-0528/F-1105/M-0850/M-0781/M-0606/M-0656/M-0877/F-1126/F-0737/F-0697/M-0548/F-1317/F-0684/F-0535/F-0757/M-0988/M-1068/M-0677/F-1141/F-1032/M-0951/F-1028/M-0741/F-1015/F-0558/F-1157/M-0809/F-0983/F-0829/M-0740/M-1078/M-0513/F-1297/M-1095/F-1042/M-0734/F-0692/M-0837/F-0838/F-1309/F-0825/F-1333/F-1316/M-1345/M-1206/M-0700/F-1178/F-1146/M-0806/M-0631/F-1196/M-0897/M-0646/F-0532/M-0573/F-1295/M-1000/M-1255/M-0901/M-1107/M-0949/F-1153/M-1320/M-0509/M-1182/M-0590/M-0790/M-1327/M-0859/M-0581/M-0979/M-0553/M-0940/F-1202/F-0579/F-0753/F-0578/F-1127/M-0925/F-1106/M-1235/M-0559/F-0622/M-0824/M-0765/F-0617/M-1319/F-0707/M-0862/M-0961/F-1059/M-0770/F-1152/F-0657/F-1055/M-1101/F-0929/M-1135/M-1118/F-0647/F-0762/F-0787/F-1131/M-0994/M-1170/F-1122/F-0898/M-1287/F-1215/M-0813/F-1098/F-1256/M-0654/M-1304/F-1140/M-1326/F-1238/M-1293/M-0998/M-0744/M-1050/F-0712/M-0505/F-0927/M-0584/M-0643/F-0803/M-0586/F-0619/M-1307/M-1343/M-1102/F-1065/F-1176/M-0821/M-0840/M-0644/F-0836/M-0709/F-0589/F-1081/F-0591/M-0881/F-1071/F-0846/F-0695/F-0823/F-0531/F-0889/M-0816/F-0545/F-1175/M-1022/M-0995/M-0723/M-0733/M-0759/F-1193/M-1191/F-0763/M-0611/F-0627/F-0750/M-0892/F-1089/F-0942/F-1328/M-0716/F-0939/M-1308/M-1224/F-0976/F-0857</t>
  </si>
  <si>
    <t>F-1337</t>
  </si>
  <si>
    <t>F-0592/M-0694/F-0861/M-0988/F-1317/M-0567/F-0622/F-0538/F-1026/M-1139/F-1098/F-1120/M-0926/M-0973/M-1276/M-0967/F-0512/F-0632/F-1212/F-0937/M-0837/M-0738/M-0841/M-1231/M-0560/M-1182/F-1198/F-1178/M-0892/M-0607/F-0735/F-1129/M-1038/F-1138/M-0925/F-0991/F-0804/F-0786/M-0505/M-1241/M-0636/M-0806/M-0826/F-0682/M-1014/F-0531/F-1046/M-0744/M-0982/F-0668/F-0671/M-0792/M-0758/M-0977/F-1168/F-0712/F-0842/F-1152/M-1077/F-0583/F-1318/F-0959/M-1267/F-1226/M-0680/F-0763/M-0824/M-1320/M-0624/M-0915/F-0934/M-1036/M-0658/F-0504/F-0558/M-1195/M-0901/F-1063/F-1146/F-1132/M-1078/M-1293/M-0519/M-0818/F-1183/M-0993/M-0696/F-0829/F-0799/F-0839/F-0846/F-0812/M-0780/M-1223/F-1010/M-0566/F-0955/F-1151/F-1328/M-0609/F-1040/F-0629/F-0623/F-1126/F-1042/F-0798/M-1319/M-0703/M-1262/M-0723/F-0754/F-1282/F-0545/M-1101/M-1201/F-0882/F-0950/F-0578/F-1143/M-1248/F-0775/M-1187/F-0561/F-0935/F-0625/M-1107/F-0893/M-0876/F-1169/F-1032/F-0807/F-0687/F-0672/M-1068/M-0510/F-0952/F-0530/F-1108/F-0543/F-0503/M-1022/M-1084/M-0599/M-0794/F-1041/M-0528/M-0970/F-0957/M-1035/F-0514/M-0606/M-0940/M-0920/F-0697/M-0529/F-0628/F-1273/M-0777/F-0894/F-0954/M-1281/F-1333/F-1013/M-1072/M-0548/F-0904/F-1066/F-1271/F-1257/F-0757/M-1194/F-1316/F-1196/F-0830/F-0698/M-1170/M-0896/F-0659/F-1106/M-0877/F-1059/F-0728/M-1083/M-0859/M-0597/M-1156/F-1023/M-0646/M-0678/F-1004/M-1247/M-0691/F-0772/F-0647/M-1044/M-1074/F-1312/M-1243/F-0516/F-0568/M-0949/M-1307/F-1249/F-1179/M-0507/F-0819/F-0948/F-1297/M-1033/F-1313/F-1335/M-1302/M-0524/F-1225/M-0899/M-1025/M-1069/F-1119/M-0906/M-1117/F-1284/M-0783/F-0563/F-0913/F-1071/M-1000/M-0547/F-1018/M-1211/F-0617/F-1165/F-1285/F-0864/F-0984/F-1213/M-0802/M-1339/M-0724/M-0527/F-0929/M-1054/F-0688/M-0709/M-0895/F-0924/F-0886/M-0961/M-0771/M-0831/F-0648/M-0765/F-0767/F-0705/F-1216/M-0600/M-0540/F-0720/M-1164/M-1310/M-1345/M-0782/F-0917/M-0675/M-0809/F-0692/F-1336/F-1259/M-1326/F-0844/M-0805/M-1009/F-1136/F-1210/M-1217/F-0689/M-1007/F-0515/F-0939/F-0598/M-0790/M-1323/M-0664/M-0536/F-0884/F-1203/M-0590/M-0620/F-0942/F-1242/M-0850/F-1039/M-0523/F-1222/F-1214/F-0520/F-0751/M-1303/M-1334/M-0587/M-0557/F-1122/M-0998/F-1045/F-0726/M-0534/F-1193/M-0608/F-0580/M-1095/F-1349/M-1172/M-0860/M-1287/M-1005/F-0883/F-1250/F-0983/F-0727/F-1189/F-1332/M-1111/F-1002/F-1202/F-1127/F-1123/F-1277/M-0821/M-1205/F-1105/F-0962/F-0627/M-0878/M-1173/M-0573/F-1341/M-1091/F-1149/F-1278/M-0871/M-0665/M-0833/M-1269/M-1265/M-1008/F-0508/F-0686/F-1272/M-0577/F-1256/F-0676/F-1153/M-0759/M-0981/F-1258/M-1264/M-0779/M-1304/F-1116/F-0614/F-1240/F-0502/M-0639/F-1086/F-0579/M-0699/F-0532/F-0707/F-0619/M-1347/M-1289/F-1190/F-1065</t>
  </si>
  <si>
    <t>M-1338</t>
  </si>
  <si>
    <t>Kamran Hussain</t>
  </si>
  <si>
    <t>F-0828/F-1045/M-0837/F-0935/F-0687/M-0738/F-0627/F-0544/F-1071/M-0996/F-1196/M-0967/M-1014/F-0543/F-0954/M-1184/M-0723/F-0545/F-1151/M-0859/F-1178/M-1293/M-0778/M-1201/M-0919/F-0515/F-1136/M-0678/M-0821/M-0960/F-1336/M-1051/F-1318/F-0991/M-0599/F-1152/F-0629/F-1183/M-0501/F-1171/F-0913/F-0622/F-0502/F-1086/F-1126/F-1046/M-1167/M-0610/F-0583/F-1079/F-1273/F-1012/F-0748/M-0906/M-0961/F-0739/F-0660/M-0607/M-1248/F-0754/F-0598/F-0512/F-1202/F-0861/F-1249/F-1324/F-0842/F-0663/M-0709/M-1025/F-0714/M-0519/F-0563/F-0632/F-0911/F-0668/M-0833/F-0864/F-1222/M-0570/F-1216/M-0877/F-0720/M-1267/F-1004/M-1078/M-1030/M-0540/F-0537/M-0528/M-0505/M-0988/M-1347/M-1344/F-1060/M-1303/M-0680/F-0836/M-0970/M-0529/F-0953/F-1041/F-0959/F-1282/M-0567/M-1194/F-0844/F-0775/M-0818/F-0787/M-0993/F-1143/M-1077/F-0900/M-1182/M-0602/M-0834/F-0760/M-1072/M-0691/M-0895/F-0638/F-1179/F-1062/F-1106/F-0531/M-1036/F-0588/F-0558/F-0942/M-1319/M-1024/F-0804/F-1210/F-1263/F-0975/F-1055/M-0860/M-1269/F-0893/M-0677/M-1095/F-0772/F-0786/M-0910/F-1212/F-1233/F-1129/F-0917/M-0951/M-0679/F-1279/M-0794/M-0862/F-0830/F-0532/F-1228/F-0894/F-0682/F-1146/F-1168/F-1001/F-1240/F-1314/M-1187/M-0973/M-0920/M-0777/F-1250/M-1223/F-0628/M-1031/M-1205/M-1005/F-0504/F-0753/F-0652/F-0966/F-1063/F-0613/F-0950/F-0764/M-0982/F-1015/F-0757/M-0865/F-0882/M-1068/M-0815/F-0568/F-1154/M-0593/M-0901/F-0617/F-1132/M-1281/M-1035/M-0673/M-1022/F-1226/M-0620/M-1111/M-0781/F-0578/F-0827/F-0648/M-0608/F-1227/M-0600/F-0688/F-0799/M-1147/M-1156/F-1131/M-0665/M-0915/M-1054/M-0758/F-1317/M-0897/F-1245/M-0932/M-1326/M-1276/M-0933/M-0963/M-1044/M-1038/F-1116/F-1120/M-1009/F-1225/M-0524/F-1335/M-0792/M-0814/F-1285/M-1195/M-0926/F-1059/M-0694/M-0526/M-0791/M-1301/F-0672/M-1192/M-0577/F-0514/F-1322/F-0812/F-0797/M-0879/M-0887/F-1271/M-0510/M-1262/M-1310/M-0840/F-0564/M-1083/F-1108/M-1135/F-1027/M-0715/F-1042/M-0523/M-0925/M-0594/F-1098/F-1242/F-0980/M-0800/F-0767/F-1153/M-0606/F-1026/F-1333/M-1029/F-1123/M-1291/M-0770/F-1234/F-0727/F-1169/M-1231/M-0774/F-1119/M-0779/M-0566/M-1033/F-1189/F-0857/M-1304/M-1311/M-0553/M-1268/F-0735/M-0789/M-0626/F-1257/F-0972/M-1235/M-0923/M-0949/F-0751/M-1298/F-1253/F-1346/F-1070/F-0929/F-1328/F-0695/F-0728/F-1028/F-0616/F-0517/F-1138/M-0700/M-0843/M-0964/F-0574/F-0592/F-1115/F-0561/F-0766/M-1172/F-1316/F-1337/F-0763/M-1093/M-0755/M-1000/F-0689/F-0829/M-1218/F-0538/M-0806/M-0518/M-0636/F-0612/F-1340/M-0986/F-1165/M-0876/F-1002/M-0841/F-0819/F-0773/M-1241/F-1309/M-0977/F-1190/F-1092/F-0886/F-0508/M-1101/M-0734/F-0710/M-0768/F-0984/M-1243/F-1277/F-0712/F-0803/M-0534/M-1302/F-1198/F-1113/F-0798/F-0948/M-0851/M-0868/M-0816/M-1158/M-1320/F-0725/M-0631/F-0934/M-1163/M-0826/F-1272/M-0664/F-0601/F-0807/M-0989</t>
  </si>
  <si>
    <t>M-1339</t>
  </si>
  <si>
    <t>Abigail Douglas</t>
  </si>
  <si>
    <t>F-1168/M-1223/F-0543/F-1316/F-0959/M-1347/F-1045/M-1068/F-1151/F-0828/F-0735/F-0592/F-0804/F-0954/F-1059/F-0957/F-0545/M-1255/M-0973/F-0839/M-1035/M-0926/F-0748/M-1031/M-0694/F-1178/M-0837/F-0786/M-0824/M-0860/F-1213/F-0953/M-1293/M-0758/M-0992/F-0775/F-0842/F-0882/M-1187/M-0862/F-0798/F-1155/M-0703/M-0606/M-0915/M-0779/M-1054/F-0525/M-0768/M-0961/F-1210/F-1016/F-0580/M-1025/M-1077/M-1078/M-1301/F-0515/M-0513/F-0900/M-0755/F-0512/F-0935/M-1344/M-0696/F-1196/M-0951/F-1318/M-1182/M-0834/F-0625/F-1284/M-0670/F-1120/M-1181/M-1117/M-0967/F-0844/M-0562/F-0937/M-1231/M-1303/F-1273/F-0984/F-1108/F-0538/M-0658/F-0763/F-0861/M-0576/M-0996/F-1119/F-0583/M-0597/F-0514/M-1069/F-0578/M-0895/M-0988/F-1214/M-0881/M-1307/F-1063/M-1109/M-0901/M-0555/M-0771/F-1222</t>
  </si>
  <si>
    <t>F-1340</t>
  </si>
  <si>
    <t>Abdulhadi Salah</t>
  </si>
  <si>
    <t>F-1204/F-0538/F-0592/M-1223/F-1316/F-1336/F-1002/F-1151/F-0537</t>
  </si>
  <si>
    <t>F-1341</t>
  </si>
  <si>
    <t>Wang Min</t>
  </si>
  <si>
    <t>F-1169/M-1276/F-0953/M-1223/F-1119/M-0694/F-0545/F-1032/M-0738/F-1171/M-0755/M-0910/F-0819/M-1347/M-0967/F-0935/M-1293/F-1045/M-0996/M-0837/M-1054/F-0786/F-1002/M-1068/M-1036/F-0538/M-1187/F-0861/F-0980/M-1201/M-0821/F-0739/F-0580/F-1183/F-1324/M-1303/F-0592/M-1005/M-0806/F-0959/M-0774/F-0537/M-0919/F-1041/F-1204/M-0548/M-0590/M-1084/F-0617/M-1319/M-1038/F-0598/F-1004/M-1051/F-1129/M-1184/M-0892/F-0763/M-0703/M-1262/M-0792/F-0950/F-0583/F-0898/F-1253/F-0747/M-1087/M-1255/M-1107/M-0824/M-0758/F-0975/M-0664/F-0543/F-0512/M-0733/F-1213/F-0882/M-0992/M-0993/M-0928/F-0957/M-0609/M-0995/F-1060/F-1146/F-1123/F-1151/F-1226/F-1046/M-1033/F-1317/M-0524/F-1198/M-1069/F-1040/F-0688/F-0927/F-1042/M-0869/M-1170/F-0563/M-1117/F-0549/M-1139/F-0625/M-1300/F-1263/F-1071/F-1144/M-0851/M-1095/F-1240/M-0926/M-0606/M-0680/F-1214/M-1158/M-0925/F-1081/F-1165/F-0503/M-1083/M-0940/F-1245/F-1257/F-0671/F-0775/F-0808/F-1190/F-1318/F-1120/F-0612/F-0893/F-0956/M-1025/F-0532/F-1130/F-1314/M-0608/M-0782/F-0798/M-0988/F-1337/F-1131/M-0539/M-1320/F-1336/F-0900/F-0720/F-1216/M-0636/F-0635/F-0619/M-1292/F-0955/F-0564/F-0672/M-0556/F-0629/M-0624/M-0599/M-1145/F-0726/F-0804/F-1013/F-1284/F-0952/M-0771/F-1280/F-0807/F-1179/M-0895/M-0888/F-0913/F-1315/M-0560/F-1178/F-0544/F-0682/M-0677/F-0614/F-0663/M-1286/F-1282/F-1057/F-1001/F-0844/M-1194/F-0828/M-0534/F-0561/F-1346/F-1059/F-1143/M-0997/M-1329/F-0855/F-0864/M-1211/M-1044/M-0876/M-1030/F-0929/F-1321/F-0764/M-1283/M-1182/F-1012/F-0757/M-0933/M-0723</t>
  </si>
  <si>
    <t>F-1342</t>
  </si>
  <si>
    <t>Martha Parker</t>
  </si>
  <si>
    <t>F-1169/F-0592/F-1151/M-0977/F-1198/F-0959/F-1126/F-0632/F-0545/F-1336/F-0638/M-0678/M-0646/M-1307/F-0531/F-0935/F-0861/M-0960/M-0892/F-0622/F-0937/M-1293/M-0609/F-0804/F-0537/M-1068/M-0821/F-1129/M-1187/M-0505/F-0583/F-0579/M-0566/F-0900/M-1038/F-0538/M-0507/M-1301/F-1026/F-0512/F-0580/F-0991/F-0739/M-1286/F-0543/M-1292/F-0688/M-1030/F-1041/M-0738/F-0836/M-0920/M-1035/F-0812/F-1146/F-0726/F-0819/M-1014/F-0828/F-0911/F-0913/M-1095/F-0619/M-0899/M-1304/F-0627/M-0876/M-1072/F-0757/M-0526/F-0502/F-1190/F-1001/F-0544/M-0562/F-0838/F-0687/F-1070/M-1087/F-1171/F-0712/F-1081/M-1325/F-1168/F-1079/F-0563/F-0717/F-0775/F-0975/F-0685/F-1324/M-0594/F-1106/F-0984/F-1337/M-0794/F-1318/F-0798/M-0607/F-1132/F-0671/F-0532/F-0942/M-0620/M-0967/F-0705/F-0578/F-1285/F-1282/F-0829/M-0778/M-0501/F-0568/M-1031/F-0623/M-0600/M-0691/F-0950/M-0630/M-0694/M-0877/M-0792/M-1170/M-0715/M-0824/M-0703/M-0992/F-0714/F-1280/M-1223/F-1045/F-1130/F-1196/M-0834/M-1276/F-0659/F-0760/F-1032/F-0564/M-0540/F-0617/M-1247/M-0928/M-0833/F-1178/F-0955/F-0763/M-1147/F-1152/M-0841/M-1139/M-0949/M-0634/M-0744/M-0777/F-1295/M-1262/M-1007/F-0799/M-1339/F-1061/M-1269/F-1123/M-0782/F-1071/M-0940/F-1143/M-0888/F-0596/M-1345/M-0555/F-0648/F-1316/F-0980/F-0898/F-0844/M-1201/M-0560/F-1049/M-0818/M-0529/F-0625/F-0772/M-0909/F-1222/F-1028/M-0557/M-0970/F-1002/F-1103/M-1077/M-1182/F-0839/F-1278/M-1036/M-1347/M-0961/M-0995/M-0624/F-0849/M-1195/M-1194/F-1004/F-1257/M-0826/M-1005/M-1054/M-0548/M-0740/F-0690/F-0669/F-1272/F-1018/F-1202/F-1315/M-0926/M-1051/M-0732/M-0859/F-1155/M-1248/M-1142/F-0652/F-1335/M-0636/F-1258/F-1066/F-0810/M-0771/F-1046/M-0759/F-1063/M-0590/F-1238/F-1154/F-0786/M-0820/M-0997/F-1012/F-1284/M-1320/F-0751/F-1136/M-0805/F-1204/F-0686/M-1101/F-1297/M-1283/M-0528/F-0852/F-1165/M-1243/M-0656/F-1348/M-0654/M-1025/M-0765/M-0559/M-0731/M-0806/M-0527/F-1225/F-1121/M-0881/F-1075/M-0649/F-0735/M-0910/F-1115/M-0802/F-0855/M-0903/M-0993/F-1176/M-0680/F-0522/F-0613/F-0663/F-1188/M-0577/F-0927/F-0720/F-0588/M-0837/F-1089/M-0843/F-1119/F-1060/M-0994/F-0754/M-0781/M-1021/F-1274/F-0503/M-0519/F-0682/F-0753/F-1317/M-0536/F-1271/F-0525/M-0814/M-1167/M-0696/F-1261/M-1303/M-0901/M-0665/F-1015/F-1189/F-0719/F-1092/F-1183/F-1212/M-0768/F-1279/M-0906/M-1107/M-1231/M-0986/F-0886/M-0850/F-0957/F-1305/M-0567/M-1192/M-1334/F-0591/M-0758/F-1090/F-1193/M-0848/M-0907/F-1059/F-1062/F-1112/F-0983/M-0896/M-0865/F-1213/M-1161/F-0773/M-0534/F-1023/M-0679/M-0831/F-1141/F-0653/F-0698/M-0664/F-1175/M-1078/M-0586/M-0851/M-1043/M-1164/F-0601/F-0864/F-0575/F-1306/F-1180/F-0701/F-0954/F-1153/F-1133/M-0988/F-1333/F-1016/M-1135/F-0858/M-0510/F-0672/F-1328/M-0593/F-1313/F-1232/M-0513/M-0919/M-0800/M-0662/F-0857/F-0787/M-0605/F-1340/F-1210/F-1086/M-0716/F-0520/F-0953/F-1138/F-1203/F-1134/M-0570/M-0981/M-0779/F-0968/F-0552/M-0761/F-0515/M-1344/F-1105/F-0574/F-0614/M-0835/F-0882/M-1329/F-1116/M-0774/M-0982/M-0626/M-0734/F-0948/F-0952/M-0996/M-0895/M-0973/F-0766/M-1197/M-1148/F-1259/F-0569/F-1042/M-0945/M-0506/M-0509/M-0599/M-0979/M-1162/M-0862/M-1281/M-0755/F-1057/M-1145/F-1250/M-1184/M-1163/M-0743/F-0725/M-0885/F-0827/F-1186/M-0723/F-0832/M-1110/F-0883/F-0808/M-1241</t>
  </si>
  <si>
    <t>M-1343</t>
  </si>
  <si>
    <t>Mohsin Sultan</t>
  </si>
  <si>
    <t>F-0953/M-0988/M-0973/F-0632/F-1046/M-0505/F-0579/F-0935/M-1293/F-1204/F-1123/F-1285/M-0860/M-0837/F-0735/F-1136/M-1248/M-0534/M-0818/F-1324/F-0592/M-1286/F-0638/F-1213/F-1013/F-1216/M-0519/F-0617/F-1257/F-0927/F-0913/M-1135/M-0738/M-0536/F-1151/F-1016/M-1347/M-0636/M-0606/M-0694/F-1215/M-0996/F-0751/M-0915/F-1126/M-1325/M-0831/M-1095/F-1059/M-1303/F-0544/M-0783/M-1068/M-0909/F-0668/M-0658/M-0501/F-0712/M-0961/M-0899/M-0778/M-0892/M-0593/F-0672/F-0842/M-0925/M-1031/F-1129/F-1004/F-0622/F-0563/M-0550/M-1111/F-1253/F-1079/F-1138/F-1190/M-0895/F-0574/F-0717/F-0839/F-1188/F-0807/F-0514/M-0960/F-0627/M-0723/M-1223/M-0928/M-0744/M-0809/M-0867/F-1012/M-0949/F-0937/F-1186/F-1196/F-0828/F-0929/F-0975/F-1119/F-0772/M-0624/M-0780/M-1276/M-0600/F-1168/F-0619/M-1051/F-0613/F-0625/F-0799/F-1071/M-0555/F-1284/F-1026/M-0841/F-1106/F-1193/M-0620/F-0714/M-0826/M-0609/M-0715/F-0568/F-0727/M-0557/F-0763/F-1226/M-1167/M-0733/M-0610/M-0816/F-1152/M-0594/F-1108/F-1271/M-1345/M-0513/M-0970/M-1054/F-1061/F-1337/M-1043/F-1212/M-1158/M-1320/M-0792/F-0517/F-1240/M-0630/F-0764/F-1317/M-0868/F-1052/M-0678/M-0547/M-1304/F-0942/F-0545/M-1201/F-1023/F-0836/M-0802/M-0567/M-0582/F-0660/F-0671/F-0614/M-1283/M-0824/M-0806/F-0858/F-0773/M-1344/M-0587/M-0673/M-0876/F-0552/F-0900/F-1272/M-1195/M-0680/F-1349/F-0588/F-1002/F-0578/F-0760/F-0757/F-1032/M-0896/F-0819/F-1146/M-0967/F-1081/F-0737/M-1014/F-0682/F-1275/F-1130/F-0512/M-0856/M-0765/M-0871/F-0508/M-0919/M-0706/M-1005/F-1279/F-1144/M-1269/F-0974/M-1267/M-1022/F-0502/M-1241/M-0821/M-1139/F-0931/M-1184/F-0904/F-1273/F-0767</t>
  </si>
  <si>
    <t>M-1344</t>
  </si>
  <si>
    <t>Sarah Edwards</t>
  </si>
  <si>
    <t>F-0672/F-1119/F-1198/F-0538/M-1068/F-0563/M-0973/M-0694/M-0678/F-1004/F-1026/M-0860/M-1293/F-1168/F-0596/M-0851/F-1079/F-0751/F-1228/M-1276/F-0804/M-0534/F-1151/M-0540/F-0812/F-1123/M-0843/F-1169/F-0579/M-0920/F-0839/M-1111/M-0996/F-1336</t>
  </si>
  <si>
    <t>M-1345</t>
  </si>
  <si>
    <t>Nidal Sajid</t>
  </si>
  <si>
    <t>F-0935/F-1045/M-1201/M-0599/F-1316/M-0678/M-1231/F-0763/F-1196/M-0560/M-0892/F-1190/F-0592/F-0638/F-1336/F-0748/M-1139/F-0574/F-1012/M-1014/M-0940/M-0524/F-1126/M-1319/M-0833/M-1276/M-1068/F-1168/M-0992/F-1106/F-0563/M-0694/F-0980/F-1041/M-0501/M-1135/F-1079/F-0798/F-0549/M-0859/M-1025/M-1005/M-0540/M-0593/M-0806/F-0726/F-1108/F-1146/M-1287/M-1241/M-0818/F-1119/F-0861/M-1248/F-1333/M-1072/F-1213/F-0846/F-0531/F-0538/M-0860/M-0774/F-0627/M-0519/F-0525/F-1240/M-0768/F-0942/F-0632/F-1061/M-0529/M-0566/F-0543/F-0596/M-0553/F-1210/M-1069/M-1347/M-1170/F-0829/M-1181/M-0744/M-0548/F-1059/F-1081/F-1004/F-0807/F-0614/M-0821/F-0751/M-0636/M-1051/F-1202/F-0764/F-0544/F-0950/F-0787/F-0739/F-0900/F-1138/M-1110/F-1328/F-1349/F-0929/F-1204/M-1293/M-1302/M-0755/F-0520/F-0561/F-0502/F-0913/M-0576/M-1095/F-1305/M-0778/M-1147/F-0545/M-0949/M-1031/F-0629/M-0510/M-0993/M-0909/F-0882/M-1320/F-1337/M-0986/F-0954/M-1218/M-0696/F-0772/M-0862/M-0996/F-1178/F-1324/F-0714/F-1098/F-0757/M-1334/F-0512/M-1223/F-1226/F-0937/M-1102/M-1243/F-0959/M-0586/M-0982/M-0960/M-1078/M-0507/M-0594/F-0957/M-0906/F-0939/F-0812/F-0953/F-1171/M-0933/M-0841/F-0578/M-0620/F-0804/F-0728/F-0838/F-1144/F-0619/M-0610/F-0651/F-1285/F-0625/F-1002/F-0688/F-1049/F-1222/F-1257/F-1183/M-0665/M-0539/M-0709/M-0910/F-0504/M-0582/F-1215/F-0836/M-1235/M-1304/M-0724/M-0941/F-1143/F-0568/M-1286/M-0925/M-0550/M-0567/F-0786/F-0889/F-1275/F-0857/F-1127/M-1172/M-0809/M-0928/F-1062/F-1212/M-0536/M-0979/F-1314/F-0514/F-0537/F-0661/F-0830/M-0715/F-1016/F-0698/F-1060/M-1301/M-0926/M-1292/M-1082/F-1136/M-0973/F-1282/M-0867/M-1268/M-0703/F-1321/F-1188/M-0677/M-1167/M-1033/F-0884/F-1123/F-0517/M-0771/M-0851/F-0645/F-0775/M-0716/M-0654/F-0583/M-1323/F-0663/F-1242/M-0877/F-0575/M-1205/F-1001/F-1153/F-1227/M-0534/M-0608/F-1169/F-0839/M-1298/M-1307/F-0894/F-0762/M-0738/M-1030/M-0733/F-0652/M-0777/M-0814/F-1348/F-1346/M-0642/M-0834/M-1207/F-0660/F-0669/F-1198/F-1232/M-0570/M-0597/M-0670/F-0852/F-0753/F-1070/M-1142/F-0934/F-0635/M-0634/M-0581/F-0797/F-1075/M-0607/F-1063/F-0580/F-1066/F-0803/M-0899/F-0685/M-1037/M-0853/M-0919/F-0819/F-1133/M-0824/M-0826/F-1121/F-0971/F-0799/M-1267/M-0587/M-1107/F-1214/F-1131/F-1335/M-1008/F-0975/F-0858/M-1084/M-1344/F-1341/M-0944/F-0616/M-1191/M-0505/F-0672/F-0564/F-0810/M-0611/M-0765/M-1325/F-0990/M-0885/F-1055/F-1057/F-1151/F-0827/F-0952/F-1238/M-0856/F-0628/M-0650/F-0927/M-1208/F-1279/F-1129/M-1038/M-1050/M-0509/F-0671/F-0991/F-0750/F-0828/M-1003/M-0837/M-1074/F-0712/M-0605/M-0923/F-1039/F-1046/F-1130/M-0896/F-0720/F-0917/M-0742/F-1273/M-0662/F-0515/M-0792/M-0506/M-0723/M-0729/F-1245/F-0588/M-1083/M-0590/M-0700/M-0624/F-1186/F-0648/F-0785/M-0541/M-0655/M-0895/M-0673/F-1229/M-0776/M-0609/F-0965/M-1182/M-0513/F-1280/M-0840/F-0893/M-0961/M-0997/F-0659/F-1297/M-0680/M-1187/F-0552/F-0623/M-1329/M-1111/F-1159/F-1042/F-0760/F-0622/F-1149/M-0815/M-0571/M-1289</t>
  </si>
  <si>
    <t>F-1346</t>
  </si>
  <si>
    <t>Yi Na</t>
  </si>
  <si>
    <t>F-1071/F-1013/M-0961/M-0636/F-0531/F-1336/F-0592/M-0567/F-0543/M-1231/F-0913/M-1111/F-0622/M-0824/M-0607/M-0774/F-1098/M-0806/M-1014/M-0694/M-0562/F-1002/M-0910/F-0937/M-0843/F-1198/F-0786/M-0960/F-0671/M-1184/M-0723/M-1054/F-1228/M-1187/M-0977/M-1194/F-0900/F-0568/M-0901/F-0515/M-0566/M-0744/M-1339/M-1107/M-0967/F-0846/M-1255/F-0864/F-1215/F-1136/F-1012/F-1171/M-0899/M-1243/M-0831/F-1257/F-1204/M-1033/M-0862/M-0915/F-1152/M-0988/F-0748/M-0909/M-0940/M-1167/M-0837/M-0593/F-1263/F-0598/F-1210/F-1066/M-0594/F-1106/M-0526/F-0984/M-0794/M-1344/F-1059/M-1181/F-1253/M-0590/M-0895/F-0516/M-0877/F-0686/F-1060/M-0620/F-0561/M-1298/M-0501/F-0950/M-0919/M-0664/M-1035/F-1312/F-0955/M-1072/M-1286/F-0583/M-0996/F-1063/F-1062/F-0808/F-0974/F-1123/F-0508/M-0821/M-1051/F-0668/F-1188/F-1086/F-1081/M-1031/M-0834/F-0927/M-0920/F-0754/M-0818/M-1139/M-0992/F-0638/F-0632/F-0503/F-1129/F-1146/M-0665/M-1347/M-0944/F-0753/F-1049/M-0951/M-1025/M-1289/F-0838/F-0532/F-1295/M-0897/M-1156/F-1108/F-0893/F-0660/M-0793/M-0505/M-1110/M-0782/M-1268/M-0949/F-1190/F-0939/F-1057/M-1223/F-0763/F-1143/M-0527/F-0884/M-1147/F-0596/M-0600/F-0687/M-1201/F-1275/M-0815/M-0524/F-1121/M-0758/M-0528/M-0868/F-1045/F-1316</t>
  </si>
  <si>
    <t>M-1347</t>
  </si>
  <si>
    <t>Nicholas Wood</t>
  </si>
  <si>
    <t>F-0828/F-1317/M-0694/F-0512/M-0940/M-0607/F-1190/F-1079/F-0543/M-0738/M-0624/F-0763/M-0910/M-0996/F-1120/F-1126/M-1107/M-1319/M-0562/F-0959/F-0957/M-0843/F-0786/F-0592/F-0578/M-1243/F-1210/F-0950/M-1292/M-0973/F-1198/M-0986/F-0617/M-1344/M-0818/F-0622/M-0982/M-0609/M-0678/M-1038/M-1035/M-1084/F-0753/M-1287/M-0841/M-1014/F-1045/F-0580/F-1042/M-0768/F-1013/M-0919/M-1167/F-0735/F-0804/F-1216/F-0660/M-0778/M-1303/M-0567/F-0726/M-0524/M-0977/M-0610/F-1228/M-0979/F-0625/M-0995/M-1218/M-0877/M-1031/F-0927/M-1184/F-1098/F-1257/M-1068/F-0842/F-1215/F-1305/M-1231/M-0536/F-1063/M-1095/M-1262/F-1143/M-1276/F-0671/F-1337/M-1005/M-1101/M-1241/F-1316/M-0992/F-0596/M-1078/F-1023/M-0576/F-1226/F-1318/F-0819/M-0928/M-0834/M-0960/F-0598/F-1297/F-0668/M-1307/F-0720/F-1138/F-0747/F-0882/F-0929/F-0857/F-0531/F-0911/F-0798/M-0860/F-1112/M-0703/F-0549/M-1044/F-0561/M-1247/F-1176/M-1291/F-1027/F-0613/F-0627/M-0590/M-0553/F-0913/M-0696/F-1106/F-0687/F-1336/F-1123/F-0685/M-0791/F-1060/F-0846/F-0900/M-0664/M-0901/F-0812/M-1269/M-0723/M-0744/M-0586/F-0855/M-0774/F-1245/M-0963/F-1049/F-0861/F-0619/F-1263/M-0593/F-0991/M-1025/F-0588/M-1302/M-1117/M-1036/M-0507/M-1201/F-0651/M-0755/F-0574/M-0831/F-0942/M-1329/M-0566/F-1179/M-0933/M-1170/F-0717/M-0794/M-0961/F-0935/F-1165/F-1012/F-0579/F-1015/F-1171/F-1119/F-0516/M-0967/F-1002/M-0988/F-0628/F-1153/F-1041/F-1335/F-0836/M-0926/F-1046/F-0690/F-0672/M-0923/M-0670/F-0757/F-0563/M-0993/M-0899/F-0688/F-0937/F-0980/M-0806/M-0724/F-1155/F-0719/M-0526/F-0712/F-0739/M-0581/F-1278/F-0832/F-0515/F-1188/M-1268/M-0897/M-0856/F-1061/F-1066/M-0510/F-0969/F-0568/M-0792/M-0746/F-1183/F-1055/M-0943/F-0503/M-0519/F-1071/F-1032/F-0955/F-0623/M-0837/M-1326/M-0826/M-1195/M-0741/M-1339/M-0709/M-1056/M-0765/M-1223/M-1135/M-0997/M-1156/F-0705/M-0715/M-0779/M-1102/M-0639/M-0608/M-1009/F-0954/M-0759/M-1172/F-1004/F-0838/F-1213/M-0570/F-1151/M-1310/M-1181/M-0862/M-1334/M-1030/M-1325/F-0538/F-0914/M-0501/F-1233/M-1281/M-0634/F-0825/M-0736/M-0947/M-1069/F-1146/M-0540/M-0847/F-1332/M-0869/F-1039/F-0839/M-0879/F-0689/F-0987/M-0649/M-0527/F-0552/M-0853/M-0850/F-1274/M-1067/F-0984/M-0868/M-1054/M-0821/F-0647/F-1169/F-0638/F-0522/F-0808/M-0550/F-0760/M-0814/M-0752/F-1196/F-1168/M-1161/M-0528/F-0551/F-0629/M-0680/M-1267/M-0565/F-1052/F-1204/F-1092/F-1136/M-1255/F-0659/M-1003/F-0864/M-0731/F-0924/F-1180/M-1111/F-0766/F-1113/M-0865/M-0783/F-1285/M-0505/M-0824/F-1178/M-1074/F-0751/F-1249/M-0700/M-1080/F-0898/F-0894/M-0854/F-0893/M-0881/M-0776/F-1059/F-1295/F-0686/M-0777/F-0844/M-0915/M-0584/M-1293/F-0508/F-0583/M-0781/M-1211/F-1057/F-0653/M-1033/F-1160/F-0558/F-0545/M-0944/M-1139/M-0732/M-0548/F-0801/M-1187/M-0758/M-1206/F-1306/F-0767/F-0968/M-1323/F-0965/F-1346/M-0573/M-0876/M-1182/M-1145/M-0523/F-0797/F-0754/M-0981/M-0761/M-1239/F-1086/F-1324/M-0782/M-1158/M-0970/M-1000/M-0949/F-1238/M-0604/M-1051/M-0840/M-1264/F-0637/F-0823/M-1338/F-0976/M-0743/F-1212/M-0636/F-1152</t>
  </si>
  <si>
    <t>F-1348</t>
  </si>
  <si>
    <t>Maryam Abdullah</t>
  </si>
  <si>
    <t>F-0543/F-1045/F-0531/M-0843/F-1198/F-0502/F-0627/F-1136/F-0953/F-0913/M-1068/F-0544/F-1026/F-0687/M-0949/M-0768/M-0973/F-0617/M-0824/M-0562/F-1119/F-1213/F-0935/M-0534/M-1339/M-1038/F-0748/M-1223/F-1165/F-0563/F-1312/F-0950/F-0538/F-0842/F-1168/M-1292/M-0590/M-0664/M-0606/F-1317/M-1325/M-0961/M-0915/F-1046/F-1132/F-0520/F-0757/M-0919/F-0804/M-0779/M-1320/M-1347/F-0688/F-1071/M-1033/F-0975/M-0758/M-0524/F-1155/M-1287/M-0678/M-0881/F-0717/M-0862/F-1183/M-0940/F-0836/F-0512/M-1262/M-0694/M-0837/F-1215/M-0821/F-0668/M-1248/M-1036/M-0876/M-1231/F-0671/M-0993/F-0900/M-0841/M-0820/F-1318/M-0899/F-0798/F-1333/F-0839/F-0619/F-1196/F-1002/M-1031/M-0774/F-0682/M-0901/F-0588/F-0638/F-0808/F-1060/F-1106/M-0715/M-0610/M-0723/F-0747/M-1095/M-0536/M-0826/F-1305/F-0580/F-0579/F-0846/M-0744/F-0712/M-0979/M-0833/F-1324/M-0677/M-1304/M-0792/F-0819/M-1156/M-0597/M-0560/M-0636/M-0817/M-0906/F-0690/F-1328/F-1151/M-0553/F-0799/F-0632/F-1120/M-1135/M-0658/M-1208/F-0549/F-0578/F-1001/F-0517/F-0763/M-0791/F-1295/M-0967/F-0623/M-1087/F-1143/F-1210/M-0608/F-1273/F-1214/M-0557/M-1084/F-1282/M-1205/F-1193/F-1063/M-0869/M-0670/F-0530/M-1300/M-0865/F-0753/F-1204/F-0772/F-1249/F-0672/F-0751/F-1079/F-1013/M-1187/M-0996/F-0739/M-1167/M-0932/F-1042/F-1280/M-1117/M-0505/F-0857/F-0991/F-1055/M-0510/M-0831/F-1316/M-0526/F-1314/M-1291/F-0525/F-0545/M-0609/F-0596/F-1216/F-1178/M-1319/M-0630/M-1078/M-1102/F-1059/M-0815/M-0646/M-0582/M-0624/F-1190/F-0515/F-1171/M-0903/F-1227/M-0600/F-0984/M-0566/F-0727/F-0622/F-1146/F-0786/F-0775/M-0593/M-1162/M-0528/F-1232/F-1129/F-1018/M-0860/M-0587/M-1077/F-0625/M-0602/M-1207/M-0777/M-0897/F-0574/M-0945/F-1004/F-1189/F-0504/M-1181/F-1278/F-0852/M-0709/F-0598/M-0982/F-1222/F-0827/M-1268/F-0807/M-0789/M-0620/M-1323/F-1027/F-1297/F-1233/M-0879/M-1266/M-1139/F-0676/M-0885/M-1014/F-0686/F-1245/M-1184/M-1091/F-1229/F-0939/F-0698/M-1109/F-0684/M-0933/M-0665/M-1241/F-1057/M-0794/F-0889/M-0741/M-0607/F-0972/F-0537/F-0551/M-1303/M-0920/M-0963/F-0614/M-0655/M-0776/M-1158/M-1344/F-1202/F-0810/F-0735/F-1226/M-1030/F-1115/F-0828/M-0770/M-1267/F-0764/M-0988/M-0805/M-0995/F-1349/F-1040/F-0829/M-0941/F-0971/F-0592/M-0673/M-1054/M-0519/F-1336/M-1224/M-1150/M-0599/F-0503/M-0507/F-1274/F-1103/F-0532/M-1276/M-0755/M-1056/M-0680/M-1005/F-1010/M-0994/M-0947/M-0802/F-1176/M-0711/M-0928/M-0986/F-0635/M-1345/M-0960/M-0818/F-0535/M-0738/M-0840/F-0669/F-1188/F-1015/M-1083/F-0931/F-1169/F-0882/F-1180/M-0649/F-1152/M-0513/M-0740/M-1145/F-1228/M-0691/F-0695/F-1098/F-0955/F-0589/M-0733/F-1258/F-1123/M-0567/F-1127/F-0911/M-1308/F-0864/F-1133/F-0954/F-1341/F-1138/M-0643/F-0685/F-1321/M-0943/M-1147/M-0834/F-0787/M-1211/M-0742/F-1234/M-0910/M-0944/M-1293/M-0930/F-0720/M-0641/F-0762/F-0959/F-0660/M-1050/F-0948/M-1088/F-1240/F-0564/F-1032/M-0703/F-0722/F-1113/M-0576/F-1335/F-0987/F-0916/F-0521/F-1020/M-1310/M-0506/M-0675/F-1285/M-0859/F-0875/M-1096/F-0922/M-0683/F-1144/F-0917/F-0801</t>
  </si>
  <si>
    <t>F-1349</t>
  </si>
  <si>
    <t>Esam Jaber</t>
  </si>
  <si>
    <t>F-0935/M-0973/F-0861/F-1316/F-0687/F-0953/F-0543/M-0821/M-0837/M-1347/F-0672/M-0599/F-0578/M-0961/F-0538/F-1168/M-0738/M-0860/M-0877/M-0834/F-0592/F-1336/F-0544/M-1139/M-0723/M-0744/F-1169/F-0934/M-0824/F-1013/F-0754/F-0545/M-0519/F-0638/M-0833/F-0882/M-1078/M-1111/F-0735/F-1151/F-1136/M-1248/M-1201/F-1042/M-1031/F-0828/M-1107/F-0838/F-1152/F-0751/M-0919/M-1307/M-0560/F-0563/M-0694/M-0892/M-0910/M-1084/F-1106/M-1036/M-0536/F-0864/M-0524/F-0682/M-0534/M-1292/F-0712/M-0806/M-0791/M-0513/F-0685/M-0794/M-0901/M-0607/M-0779/M-1187/F-1002/F-0532/F-0579/M-0992/M-0548/F-0659/F-0929/M-1262/F-0697/F-0975/F-1131/M-1054/F-1120/F-1146/F-0799/F-0952/M-0606/M-0526/M-1293/F-1016/M-0792/M-1135/M-0716/F-0726/F-1165/F-0898/M-0777/F-0588/M-0859/F-1297/M-1109/F-0622/M-0636/F-1119/M-1072/F-0913/F-1280/F-0549/F-0819/M-0587/M-1303/F-1066/M-1068/M-1334/M-0967/M-0867</t>
  </si>
  <si>
    <t>→</t>
  </si>
  <si>
    <t>←</t>
  </si>
  <si>
    <t>Cloud</t>
  </si>
  <si>
    <t>Sky</t>
  </si>
  <si>
    <t>Tree</t>
  </si>
  <si>
    <t>Trunk</t>
  </si>
  <si>
    <t>Grass</t>
  </si>
  <si>
    <t>Seconds</t>
  </si>
  <si>
    <t>V15</t>
  </si>
  <si>
    <t>Horse Name</t>
  </si>
  <si>
    <t>Galloping Gizmo</t>
  </si>
  <si>
    <t>Twilight Tango</t>
  </si>
  <si>
    <t>Mighty Meteor</t>
  </si>
  <si>
    <t>Whispering Willow</t>
  </si>
  <si>
    <t>Dazzling Dreamer</t>
  </si>
  <si>
    <t>Racing Rocket</t>
  </si>
  <si>
    <t>Jolly Jumper</t>
  </si>
  <si>
    <t>Velvet Vortex</t>
  </si>
  <si>
    <t>Cheeky Charger</t>
  </si>
  <si>
    <t>Starlit Starburst</t>
  </si>
  <si>
    <t>Brilliant Breeze</t>
  </si>
  <si>
    <t>Frosty Falcon</t>
  </si>
  <si>
    <t>Sunny Serenity</t>
  </si>
  <si>
    <t>Bold Bandit</t>
  </si>
  <si>
    <t>Majestic Mirage</t>
  </si>
  <si>
    <t>Flaming Firefly</t>
  </si>
  <si>
    <t>Mystic Moonbeam</t>
  </si>
  <si>
    <t>Gallant Geyser</t>
  </si>
  <si>
    <t>Dashing Dynamo</t>
  </si>
  <si>
    <t>Peppy Ponytail</t>
  </si>
  <si>
    <t>Sassy Storm</t>
  </si>
  <si>
    <t>Lucky Lightning</t>
  </si>
  <si>
    <t>Zippy Zephyr</t>
  </si>
  <si>
    <t>Radiant Ruler</t>
  </si>
  <si>
    <t>Jazzy Jester</t>
  </si>
  <si>
    <t>Prancing Pixie</t>
  </si>
  <si>
    <t>Hasty Hurricane</t>
  </si>
  <si>
    <t>Snazzy Strider</t>
  </si>
  <si>
    <t>Blazing Blaze</t>
  </si>
  <si>
    <t>Golden Gale</t>
  </si>
  <si>
    <t>Whimsical Whirlwind</t>
  </si>
  <si>
    <t>Pondering Pegasus</t>
  </si>
  <si>
    <t>Starry Stallion</t>
  </si>
  <si>
    <t>Rocking Racer</t>
  </si>
  <si>
    <t>Vivid Velocity</t>
  </si>
  <si>
    <t>Wandering Whisper</t>
  </si>
  <si>
    <t>Bold Blitzen</t>
  </si>
  <si>
    <t>Sprightly Spirit</t>
  </si>
  <si>
    <t>Nifty Navigator</t>
  </si>
  <si>
    <t>Fluffy Frost</t>
  </si>
  <si>
    <t>Twirling Tornado</t>
  </si>
  <si>
    <t>Glistening Glory</t>
  </si>
  <si>
    <t>Dapper Dandy</t>
  </si>
  <si>
    <t>Spirited Specter</t>
  </si>
  <si>
    <t>Luminous Legend</t>
  </si>
  <si>
    <t>Energetic Echo</t>
  </si>
  <si>
    <t>Curious Comet</t>
  </si>
  <si>
    <t>Dynamic Dream</t>
  </si>
  <si>
    <t>Gleaming Gem</t>
  </si>
  <si>
    <t>Zesty Zephyr</t>
  </si>
  <si>
    <t>Charming Charmer</t>
  </si>
  <si>
    <t>Thrilling Thunder</t>
  </si>
  <si>
    <t>Breezy Blizzard</t>
  </si>
  <si>
    <t>Daring Dancer</t>
  </si>
  <si>
    <t>Poppy Popcorn</t>
  </si>
  <si>
    <t>Flashy Firecracker</t>
  </si>
  <si>
    <t>Rex Radiance</t>
  </si>
  <si>
    <t>Enigmatic Ember</t>
  </si>
  <si>
    <t>Shiny Shooter</t>
  </si>
  <si>
    <t>Cosmic Cruiser</t>
  </si>
  <si>
    <t>Twinkling Titan</t>
  </si>
  <si>
    <t>Rusty Racer</t>
  </si>
  <si>
    <t>Spunky Starlight</t>
  </si>
  <si>
    <t>Jubilant Jive</t>
  </si>
  <si>
    <t>Lively Lark</t>
  </si>
  <si>
    <t>Frosted Fantasy</t>
  </si>
  <si>
    <t>Dazzling Delight</t>
  </si>
  <si>
    <t>Mellow Moonlight</t>
  </si>
  <si>
    <t>Rex Razzle</t>
  </si>
  <si>
    <t>Heroic Harmony</t>
  </si>
  <si>
    <t>Giddy Gallant</t>
  </si>
  <si>
    <t>Raging River</t>
  </si>
  <si>
    <t>Sunny Skipper</t>
  </si>
  <si>
    <t>Primal Pulse</t>
  </si>
  <si>
    <t>Slick Silver</t>
  </si>
  <si>
    <t>Happy Hoof</t>
  </si>
  <si>
    <t>Rushing Rapids</t>
  </si>
  <si>
    <t>Clever Cloud</t>
  </si>
  <si>
    <t>Fiery Frenzy</t>
  </si>
  <si>
    <t>Proud Pioneer</t>
  </si>
  <si>
    <t>Jovial Jockey</t>
  </si>
  <si>
    <t>Zany Zeal</t>
  </si>
  <si>
    <t>Gorgeous Glide</t>
  </si>
  <si>
    <t>Majestic Majesty</t>
  </si>
  <si>
    <t>Keen Knight</t>
  </si>
  <si>
    <t>Sparks Sprinter</t>
  </si>
  <si>
    <t>Fleet Foot</t>
  </si>
  <si>
    <t>Nimble Nighthawk</t>
  </si>
  <si>
    <t>Pristine Pearl</t>
  </si>
  <si>
    <t>Bright Blaze</t>
  </si>
  <si>
    <t>STARTING LINE</t>
  </si>
  <si>
    <t>FINISH LINE</t>
  </si>
  <si>
    <t>1 Cell = 1 furlough</t>
  </si>
  <si>
    <t>Dirt</t>
  </si>
  <si>
    <t>Water</t>
  </si>
  <si>
    <t>Mud</t>
  </si>
  <si>
    <t>M</t>
  </si>
  <si>
    <t>W</t>
  </si>
  <si>
    <t>F</t>
  </si>
  <si>
    <t>Food Cost by District</t>
  </si>
  <si>
    <t>Food</t>
  </si>
  <si>
    <t>Historic</t>
  </si>
  <si>
    <t>Global</t>
  </si>
  <si>
    <t>Highland</t>
  </si>
  <si>
    <t>North</t>
  </si>
  <si>
    <t>Apple</t>
  </si>
  <si>
    <t>Bagel</t>
  </si>
  <si>
    <t>Baked Potatoes</t>
  </si>
  <si>
    <t>Banana</t>
  </si>
  <si>
    <t>Biryani</t>
  </si>
  <si>
    <t>Broccoli</t>
  </si>
  <si>
    <t>Carrot</t>
  </si>
  <si>
    <t>Celery</t>
  </si>
  <si>
    <t>Cereal</t>
  </si>
  <si>
    <t>Cheese</t>
  </si>
  <si>
    <t>Chicken Nuggets</t>
  </si>
  <si>
    <t>Clam Chowder</t>
  </si>
  <si>
    <t>Cookie</t>
  </si>
  <si>
    <t>Crackers</t>
  </si>
  <si>
    <t>Eggs</t>
  </si>
  <si>
    <t>French Fries</t>
  </si>
  <si>
    <t>Fried Rice</t>
  </si>
  <si>
    <t>Granola</t>
  </si>
  <si>
    <t>Gyros</t>
  </si>
  <si>
    <t>Hamburger</t>
  </si>
  <si>
    <t>Hash Browns</t>
  </si>
  <si>
    <t>Hot Dog</t>
  </si>
  <si>
    <t>Hummus</t>
  </si>
  <si>
    <t>Ice Cream</t>
  </si>
  <si>
    <t>Lasagna</t>
  </si>
  <si>
    <t>Lettuce</t>
  </si>
  <si>
    <t>Mac And Cheese</t>
  </si>
  <si>
    <t>Milk</t>
  </si>
  <si>
    <t>Orange</t>
  </si>
  <si>
    <t>Pancakes</t>
  </si>
  <si>
    <t>Peanut Butter</t>
  </si>
  <si>
    <t>Pepper</t>
  </si>
  <si>
    <t>Pizza</t>
  </si>
  <si>
    <t>Popcorn</t>
  </si>
  <si>
    <t>Pretzels</t>
  </si>
  <si>
    <t>Protein Bar</t>
  </si>
  <si>
    <t>Ramen Noodles</t>
  </si>
  <si>
    <t>Ribs</t>
  </si>
  <si>
    <t>Salsa</t>
  </si>
  <si>
    <t>Sandwich</t>
  </si>
  <si>
    <t>Shrimp</t>
  </si>
  <si>
    <t>Smoothie</t>
  </si>
  <si>
    <t>Spaghetti</t>
  </si>
  <si>
    <t>Spinach</t>
  </si>
  <si>
    <t>Sushi</t>
  </si>
  <si>
    <t>Tacos</t>
  </si>
  <si>
    <t>Tomato Soup</t>
  </si>
  <si>
    <t>Waffles</t>
  </si>
  <si>
    <t>Yogurt</t>
  </si>
  <si>
    <t>Order Number</t>
  </si>
  <si>
    <t>Student</t>
  </si>
  <si>
    <t>District</t>
  </si>
  <si>
    <t>Quantity</t>
  </si>
  <si>
    <t>Bob Baffert</t>
  </si>
  <si>
    <t>Amanda Beard</t>
  </si>
  <si>
    <t>Jim Click</t>
  </si>
  <si>
    <t>Greg Kinnear</t>
  </si>
  <si>
    <t>John Hughes</t>
  </si>
  <si>
    <t>Jerry Bruckheimer</t>
  </si>
  <si>
    <t>Lute Olson</t>
  </si>
  <si>
    <t>Sean Elliott</t>
  </si>
  <si>
    <t>Richard Jefferson</t>
  </si>
  <si>
    <t>Amy Davidson</t>
  </si>
  <si>
    <t>Nick Foles</t>
  </si>
  <si>
    <t>Geraldo Rivera</t>
  </si>
  <si>
    <t>Mike Bibby</t>
  </si>
  <si>
    <t>Jordin Sparks</t>
  </si>
  <si>
    <t>Garry Shandling</t>
  </si>
  <si>
    <t>Kate Walsh</t>
  </si>
  <si>
    <t>Linda Ronstadt</t>
  </si>
  <si>
    <t>Bob Elliott</t>
  </si>
  <si>
    <t>Barry Goldwater</t>
  </si>
  <si>
    <t>Steve Kerr</t>
  </si>
  <si>
    <t>Nick Johnson</t>
  </si>
  <si>
    <t>Rob Gronkowski</t>
  </si>
  <si>
    <t>Kristen Wiig</t>
  </si>
  <si>
    <t>Bob Dole</t>
  </si>
  <si>
    <t>David Foster</t>
  </si>
  <si>
    <t>B</t>
  </si>
  <si>
    <t>C</t>
  </si>
  <si>
    <t>D</t>
  </si>
  <si>
    <t>E</t>
  </si>
  <si>
    <t>G</t>
  </si>
  <si>
    <t>H</t>
  </si>
  <si>
    <t>I</t>
  </si>
  <si>
    <t>J</t>
  </si>
  <si>
    <t>K</t>
  </si>
  <si>
    <t>L</t>
  </si>
  <si>
    <t>N</t>
  </si>
  <si>
    <t>O</t>
  </si>
  <si>
    <t>P</t>
  </si>
  <si>
    <t>Q</t>
  </si>
  <si>
    <t>R</t>
  </si>
  <si>
    <t>S</t>
  </si>
  <si>
    <t>T</t>
  </si>
  <si>
    <t>U</t>
  </si>
  <si>
    <t>V</t>
  </si>
  <si>
    <t>X</t>
  </si>
  <si>
    <t>Y</t>
  </si>
  <si>
    <t>Z</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</si>
  <si>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</si>
  <si>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</si>
  <si>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</si>
  <si>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</si>
  <si>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</si>
  <si>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</si>
  <si>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</si>
  <si>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</si>
  <si>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</si>
  <si>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</si>
  <si>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</si>
  <si>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</si>
  <si>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</si>
  <si>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</si>
  <si>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</si>
  <si>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</si>
  <si>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</si>
  <si>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</si>
  <si>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</si>
  <si>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</si>
  <si>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</si>
  <si>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</si>
  <si>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</si>
  <si>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</si>
  <si>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</si>
  <si>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</si>
  <si>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</si>
  <si>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</si>
  <si>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</si>
  <si>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</si>
  <si>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</si>
  <si>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</si>
  <si>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</si>
  <si>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</si>
  <si>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</si>
  <si>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</si>
  <si>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</si>
  <si>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</si>
  <si>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BM</t>
  </si>
  <si>
    <t>BN</t>
  </si>
  <si>
    <t>BO</t>
  </si>
  <si>
    <t>Areas</t>
  </si>
  <si>
    <t>Color</t>
  </si>
  <si>
    <t>In bounds</t>
  </si>
  <si>
    <t>End zone</t>
  </si>
  <si>
    <t>Out of bounds</t>
  </si>
  <si>
    <t>AW13</t>
  </si>
  <si>
    <t>Z20</t>
  </si>
  <si>
    <t>AR23</t>
  </si>
  <si>
    <t>X17</t>
  </si>
  <si>
    <t>AG22</t>
  </si>
  <si>
    <t>AP14</t>
  </si>
  <si>
    <t>AF20</t>
  </si>
  <si>
    <t>AH24</t>
  </si>
  <si>
    <t>BB22</t>
  </si>
  <si>
    <t>AA24</t>
  </si>
  <si>
    <t>BA15</t>
  </si>
  <si>
    <t>AE17</t>
  </si>
  <si>
    <t>N11</t>
  </si>
  <si>
    <t>AT22</t>
  </si>
  <si>
    <t>AJ14</t>
  </si>
  <si>
    <t>T19</t>
  </si>
  <si>
    <t>AX12</t>
  </si>
  <si>
    <t>W18</t>
  </si>
  <si>
    <t>AN15</t>
  </si>
  <si>
    <t>R20</t>
  </si>
  <si>
    <t>Plays</t>
  </si>
  <si>
    <t>Pd;R;Pd;Pc;R;Pd;Pc;Pc;TD;R;R;F;Pc;Pd;Pd;Pc;R;R;Pc;Pd;R;Pc;Pc;Pd;Pd;Pd;R;FGs;TD;TD;Pc;Pc;R;Pd;R;Pi;Pc;Pc;Pc;Pd;Pd;Pc;Pc;Pc;Pc;TD;R;Pc;R;R;Pi;Pc;R;Pc;FGs;Pc;R;Pc;FGm;Pd;Pc;TD;Pc;Pc;Pc;Pc;Pd;Pc;R;FGs;Pc;Pc;R;Pc;R;Pd;R;Pc;R;Pd;Pd;R;TD;Pc;R;TD;R;Pd;TD;Pd;Pc;Pi;R;Pc;Pc;Pd;Pc;R;Pc;Pd;Pd;Pc;Pc;Pd;Pc;R;Pi;Pd;Pd;Pd;R;Pc;TD;Pd;Pd;FGs;Pc;R;R;Pc;F;Pc;Pi;FGm;Pc;Pd;FGs;F;Pc;Pd;Pc;Pc;FGs;Pd;TD;Pc;Pc;F;Pc;Pc;R;TD;F;Pd;Pi;Pc;Pc;F;Pd;FGm</t>
  </si>
  <si>
    <t>Pc;Pd;Pc;Pc;R;Pc;Pi;Pd;R;R;Pc;Pc;Pd;Pd;R;Pd;Pc;R;TD;Pd;Pc;Pc;Pc;Pd;Pc;Pd;TD;Pc;Pd;Pd;Pc;R;R;Pc;TD;FGm;Pc;R;Pc;Pd;R;R;R;Pd;R;Pd;FGs;Pc;R;Pd;Pc;Pd;R;R;FGs;R;Pi;Pc;Pc;Pc;Pd;Pc;R;Pc;Pc;Pc;R;Pc;R;Pc;TD;Pc;Pc;R;Pc;Pi;R;Pc;Pc;R;Pc;R;Pc;Pc;Pd;Pc;R;Pi;Pd;Pc;Pc;Pd;Pc;TD;Pc;Pc;Pc;FGs;Pc;Pc;TD;Pi;Pd;Pd;F;Pc;Pc;Pd;Pc;R;Pc;R;TD;F;R;Pd;Pc;R;R;Pi;Pc;Pc;R;Pc;FGm;Pc;Pd;R;Pd;Pc;FGs;R;R;TD;Pi;R;TD;FGm;R;Pc;R;Pd;R;F;Pc;R;F;Pd;Pd;Pd</t>
  </si>
  <si>
    <t>Pc;R;R;Pc;R;R;Pc;R;R;R;R;R;Pi;Pc;R;Pd;TD;Pc;Pd;R;Pc;Pi;Pc;FGs;FGm;TD;R;Pd;R;Pc;FGs;Pi;Pc;Pd;R;Pc;R;Pc;Pc;R;Pd;Pc;Pc;Pc;Pd;R;Pc;Pc;Pc;Pc;TD;Pd;Pd;Pd;Pd;TD;Pc;R;Pc;Pd;Pi;Pc;R;R;R;R;Pc;Pc;Pc;F;R;Pc;R;Pc;R;Pc;Pd;R;Pc;Pc;R;R;R;Pd;Pd;Pd;R;Pd;R;Pi;TD;Pc;R;Pc;F;R;Pd;Pd;Pc;R;R;Pc;Pc;Pi;R;Pd;Pd;Pc;Pc;R;R;Pd;FGm;FGs;Pd;R;R;R;R;F;Pc;Pd;Pd;Pc;Pd;R;Pd;R;Pc;Pc;TD;FGs;Pi;Pc;Pc;FGm;Pc;R;Pc;TD;Pc;Pc;Pc;Pc;R;Pc;Pc;Pc;R;Pc</t>
  </si>
  <si>
    <t>Pd;R;R;Pc;R;R;R;Pc;R;R;Pd;R;R;Pc;Pc;Pd;Pd;Pc;R;TD;R;F;Pi;Pd;Pd;R;R;Pc;F;Pd;TD;Pd;R;Pc;R;TD;Pd;R;Pc;Pc;Pc;Pc;Pc;F;R;F;Pc;Pc;F;Pd;Pc;Pc;R;R;Pc;R;Pc;Pc;TD;R;R;R;Pc;R;F;Pc;TD;TD;Pi;R;Pc;Pi;R;Pc;F;R;Pi;Pd;Pc;Pc;Pc;R;R;Pc;R;Pd;FGs;FGs;Pi;R;Pi;Pc;FGm;R;Pc;R;Pc;Pc;Pc;Pd;Pc;Pi;Pc;R;Pd;R;Pc;Pd;FGs;Pd;Pc;Pc;Pc;Pi;Pc;Pc;FGs;R;Pi;R;R;Pd;R;R;TD;Pc;Pd;Pc;R;Pc;Pc;R;Pc;Pd;Pc;FGs;TD;R;R;Pi;Pc;R;Pc;R;Pc;R;R;R;Pc;R</t>
  </si>
  <si>
    <t>Pd;R;R;R;Pc;Pc;R;Pc;Pc;Pc;Pi;R;Pc;Pc;Pc;Pd;Pc;R;R;Pc;Pc;R;R;R;F;Pd;Pc;Pc;FGs;Pd;Pc;R;Pc;Pc;F;R;R;Pc;Pc;Pd;R;Pd;Pc;Pc;Pd;R;Pd;R;Pd;Pi;Pc;Pc;Pi;Pc;Pd;F;TD;R;R;TD;Pd;Pc;Pd;Pc;Pi;R;F;TD;R;Pc;R;R;Pi;Pc;Pd;Pc;Pc;Pd;FGm;Pd;Pc;Pd;Pc;Pd;Pc;FGm;R;R;Pd;Pc;FGm;Pc;R;Pd;R;R;Pd;F;Pc;R;R;FGs;Pd;TD;Pc;Pd;Pc;Pd;TD;Pc;Pd;Pd;Pi;Pc;Pd;R;TD;Pd;Pc;Pi;TD;R;FGs;TD;TD;Pc;Pd;Pd;R;FGm;R;R;Pc;Pd;FGs;R;R;FGs;Pc;Pc;R;Pd;Pc;Pd;Pc;R;Pc;FGs;Pd;Pc</t>
  </si>
  <si>
    <t>Pc;Pc;Pi;Pd;R;R;R;F;R;Pd;Pi;Pc;R;Pd;R;TD;Pd;R;Pc;Pd;FGs;R;Pd;R;Pd;F;Pc;Pi;TD;R;Pd;Pc;TD;R;FGm;R;Pd;Pi;Pc;Pd;Pc;Pc;Pc;Pc;R;R;Pc;R;R;Pc;R;Pd;R;R;Pc;R;Pd;Pd;Pc;Pd;R;Pi;R;TD;Pc;F;Pc;Pc;Pi;R;Pd;Pc;Pc;TD;FGs;R;R;R;Pd;Pi;Pc;Pc;Pc;Pc;Pi;Pc;Pd;Pc;R;Pc;Pi;Pd;R;TD;R;Pc;Pc;F;Pc;Pc;Pc;Pi;FGs;Pc;FGm;Pc;Pd;R;R;Pc;R;Pc;Pd;Pc;Pc;R;Pd;Pd;R;R;R;Pc;Pd;F;R;R;Pc;R;Pd;R;FGs;R;Pd;Pc;R;Pc;Pc;TD;Pd;Pd;R;Pc;R;Pc;FGs;Pi;R;R;Pc;R</t>
  </si>
  <si>
    <t>Pc;R;R;Pc;Pd;Pd;R;R;Pc;FGm;Pc;Pc;R;Pd;R;R;Pc;R;Pc;TD;R;FGs;Pd;Pc;R;Pc;R;Pd;R;Pc;R;R;Pd;Pi;Pc;FGs;Pi;Pd;R;R;Pc;Pc;Pd;Pd;R;R;TD;Pc;Pc;Pc;R;R;R;Pc;R;Pd;Pc;Pc;R;Pc;Pd;Pd;Pc;R;R;Pc;R;Pd;Pc;R;TD;R;F;Pd;R;R;R;R;FGs;R;R;Pc;R;Pi;R;R;Pc;Pc;Pc;Pc;R;R;Pi;TD;R;Pd;Pc;Pd;R;Pi;R;R;R;R;Pd;R;R;Pi;R;R;TD;Pi;R;Pd;Pc;R;Pd;Pd;Pc;Pc;R;R;R;Pd;R;TD;Pi;Pc;Pd;FGs;Pc;Pc;R;Pc;R;Pc;FGm;R;Pc;F;Pd;Pc;Pd;Pc;Pc;Pc;Pc;R;Pc;Pc</t>
  </si>
  <si>
    <t>R;Pc;R;R;R;Pd;R;R;Pd;Pc;R;R;Pc;F;R;Pc;Pd;Pc;R;R;Pc;Pc;Pc;FGs;Pd;Pc;R;R;F;R;FGm;TD;Pc;TD;TD;R;R;R;R;Pd;R;FGs;Pc;TD;Pc;Pi;Pc;Pc;Pd;R;Pc;Pc;R;R;Pd;R;TD;R;R;Pd;R;TD;Pc;Pd;Pc;Pi;Pd;Pd;FGs;TD;Pd;Pd;R;F;Pd;Pc;R;TD;Pc;Pd;Pc;R;F;FGs;R;R;TD;Pc;Pc;FGm;R;R;Pd;TD;TD;Pc;Pc;Pd;F;Pc;R;TD;R;FGs;Pc;Pc;R;TD;R;Pc;TD;R;R;Pd;Pc;F;R;R;F;R;R;R;Pd;R;Pc;Pi;R;Pd;Pi;Pc;R;R;Pd;Pc;Pd;R;Pc;Pc;F;Pd;Pd;Pd;Pc;Pc;Pc;R;R;R;Pc;R</t>
  </si>
  <si>
    <t>F;FGs;R;R;Pd;R;R;R;F;R;R;Pc;R;Pc;Pd;Pc;R;F;Pc;Pd;Pc;R;Pc;Pd;Pi;Pc;FGm;Pi;Pi;FGs;TD;Pc;Pc;R;Pc;Pd;Pd;Pd;Pc;R;R;TD;R;Pd;Pd;Pc;Pc;TD;Pc;Pc;Pc;F;Pd;FGs;Pc;Pc;FGs;Pc;Pd;Pi;R;Pc;R;Pd;Pc;Pc;R;Pd;Pd;Pd;R;Pd;Pd;R;R;R;Pc;Pd;R;Pd;R;Pd;R;Pc;Pc;TD;Pd;R;R;Pc;Pc;Pd;Pi;R;Pd;R;R;F;Pc;R;R;R;R;Pi;Pd;R;Pc;Pc;Pc;Pc;Pc;R;Pd;Pc;Pi;TD;Pi;Pd;Pi;Pd;Pd;Pd;R;R;R;R;Pc;TD;Pc;Pc;Pc;Pc;R;Pc;Pc;Pc;Pc;R;R;R;Pc;Pc;R;R;R;F;Pc;R;Pc;Pc</t>
  </si>
  <si>
    <t>Pd;R;R;Pd;F;Pc;R;R;R;Pi;R;Pc;TD;Pc;F;R;Pc;Pc;Pc;Pc;R;TD;Pd;Pd;Pd;Pc;Pd;Pc;FGs;R;R;TD;Pi;R;Pd;R;R;Pc;Pc;Pc;R;Pc;Pd;Pc;R;Pc;Pc;Pd;Pi;Pd;Pi;R;FGs;Pc;Pc;Pc;FGs;FGs;R;Pd;Pd;R;FGm;FGm;TD;FGs;Pd;Pd;Pd;Pc;Pc;R;Pd;Pd;Pi;Pd;Pc;Pc;Pc;Pd;Pc;TD;Pd;R;Pc;Pc;Pc;FGm;Pc;Pc;TD;Pc;Pi;Pd;TD;Pd;R;Pc;R;F;R;Pd;F;Pd;Pc;Pc;Pd;Pd;R;F;Pi;R;Pd;TD;Pi;Pd;R;Pc;Pc;Pc;Pi;Pc;R;R;Pc;Pc;R;Pd;Pd;Pd;Pd;R;R;F;TD;Pd;Pc;Pc;R;Pc;Pc;Pc;TD;Pc;R;R;TD;Pc;Pd;TD</t>
  </si>
  <si>
    <t>Pc;R;R;Pc;R;Pc;R;R;R;R;Pc;Pd;R;R;R;Pc;Pc;Pc;R;R;R;R;Pc;Pi;Pc;R;Pc;Pd;Pd;Pi;Pc;Pd;Pd;Pd;Pc;Pc;Pi;R;Pd;R;TD;R;R;FGm;R;R;R;Pc;Pc;R;R;Pc;F;Pc;Pc;Pd;Pc;TD;Pd;R;R;Pc;Pd;Pd;Pd;FGs;Pc;R;R;R;Pd;TD;Pd;R;FGm;Pc;R;Pc;F;R;Pc;Pc;Pc;Pc;R;R;Pc;Pd;Pi;Pc;Pd;R;FGs;R;Pi;Pd;Pd;Pd;R;Pc;Pc;Pd;R;Pc;R;R;F;Pc;FGs;R;Pd;Pd;Pc;Pc;Pc;Pc;R;F;Pi;Pi;Pc;Pc;Pd;R;R;FGs;Pd;R;Pc;Pc;R;R;Pc;Pc;Pd;Pc;Pc;Pc;Pc;R;Pc;R;Pc;R;Pc;Pi;F;Pd;R;Pi</t>
  </si>
  <si>
    <t>Pc;Pc;Pc;R;Pc;Pd;Pc;Pc;R;Pd;R;Pc;Pc;Pc;R;Pc;Pd;Pc;Pd;Pd;R;Pc;Pc;R;Pi;Pc;R;R;Pc;Pc;R;Pc;Pd;F;Pc;R;Pd;Pc;R;Pd;R;R;Pc;Pd;Pc;R;R;R;R;R;TD;Pi;R;Pc;Pc;Pd;TD;F;Pc;R;FGs;TD;Pc;Pc;Pd;Pd;Pd;Pc;TD;R;R;R;R;R;Pd;Pd;Pc;Pd;R;TD;Pc;Pc;R;Pc;Pc;Pc;R;Pd;Pc;R;Pd;R;Pc;Pc;FGs;Pc;Pc;Pc;Pd;R;Pc;TD;R;Pc;Pc;Pd;Pc;R;Pi;FGm;F;Pi;R;R;FGm;Pc;Pc;Pc;Pd;Pd;FGs;Pc;Pd;Pd;R;Pc;Pi;Pd;R;Pc;Pd;R;Pc;Pi;R;F;R;Pd;Pc;Pc;Pd;R;Pi;F;Pi;Pd;R;R;R;R</t>
  </si>
  <si>
    <t>Pd;R;R;Pd;Pd;R;R;Pc;Pc;Pc;Pc;Pc;Pd;R;Pi;Pd;R;R;R;TD;R;Pc;Pc;TD;Pc;Pc;Pd;Pi;Pd;Pc;R;Pc;Pc;R;R;TD;TD;R;Pc;Pd;Pc;Pi;Pd;Pd;Pd;Pc;R;Pc;Pc;Pc;Pc;Pd;Pc;R;R;Pi;Pi;Pd;Pc;TD;TD;Pd;Pc;TD;FGs;Pc;R;FGs;R;R;Pc;Pc;Pi;Pc;R;Pc;Pd;Pd;R;Pc;Pd;Pc;Pc;F;Pc;Pi;R;R;Pi;Pc;F;FGm;Pd;Pc;FGm;R;Pd;Pd;Pc;Pc;Pc;R;R;R;Pd;Pi;Pc;Pc;Pd;R;Pc;R;Pd;Pc;Pc;Pc;F;Pc;Pd;F;Pc;TD;TD;Pd;TD;FGm;Pd;Pc;Pd;FGs;FGm;Pd;Pd;F;F;R;R;R;Pc;R;Pc;Pd;Pd;R;Pd;Pd;Pc;R;Pc;Pc</t>
  </si>
  <si>
    <t>Pc;R;R;Pc;R;Pd;R;Pc;Pc;Pd;Pc;Pd;Pc;Pc;R;Pc;Pc;Pc;Pc;Pd;Pi;R;R;Pc;R;Pc;Pi;R;R;Pc;Pd;R;Pd;R;Pi;R;Pc;Pd;Pc;F;Pc;R;Pc;R;R;FGs;Pc;R;Pc;R;R;F;R;Pc;Pd;Pc;Pc;R;R;Pi;Pc;Pc;Pd;R;Pd;Pd;R;Pc;R;TD;R;R;R;F;Pc;Pc;Pi;Pc;R;Pc;TD;R;Pc;Pd;Pd;FGs;R;R;R;Pi;Pd;R;R;Pc;R;R;Pc;Pd;Pc;Pc;Pd;R;R;Pd;Pc;Pd;R;R;TD;Pc;R;Pi;R;Pc;Pd;Pd;Pc;Pc;Pc;Pc;Pc;Pc;FGs;R;Pd;Pd;R;R;Pc;Pi;R;R;R;R;Pc;Pd;Pc;Pc;Pc;Pc;Pi;Pc;R;R;Pd;Pc;Pd;F;R;Pc</t>
  </si>
  <si>
    <t>R;Pd;R;R;Pc;R;TD;Pc;R;Pd;Pc;R;Pc;TD;Pi;Pi;Pc;R;Pc;R;R;R;TD;R;Pc;Pd;R;R;R;TD;Pi;Pc;F;Pc;Pi;R;Pd;TD;R;FGm;F;Pi;R;Pc;Pd;Pd;Pc;R;R;Pc;Pc;Pc;R;R;Pc;R;Pd;Pc;R;F;Pc;R;R;Pc;R;R;R;Pc;Pc;Pd;Pd;R;Pc;Pi;R;Pc;Pd;Pc;Pc;Pc;R;R;Pc;R;Pc;Pd;Pc;Pd;Pd;Pd;Pc;Pc;R;R;Pc;Pc;Pd;Pi;Pc;Pd;R;Pc;FGs;R;Pc;R;Pc;Pc;Pd;TD;R;Pi;Pd;Pc;Pd;F;Pc;R;Pd;Pd;Pc;Pd;Pd;Pd;Pc;R;R;Pi;Pc;R;Pd;TD;R;F;Pd;R;R;F;Pi;Pc;R;Pd;TD;F;Pc;FGs;Pi;FGs;R;Pc</t>
  </si>
  <si>
    <t>Pd;R;R;Pd;Pd;R;R;Pc;Pc;Pc;Pc;F;Pd;R;R;Pd;R;R;R;Pd;TD;Pc;Pc;TD;Pc;Pc;Pd;Pi;Pd;Pc;R;Pc;Pc;R;R;TD;TD;R;Pc;Pd;Pc;Pi;Pd;Pd;Pd;Pc;R;Pc;Pc;Pc;Pc;Pd;Pc;R;R;Pi;Pi;Pd;Pc;TD;TD;Pd;Pc;TD;FGs;Pc;R;FGs;R;R;Pc;Pc;Pi;Pc;R;Pc;Pd;Pd;R;Pc;Pd;Pc;Pc;F;Pc;Pi;R;R;Pi;Pc;F;FGm;Pd;Pc;FGm;R;Pd;Pd;Pc;Pc;Pc;R;R;R;Pd;Pi;Pc;Pc;Pd;R;Pc;R;Pd;Pc;Pc;Pc;F;Pc;Pd;F;Pc;TD;TD;Pd;TD;FGm;Pd;Pc;Pd;FGs;FGm;Pd;Pd;F;F;R;R;R;Pc;R;Pc;Pd;Pd;R;Pd;Pd;Pc;R;Pc;Pc</t>
  </si>
  <si>
    <t>Pd;Pd;R;R;R;F;Pi;Pc;Pc;Pd;R;TD;Pd;R;Pd;Pd;R;R;Pd;FGs;FGm;R;FGs;Pc;R;Pc;R;FGs;TD;Pc;Pc;Pc;Pc;TD;Pd;R;TD;Pc;R;Pc;Pc;Pc;Pc;Pi;Pc;Pd;Pc;Pc;Pi;Pc;Pc;Pd;Pc;Pd;Pi;Pc;Pc;R;Pc;Pd;R;R;R;R;FGm;Pc;FGs;TD;FGm;Pc;Pc;R;F;Pd;Pc;Pc;Pc;R;F;Pc;R;R;R;Pc;Pd;R;R;Pd;R;R;Pc;Pd;Pi;Pd;Pc;FGs;R;Pi;R;F;Pc;Pd;Pc;R;R;Pc;FGm;Pd;Pd;R;Pc;Pd;Pc;Pc;Pc;Pc;Pc;R;Pc;Pi;Pc;Pc;Pi;TD;Pd;Pd;R;Pc;Pd;Pc;Pc;Pi;Pc;Pc;Pc;R;Pc;Pd;Pd;R;Pc;Pc;R;Pc;TD;Pd;R;Pi;R;Pc</t>
  </si>
  <si>
    <t>Pc;Pd;Pc;Pd;Pc;Pd;Pd;R;R;Pc;R;Pd;R;Pc;R;Pc;FGs;R;R;Pd;R;R;Pc;TD;R;Pc;R;Pd;FGs;Pd;Pc;Pd;R;FGs;Pi;R;Pc;TD;Pc;Pi;R;Pc;FGs;Pc;Pd;Pi;Pi;Pd;Pc;R;Pc;TD;Pc;Pd;R;TD;R;R;R;TD;R;Pi;R;Pd;Pd;R;R;R;R;R;R;R;R;Pc;R;TD;F;Pc;R;FGs;Pc;Pd;Pc;R;Pd;Pc;F;R;Pd;F;Pc;Pc;Pd;R;Pc;Pd;R;R;Pi;TD;R;R;Pc;R;R;FGs;FGs;Pc;R;Pd;Pd;R;R;TD;F;Pd;Pd;R;Pi;Pd;FGm;R;Pc;TD;R;F;TD;Pc;Pc;R;R;Pc;TD;TD;FGm;Pd;R;FGs;R;FGs;Pc;R;R;R;Pc;R;R;R;Pc;Pd</t>
  </si>
  <si>
    <t>Pd;Pc;Pd;Pd;TD;Pc;Pc;Pc;R;R;R;Pc;Pi;Pd;Pd;FGm;R;Pd;Pc;Pc;Pc;Pc;Pi;Pd;Pc;Pc;Pd;Pc;Pd;Pi;Pd;F;Pc;Pc;R;Pc;R;Pi;R;F;Pd;Pc;Pc;Pc;Pc;R;Pc;Pc;R;R;R;Pc;R;R;Pd;Pc;R;R;R;R;Pd;Pc;R;R;Pc;Pd;F;R;R;Pd;Pc;Pi;Pi;R;R;Pd;Pc;R;Pc;Pd;Pc;FGs;Pd;Pd;Pd;Pi;Pc;Pd;Pc;Pd;R;Pc;Pd;R;R;Pc;FGm;Pc;Pc;FGs;Pc;Pd;Pc;R;R;Pd;Pd;R;Pc;Pd;Pc;Pc;Pc;R;Pc;F;R;R;Pc;R;Pc;Pd;Pd;Pd;Pc;Pd;R;R;Pc;R;R;R;Pc;Pc;Pd;R;Pd;Pi;Pi;R;R;Pc;Pc;Pc;R;Pd;Pd;Pd;Pc;R</t>
  </si>
  <si>
    <t>Play Name</t>
  </si>
  <si>
    <t>Play Abbreviation</t>
  </si>
  <si>
    <t>Change of Possession?</t>
  </si>
  <si>
    <t>Field Goal missed</t>
  </si>
  <si>
    <t>FGm</t>
  </si>
  <si>
    <t>Yes</t>
  </si>
  <si>
    <t>Field Goal scored</t>
  </si>
  <si>
    <t>FGs</t>
  </si>
  <si>
    <t>Fumble</t>
  </si>
  <si>
    <t>Pass caught</t>
  </si>
  <si>
    <t>Pc</t>
  </si>
  <si>
    <t>No</t>
  </si>
  <si>
    <t>Pass dropped</t>
  </si>
  <si>
    <t>Pd</t>
  </si>
  <si>
    <t>Pass intercepted</t>
  </si>
  <si>
    <t>Pi</t>
  </si>
  <si>
    <t>Run</t>
  </si>
  <si>
    <t>Touchdown</t>
  </si>
  <si>
    <t>TD</t>
  </si>
  <si>
    <t>Day Of Week</t>
  </si>
  <si>
    <t>Sunday</t>
  </si>
  <si>
    <t>Monday</t>
  </si>
  <si>
    <t>Tuesday</t>
  </si>
  <si>
    <t>Wednesday</t>
  </si>
  <si>
    <t>Thursday</t>
  </si>
  <si>
    <t>Friday</t>
  </si>
  <si>
    <t>Saturday</t>
  </si>
  <si>
    <t>Game 1's answer is even.</t>
  </si>
  <si>
    <t>Game 2's answer is even.</t>
  </si>
  <si>
    <r>
      <t>Example1: </t>
    </r>
    <r>
      <rPr>
        <sz val="12"/>
        <rFont val="Roboto"/>
      </rPr>
      <t>130 birthdays take place on Monday and 198 take place in the second week of the month (days 8 through 14). Of those, 31 are both on Monday and in the second week of the month.</t>
    </r>
  </si>
  <si>
    <t>Week of Month</t>
  </si>
  <si>
    <r>
      <t xml:space="preserve">Using </t>
    </r>
    <r>
      <rPr>
        <i/>
        <sz val="12"/>
        <color theme="1"/>
        <rFont val="Roboto"/>
      </rPr>
      <t>Date of Birth</t>
    </r>
    <r>
      <rPr>
        <sz val="12"/>
        <color theme="1"/>
        <rFont val="Roboto"/>
      </rPr>
      <t xml:space="preserve"> in the </t>
    </r>
    <r>
      <rPr>
        <i/>
        <sz val="12"/>
        <color theme="1"/>
        <rFont val="Roboto"/>
      </rPr>
      <t>User Data</t>
    </r>
    <r>
      <rPr>
        <sz val="12"/>
        <color theme="1"/>
        <rFont val="Roboto"/>
      </rPr>
      <t xml:space="preserve">, </t>
    </r>
    <r>
      <rPr>
        <b/>
        <sz val="12"/>
        <color theme="1"/>
        <rFont val="Roboto"/>
      </rPr>
      <t>how many birthdays happened during the given Week of Month and on the given Day of Week?</t>
    </r>
  </si>
  <si>
    <r>
      <t xml:space="preserve">How many </t>
    </r>
    <r>
      <rPr>
        <i/>
        <sz val="12"/>
        <color rgb="FF806000"/>
        <rFont val="Roboto"/>
      </rPr>
      <t>Horse Names</t>
    </r>
    <r>
      <rPr>
        <sz val="12"/>
        <color rgb="FF806000"/>
        <rFont val="Roboto"/>
      </rPr>
      <t xml:space="preserve"> from the </t>
    </r>
    <r>
      <rPr>
        <i/>
        <sz val="12"/>
        <color rgb="FF806000"/>
        <rFont val="Roboto"/>
      </rPr>
      <t>Horses</t>
    </r>
    <r>
      <rPr>
        <sz val="12"/>
        <color rgb="FF806000"/>
        <rFont val="Roboto"/>
      </rPr>
      <t xml:space="preserve"> data are in the </t>
    </r>
    <r>
      <rPr>
        <i/>
        <sz val="12"/>
        <color rgb="FF806000"/>
        <rFont val="Roboto"/>
      </rPr>
      <t>Name</t>
    </r>
    <r>
      <rPr>
        <sz val="12"/>
        <color rgb="FF806000"/>
        <rFont val="Roboto"/>
      </rPr>
      <t xml:space="preserve"> list in the </t>
    </r>
    <r>
      <rPr>
        <i/>
        <sz val="12"/>
        <color rgb="FF806000"/>
        <rFont val="Roboto"/>
      </rPr>
      <t>User Data</t>
    </r>
    <r>
      <rPr>
        <sz val="12"/>
        <color rgb="FF806000"/>
        <rFont val="Roboto"/>
      </rPr>
      <t>?</t>
    </r>
  </si>
  <si>
    <r>
      <t xml:space="preserve">In the </t>
    </r>
    <r>
      <rPr>
        <i/>
        <sz val="12"/>
        <color rgb="FF806000"/>
        <rFont val="Roboto"/>
      </rPr>
      <t>User Data</t>
    </r>
    <r>
      <rPr>
        <sz val="12"/>
        <color rgb="FF806000"/>
        <rFont val="Roboto"/>
      </rPr>
      <t xml:space="preserve">, how many people have more </t>
    </r>
    <r>
      <rPr>
        <i/>
        <sz val="12"/>
        <color rgb="FF806000"/>
        <rFont val="Roboto"/>
      </rPr>
      <t>Followings</t>
    </r>
    <r>
      <rPr>
        <sz val="12"/>
        <color rgb="FF806000"/>
        <rFont val="Roboto"/>
      </rPr>
      <t xml:space="preserve"> that begin with F than M?</t>
    </r>
  </si>
  <si>
    <t>Date</t>
  </si>
  <si>
    <t>Month</t>
  </si>
  <si>
    <t>January</t>
  </si>
  <si>
    <t>February</t>
  </si>
  <si>
    <t>March</t>
  </si>
  <si>
    <t>April</t>
  </si>
  <si>
    <t>May</t>
  </si>
  <si>
    <t>June</t>
  </si>
  <si>
    <t>July</t>
  </si>
  <si>
    <t>August</t>
  </si>
  <si>
    <t>September</t>
  </si>
  <si>
    <t>October</t>
  </si>
  <si>
    <t>December</t>
  </si>
  <si>
    <r>
      <t xml:space="preserve">Using </t>
    </r>
    <r>
      <rPr>
        <b/>
        <i/>
        <sz val="12"/>
        <color theme="1"/>
        <rFont val="Roboto"/>
      </rPr>
      <t>Food Data</t>
    </r>
    <r>
      <rPr>
        <b/>
        <sz val="12"/>
        <color theme="1"/>
        <rFont val="Roboto"/>
      </rPr>
      <t xml:space="preserve">, how much is spent in the given </t>
    </r>
    <r>
      <rPr>
        <b/>
        <i/>
        <sz val="12"/>
        <color theme="1"/>
        <rFont val="Roboto"/>
      </rPr>
      <t>District</t>
    </r>
    <r>
      <rPr>
        <b/>
        <sz val="12"/>
        <color theme="1"/>
        <rFont val="Roboto"/>
      </rPr>
      <t xml:space="preserve"> during the given </t>
    </r>
    <r>
      <rPr>
        <b/>
        <i/>
        <sz val="12"/>
        <color theme="1"/>
        <rFont val="Roboto"/>
      </rPr>
      <t>Month</t>
    </r>
    <r>
      <rPr>
        <b/>
        <sz val="12"/>
        <color theme="1"/>
        <rFont val="Roboto"/>
      </rPr>
      <t>?</t>
    </r>
  </si>
  <si>
    <r>
      <t>Example2:</t>
    </r>
    <r>
      <rPr>
        <sz val="12"/>
        <rFont val="Roboto"/>
      </rPr>
      <t xml:space="preserve"> There are 24 orders in the North </t>
    </r>
    <r>
      <rPr>
        <i/>
        <sz val="12"/>
        <rFont val="Roboto"/>
      </rPr>
      <t>District</t>
    </r>
    <r>
      <rPr>
        <sz val="12"/>
        <rFont val="Roboto"/>
      </rPr>
      <t xml:space="preserve"> in July, including</t>
    </r>
    <r>
      <rPr>
        <i/>
        <sz val="12"/>
        <rFont val="Roboto"/>
      </rPr>
      <t xml:space="preserve"> Order Number</t>
    </r>
    <r>
      <rPr>
        <sz val="12"/>
        <rFont val="Roboto"/>
      </rPr>
      <t xml:space="preserve"> 6.</t>
    </r>
  </si>
  <si>
    <r>
      <rPr>
        <i/>
        <sz val="12"/>
        <rFont val="Roboto"/>
      </rPr>
      <t>Order Number</t>
    </r>
    <r>
      <rPr>
        <sz val="12"/>
        <rFont val="Roboto"/>
      </rPr>
      <t xml:space="preserve"> 6 is for 5 milks, and milk costs $3.90 in the North </t>
    </r>
    <r>
      <rPr>
        <i/>
        <sz val="12"/>
        <rFont val="Roboto"/>
      </rPr>
      <t>District</t>
    </r>
    <r>
      <rPr>
        <sz val="12"/>
        <rFont val="Roboto"/>
      </rPr>
      <t>, for a total order cost of $19.50.</t>
    </r>
  </si>
  <si>
    <t>Adding across the 24 orders gives $2,154.15, which rounds to 2154.</t>
  </si>
  <si>
    <t>Game 21's answer is between 1900 and 2000.</t>
  </si>
  <si>
    <t>Game 22's answer is between 2800 and 2900.</t>
  </si>
  <si>
    <t>Game 23's answer is between 2700 and 2800.</t>
  </si>
  <si>
    <t>Base Speed</t>
  </si>
  <si>
    <t>0.0625 furlong/sec</t>
  </si>
  <si>
    <t>14.2 sec/furlong</t>
  </si>
  <si>
    <t>16.4 sec/furlong</t>
  </si>
  <si>
    <t>0.1667 furlong/sec</t>
  </si>
  <si>
    <t>12.4 sec/furlong</t>
  </si>
  <si>
    <t>9.6 sec/furlong</t>
  </si>
  <si>
    <t>19.2 sec/furlong</t>
  </si>
  <si>
    <t>6.8 sec/furlong</t>
  </si>
  <si>
    <t>9.2 sec/furlong</t>
  </si>
  <si>
    <t>0.0725 furlong/sec</t>
  </si>
  <si>
    <t>6.4 sec/furlong</t>
  </si>
  <si>
    <t>0.0943 furlong/sec</t>
  </si>
  <si>
    <t>10.4 sec/furlong</t>
  </si>
  <si>
    <t>7.4 sec/furlong</t>
  </si>
  <si>
    <t>0.0595 furlong/sec</t>
  </si>
  <si>
    <t>0.0538 furlong/sec</t>
  </si>
  <si>
    <t>0.0893 furlong/sec</t>
  </si>
  <si>
    <t>0.0862 furlong/sec</t>
  </si>
  <si>
    <t>8.6 sec/furlong</t>
  </si>
  <si>
    <t>0.0658 furlong/sec</t>
  </si>
  <si>
    <t>0.0667 furlong/sec</t>
  </si>
  <si>
    <t>0.0685 furlong/sec</t>
  </si>
  <si>
    <t>17.4 sec/furlong</t>
  </si>
  <si>
    <t>14.8 sec/furlong</t>
  </si>
  <si>
    <t>0.082 furlong/sec</t>
  </si>
  <si>
    <t>0.05 furlong/sec</t>
  </si>
  <si>
    <t>17.6 sec/furlong</t>
  </si>
  <si>
    <t>0.0568 furlong/sec</t>
  </si>
  <si>
    <t>9.8 sec/furlong</t>
  </si>
  <si>
    <t>0.0581 furlong/sec</t>
  </si>
  <si>
    <t>8.2 sec/furlong</t>
  </si>
  <si>
    <t>0.0641 furlong/sec</t>
  </si>
  <si>
    <t>0.1136 furlong/sec</t>
  </si>
  <si>
    <t>7 sec/furlong</t>
  </si>
  <si>
    <t>0.0694 furlong/sec</t>
  </si>
  <si>
    <t>11.4 sec/furlong</t>
  </si>
  <si>
    <t>19.6 sec/furlong</t>
  </si>
  <si>
    <t>0.061 furlong/sec</t>
  </si>
  <si>
    <t>0.1563 furlong/sec</t>
  </si>
  <si>
    <t>11.8 sec/furlong</t>
  </si>
  <si>
    <t>14 sec/furlong</t>
  </si>
  <si>
    <t>18.6 sec/furlong</t>
  </si>
  <si>
    <t>15.8 sec/furlong</t>
  </si>
  <si>
    <t>0.1515 furlong/sec</t>
  </si>
  <si>
    <t>19.4 sec/furlong</t>
  </si>
  <si>
    <t>10.2 sec/furlong</t>
  </si>
  <si>
    <t>6 sec/furlong</t>
  </si>
  <si>
    <t>6.6 sec/furlong</t>
  </si>
  <si>
    <t>0.0806 furlong/sec</t>
  </si>
  <si>
    <t>0.0909 furlong/sec</t>
  </si>
  <si>
    <t>12 sec/furlong</t>
  </si>
  <si>
    <t>12.6 sec/furlong</t>
  </si>
  <si>
    <t>0.0794 furlong/sec</t>
  </si>
  <si>
    <t>17.2 sec/furlong</t>
  </si>
  <si>
    <t>18.2 sec/furlong</t>
  </si>
  <si>
    <t>9 sec/furlong</t>
  </si>
  <si>
    <t>13.6 sec/furlong</t>
  </si>
  <si>
    <t>0.0521 furlong/sec</t>
  </si>
  <si>
    <t>17.8 sec/furlong</t>
  </si>
  <si>
    <t>0.1429 furlong/sec</t>
  </si>
  <si>
    <t>8.4 sec/furlong</t>
  </si>
  <si>
    <t>0.051 furlong/sec</t>
  </si>
  <si>
    <t>0.0962 furlong/sec</t>
  </si>
  <si>
    <t>0.0575 furlong/sec</t>
  </si>
  <si>
    <t>0.0588 furlong/sec</t>
  </si>
  <si>
    <t>0.1042 furlong/sec</t>
  </si>
  <si>
    <t>0.0617 furlong/sec</t>
  </si>
  <si>
    <t>0.0649 furlong/sec</t>
  </si>
  <si>
    <t>0.0549 furlong/sec</t>
  </si>
  <si>
    <t>↖8;↗1;↑8;↗3;↘9;→7;↓7;↘6;↘6;→7;↓6;↙2;↘1;↘2;↖4;↑5;→1;↗8;↙6;→3;↘5;↙4;↘1;↓9;↑2</t>
  </si>
  <si>
    <t>↑3;↓2;←8;↖1;↖4;↘7;↓7;↑7;→6;↑5;↖8;→1;←6;←8;↖5;↙9;←8;←9;→8;↖5;↙3;↙1;↙5;→1;↖8</t>
  </si>
  <si>
    <t>↘6;↙9;→3;↑4;↗3;↘2;→7;↘2;↙9;↘7;↑4;↓2;↑4;↓4;←8;↘4;↓8;→3;↑3;↘7;↖6;↘5;→2;↘8;↙4</t>
  </si>
  <si>
    <t>↗1;↖4;↑6;↓3;→2;↘8;↑6;↑3;↘4;↗6;↗2;↘9;↖3;↘8;↗3;↘8;←1;↗6;↓9;↖3;↘6;↑9;↓3;↖8;←9</t>
  </si>
  <si>
    <t>↖9;↑2;↙8;↙9;↙6;↖7;←3;←3;↗7;↖5;↘9;↙1;↓8;↖4;↓3;←3;↙5;←3;↓9;↑8;↓6;←2;↓6;←6;↘4</t>
  </si>
  <si>
    <t>↘7;↓5;↘2;↓8;↗8;↙5;↓8;↙7;↘8;↓9;↑9;↖7;↑2;↗3;↖8;↖6;↑5;↑2;↙4;←1;↖9;↙2;←4;←9;↖1</t>
  </si>
  <si>
    <t>→2;↘4;↑3;↗8;←6;↗1;↗9;↗8;→4;↖8;↑8;→4;→8;↗5;→8;↑3;↙1;↘3;→4;↘2;→2;↗4;↑4;↓7;↘2</t>
  </si>
  <si>
    <t>↑1;↓9;↙1;↓9;←4;↗1;↑5;→8;↗8;→8;↘4;↘6;↖4;↘3;→6;←7;↗9;→5;→1;↘1;→8;→3;↘1;↘4;↙7</t>
  </si>
  <si>
    <t>↖3;↖4;→5;↙6;↙8;↓3;↗8;↖9;↙9;↓5;↖2;↙3;↙4;↑8;↑4;↓8;↖4;↙9;↙2;↙8;↖3;↑9;↖3;↑6;↖4</t>
  </si>
  <si>
    <t>↖8;↗5;←5;↓4;↓8;←5;↓1;↗1;↖7;↘4;→8;←5;↑4;→5;↖7;←5;↑6;↗6;←1;→2;←3;↓7;↘5;↘5;↘2</t>
  </si>
  <si>
    <t>↓1;↓6;↖8;←7;↘4;↙1;↑2;→5;↖9;↑2;↓1;↗7;←5;←2;↓8;↙8;↘3;↖2;↖9;↑1;↙4;↖6;←6;↖9;↑1</t>
  </si>
  <si>
    <t>↑5;↙4;↗6;↑6;↘9;→9;↘1;↑3;↓8;↓4;↑5;←1;↙6;↓8;→5;↙1;↗5;↘8;↘5;↘1;↙1;↓9;→8;↑4;→9</t>
  </si>
  <si>
    <t>↑8;→1;↗3;↑6;→3;↘7;→1;↘5;↖9;↓4;↗6;→3;↗1;←1;↙8;↗8;↗4;↘9;↘5;→6;↑2;↑1;→5;↖1;↑4</t>
  </si>
  <si>
    <t>↘1;↘2;↑4;↑4;↑7;↗2;↖3;→2;↘4;↗7;↓4;←7;↑5;→9;→8;↙4;↗4;↗1;→4;↘3;↘6;↗8;↗6;→8;↘8</t>
  </si>
  <si>
    <t>←1;↙5;↓8;→2;→1;↗8;↑5;↘1;↘2;↘7;↗9;→9;↘9;↓9;↑2;↘5;↘8;→1;↘4;↗1;→5;↘9;↓7;→9;↗6</t>
  </si>
  <si>
    <t>↙1;↑9;←4;←8;↙7;↙3;↙7;↗1;←6;←8;←3;↙4;↓9;↖6;↗9;↘9;↓7;↗5;↙1;↗4;↑6;↖4;↖2;←7;←2</t>
  </si>
  <si>
    <t>↑5;↖5;↖8;↓7;→7;←5;↙5;←7;↙9;↘2;↘4;↖1;←8;↙3;↖1;↙6;↗5;→3;←6;↖8;↑7;↖1;←6;↙2;↘9</t>
  </si>
  <si>
    <t>↑4;↙1;↘2;←6;→7;↑1;↑5;↙4;←8;↖1;←4;↓1;↓6;↘9;↙1;↗4;→5;↘6;↓8;↙1;↘1;↖3;↗1;↗6;↓1</t>
  </si>
  <si>
    <t>↗1;→5;↘7;↑8;↘3;↘3;↙8;↖9;↑9;↙4;↗8;→9;↑5;↘5;↖2;↘5;↙6;↗6;→6;↓9;↓6;↘1;↓5;→5;↘3</t>
  </si>
  <si>
    <t>↘2;↘2;↖6;↘1;←8;→9;↑7;→3;↘4;→7;↘2;↓5;→5;↓5;↑6;↘6;→7;→1;↓3;↗9;↙9;←3;↙3;↗4;↘8</t>
  </si>
  <si>
    <t>↘4;↙7;↓3;↓9;↖2;←2;↘3;↘4;↑8;↑5;↘6;↖6;↑3;↖6;↑6;↘2;↓8;↑4;←3;↘6;↖9;→6;↖7;↘5;←2</t>
  </si>
  <si>
    <t>Note that horses' speeds are given two ways (seconds/furlong or furlongs/second), so be sure to adjust accordingly.</t>
  </si>
  <si>
    <t>Game 41's answer is between 800 and 900.</t>
  </si>
  <si>
    <t>Game 42's answer is between 600 and 700.</t>
  </si>
  <si>
    <t>Game 43's answer is between 600 and 700.</t>
  </si>
  <si>
    <t>Horse Racing</t>
  </si>
  <si>
    <t>Best Birthday Ever</t>
  </si>
  <si>
    <t>Meal Plan</t>
  </si>
  <si>
    <t>Duck Hunt</t>
  </si>
  <si>
    <t>Excelgram</t>
  </si>
  <si>
    <t>Kickoff</t>
  </si>
  <si>
    <t>Ducks that start in column A move 1 cell each second from left to right (from column A to column V).</t>
  </si>
  <si>
    <t>Ducks that start in column V move 1 cell each second from right to left (from column V to column A).</t>
  </si>
  <si>
    <t>The duck begins flying up and to the left, progressing to cells E24, D23, C22, and B21 and then exits the scene, so the answer is B21.</t>
  </si>
  <si>
    <t xml:space="preserve">What is the last cell the duck is in before exiting the scene? </t>
  </si>
  <si>
    <r>
      <t xml:space="preserve">Plays cannot go out-of-bounds. If out-of-bounds restricts movement in one direction, </t>
    </r>
    <r>
      <rPr>
        <b/>
        <sz val="12"/>
        <color theme="1"/>
        <rFont val="Roboto"/>
      </rPr>
      <t>the player stops moving in all directions (different from the original case)</t>
    </r>
    <r>
      <rPr>
        <sz val="12"/>
        <color theme="1"/>
        <rFont val="Roboto"/>
      </rPr>
      <t>.</t>
    </r>
  </si>
  <si>
    <t>For example, if a play starts in cell K12 and the play calls for a move 6 cells up and right, the play ends in cell O8 (4 cells up and 4 cells right).</t>
  </si>
  <si>
    <t>Movement is only allowed within the "in bounds" region (exclude "End zone" and "Out of bounds").</t>
  </si>
  <si>
    <t>The player then moves 9 cells to BA17, followed by 6 cells to BG17. The player continues moving in this fashion moving a total of 27 cells in the first 10 plays.</t>
  </si>
  <si>
    <t>Across all 25 plays, the player moves 60 cells (and didn't move on 11 plays).</t>
  </si>
  <si>
    <t>A follower is a person that follows you, hence if you appear in someone's followings list, it means that person is one of your followers.</t>
  </si>
  <si>
    <r>
      <t xml:space="preserve">How many followers does the user with the given </t>
    </r>
    <r>
      <rPr>
        <b/>
        <i/>
        <sz val="12"/>
        <color theme="1"/>
        <rFont val="Roboto"/>
      </rPr>
      <t>Name</t>
    </r>
    <r>
      <rPr>
        <b/>
        <sz val="12"/>
        <color theme="1"/>
        <rFont val="Roboto"/>
      </rPr>
      <t xml:space="preserve"> have?</t>
    </r>
  </si>
  <si>
    <t>In football, teams alternate controlling the ball and possession changes when either a score occurs (FGm, FGs, TD) or a turnover occurs (F, Pi).</t>
  </si>
  <si>
    <t>How many plays is the longest possession in each game?</t>
  </si>
  <si>
    <t>There are 32 possessions in the game, with the third possession (ending with a Field Goal scored, FGs) having the most plays (16).</t>
  </si>
  <si>
    <t>Medium Hard</t>
  </si>
  <si>
    <r>
      <t xml:space="preserve">Example7: </t>
    </r>
    <r>
      <rPr>
        <sz val="12"/>
        <rFont val="Roboto"/>
      </rPr>
      <t xml:space="preserve">The player first moves 5 cells from AW13 to AR8. The next 3 movements are upwards, which are restricted by the boundary, so the player does not move. </t>
    </r>
  </si>
  <si>
    <t>Game 121's answer is between 80 and 90.</t>
  </si>
  <si>
    <t>Game 122's answer is between 70 and 80.</t>
  </si>
  <si>
    <t>Game 123's answer is between 100 and 110.</t>
  </si>
  <si>
    <r>
      <t xml:space="preserve">Example6: </t>
    </r>
    <r>
      <rPr>
        <sz val="12"/>
        <rFont val="Roboto"/>
      </rPr>
      <t xml:space="preserve">The duck starts in cell V25 and flies to the left for 16 seconds. When the hunter shoots, the duck is in cell F25. </t>
    </r>
  </si>
  <si>
    <t>Game 101's answer is an even row and even column.</t>
  </si>
  <si>
    <t>Game 102's answer is an odd row and odd column.</t>
  </si>
  <si>
    <t>Game 103's answer is an even row and even column.</t>
  </si>
  <si>
    <r>
      <t xml:space="preserve">Example5: </t>
    </r>
    <r>
      <rPr>
        <sz val="12"/>
        <rFont val="Roboto"/>
      </rPr>
      <t>The first possession includes 9 plays, ending with a Touchdown (TD). The second possession lasts 3 plays, ending with a Fumble (F)</t>
    </r>
    <r>
      <rPr>
        <b/>
        <sz val="12"/>
        <rFont val="Roboto"/>
      </rPr>
      <t>.</t>
    </r>
  </si>
  <si>
    <t>Game 81's answer is between 10 and 20.</t>
  </si>
  <si>
    <t>Game 61's answer is between 150 and 175.</t>
  </si>
  <si>
    <t>Game 62's answer is between 0 and 25.</t>
  </si>
  <si>
    <t>Game 63's answer is between 50 and 75.</t>
  </si>
  <si>
    <t>V25↖</t>
  </si>
  <si>
    <t>V20↖</t>
  </si>
  <si>
    <t>A21→</t>
  </si>
  <si>
    <t>A6←</t>
  </si>
  <si>
    <t>V24↗</t>
  </si>
  <si>
    <t>A26←</t>
  </si>
  <si>
    <t>V26←</t>
  </si>
  <si>
    <t>A16←</t>
  </si>
  <si>
    <t>V15↖</t>
  </si>
  <si>
    <t>A8←</t>
  </si>
  <si>
    <t>A9↖</t>
  </si>
  <si>
    <t>V26↗</t>
  </si>
  <si>
    <t>V14↖</t>
  </si>
  <si>
    <t>V6↗</t>
  </si>
  <si>
    <t>A19↑</t>
  </si>
  <si>
    <t>V20↗</t>
  </si>
  <si>
    <t>A15↖</t>
  </si>
  <si>
    <t>A18←</t>
  </si>
  <si>
    <t>A5↗</t>
  </si>
  <si>
    <t>A5→</t>
  </si>
  <si>
    <t>V18↖</t>
  </si>
  <si>
    <t>Across all the games in Level 7 (excluding the example), how many times does no movement happen due to being at a boundary of the Field?</t>
  </si>
  <si>
    <r>
      <t xml:space="preserve">Example4: </t>
    </r>
    <r>
      <rPr>
        <sz val="12"/>
        <rFont val="Roboto"/>
      </rPr>
      <t xml:space="preserve">Qiu Ning has </t>
    </r>
    <r>
      <rPr>
        <i/>
        <sz val="12"/>
        <rFont val="Roboto"/>
      </rPr>
      <t>ID</t>
    </r>
    <r>
      <rPr>
        <sz val="12"/>
        <rFont val="Roboto"/>
      </rPr>
      <t xml:space="preserve"> F-0900. Of the first 10 IDs in the User Data, F-0900 is in the followings for F-0502, F-0504, M-0505,</t>
    </r>
  </si>
  <si>
    <t>M-0507, and F-0508. Across all 850 IDs, 403 have F-0900 in the followings list.</t>
  </si>
  <si>
    <t>Starting Cell</t>
  </si>
  <si>
    <r>
      <t xml:space="preserve">Players are moving around the football field given on the </t>
    </r>
    <r>
      <rPr>
        <i/>
        <sz val="12"/>
        <color theme="1"/>
        <rFont val="Roboto"/>
      </rPr>
      <t>Field</t>
    </r>
    <r>
      <rPr>
        <sz val="12"/>
        <color theme="1"/>
        <rFont val="Roboto"/>
      </rPr>
      <t xml:space="preserve"> tab based on the movement magnitudes and directions for 25 plays given in each game. </t>
    </r>
  </si>
  <si>
    <t>Play Movement</t>
  </si>
  <si>
    <r>
      <t xml:space="preserve">Given a </t>
    </r>
    <r>
      <rPr>
        <b/>
        <i/>
        <sz val="12"/>
        <rFont val="Roboto"/>
      </rPr>
      <t>Starting Cell</t>
    </r>
    <r>
      <rPr>
        <b/>
        <sz val="12"/>
        <rFont val="Roboto"/>
      </rPr>
      <t xml:space="preserve"> and </t>
    </r>
    <r>
      <rPr>
        <b/>
        <i/>
        <sz val="12"/>
        <rFont val="Roboto"/>
      </rPr>
      <t>Play Movement</t>
    </r>
    <r>
      <rPr>
        <b/>
        <sz val="12"/>
        <rFont val="Roboto"/>
      </rPr>
      <t>, what is the total amount of movement the player makes across all 25 plays?</t>
    </r>
  </si>
  <si>
    <r>
      <t xml:space="preserve">Using the given sequences of </t>
    </r>
    <r>
      <rPr>
        <i/>
        <sz val="12"/>
        <color theme="1"/>
        <rFont val="Roboto"/>
      </rPr>
      <t>Plays</t>
    </r>
    <r>
      <rPr>
        <sz val="12"/>
        <color theme="1"/>
        <rFont val="Roboto"/>
      </rPr>
      <t xml:space="preserve"> for each football game, determine the length of each possession.</t>
    </r>
  </si>
  <si>
    <r>
      <t xml:space="preserve">The race is 50 furlongs (cells) and starts at the 'Starting Line' in Cell B2 on the </t>
    </r>
    <r>
      <rPr>
        <i/>
        <sz val="12"/>
        <rFont val="Roboto"/>
      </rPr>
      <t>Race Track</t>
    </r>
    <r>
      <rPr>
        <sz val="12"/>
        <rFont val="Roboto"/>
      </rPr>
      <t xml:space="preserve"> tab and ends at the 'Finish Line' in Cell BA2.</t>
    </r>
  </si>
  <si>
    <r>
      <t xml:space="preserve">Some sections of the race track have water or mud, depicted by the blue and brown cells, and modify some horses speed (see </t>
    </r>
    <r>
      <rPr>
        <i/>
        <sz val="12"/>
        <rFont val="Roboto"/>
      </rPr>
      <t>Horses</t>
    </r>
    <r>
      <rPr>
        <sz val="12"/>
        <rFont val="Roboto"/>
      </rPr>
      <t xml:space="preserve"> tab).</t>
    </r>
  </si>
  <si>
    <t>You are a huge fan of Excel Esports and have been paying close attention to the MECC season since January. You also made sure to get your Case Explorer badge. Now, not only your Excel skills,</t>
  </si>
  <si>
    <t xml:space="preserve"> but also your memory, will be put to the test. In this case, the levels are variations of seven different cases seen throughout the year: five from the Case Explorer badge series, and two from the </t>
  </si>
  <si>
    <t xml:space="preserve">MECC Regional competitions. The levels test a variety of skills and are unrelated to one another. Carefully consider the points available, the skills required, and the related bonus questions as you </t>
  </si>
  <si>
    <t>plan your strategy. This is the biggest battle of the 2025 MECC spring season so no pressure! Good luck!</t>
  </si>
  <si>
    <t xml:space="preserve">Consider the first week of the month to be days 1 - 7, the second week of the month to be days 8 - 14, and so on. </t>
  </si>
  <si>
    <t>Speed Modifier, Water</t>
  </si>
  <si>
    <t>Speed Modifier, Mud</t>
  </si>
  <si>
    <r>
      <t xml:space="preserve">To modify horses' speeds, increase the number of seconds required to complete a furlong by the percentage given in the </t>
    </r>
    <r>
      <rPr>
        <i/>
        <sz val="12"/>
        <rFont val="Roboto"/>
      </rPr>
      <t>Horses</t>
    </r>
    <r>
      <rPr>
        <sz val="12"/>
        <rFont val="Roboto"/>
      </rPr>
      <t xml:space="preserve"> table.</t>
    </r>
  </si>
  <si>
    <r>
      <t xml:space="preserve">Example3: </t>
    </r>
    <r>
      <rPr>
        <sz val="12"/>
        <rFont val="Roboto"/>
      </rPr>
      <t xml:space="preserve">Sunny Serenity's base speed is 10.4 seconds/furlong. In water, Sunny Serenity's seconds/furlong is increased by 30%, making her speed about 13.5 seconds/furlong. </t>
    </r>
  </si>
  <si>
    <r>
      <t xml:space="preserve">Calculate the time it takes for the given </t>
    </r>
    <r>
      <rPr>
        <b/>
        <i/>
        <sz val="12"/>
        <rFont val="Roboto"/>
      </rPr>
      <t>Horse Name</t>
    </r>
    <r>
      <rPr>
        <b/>
        <sz val="12"/>
        <rFont val="Roboto"/>
      </rPr>
      <t xml:space="preserve"> to complete the full track, in seconds. Round your answer up to the next second.</t>
    </r>
  </si>
  <si>
    <t>Sunny Serenity spends about 72.8, 162.2, and 322.4 seconds in the mud, water, and dirt sections of the track, for a total (rounded up) time of 558 seconds.</t>
  </si>
  <si>
    <r>
      <t xml:space="preserve">Use </t>
    </r>
    <r>
      <rPr>
        <i/>
        <sz val="12"/>
        <color theme="1"/>
        <rFont val="Roboto"/>
      </rPr>
      <t>Food Prices</t>
    </r>
    <r>
      <rPr>
        <sz val="12"/>
        <color theme="1"/>
        <rFont val="Roboto"/>
      </rPr>
      <t xml:space="preserve"> to determine the price of each order and round the total spent to the nearest dollar.</t>
    </r>
  </si>
  <si>
    <r>
      <t xml:space="preserve">What is the total cost of all the orders in the </t>
    </r>
    <r>
      <rPr>
        <i/>
        <sz val="12"/>
        <color rgb="FF806000"/>
        <rFont val="Roboto"/>
      </rPr>
      <t>Food Data</t>
    </r>
    <r>
      <rPr>
        <sz val="12"/>
        <color rgb="FF806000"/>
        <rFont val="Roboto"/>
      </rPr>
      <t>? Round to the nearest dollar.</t>
    </r>
  </si>
  <si>
    <t>Start Cell &amp; 2nd Direction</t>
  </si>
  <si>
    <r>
      <t>The hunter shoots (and misses) after the given number of S</t>
    </r>
    <r>
      <rPr>
        <i/>
        <sz val="12"/>
        <color theme="1"/>
        <rFont val="Roboto"/>
      </rPr>
      <t>econds</t>
    </r>
    <r>
      <rPr>
        <sz val="12"/>
        <color theme="1"/>
        <rFont val="Roboto"/>
      </rPr>
      <t xml:space="preserve"> and the ducks fly to exit the scene in the given </t>
    </r>
    <r>
      <rPr>
        <i/>
        <sz val="12"/>
        <color theme="1"/>
        <rFont val="Roboto"/>
      </rPr>
      <t>2nd Direction</t>
    </r>
    <r>
      <rPr>
        <sz val="12"/>
        <color theme="1"/>
        <rFont val="Roboto"/>
      </rPr>
      <t>.</t>
    </r>
  </si>
  <si>
    <r>
      <t xml:space="preserve">Note that the ducks move only left or right before the shot occurs and only afterwards proceed in the given </t>
    </r>
    <r>
      <rPr>
        <i/>
        <sz val="12"/>
        <color theme="1"/>
        <rFont val="Roboto"/>
      </rPr>
      <t>2nd Direction</t>
    </r>
    <r>
      <rPr>
        <sz val="12"/>
        <color theme="1"/>
        <rFont val="Roboto"/>
      </rPr>
      <t>.</t>
    </r>
  </si>
  <si>
    <r>
      <t xml:space="preserve">Ducks fly into the scene on the </t>
    </r>
    <r>
      <rPr>
        <i/>
        <sz val="12"/>
        <color theme="1"/>
        <rFont val="Roboto"/>
      </rPr>
      <t>Duck Hunt</t>
    </r>
    <r>
      <rPr>
        <sz val="12"/>
        <color theme="1"/>
        <rFont val="Roboto"/>
      </rPr>
      <t xml:space="preserve"> tab from the given </t>
    </r>
    <r>
      <rPr>
        <i/>
        <sz val="12"/>
        <color theme="1"/>
        <rFont val="Roboto"/>
      </rPr>
      <t>Start Cells</t>
    </r>
    <r>
      <rPr>
        <sz val="12"/>
        <color theme="1"/>
        <rFont val="Roboto"/>
      </rPr>
      <t>.</t>
    </r>
  </si>
  <si>
    <t>David Brown</t>
  </si>
  <si>
    <t>How many seconds does it take the fastest horse to finish the Race Track? Follow Level 3 instructions to calculate the time to finish the track and round your answer up to the nearest second.</t>
  </si>
  <si>
    <t>To make the game more exciting, we have created 5 bonus questions for you. Bonus questions 1, 2, and 3 can be solved independently of the Levels. Bonus questions 4 and 5 are aided by solving the related Levels.</t>
  </si>
  <si>
    <t>Game 82's answer is between 15 and 25.</t>
  </si>
  <si>
    <t>Game 83's answer is between 15 and 25.</t>
  </si>
  <si>
    <t>B21</t>
  </si>
  <si>
    <t>Original Case Author</t>
  </si>
  <si>
    <t>Case Design Team</t>
  </si>
  <si>
    <t>Eric Kelley</t>
  </si>
  <si>
    <t>Case Information</t>
  </si>
  <si>
    <t>MECC Jobs</t>
  </si>
  <si>
    <t>MECC sponsors such as Siemens, New York Life, Alvarez &amp; Marsal, and BDO have all hired MECC participants. Will you be next?</t>
  </si>
  <si>
    <t>Earn MECC Badges</t>
  </si>
  <si>
    <t>Live participation in Weekend Battles counts towards earning the Excel Athlete Badge. Complete more challenges to earn the badge to post on LinkedIn!</t>
  </si>
  <si>
    <t>Number 1 Fan</t>
  </si>
  <si>
    <t>This case was originally featured in the 2025 MECC Regional Final. It is designed to test a range of essential skills that participants are expected to be familiar with. The scoring remains consistent with the original competition format, but this version includes answer keys to help you check your work.</t>
  </si>
  <si>
    <t>Your Answers</t>
  </si>
  <si>
    <t>Diarmuid Early</t>
  </si>
  <si>
    <t>More F's</t>
  </si>
  <si>
    <t>Price</t>
  </si>
  <si>
    <t>Total Order Value</t>
  </si>
  <si>
    <t>WeekOfMonth</t>
  </si>
  <si>
    <t>DayOfWeek</t>
  </si>
  <si>
    <t>MonthNum</t>
  </si>
  <si>
    <t>Basic Speed sec / furlong</t>
  </si>
  <si>
    <t>Speed adjusted (s)</t>
  </si>
  <si>
    <t>StartSide</t>
  </si>
  <si>
    <t>Left to right</t>
  </si>
  <si>
    <t>A</t>
  </si>
  <si>
    <t>Right to left</t>
  </si>
  <si>
    <t>direction</t>
  </si>
  <si>
    <t>col</t>
  </si>
  <si>
    <t>row</t>
  </si>
  <si>
    <t>Mnożnik Row</t>
  </si>
  <si>
    <t>Mnożnik col</t>
  </si>
  <si>
    <t>Shot cell</t>
  </si>
  <si>
    <t>Do krawędzi górnej</t>
  </si>
  <si>
    <t>Do krawędzi lewej</t>
  </si>
  <si>
    <t>Do krawędzi prawej</t>
  </si>
  <si>
    <t>Result</t>
  </si>
  <si>
    <t>Na boki</t>
  </si>
  <si>
    <t>skos</t>
  </si>
  <si>
    <t>Bounds</t>
  </si>
  <si>
    <t>Columns</t>
  </si>
  <si>
    <t>Rows</t>
  </si>
  <si>
    <t>Row Shift</t>
  </si>
  <si>
    <t>Col Shift</t>
  </si>
  <si>
    <t>↖</t>
  </si>
  <si>
    <t>↗</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</si>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</sst>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0%;\-0%"/>
    <numFmt numFmtId="166" formatCode="[$$-C09]#,##0;[Red]\-[$$-C09]#,##0"/>
  </numFmts>
  <fonts count="59">
    <font>
      <sz val="11"/>
      <color theme="1"/>
      <name val="Aptos Narrow"/>
      <family val="2"/>
      <scheme val="minor"/>
    </font>
    <font>
      <sz val="20"/>
      <color theme="1"/>
      <name val="Aptos Narrow"/>
      <family val="2"/>
      <scheme val="minor"/>
    </font>
    <font>
      <sz val="12"/>
      <color theme="1"/>
      <name val="Aptos Narrow"/>
      <family val="2"/>
      <scheme val="minor"/>
    </font>
    <font>
      <sz val="12"/>
      <color theme="1"/>
      <name val="Aptos Narrow"/>
      <family val="2"/>
      <scheme val="minor"/>
    </font>
    <font>
      <sz val="11"/>
      <color theme="1"/>
      <name val="Roboto"/>
    </font>
    <font>
      <sz val="11"/>
      <name val="Roboto"/>
    </font>
    <font>
      <sz val="12"/>
      <color theme="1"/>
      <name val="Roboto"/>
    </font>
    <font>
      <u/>
      <sz val="11"/>
      <color theme="10"/>
      <name val="Aptos Narrow"/>
      <family val="2"/>
      <scheme val="minor"/>
    </font>
    <font>
      <b/>
      <sz val="18"/>
      <color theme="0"/>
      <name val="Roboto"/>
    </font>
    <font>
      <b/>
      <sz val="14"/>
      <color theme="0"/>
      <name val="Roboto"/>
    </font>
    <font>
      <i/>
      <sz val="10"/>
      <color theme="1"/>
      <name val="Roboto"/>
    </font>
    <font>
      <sz val="12"/>
      <color rgb="FF806000"/>
      <name val="Roboto"/>
    </font>
    <font>
      <sz val="11"/>
      <color theme="1"/>
      <name val="Aptos Narrow"/>
      <family val="2"/>
      <scheme val="minor"/>
    </font>
    <font>
      <b/>
      <sz val="26"/>
      <color theme="0"/>
      <name val="Futura"/>
      <family val="2"/>
    </font>
    <font>
      <b/>
      <sz val="26"/>
      <color theme="0"/>
      <name val="Roboto"/>
    </font>
    <font>
      <b/>
      <sz val="24"/>
      <color theme="0"/>
      <name val="Roboto"/>
    </font>
    <font>
      <b/>
      <sz val="12"/>
      <color theme="1"/>
      <name val="Roboto"/>
    </font>
    <font>
      <sz val="18"/>
      <color theme="1"/>
      <name val="Roboto"/>
    </font>
    <font>
      <u/>
      <sz val="20"/>
      <color theme="10"/>
      <name val="Aptos"/>
      <family val="2"/>
    </font>
    <font>
      <b/>
      <sz val="12"/>
      <name val="Roboto"/>
    </font>
    <font>
      <b/>
      <sz val="20"/>
      <color theme="0"/>
      <name val="Futura"/>
      <family val="2"/>
    </font>
    <font>
      <b/>
      <sz val="12"/>
      <color theme="0"/>
      <name val="Roboto"/>
    </font>
    <font>
      <sz val="12"/>
      <color theme="7" tint="-0.499984740745262"/>
      <name val="Roboto"/>
    </font>
    <font>
      <sz val="12"/>
      <name val="Roboto"/>
    </font>
    <font>
      <b/>
      <sz val="12"/>
      <color theme="7" tint="-0.499984740745262"/>
      <name val="Roboto"/>
    </font>
    <font>
      <sz val="20"/>
      <color theme="1"/>
      <name val="Aptos"/>
      <family val="2"/>
    </font>
    <font>
      <i/>
      <sz val="14"/>
      <color theme="1"/>
      <name val="Roboto"/>
    </font>
    <font>
      <sz val="11"/>
      <color theme="7" tint="-0.499984740745262"/>
      <name val="Roboto"/>
    </font>
    <font>
      <i/>
      <sz val="12"/>
      <color theme="1"/>
      <name val="Roboto"/>
    </font>
    <font>
      <i/>
      <sz val="12"/>
      <name val="Roboto"/>
    </font>
    <font>
      <b/>
      <sz val="12"/>
      <color theme="0"/>
      <name val="Aptos Narrow"/>
      <family val="2"/>
      <scheme val="minor"/>
    </font>
    <font>
      <b/>
      <sz val="12"/>
      <color theme="1"/>
      <name val="Aptos Narrow"/>
      <family val="2"/>
      <scheme val="minor"/>
    </font>
    <font>
      <sz val="20"/>
      <color theme="1"/>
      <name val="Aptos Narrow"/>
      <family val="2"/>
      <scheme val="minor"/>
    </font>
    <font>
      <sz val="12"/>
      <color theme="0" tint="-0.499984740745262"/>
      <name val="Roboto"/>
    </font>
    <font>
      <b/>
      <sz val="14"/>
      <color theme="1"/>
      <name val="Aptos Narrow"/>
      <family val="2"/>
      <scheme val="minor"/>
    </font>
    <font>
      <sz val="14"/>
      <color theme="1"/>
      <name val="Aptos Narrow"/>
      <family val="2"/>
      <scheme val="minor"/>
    </font>
    <font>
      <b/>
      <sz val="12"/>
      <name val="Aptos Narrow"/>
      <family val="2"/>
      <scheme val="minor"/>
    </font>
    <font>
      <sz val="10"/>
      <name val="Arial"/>
      <family val="2"/>
    </font>
    <font>
      <b/>
      <sz val="20"/>
      <color theme="0"/>
      <name val="Roboto"/>
    </font>
    <font>
      <b/>
      <sz val="11"/>
      <color theme="0"/>
      <name val="Roboto"/>
    </font>
    <font>
      <sz val="8"/>
      <name val="Aptos Narrow"/>
      <family val="2"/>
      <scheme val="minor"/>
    </font>
    <font>
      <i/>
      <sz val="12"/>
      <color rgb="FF806000"/>
      <name val="Roboto"/>
    </font>
    <font>
      <b/>
      <i/>
      <sz val="12"/>
      <color theme="1"/>
      <name val="Roboto"/>
    </font>
    <font>
      <b/>
      <i/>
      <sz val="12"/>
      <name val="Roboto"/>
    </font>
    <font>
      <sz val="14"/>
      <color theme="1"/>
      <name val="Roboto"/>
    </font>
    <font>
      <b/>
      <sz val="11"/>
      <color theme="1"/>
      <name val="Roboto"/>
    </font>
    <font>
      <sz val="12"/>
      <color theme="1"/>
      <name val="Aptos"/>
      <family val="2"/>
    </font>
    <font>
      <b/>
      <sz val="12"/>
      <color theme="1"/>
      <name val="Robotech"/>
    </font>
    <font>
      <b/>
      <sz val="24"/>
      <color theme="0"/>
      <name val="Futura"/>
      <family val="2"/>
    </font>
    <font>
      <b/>
      <sz val="18"/>
      <color theme="0"/>
      <name val="Futura"/>
      <family val="2"/>
    </font>
    <font>
      <sz val="16"/>
      <name val="Roboto"/>
    </font>
    <font>
      <i/>
      <sz val="11"/>
      <name val="Roboto"/>
    </font>
    <font>
      <b/>
      <sz val="11"/>
      <name val="Roboto"/>
    </font>
    <font>
      <b/>
      <sz val="16"/>
      <color theme="1"/>
      <name val="Roboto"/>
    </font>
    <font>
      <sz val="12"/>
      <color rgb="FFFFFFFF"/>
      <name val="Arial"/>
      <family val="2"/>
      <charset val="238"/>
    </font>
    <font>
      <sz val="9"/>
      <color indexed="81"/>
      <name val="Tahoma"/>
      <family val="2"/>
      <charset val="238"/>
    </font>
    <font>
      <b/>
      <sz val="12"/>
      <name val="Roboto"/>
      <charset val="238"/>
    </font>
    <font>
      <b/>
      <sz val="12"/>
      <color theme="1"/>
      <name val="Roboto"/>
      <charset val="238"/>
    </font>
    <font>
      <b/>
      <sz val="16"/>
      <color rgb="FFFF0000"/>
      <name val="Roboto"/>
      <charset val="238"/>
    </font>
  </fonts>
  <fills count="26">
    <fill>
      <patternFill patternType="none"/>
    </fill>
    <fill>
      <patternFill patternType="gray125"/>
    </fill>
    <fill>
      <patternFill patternType="solid">
        <fgColor rgb="FF006837"/>
        <bgColor indexed="64"/>
      </patternFill>
    </fill>
    <fill>
      <patternFill patternType="solid">
        <fgColor rgb="FF001838"/>
        <bgColor indexed="64"/>
      </patternFill>
    </fill>
    <fill>
      <patternFill patternType="solid">
        <fgColor rgb="FFED203F"/>
        <bgColor indexed="64"/>
      </patternFill>
    </fill>
    <fill>
      <patternFill patternType="solid">
        <fgColor rgb="FFBC1F36"/>
        <bgColor indexed="64"/>
      </patternFill>
    </fill>
    <fill>
      <patternFill patternType="solid">
        <fgColor theme="0"/>
        <bgColor indexed="64"/>
      </patternFill>
    </fill>
    <fill>
      <patternFill patternType="solid">
        <fgColor theme="5" tint="0.59999389629810485"/>
        <bgColor indexed="64"/>
      </patternFill>
    </fill>
    <fill>
      <patternFill patternType="solid">
        <fgColor rgb="FFF6C6CD"/>
        <bgColor indexed="64"/>
      </patternFill>
    </fill>
    <fill>
      <patternFill patternType="solid">
        <fgColor rgb="FFBF1F36"/>
        <bgColor indexed="64"/>
      </patternFill>
    </fill>
    <fill>
      <patternFill patternType="solid">
        <fgColor theme="3" tint="0.89999084444715716"/>
        <bgColor indexed="64"/>
      </patternFill>
    </fill>
    <fill>
      <patternFill patternType="solid">
        <fgColor theme="0" tint="-4.9989318521683403E-2"/>
        <bgColor indexed="64"/>
      </patternFill>
    </fill>
    <fill>
      <patternFill patternType="solid">
        <fgColor rgb="FFF2F2F2"/>
        <bgColor indexed="64"/>
      </patternFill>
    </fill>
    <fill>
      <patternFill patternType="solid">
        <fgColor theme="6"/>
        <bgColor indexed="64"/>
      </patternFill>
    </fill>
    <fill>
      <patternFill patternType="solid">
        <fgColor rgb="FF6F5755"/>
        <bgColor indexed="64"/>
      </patternFill>
    </fill>
    <fill>
      <patternFill patternType="solid">
        <fgColor theme="6" tint="0.79998168889431442"/>
        <bgColor indexed="64"/>
      </patternFill>
    </fill>
    <fill>
      <patternFill patternType="solid">
        <fgColor rgb="FF9E1B32"/>
        <bgColor indexed="64"/>
      </patternFill>
    </fill>
    <fill>
      <patternFill patternType="solid">
        <fgColor theme="6" tint="-0.249977111117893"/>
        <bgColor indexed="64"/>
      </patternFill>
    </fill>
    <fill>
      <patternFill patternType="solid">
        <fgColor rgb="FF00B0F0"/>
        <bgColor indexed="64"/>
      </patternFill>
    </fill>
    <fill>
      <patternFill patternType="solid">
        <fgColor rgb="FF725242"/>
        <bgColor indexed="64"/>
      </patternFill>
    </fill>
    <fill>
      <patternFill patternType="darkGray">
        <fgColor theme="0"/>
        <bgColor theme="1"/>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FFF00"/>
        <bgColor indexed="64"/>
      </patternFill>
    </fill>
  </fills>
  <borders count="60">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theme="0" tint="-0.24994659260841701"/>
      </right>
      <top style="medium">
        <color indexed="64"/>
      </top>
      <bottom style="medium">
        <color indexed="64"/>
      </bottom>
      <diagonal/>
    </border>
    <border>
      <left style="thin">
        <color theme="0" tint="-0.24994659260841701"/>
      </left>
      <right style="thin">
        <color theme="0" tint="-0.24994659260841701"/>
      </right>
      <top style="medium">
        <color indexed="64"/>
      </top>
      <bottom style="medium">
        <color indexed="64"/>
      </bottom>
      <diagonal/>
    </border>
    <border>
      <left style="thin">
        <color theme="0" tint="-0.24994659260841701"/>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rgb="FF6F5755"/>
      </bottom>
      <diagonal/>
    </border>
    <border>
      <left style="thin">
        <color indexed="64"/>
      </left>
      <right/>
      <top style="thin">
        <color rgb="FF6F5755"/>
      </top>
      <bottom style="thin">
        <color indexed="64"/>
      </bottom>
      <diagonal/>
    </border>
    <border>
      <left/>
      <right/>
      <top style="thin">
        <color rgb="FF6F5755"/>
      </top>
      <bottom style="thin">
        <color indexed="64"/>
      </bottom>
      <diagonal/>
    </border>
    <border>
      <left/>
      <right style="thin">
        <color indexed="64"/>
      </right>
      <top style="thin">
        <color rgb="FF6F5755"/>
      </top>
      <bottom style="thin">
        <color indexed="64"/>
      </bottom>
      <diagonal/>
    </border>
    <border>
      <left/>
      <right style="thick">
        <color theme="1"/>
      </right>
      <top/>
      <bottom/>
      <diagonal/>
    </border>
    <border>
      <left style="thin">
        <color theme="0" tint="-0.499984740745262"/>
      </left>
      <right style="thin">
        <color theme="0" tint="-0.499984740745262"/>
      </right>
      <top style="thin">
        <color indexed="64"/>
      </top>
      <bottom style="thin">
        <color theme="0" tint="-0.499984740745262"/>
      </bottom>
      <diagonal/>
    </border>
    <border>
      <left style="thick">
        <color auto="1"/>
      </left>
      <right style="thin">
        <color theme="0" tint="-0.499984740745262"/>
      </right>
      <top style="thin">
        <color theme="0" tint="-0.499984740745262"/>
      </top>
      <bottom/>
      <diagonal/>
    </border>
    <border>
      <left style="thick">
        <color auto="1"/>
      </left>
      <right style="thin">
        <color theme="0" tint="-0.499984740745262"/>
      </right>
      <top/>
      <bottom/>
      <diagonal/>
    </border>
    <border>
      <left style="thin">
        <color theme="0" tint="-0.499984740745262"/>
      </left>
      <right style="thin">
        <color theme="0" tint="-0.499984740745262"/>
      </right>
      <top style="thin">
        <color theme="0" tint="-0.499984740745262"/>
      </top>
      <bottom style="thin">
        <color indexed="64"/>
      </bottom>
      <diagonal/>
    </border>
    <border>
      <left style="thick">
        <color auto="1"/>
      </left>
      <right style="thin">
        <color theme="0" tint="-0.499984740745262"/>
      </right>
      <top/>
      <bottom style="thin">
        <color theme="0" tint="-0.499984740745262"/>
      </bottom>
      <diagonal/>
    </border>
    <border>
      <left style="thin">
        <color theme="0" tint="-0.24994659260841701"/>
      </left>
      <right style="thin">
        <color theme="0" tint="-0.24994659260841701"/>
      </right>
      <top style="medium">
        <color indexed="64"/>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thin">
        <color theme="0" tint="-0.24994659260841701"/>
      </left>
      <right/>
      <top style="thin">
        <color theme="0" tint="-0.24994659260841701"/>
      </top>
      <bottom style="medium">
        <color auto="1"/>
      </bottom>
      <diagonal/>
    </border>
    <border>
      <left style="thin">
        <color theme="0" tint="-0.24994659260841701"/>
      </left>
      <right style="thin">
        <color theme="0" tint="-0.24994659260841701"/>
      </right>
      <top style="thin">
        <color theme="0" tint="-0.24994659260841701"/>
      </top>
      <bottom style="medium">
        <color auto="1"/>
      </bottom>
      <diagonal/>
    </border>
    <border>
      <left style="thin">
        <color theme="0" tint="-0.24994659260841701"/>
      </left>
      <right style="medium">
        <color indexed="64"/>
      </right>
      <top style="thin">
        <color theme="0" tint="-0.24994659260841701"/>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left>
      <right style="thin">
        <color theme="0"/>
      </right>
      <top/>
      <bottom style="thin">
        <color theme="0"/>
      </bottom>
      <diagonal/>
    </border>
    <border>
      <left/>
      <right style="thin">
        <color theme="0" tint="-0.24994659260841701"/>
      </right>
      <top/>
      <bottom style="medium">
        <color indexed="64"/>
      </bottom>
      <diagonal/>
    </border>
    <border>
      <left style="thin">
        <color theme="0" tint="-0.24994659260841701"/>
      </left>
      <right style="thin">
        <color theme="0" tint="-0.24994659260841701"/>
      </right>
      <top/>
      <bottom style="medium">
        <color indexed="64"/>
      </bottom>
      <diagonal/>
    </border>
    <border>
      <left style="thin">
        <color theme="0" tint="-0.24994659260841701"/>
      </left>
      <right style="medium">
        <color indexed="64"/>
      </right>
      <top/>
      <bottom style="medium">
        <color indexed="64"/>
      </bottom>
      <diagonal/>
    </border>
  </borders>
  <cellStyleXfs count="14">
    <xf numFmtId="0" fontId="0" fillId="0" borderId="0"/>
    <xf numFmtId="0" fontId="7" fillId="0" borderId="0" applyNumberFormat="0" applyFill="0" applyBorder="0" applyAlignment="0" applyProtection="0"/>
    <xf numFmtId="0" fontId="18" fillId="0" borderId="0" applyNumberFormat="0" applyFill="0" applyBorder="0" applyAlignment="0" applyProtection="0"/>
    <xf numFmtId="0" fontId="25" fillId="0" borderId="0"/>
    <xf numFmtId="0" fontId="12" fillId="0" borderId="0"/>
    <xf numFmtId="0" fontId="32" fillId="0" borderId="0"/>
    <xf numFmtId="9" fontId="32" fillId="0" borderId="0" applyFont="0" applyFill="0" applyBorder="0" applyAlignment="0" applyProtection="0"/>
    <xf numFmtId="0" fontId="2" fillId="0" borderId="0"/>
    <xf numFmtId="0" fontId="37" fillId="0" borderId="0"/>
    <xf numFmtId="0" fontId="12" fillId="0" borderId="0"/>
    <xf numFmtId="0" fontId="12" fillId="0" borderId="0"/>
    <xf numFmtId="0" fontId="1" fillId="0" borderId="0"/>
    <xf numFmtId="9" fontId="1" fillId="0" borderId="0" applyFont="0" applyFill="0" applyBorder="0" applyAlignment="0" applyProtection="0"/>
    <xf numFmtId="0" fontId="1" fillId="0" borderId="0"/>
  </cellStyleXfs>
  <cellXfs count="253">
    <xf numFmtId="0" fontId="0" fillId="0" borderId="0" xfId="0"/>
    <xf numFmtId="0" fontId="8" fillId="2" borderId="8" xfId="0" applyFont="1" applyFill="1" applyBorder="1" applyAlignment="1">
      <alignment horizontal="center" vertical="center"/>
    </xf>
    <xf numFmtId="0" fontId="4" fillId="0" borderId="0" xfId="0" applyFont="1"/>
    <xf numFmtId="3" fontId="4" fillId="0" borderId="0" xfId="0" applyNumberFormat="1" applyFont="1"/>
    <xf numFmtId="0" fontId="5" fillId="0" borderId="0" xfId="0" applyFont="1"/>
    <xf numFmtId="0" fontId="4" fillId="0" borderId="0" xfId="0" applyFont="1" applyAlignment="1">
      <alignment horizontal="center"/>
    </xf>
    <xf numFmtId="0" fontId="6" fillId="0" borderId="0" xfId="0" applyFont="1"/>
    <xf numFmtId="0" fontId="0" fillId="0" borderId="0" xfId="0" applyAlignment="1">
      <alignment horizontal="center"/>
    </xf>
    <xf numFmtId="0" fontId="13" fillId="3" borderId="6" xfId="0" applyFont="1" applyFill="1" applyBorder="1" applyAlignment="1">
      <alignment horizontal="centerContinuous" vertical="center"/>
    </xf>
    <xf numFmtId="0" fontId="14" fillId="3" borderId="6" xfId="0" applyFont="1" applyFill="1" applyBorder="1" applyAlignment="1">
      <alignment horizontal="centerContinuous" vertical="center"/>
    </xf>
    <xf numFmtId="3" fontId="6" fillId="0" borderId="0" xfId="0" applyNumberFormat="1" applyFont="1"/>
    <xf numFmtId="0" fontId="13" fillId="4" borderId="0" xfId="0" applyFont="1" applyFill="1" applyAlignment="1">
      <alignment horizontal="centerContinuous" vertical="center" wrapText="1"/>
    </xf>
    <xf numFmtId="0" fontId="15" fillId="4" borderId="0" xfId="0" applyFont="1" applyFill="1" applyAlignment="1">
      <alignment horizontal="centerContinuous" vertical="center" wrapText="1"/>
    </xf>
    <xf numFmtId="0" fontId="8" fillId="5" borderId="6" xfId="0" applyFont="1" applyFill="1" applyBorder="1" applyAlignment="1">
      <alignment horizontal="centerContinuous" vertical="center"/>
    </xf>
    <xf numFmtId="0" fontId="19" fillId="0" borderId="0" xfId="2" applyFont="1" applyFill="1" applyBorder="1" applyAlignment="1">
      <alignment vertical="top"/>
    </xf>
    <xf numFmtId="0" fontId="20" fillId="5" borderId="14" xfId="0" applyFont="1" applyFill="1" applyBorder="1" applyAlignment="1">
      <alignment horizontal="centerContinuous" vertical="center"/>
    </xf>
    <xf numFmtId="0" fontId="8" fillId="5" borderId="14" xfId="0" applyFont="1" applyFill="1" applyBorder="1" applyAlignment="1">
      <alignment horizontal="centerContinuous" vertical="center"/>
    </xf>
    <xf numFmtId="0" fontId="6" fillId="0" borderId="1" xfId="0" applyFont="1" applyBorder="1" applyAlignment="1">
      <alignment horizontal="left" vertical="top"/>
    </xf>
    <xf numFmtId="0" fontId="6" fillId="0" borderId="0" xfId="0" applyFont="1" applyAlignment="1">
      <alignment vertical="top" wrapText="1"/>
    </xf>
    <xf numFmtId="0" fontId="6" fillId="0" borderId="2" xfId="0" applyFont="1" applyBorder="1" applyAlignment="1">
      <alignment vertical="top" wrapText="1"/>
    </xf>
    <xf numFmtId="0" fontId="6" fillId="0" borderId="3" xfId="0" applyFont="1" applyBorder="1" applyAlignment="1">
      <alignment vertical="top" wrapText="1"/>
    </xf>
    <xf numFmtId="0" fontId="6" fillId="0" borderId="4" xfId="0" applyFont="1" applyBorder="1" applyAlignment="1">
      <alignment vertical="top" wrapText="1"/>
    </xf>
    <xf numFmtId="0" fontId="6" fillId="0" borderId="5" xfId="0" applyFont="1" applyBorder="1" applyAlignment="1">
      <alignment vertical="top" wrapText="1"/>
    </xf>
    <xf numFmtId="0" fontId="6" fillId="0" borderId="0" xfId="0" applyFont="1" applyAlignment="1">
      <alignment horizontal="left" vertical="center" wrapText="1"/>
    </xf>
    <xf numFmtId="0" fontId="20" fillId="3" borderId="6" xfId="0" applyFont="1" applyFill="1" applyBorder="1" applyAlignment="1">
      <alignment horizontal="centerContinuous" vertical="center"/>
    </xf>
    <xf numFmtId="0" fontId="8" fillId="3" borderId="6" xfId="0" applyFont="1" applyFill="1" applyBorder="1" applyAlignment="1">
      <alignment horizontal="centerContinuous" vertical="center"/>
    </xf>
    <xf numFmtId="0" fontId="19" fillId="0" borderId="0" xfId="0" applyFont="1" applyAlignment="1">
      <alignment horizontal="left" vertical="top"/>
    </xf>
    <xf numFmtId="0" fontId="4" fillId="0" borderId="0" xfId="0" applyFont="1" applyAlignment="1">
      <alignment horizontal="left" vertical="center" wrapText="1"/>
    </xf>
    <xf numFmtId="0" fontId="21" fillId="5" borderId="9" xfId="0" applyFont="1" applyFill="1" applyBorder="1" applyAlignment="1">
      <alignment horizontal="center" vertical="center"/>
    </xf>
    <xf numFmtId="0" fontId="21" fillId="5" borderId="9" xfId="0" applyFont="1" applyFill="1" applyBorder="1" applyAlignment="1">
      <alignment horizontal="center" vertical="center" wrapText="1"/>
    </xf>
    <xf numFmtId="0" fontId="6" fillId="0" borderId="0" xfId="0" applyFont="1" applyAlignment="1">
      <alignment horizontal="center"/>
    </xf>
    <xf numFmtId="0" fontId="23" fillId="0" borderId="0" xfId="0" applyFont="1"/>
    <xf numFmtId="0" fontId="22" fillId="0" borderId="7" xfId="0" applyFont="1" applyBorder="1" applyAlignment="1">
      <alignment horizontal="center" vertical="center" wrapText="1"/>
    </xf>
    <xf numFmtId="0" fontId="24" fillId="0" borderId="7" xfId="0" applyFont="1" applyBorder="1" applyAlignment="1">
      <alignment horizontal="center" vertical="center"/>
    </xf>
    <xf numFmtId="0" fontId="9" fillId="4" borderId="9" xfId="0" applyFont="1" applyFill="1" applyBorder="1" applyAlignment="1">
      <alignment horizontal="center" vertical="center"/>
    </xf>
    <xf numFmtId="0" fontId="16" fillId="0" borderId="0" xfId="0" applyFont="1" applyAlignment="1">
      <alignment vertical="center"/>
    </xf>
    <xf numFmtId="0" fontId="19" fillId="0" borderId="0" xfId="0" applyFont="1" applyAlignment="1">
      <alignment horizontal="left"/>
    </xf>
    <xf numFmtId="0" fontId="23" fillId="0" borderId="0" xfId="0" applyFont="1" applyAlignment="1">
      <alignment vertical="center"/>
    </xf>
    <xf numFmtId="0" fontId="16" fillId="0" borderId="0" xfId="0" applyFont="1"/>
    <xf numFmtId="3" fontId="21" fillId="5" borderId="9" xfId="0" applyNumberFormat="1" applyFont="1" applyFill="1" applyBorder="1" applyAlignment="1">
      <alignment horizontal="center" vertical="center"/>
    </xf>
    <xf numFmtId="0" fontId="27" fillId="0" borderId="7" xfId="0" applyFont="1" applyBorder="1" applyAlignment="1">
      <alignment horizontal="center" vertical="center" wrapText="1"/>
    </xf>
    <xf numFmtId="0" fontId="24" fillId="0" borderId="10" xfId="0" applyFont="1" applyBorder="1" applyAlignment="1">
      <alignment horizontal="center" vertical="center"/>
    </xf>
    <xf numFmtId="0" fontId="4" fillId="6" borderId="0" xfId="0" applyFont="1" applyFill="1" applyAlignment="1">
      <alignment vertical="center"/>
    </xf>
    <xf numFmtId="0" fontId="26" fillId="7" borderId="9" xfId="0" applyFont="1" applyFill="1" applyBorder="1" applyAlignment="1">
      <alignment horizontal="center" vertical="center"/>
    </xf>
    <xf numFmtId="0" fontId="5" fillId="0" borderId="0" xfId="0" quotePrefix="1" applyFont="1"/>
    <xf numFmtId="0" fontId="6" fillId="0" borderId="0" xfId="0" applyFont="1" applyAlignment="1">
      <alignment vertical="center"/>
    </xf>
    <xf numFmtId="0" fontId="23" fillId="0" borderId="0" xfId="0" applyFont="1" applyAlignment="1">
      <alignment horizontal="left"/>
    </xf>
    <xf numFmtId="0" fontId="26" fillId="8" borderId="9" xfId="0" applyFont="1" applyFill="1" applyBorder="1" applyAlignment="1">
      <alignment horizontal="center" vertical="center"/>
    </xf>
    <xf numFmtId="0" fontId="28" fillId="0" borderId="0" xfId="0" applyFont="1"/>
    <xf numFmtId="0" fontId="28" fillId="0" borderId="0" xfId="0" applyFont="1" applyAlignment="1">
      <alignment vertical="center"/>
    </xf>
    <xf numFmtId="0" fontId="22" fillId="0" borderId="0" xfId="0" applyFont="1" applyAlignment="1">
      <alignment horizontal="centerContinuous"/>
    </xf>
    <xf numFmtId="0" fontId="22" fillId="0" borderId="0" xfId="0" applyFont="1"/>
    <xf numFmtId="0" fontId="6" fillId="6" borderId="0" xfId="0" applyFont="1" applyFill="1" applyAlignment="1">
      <alignment vertical="center"/>
    </xf>
    <xf numFmtId="0" fontId="29" fillId="0" borderId="0" xfId="0" applyFont="1"/>
    <xf numFmtId="0" fontId="23" fillId="0" borderId="0" xfId="0" applyFont="1" applyAlignment="1">
      <alignment horizontal="center"/>
    </xf>
    <xf numFmtId="0" fontId="3" fillId="0" borderId="0" xfId="0" applyFont="1" applyAlignment="1">
      <alignment horizontal="center"/>
    </xf>
    <xf numFmtId="3" fontId="17" fillId="0" borderId="0" xfId="0" applyNumberFormat="1" applyFont="1"/>
    <xf numFmtId="14" fontId="11" fillId="0" borderId="15" xfId="4" applyNumberFormat="1" applyFont="1" applyBorder="1" applyAlignment="1">
      <alignment horizontal="center" vertical="center"/>
    </xf>
    <xf numFmtId="0" fontId="11" fillId="0" borderId="0" xfId="0" applyFont="1"/>
    <xf numFmtId="0" fontId="11" fillId="0" borderId="15" xfId="4" applyFont="1" applyBorder="1" applyAlignment="1">
      <alignment horizontal="center" vertical="center"/>
    </xf>
    <xf numFmtId="0" fontId="11" fillId="6" borderId="0" xfId="0" applyFont="1" applyFill="1" applyAlignment="1">
      <alignment vertical="center"/>
    </xf>
    <xf numFmtId="0" fontId="6" fillId="0" borderId="22" xfId="0" applyFont="1" applyBorder="1"/>
    <xf numFmtId="14" fontId="6" fillId="0" borderId="0" xfId="0" applyNumberFormat="1" applyFont="1" applyAlignment="1">
      <alignment horizontal="center"/>
    </xf>
    <xf numFmtId="0" fontId="6" fillId="0" borderId="23" xfId="0" applyFont="1" applyBorder="1" applyAlignment="1">
      <alignment horizontal="center"/>
    </xf>
    <xf numFmtId="0" fontId="6" fillId="0" borderId="24" xfId="0" applyFont="1" applyBorder="1"/>
    <xf numFmtId="0" fontId="6" fillId="0" borderId="25" xfId="0" applyFont="1" applyBorder="1" applyAlignment="1">
      <alignment horizontal="center"/>
    </xf>
    <xf numFmtId="14" fontId="6" fillId="0" borderId="25" xfId="0" applyNumberFormat="1" applyFont="1" applyBorder="1" applyAlignment="1">
      <alignment horizontal="center"/>
    </xf>
    <xf numFmtId="0" fontId="6" fillId="0" borderId="25" xfId="0" applyFont="1" applyBorder="1"/>
    <xf numFmtId="0" fontId="6" fillId="0" borderId="26" xfId="0" applyFont="1" applyBorder="1" applyAlignment="1">
      <alignment horizontal="center"/>
    </xf>
    <xf numFmtId="0" fontId="33" fillId="0" borderId="0" xfId="0" applyFont="1" applyAlignment="1">
      <alignment horizontal="right"/>
    </xf>
    <xf numFmtId="0" fontId="0" fillId="10" borderId="11" xfId="0" applyFill="1" applyBorder="1"/>
    <xf numFmtId="0" fontId="0" fillId="10" borderId="12" xfId="0" applyFill="1" applyBorder="1"/>
    <xf numFmtId="0" fontId="0" fillId="10" borderId="13" xfId="0" applyFill="1" applyBorder="1"/>
    <xf numFmtId="0" fontId="33" fillId="0" borderId="0" xfId="0" applyFont="1"/>
    <xf numFmtId="0" fontId="6" fillId="11" borderId="9" xfId="0" applyFont="1" applyFill="1" applyBorder="1" applyAlignment="1">
      <alignment horizontal="center"/>
    </xf>
    <xf numFmtId="0" fontId="0" fillId="10" borderId="1" xfId="0" applyFill="1" applyBorder="1"/>
    <xf numFmtId="0" fontId="0" fillId="10" borderId="0" xfId="0" applyFill="1"/>
    <xf numFmtId="0" fontId="0" fillId="11" borderId="0" xfId="0" applyFill="1"/>
    <xf numFmtId="0" fontId="0" fillId="10" borderId="2" xfId="0" applyFill="1" applyBorder="1"/>
    <xf numFmtId="0" fontId="6" fillId="10" borderId="9" xfId="0" applyFont="1" applyFill="1" applyBorder="1" applyAlignment="1">
      <alignment horizontal="center"/>
    </xf>
    <xf numFmtId="0" fontId="0" fillId="12" borderId="0" xfId="0" applyFill="1"/>
    <xf numFmtId="0" fontId="6" fillId="13" borderId="9" xfId="0" applyFont="1" applyFill="1" applyBorder="1" applyAlignment="1">
      <alignment horizontal="center"/>
    </xf>
    <xf numFmtId="0" fontId="6" fillId="14" borderId="9" xfId="0" applyFont="1" applyFill="1" applyBorder="1" applyAlignment="1">
      <alignment horizontal="center"/>
    </xf>
    <xf numFmtId="0" fontId="6" fillId="15" borderId="9" xfId="0" applyFont="1" applyFill="1" applyBorder="1" applyAlignment="1">
      <alignment horizontal="center"/>
    </xf>
    <xf numFmtId="0" fontId="0" fillId="10" borderId="0" xfId="0" applyFill="1" applyAlignment="1">
      <alignment horizontal="right"/>
    </xf>
    <xf numFmtId="0" fontId="0" fillId="13" borderId="14" xfId="0" applyFill="1" applyBorder="1"/>
    <xf numFmtId="0" fontId="0" fillId="13" borderId="11" xfId="0" applyFill="1" applyBorder="1"/>
    <xf numFmtId="0" fontId="0" fillId="13" borderId="0" xfId="0" applyFill="1"/>
    <xf numFmtId="0" fontId="0" fillId="13" borderId="13" xfId="0" applyFill="1" applyBorder="1"/>
    <xf numFmtId="0" fontId="0" fillId="13" borderId="1" xfId="0" applyFill="1" applyBorder="1"/>
    <xf numFmtId="0" fontId="0" fillId="13" borderId="2" xfId="0" applyFill="1" applyBorder="1"/>
    <xf numFmtId="0" fontId="0" fillId="13" borderId="3" xfId="0" applyFill="1" applyBorder="1"/>
    <xf numFmtId="0" fontId="0" fillId="13" borderId="4" xfId="0" applyFill="1" applyBorder="1"/>
    <xf numFmtId="0" fontId="0" fillId="13" borderId="5" xfId="0" applyFill="1" applyBorder="1"/>
    <xf numFmtId="0" fontId="0" fillId="14" borderId="27" xfId="0" applyFill="1" applyBorder="1"/>
    <xf numFmtId="0" fontId="0" fillId="14" borderId="28" xfId="0" applyFill="1" applyBorder="1"/>
    <xf numFmtId="0" fontId="0" fillId="15" borderId="29" xfId="0" applyFill="1" applyBorder="1"/>
    <xf numFmtId="0" fontId="0" fillId="15" borderId="30" xfId="0" applyFill="1" applyBorder="1"/>
    <xf numFmtId="0" fontId="0" fillId="15" borderId="31" xfId="0" applyFill="1" applyBorder="1"/>
    <xf numFmtId="0" fontId="12" fillId="0" borderId="0" xfId="4" applyAlignment="1">
      <alignment horizontal="center"/>
    </xf>
    <xf numFmtId="0" fontId="12" fillId="0" borderId="0" xfId="4"/>
    <xf numFmtId="0" fontId="2" fillId="0" borderId="0" xfId="7"/>
    <xf numFmtId="0" fontId="12" fillId="18" borderId="33" xfId="4" applyFill="1" applyBorder="1"/>
    <xf numFmtId="0" fontId="12" fillId="19" borderId="33" xfId="4" applyFill="1" applyBorder="1"/>
    <xf numFmtId="0" fontId="12" fillId="7" borderId="7" xfId="4" applyFill="1" applyBorder="1"/>
    <xf numFmtId="0" fontId="12" fillId="18" borderId="7" xfId="4" applyFill="1" applyBorder="1"/>
    <xf numFmtId="0" fontId="12" fillId="19" borderId="7" xfId="4" applyFill="1" applyBorder="1"/>
    <xf numFmtId="0" fontId="12" fillId="18" borderId="36" xfId="4" applyFill="1" applyBorder="1"/>
    <xf numFmtId="0" fontId="12" fillId="19" borderId="36" xfId="4" applyFill="1" applyBorder="1"/>
    <xf numFmtId="0" fontId="38" fillId="16" borderId="9" xfId="4" applyFont="1" applyFill="1" applyBorder="1" applyAlignment="1">
      <alignment horizontal="centerContinuous" vertical="center"/>
    </xf>
    <xf numFmtId="0" fontId="39" fillId="16" borderId="16" xfId="0" applyFont="1" applyFill="1" applyBorder="1" applyAlignment="1">
      <alignment horizontal="centerContinuous" vertical="center"/>
    </xf>
    <xf numFmtId="0" fontId="39" fillId="16" borderId="17" xfId="0" applyFont="1" applyFill="1" applyBorder="1" applyAlignment="1">
      <alignment horizontal="centerContinuous" vertical="center"/>
    </xf>
    <xf numFmtId="0" fontId="39" fillId="16" borderId="18" xfId="0" applyFont="1" applyFill="1" applyBorder="1" applyAlignment="1">
      <alignment horizontal="centerContinuous" vertical="center"/>
    </xf>
    <xf numFmtId="0" fontId="2" fillId="0" borderId="0" xfId="0" applyFont="1" applyAlignment="1">
      <alignment horizontal="center"/>
    </xf>
    <xf numFmtId="0" fontId="10" fillId="24" borderId="9" xfId="0" applyFont="1" applyFill="1" applyBorder="1" applyAlignment="1">
      <alignment horizontal="center" vertical="center"/>
    </xf>
    <xf numFmtId="0" fontId="21" fillId="5" borderId="46" xfId="0" applyFont="1" applyFill="1" applyBorder="1" applyAlignment="1">
      <alignment horizontal="centerContinuous" vertical="center"/>
    </xf>
    <xf numFmtId="3" fontId="21" fillId="5" borderId="16" xfId="0" applyNumberFormat="1" applyFont="1" applyFill="1" applyBorder="1" applyAlignment="1">
      <alignment horizontal="center" vertical="center"/>
    </xf>
    <xf numFmtId="3" fontId="21" fillId="5" borderId="17" xfId="0" applyNumberFormat="1" applyFont="1" applyFill="1" applyBorder="1" applyAlignment="1">
      <alignment horizontal="center" vertical="center"/>
    </xf>
    <xf numFmtId="3" fontId="21" fillId="5" borderId="18" xfId="0" applyNumberFormat="1" applyFont="1" applyFill="1" applyBorder="1" applyAlignment="1">
      <alignment horizontal="center" vertical="center"/>
    </xf>
    <xf numFmtId="0" fontId="11" fillId="0" borderId="41" xfId="4" applyFont="1" applyBorder="1" applyAlignment="1">
      <alignment horizontal="center" vertical="center"/>
    </xf>
    <xf numFmtId="0" fontId="11" fillId="0" borderId="39" xfId="4" applyFont="1" applyBorder="1" applyAlignment="1">
      <alignment horizontal="center" vertical="center"/>
    </xf>
    <xf numFmtId="0" fontId="11" fillId="0" borderId="40" xfId="4" applyFont="1" applyBorder="1" applyAlignment="1">
      <alignment horizontal="left" vertical="center"/>
    </xf>
    <xf numFmtId="0" fontId="11" fillId="6" borderId="0" xfId="0" applyFont="1" applyFill="1" applyAlignment="1">
      <alignment horizontal="left" vertical="center"/>
    </xf>
    <xf numFmtId="3" fontId="21" fillId="5" borderId="16" xfId="0" applyNumberFormat="1" applyFont="1" applyFill="1" applyBorder="1" applyAlignment="1">
      <alignment horizontal="left" vertical="center" indent="1"/>
    </xf>
    <xf numFmtId="0" fontId="21" fillId="5" borderId="47" xfId="0" applyFont="1" applyFill="1" applyBorder="1" applyAlignment="1">
      <alignment horizontal="centerContinuous" vertical="center"/>
    </xf>
    <xf numFmtId="0" fontId="21" fillId="5" borderId="48" xfId="0" applyFont="1" applyFill="1" applyBorder="1" applyAlignment="1">
      <alignment horizontal="centerContinuous" vertical="center"/>
    </xf>
    <xf numFmtId="0" fontId="27" fillId="0" borderId="38" xfId="0" applyFont="1" applyBorder="1" applyAlignment="1">
      <alignment horizontal="centerContinuous" vertical="center"/>
    </xf>
    <xf numFmtId="0" fontId="27" fillId="0" borderId="15" xfId="0" applyFont="1" applyBorder="1" applyAlignment="1">
      <alignment horizontal="centerContinuous" vertical="center"/>
    </xf>
    <xf numFmtId="0" fontId="4" fillId="6" borderId="40" xfId="4" applyFont="1" applyFill="1" applyBorder="1" applyAlignment="1">
      <alignment horizontal="centerContinuous"/>
    </xf>
    <xf numFmtId="0" fontId="27" fillId="0" borderId="49" xfId="0" applyFont="1" applyBorder="1" applyAlignment="1">
      <alignment horizontal="centerContinuous" vertical="center"/>
    </xf>
    <xf numFmtId="0" fontId="4" fillId="6" borderId="50" xfId="4" applyFont="1" applyFill="1" applyBorder="1" applyAlignment="1">
      <alignment horizontal="centerContinuous"/>
    </xf>
    <xf numFmtId="0" fontId="4" fillId="6" borderId="42" xfId="4" applyFont="1" applyFill="1" applyBorder="1" applyAlignment="1">
      <alignment horizontal="centerContinuous"/>
    </xf>
    <xf numFmtId="0" fontId="27" fillId="0" borderId="51" xfId="0" applyFont="1" applyBorder="1" applyAlignment="1">
      <alignment horizontal="centerContinuous" vertical="center"/>
    </xf>
    <xf numFmtId="0" fontId="4" fillId="6" borderId="43" xfId="4" applyFont="1" applyFill="1" applyBorder="1" applyAlignment="1">
      <alignment horizontal="centerContinuous"/>
    </xf>
    <xf numFmtId="0" fontId="27" fillId="0" borderId="44" xfId="0" applyFont="1" applyBorder="1" applyAlignment="1">
      <alignment horizontal="centerContinuous" vertical="center"/>
    </xf>
    <xf numFmtId="0" fontId="4" fillId="6" borderId="45" xfId="4" applyFont="1" applyFill="1" applyBorder="1" applyAlignment="1">
      <alignment horizontal="centerContinuous"/>
    </xf>
    <xf numFmtId="0" fontId="21" fillId="9" borderId="19" xfId="11" applyFont="1" applyFill="1" applyBorder="1" applyAlignment="1">
      <alignment horizontal="center" vertical="center"/>
    </xf>
    <xf numFmtId="0" fontId="21" fillId="9" borderId="20" xfId="11" applyFont="1" applyFill="1" applyBorder="1" applyAlignment="1">
      <alignment horizontal="center" vertical="center"/>
    </xf>
    <xf numFmtId="0" fontId="21" fillId="9" borderId="21" xfId="11" applyFont="1" applyFill="1" applyBorder="1" applyAlignment="1">
      <alignment horizontal="center" vertical="center"/>
    </xf>
    <xf numFmtId="0" fontId="2" fillId="0" borderId="0" xfId="11" applyFont="1"/>
    <xf numFmtId="4" fontId="2" fillId="0" borderId="0" xfId="11" applyNumberFormat="1" applyFont="1" applyAlignment="1">
      <alignment horizontal="center"/>
    </xf>
    <xf numFmtId="4" fontId="31" fillId="0" borderId="16" xfId="11" applyNumberFormat="1" applyFont="1" applyBorder="1" applyAlignment="1">
      <alignment horizontal="centerContinuous"/>
    </xf>
    <xf numFmtId="4" fontId="2" fillId="0" borderId="17" xfId="11" applyNumberFormat="1" applyFont="1" applyBorder="1" applyAlignment="1">
      <alignment horizontal="centerContinuous"/>
    </xf>
    <xf numFmtId="4" fontId="2" fillId="0" borderId="18" xfId="11" applyNumberFormat="1" applyFont="1" applyBorder="1" applyAlignment="1">
      <alignment horizontal="centerContinuous"/>
    </xf>
    <xf numFmtId="0" fontId="31" fillId="0" borderId="0" xfId="11" applyFont="1" applyAlignment="1">
      <alignment horizontal="center"/>
    </xf>
    <xf numFmtId="0" fontId="2" fillId="0" borderId="22" xfId="11" applyFont="1" applyBorder="1"/>
    <xf numFmtId="4" fontId="2" fillId="0" borderId="23" xfId="11" applyNumberFormat="1" applyFont="1" applyBorder="1" applyAlignment="1">
      <alignment horizontal="center"/>
    </xf>
    <xf numFmtId="0" fontId="2" fillId="0" borderId="24" xfId="11" applyFont="1" applyBorder="1"/>
    <xf numFmtId="4" fontId="2" fillId="0" borderId="25" xfId="11" applyNumberFormat="1" applyFont="1" applyBorder="1" applyAlignment="1">
      <alignment horizontal="center"/>
    </xf>
    <xf numFmtId="4" fontId="2" fillId="0" borderId="26" xfId="11" applyNumberFormat="1" applyFont="1" applyBorder="1" applyAlignment="1">
      <alignment horizontal="center"/>
    </xf>
    <xf numFmtId="3" fontId="2" fillId="0" borderId="0" xfId="11" applyNumberFormat="1" applyFont="1" applyAlignment="1">
      <alignment horizontal="center"/>
    </xf>
    <xf numFmtId="0" fontId="2" fillId="0" borderId="0" xfId="11" applyFont="1" applyAlignment="1">
      <alignment horizontal="left"/>
    </xf>
    <xf numFmtId="0" fontId="2" fillId="0" borderId="0" xfId="11" applyFont="1" applyAlignment="1">
      <alignment horizontal="center"/>
    </xf>
    <xf numFmtId="14" fontId="2" fillId="0" borderId="0" xfId="11" applyNumberFormat="1" applyFont="1" applyAlignment="1">
      <alignment horizontal="center"/>
    </xf>
    <xf numFmtId="0" fontId="2" fillId="0" borderId="23" xfId="11" applyFont="1" applyBorder="1" applyAlignment="1">
      <alignment horizontal="center"/>
    </xf>
    <xf numFmtId="14" fontId="2" fillId="0" borderId="25" xfId="11" applyNumberFormat="1" applyFont="1" applyBorder="1" applyAlignment="1">
      <alignment horizontal="center"/>
    </xf>
    <xf numFmtId="0" fontId="2" fillId="0" borderId="25" xfId="11" applyFont="1" applyBorder="1" applyAlignment="1">
      <alignment horizontal="left"/>
    </xf>
    <xf numFmtId="0" fontId="2" fillId="0" borderId="26" xfId="11" applyFont="1" applyBorder="1" applyAlignment="1">
      <alignment horizontal="center"/>
    </xf>
    <xf numFmtId="0" fontId="34" fillId="0" borderId="0" xfId="11" applyFont="1" applyAlignment="1">
      <alignment vertical="center"/>
    </xf>
    <xf numFmtId="0" fontId="34" fillId="0" borderId="0" xfId="11" applyFont="1"/>
    <xf numFmtId="0" fontId="35" fillId="0" borderId="0" xfId="11" applyFont="1"/>
    <xf numFmtId="0" fontId="35" fillId="0" borderId="47" xfId="11" applyFont="1" applyBorder="1" applyAlignment="1">
      <alignment horizontal="center"/>
    </xf>
    <xf numFmtId="164" fontId="35" fillId="0" borderId="46" xfId="11" applyNumberFormat="1" applyFont="1" applyBorder="1" applyAlignment="1">
      <alignment horizontal="center"/>
    </xf>
    <xf numFmtId="165" fontId="35" fillId="0" borderId="46" xfId="12" applyNumberFormat="1" applyFont="1" applyBorder="1" applyAlignment="1">
      <alignment horizontal="center"/>
    </xf>
    <xf numFmtId="165" fontId="35" fillId="0" borderId="48" xfId="12" applyNumberFormat="1" applyFont="1" applyBorder="1" applyAlignment="1">
      <alignment horizontal="center"/>
    </xf>
    <xf numFmtId="0" fontId="35" fillId="0" borderId="22" xfId="11" applyFont="1" applyBorder="1" applyAlignment="1">
      <alignment horizontal="center"/>
    </xf>
    <xf numFmtId="164" fontId="35" fillId="0" borderId="0" xfId="11" applyNumberFormat="1" applyFont="1" applyAlignment="1">
      <alignment horizontal="center"/>
    </xf>
    <xf numFmtId="165" fontId="35" fillId="0" borderId="0" xfId="12" applyNumberFormat="1" applyFont="1" applyBorder="1" applyAlignment="1">
      <alignment horizontal="center"/>
    </xf>
    <xf numFmtId="165" fontId="35" fillId="0" borderId="23" xfId="12" applyNumberFormat="1" applyFont="1" applyBorder="1" applyAlignment="1">
      <alignment horizontal="center"/>
    </xf>
    <xf numFmtId="0" fontId="35" fillId="0" borderId="24" xfId="11" applyFont="1" applyBorder="1" applyAlignment="1">
      <alignment horizontal="center"/>
    </xf>
    <xf numFmtId="164" fontId="35" fillId="0" borderId="25" xfId="11" applyNumberFormat="1" applyFont="1" applyBorder="1" applyAlignment="1">
      <alignment horizontal="center"/>
    </xf>
    <xf numFmtId="165" fontId="35" fillId="0" borderId="25" xfId="12" applyNumberFormat="1" applyFont="1" applyBorder="1" applyAlignment="1">
      <alignment horizontal="center"/>
    </xf>
    <xf numFmtId="165" fontId="35" fillId="0" borderId="26" xfId="12" applyNumberFormat="1" applyFont="1" applyBorder="1" applyAlignment="1">
      <alignment horizontal="center"/>
    </xf>
    <xf numFmtId="0" fontId="1" fillId="0" borderId="0" xfId="11" applyAlignment="1">
      <alignment horizontal="center"/>
    </xf>
    <xf numFmtId="0" fontId="1" fillId="0" borderId="0" xfId="11"/>
    <xf numFmtId="0" fontId="1" fillId="22" borderId="0" xfId="11" applyFill="1" applyAlignment="1">
      <alignment horizontal="center"/>
    </xf>
    <xf numFmtId="0" fontId="1" fillId="0" borderId="1" xfId="11" applyBorder="1" applyAlignment="1">
      <alignment horizontal="centerContinuous"/>
    </xf>
    <xf numFmtId="0" fontId="1" fillId="0" borderId="0" xfId="11" applyAlignment="1">
      <alignment horizontal="centerContinuous"/>
    </xf>
    <xf numFmtId="0" fontId="1" fillId="21" borderId="2" xfId="11" applyFill="1" applyBorder="1"/>
    <xf numFmtId="0" fontId="1" fillId="23" borderId="2" xfId="11" applyFill="1" applyBorder="1"/>
    <xf numFmtId="0" fontId="1" fillId="23" borderId="0" xfId="11" applyFill="1" applyAlignment="1">
      <alignment horizontal="center"/>
    </xf>
    <xf numFmtId="0" fontId="1" fillId="21" borderId="0" xfId="11" applyFill="1" applyAlignment="1">
      <alignment horizontal="center"/>
    </xf>
    <xf numFmtId="0" fontId="1" fillId="0" borderId="3" xfId="11" applyBorder="1" applyAlignment="1">
      <alignment horizontal="centerContinuous"/>
    </xf>
    <xf numFmtId="0" fontId="1" fillId="0" borderId="4" xfId="11" applyBorder="1" applyAlignment="1">
      <alignment horizontal="centerContinuous"/>
    </xf>
    <xf numFmtId="0" fontId="1" fillId="22" borderId="5" xfId="11" applyFill="1" applyBorder="1"/>
    <xf numFmtId="0" fontId="44" fillId="0" borderId="0" xfId="3" applyFont="1" applyAlignment="1">
      <alignment horizontal="center" vertical="center"/>
    </xf>
    <xf numFmtId="0" fontId="4" fillId="0" borderId="0" xfId="4" applyFont="1" applyAlignment="1">
      <alignment vertical="center"/>
    </xf>
    <xf numFmtId="0" fontId="45" fillId="0" borderId="0" xfId="4" applyFont="1" applyAlignment="1">
      <alignment horizontal="center" vertical="center"/>
    </xf>
    <xf numFmtId="0" fontId="4" fillId="0" borderId="0" xfId="4" applyFont="1" applyAlignment="1">
      <alignment horizontal="center" vertical="center"/>
    </xf>
    <xf numFmtId="0" fontId="5" fillId="0" borderId="0" xfId="4" applyFont="1" applyAlignment="1">
      <alignment vertical="center"/>
    </xf>
    <xf numFmtId="0" fontId="46" fillId="0" borderId="0" xfId="3" applyFont="1"/>
    <xf numFmtId="0" fontId="47" fillId="0" borderId="0" xfId="3" applyFont="1" applyAlignment="1">
      <alignment wrapText="1"/>
    </xf>
    <xf numFmtId="0" fontId="48" fillId="4" borderId="0" xfId="7" applyFont="1" applyFill="1" applyAlignment="1">
      <alignment horizontal="centerContinuous" vertical="center" wrapText="1"/>
    </xf>
    <xf numFmtId="0" fontId="5" fillId="0" borderId="0" xfId="4" applyFont="1" applyAlignment="1">
      <alignment horizontal="left" vertical="center"/>
    </xf>
    <xf numFmtId="0" fontId="4" fillId="0" borderId="0" xfId="4" applyFont="1" applyAlignment="1">
      <alignment horizontal="left" vertical="center"/>
    </xf>
    <xf numFmtId="0" fontId="1" fillId="0" borderId="0" xfId="13"/>
    <xf numFmtId="0" fontId="20" fillId="3" borderId="6" xfId="7" applyFont="1" applyFill="1" applyBorder="1" applyAlignment="1">
      <alignment horizontal="centerContinuous" vertical="center"/>
    </xf>
    <xf numFmtId="0" fontId="49" fillId="3" borderId="6" xfId="7" applyFont="1" applyFill="1" applyBorder="1" applyAlignment="1">
      <alignment horizontal="centerContinuous" vertical="center"/>
    </xf>
    <xf numFmtId="0" fontId="51" fillId="0" borderId="0" xfId="4" applyFont="1" applyAlignment="1">
      <alignment vertical="center"/>
    </xf>
    <xf numFmtId="0" fontId="52" fillId="0" borderId="0" xfId="4" applyFont="1" applyAlignment="1">
      <alignment horizontal="left" vertical="center"/>
    </xf>
    <xf numFmtId="0" fontId="53" fillId="6" borderId="0" xfId="4" applyFont="1" applyFill="1"/>
    <xf numFmtId="3" fontId="4" fillId="6" borderId="0" xfId="4" applyNumberFormat="1" applyFont="1" applyFill="1"/>
    <xf numFmtId="0" fontId="4" fillId="6" borderId="0" xfId="4" applyFont="1" applyFill="1"/>
    <xf numFmtId="0" fontId="4" fillId="6" borderId="0" xfId="4" applyFont="1" applyFill="1" applyAlignment="1">
      <alignment vertical="top" wrapText="1"/>
    </xf>
    <xf numFmtId="0" fontId="5" fillId="6" borderId="0" xfId="4" applyFont="1" applyFill="1" applyAlignment="1">
      <alignment vertical="top" wrapText="1"/>
    </xf>
    <xf numFmtId="0" fontId="5" fillId="6" borderId="0" xfId="4" applyFont="1" applyFill="1"/>
    <xf numFmtId="0" fontId="39" fillId="16" borderId="9" xfId="4" applyFont="1" applyFill="1" applyBorder="1" applyAlignment="1">
      <alignment horizontal="center" vertical="center"/>
    </xf>
    <xf numFmtId="3" fontId="39" fillId="16" borderId="9" xfId="4" applyNumberFormat="1" applyFont="1" applyFill="1" applyBorder="1" applyAlignment="1">
      <alignment horizontal="center" vertical="center"/>
    </xf>
    <xf numFmtId="0" fontId="27" fillId="6" borderId="55" xfId="4" applyFont="1" applyFill="1" applyBorder="1" applyAlignment="1">
      <alignment horizontal="center" vertical="center" wrapText="1"/>
    </xf>
    <xf numFmtId="1" fontId="8" fillId="2" borderId="56" xfId="4" applyNumberFormat="1" applyFont="1" applyFill="1" applyBorder="1" applyAlignment="1">
      <alignment horizontal="center" vertical="center"/>
    </xf>
    <xf numFmtId="0" fontId="24" fillId="0" borderId="55" xfId="3" applyFont="1" applyBorder="1" applyAlignment="1">
      <alignment horizontal="center" vertical="center"/>
    </xf>
    <xf numFmtId="0" fontId="27" fillId="6" borderId="7" xfId="4" applyFont="1" applyFill="1" applyBorder="1" applyAlignment="1">
      <alignment horizontal="center" vertical="center" wrapText="1"/>
    </xf>
    <xf numFmtId="0" fontId="24" fillId="0" borderId="7" xfId="3" applyFont="1" applyBorder="1" applyAlignment="1">
      <alignment horizontal="center" vertical="center"/>
    </xf>
    <xf numFmtId="0" fontId="22" fillId="0" borderId="7" xfId="4" applyFont="1" applyBorder="1" applyAlignment="1">
      <alignment horizontal="center" vertical="center" wrapText="1"/>
    </xf>
    <xf numFmtId="0" fontId="4" fillId="6" borderId="0" xfId="4" applyFont="1" applyFill="1" applyAlignment="1">
      <alignment horizontal="center"/>
    </xf>
    <xf numFmtId="3" fontId="4" fillId="6" borderId="0" xfId="4" applyNumberFormat="1" applyFont="1" applyFill="1" applyAlignment="1">
      <alignment horizontal="center"/>
    </xf>
    <xf numFmtId="0" fontId="54" fillId="0" borderId="0" xfId="0" applyFont="1"/>
    <xf numFmtId="0" fontId="17" fillId="0" borderId="0" xfId="3" applyFont="1" applyAlignment="1">
      <alignment horizontal="center"/>
    </xf>
    <xf numFmtId="0" fontId="50" fillId="0" borderId="16" xfId="4" applyFont="1" applyBorder="1" applyAlignment="1">
      <alignment horizontal="left" vertical="top" wrapText="1"/>
    </xf>
    <xf numFmtId="0" fontId="50" fillId="0" borderId="17" xfId="4" applyFont="1" applyBorder="1" applyAlignment="1">
      <alignment horizontal="left" vertical="top" wrapText="1"/>
    </xf>
    <xf numFmtId="0" fontId="50" fillId="0" borderId="18" xfId="4" applyFont="1" applyBorder="1" applyAlignment="1">
      <alignment horizontal="left" vertical="top" wrapText="1"/>
    </xf>
    <xf numFmtId="0" fontId="50" fillId="0" borderId="24" xfId="4" applyFont="1" applyBorder="1" applyAlignment="1">
      <alignment horizontal="left" vertical="top" wrapText="1"/>
    </xf>
    <xf numFmtId="0" fontId="50" fillId="0" borderId="25" xfId="4" applyFont="1" applyBorder="1" applyAlignment="1">
      <alignment horizontal="left" vertical="top" wrapText="1"/>
    </xf>
    <xf numFmtId="0" fontId="50" fillId="0" borderId="26" xfId="4" applyFont="1" applyBorder="1" applyAlignment="1">
      <alignment horizontal="left" vertical="top" wrapText="1"/>
    </xf>
    <xf numFmtId="0" fontId="20" fillId="5" borderId="1" xfId="3" applyFont="1" applyFill="1" applyBorder="1" applyAlignment="1">
      <alignment horizontal="center" vertical="center"/>
    </xf>
    <xf numFmtId="0" fontId="20" fillId="5" borderId="0" xfId="3" applyFont="1" applyFill="1" applyAlignment="1">
      <alignment horizontal="center" vertical="center"/>
    </xf>
    <xf numFmtId="0" fontId="17" fillId="0" borderId="52" xfId="3" applyFont="1" applyBorder="1" applyAlignment="1">
      <alignment horizontal="center"/>
    </xf>
    <xf numFmtId="0" fontId="17" fillId="0" borderId="53" xfId="3" applyFont="1" applyBorder="1" applyAlignment="1">
      <alignment horizontal="center"/>
    </xf>
    <xf numFmtId="0" fontId="17" fillId="0" borderId="54" xfId="3" applyFont="1" applyBorder="1" applyAlignment="1">
      <alignment horizontal="center"/>
    </xf>
    <xf numFmtId="0" fontId="11" fillId="0" borderId="40" xfId="4" applyFont="1" applyBorder="1" applyAlignment="1">
      <alignment horizontal="left" vertical="center" wrapText="1"/>
    </xf>
    <xf numFmtId="0" fontId="11" fillId="0" borderId="41" xfId="4" applyFont="1" applyBorder="1" applyAlignment="1">
      <alignment horizontal="left" vertical="center" wrapText="1"/>
    </xf>
    <xf numFmtId="0" fontId="11" fillId="0" borderId="39" xfId="4" applyFont="1" applyBorder="1" applyAlignment="1">
      <alignment horizontal="left" vertical="center" wrapText="1"/>
    </xf>
    <xf numFmtId="0" fontId="30" fillId="17" borderId="32" xfId="4" applyFont="1" applyFill="1" applyBorder="1" applyAlignment="1">
      <alignment horizontal="center" vertical="center" textRotation="90"/>
    </xf>
    <xf numFmtId="0" fontId="36" fillId="20" borderId="34" xfId="4" applyFont="1" applyFill="1" applyBorder="1" applyAlignment="1">
      <alignment horizontal="center" vertical="center" textRotation="90"/>
    </xf>
    <xf numFmtId="0" fontId="36" fillId="20" borderId="35" xfId="4" applyFont="1" applyFill="1" applyBorder="1" applyAlignment="1">
      <alignment horizontal="center" vertical="center" textRotation="90"/>
    </xf>
    <xf numFmtId="0" fontId="36" fillId="20" borderId="37" xfId="4" applyFont="1" applyFill="1" applyBorder="1" applyAlignment="1">
      <alignment horizontal="center" vertical="center" textRotation="90"/>
    </xf>
    <xf numFmtId="3" fontId="2" fillId="0" borderId="0" xfId="11" applyNumberFormat="1" applyFont="1" applyBorder="1" applyAlignment="1">
      <alignment horizontal="center"/>
    </xf>
    <xf numFmtId="3" fontId="2" fillId="0" borderId="25" xfId="11" applyNumberFormat="1" applyFont="1" applyBorder="1" applyAlignment="1">
      <alignment horizontal="center"/>
    </xf>
    <xf numFmtId="0" fontId="21" fillId="9" borderId="57" xfId="11" applyFont="1" applyFill="1" applyBorder="1" applyAlignment="1">
      <alignment horizontal="center" vertical="center"/>
    </xf>
    <xf numFmtId="0" fontId="21" fillId="9" borderId="58" xfId="11" applyFont="1" applyFill="1" applyBorder="1" applyAlignment="1">
      <alignment horizontal="center" vertical="center"/>
    </xf>
    <xf numFmtId="0" fontId="21" fillId="9" borderId="59" xfId="11" applyFont="1" applyFill="1" applyBorder="1" applyAlignment="1">
      <alignment horizontal="center" vertical="center"/>
    </xf>
    <xf numFmtId="166" fontId="8" fillId="2" borderId="8" xfId="0" applyNumberFormat="1" applyFont="1" applyFill="1" applyBorder="1" applyAlignment="1">
      <alignment horizontal="center" vertical="center"/>
    </xf>
    <xf numFmtId="1" fontId="4" fillId="0" borderId="0" xfId="0" applyNumberFormat="1" applyFont="1"/>
    <xf numFmtId="14" fontId="6" fillId="0" borderId="0" xfId="0" applyNumberFormat="1" applyFont="1"/>
    <xf numFmtId="0" fontId="21" fillId="9" borderId="25" xfId="11" applyFont="1" applyFill="1" applyBorder="1" applyAlignment="1">
      <alignment horizontal="center" vertical="center"/>
    </xf>
    <xf numFmtId="0" fontId="2" fillId="0" borderId="0" xfId="11" applyFont="1" applyAlignment="1"/>
    <xf numFmtId="10" fontId="23" fillId="0" borderId="0" xfId="0" applyNumberFormat="1" applyFont="1" applyAlignment="1">
      <alignment horizontal="right"/>
    </xf>
    <xf numFmtId="10" fontId="6" fillId="0" borderId="0" xfId="0" applyNumberFormat="1" applyFont="1" applyAlignment="1">
      <alignment horizontal="right"/>
    </xf>
    <xf numFmtId="0" fontId="56" fillId="0" borderId="0" xfId="0" applyFont="1"/>
    <xf numFmtId="0" fontId="56" fillId="0" borderId="0" xfId="0" applyFont="1" applyAlignment="1">
      <alignment horizontal="center" vertical="center"/>
    </xf>
    <xf numFmtId="0" fontId="57" fillId="0" borderId="0" xfId="0" applyFont="1" applyAlignment="1">
      <alignment horizontal="center" vertical="center"/>
    </xf>
    <xf numFmtId="0" fontId="23" fillId="0" borderId="0" xfId="0" applyFont="1" applyAlignment="1">
      <alignment horizontal="center" vertical="center"/>
    </xf>
    <xf numFmtId="0" fontId="58" fillId="25" borderId="0" xfId="0" applyFont="1" applyFill="1" applyAlignment="1">
      <alignment horizontal="center" vertical="center"/>
    </xf>
  </cellXfs>
  <cellStyles count="14">
    <cellStyle name="Hyperlink 2" xfId="1" xr:uid="{9C19BEA1-C844-4C71-AF9A-880BFE097251}"/>
    <cellStyle name="Hyperlink 3" xfId="2" xr:uid="{E7F90159-D199-45D3-A5C5-F96FA4562A26}"/>
    <cellStyle name="Normal 2" xfId="3" xr:uid="{39D807E5-1C9F-4206-8069-4EDD3AFE6B91}"/>
    <cellStyle name="Normal 2 2" xfId="5" xr:uid="{26A23429-A8FF-4F3B-87FB-7F42C0BE1541}"/>
    <cellStyle name="Normal 2 2 2" xfId="11" xr:uid="{1B4876E5-84DF-4370-8158-347BADED4384}"/>
    <cellStyle name="Normal 2 3" xfId="8" xr:uid="{56C91283-335D-43AA-8AEE-634FEF06127F}"/>
    <cellStyle name="Normal 2 4" xfId="9" xr:uid="{0C165FCB-3961-4BCB-A180-3F8B74ADA7EB}"/>
    <cellStyle name="Normal 3" xfId="4" xr:uid="{897FCDE7-EFE4-47D4-B2E6-ECFFF4FF8896}"/>
    <cellStyle name="Normal 3 2" xfId="10" xr:uid="{42D1C4CA-68B1-46EE-99D4-4B48F5F1C366}"/>
    <cellStyle name="Normal 4" xfId="7" xr:uid="{F8FAB90B-66D1-4E6A-B0A6-6FE2C95E0B0D}"/>
    <cellStyle name="Normal 4 2" xfId="13" xr:uid="{5AF137EC-E376-418C-925D-F10A04233DF1}"/>
    <cellStyle name="Normalny" xfId="0" builtinId="0"/>
    <cellStyle name="Percent 2" xfId="6" xr:uid="{41C8F54D-5C76-472A-BF94-50DAE3AE81D8}"/>
    <cellStyle name="Percent 2 2" xfId="12" xr:uid="{B170D56C-CCF0-4132-BABB-C6A9596E7BA2}"/>
  </cellStyles>
  <dxfs count="13">
    <dxf>
      <font>
        <b val="0"/>
        <i val="0"/>
        <strike val="0"/>
        <condense val="0"/>
        <extend val="0"/>
        <outline val="0"/>
        <shadow val="0"/>
        <u val="none"/>
        <vertAlign val="baseline"/>
        <sz val="12"/>
        <color theme="1"/>
        <name val="Aptos Narrow"/>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Roboto"/>
        <scheme val="none"/>
      </font>
      <fill>
        <patternFill patternType="solid">
          <fgColor indexed="64"/>
          <bgColor rgb="FFBF1F36"/>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2"/>
        <color theme="1"/>
        <name val="Aptos Narrow"/>
        <family val="2"/>
        <scheme val="minor"/>
      </font>
      <alignment horizontal="left"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alignment horizontal="left"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alignment horizontal="left"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3" formatCode="#,##0"/>
      <alignment horizontal="center" vertical="bottom" textRotation="0" wrapText="0" indent="0" justifyLastLine="0" shrinkToFit="0" readingOrder="0"/>
    </dxf>
    <dxf>
      <border outline="0">
        <bottom style="medium">
          <color indexed="64"/>
        </bottom>
      </border>
    </dxf>
    <dxf>
      <border outline="0">
        <left style="medium">
          <color indexed="64"/>
        </left>
        <top style="medium">
          <color indexed="64"/>
        </top>
      </border>
    </dxf>
  </dxfs>
  <tableStyles count="1" defaultTableStyle="TableStyleMedium2" defaultPivotStyle="PivotStyleLight16">
    <tableStyle name="Invisible" pivot="0" table="0" count="0" xr9:uid="{7E11E164-E8D9-4486-985F-80711085429C}"/>
  </tableStyles>
  <colors>
    <mruColors>
      <color rgb="FF806000"/>
      <color rgb="FFFFFF00"/>
      <color rgb="FFE2EFDA"/>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mecc.college/certificate-of-completion/" TargetMode="External"/><Relationship Id="rId1" Type="http://schemas.openxmlformats.org/officeDocument/2006/relationships/hyperlink" Target="https://mecc.college/job-board/" TargetMode="External"/><Relationship Id="rId5" Type="http://schemas.openxmlformats.org/officeDocument/2006/relationships/hyperlink" Target="https://www.youtube.com/watch?v=ohJFlPYI_A8" TargetMode="External"/><Relationship Id="rId4" Type="http://schemas.openxmlformats.org/officeDocument/2006/relationships/hyperlink" Target="https://mecc.college/mecc-online-regional-winners-battle/"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3.jp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19</xdr:col>
      <xdr:colOff>0</xdr:colOff>
      <xdr:row>10</xdr:row>
      <xdr:rowOff>9524</xdr:rowOff>
    </xdr:from>
    <xdr:to>
      <xdr:col>23</xdr:col>
      <xdr:colOff>0</xdr:colOff>
      <xdr:row>12</xdr:row>
      <xdr:rowOff>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F4BB8327-4692-4691-AAA8-90973040F321}"/>
            </a:ext>
          </a:extLst>
        </xdr:cNvPr>
        <xdr:cNvSpPr/>
      </xdr:nvSpPr>
      <xdr:spPr>
        <a:xfrm>
          <a:off x="13315950" y="3438524"/>
          <a:ext cx="3048000" cy="1514476"/>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t>
          </a:r>
        </a:p>
        <a:p>
          <a:pPr algn="ctr"/>
          <a:r>
            <a:rPr lang="en-US" sz="2000" b="1">
              <a:latin typeface="FUTURA MEDIUM" panose="020B0602020204020303" pitchFamily="34" charset="-79"/>
              <a:cs typeface="FUTURA MEDIUM" panose="020B0602020204020303" pitchFamily="34" charset="-79"/>
            </a:rPr>
            <a:t>Job Postings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13</xdr:row>
      <xdr:rowOff>12698</xdr:rowOff>
    </xdr:from>
    <xdr:to>
      <xdr:col>23</xdr:col>
      <xdr:colOff>0</xdr:colOff>
      <xdr:row>15</xdr:row>
      <xdr:rowOff>-1</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6CF823E-A310-417D-A7E0-CD9142A72800}"/>
            </a:ext>
          </a:extLst>
        </xdr:cNvPr>
        <xdr:cNvSpPr/>
      </xdr:nvSpPr>
      <xdr:spPr>
        <a:xfrm>
          <a:off x="13315950" y="5156198"/>
          <a:ext cx="3048000" cy="1511301"/>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More About </a:t>
          </a:r>
        </a:p>
        <a:p>
          <a:pPr algn="ctr"/>
          <a:r>
            <a:rPr lang="en-US" sz="2000" b="1" baseline="0">
              <a:latin typeface="FUTURA MEDIUM" panose="020B0602020204020303" pitchFamily="34" charset="-79"/>
              <a:cs typeface="FUTURA MEDIUM" panose="020B0602020204020303" pitchFamily="34" charset="-79"/>
            </a:rPr>
            <a:t>MECC Badges</a:t>
          </a:r>
          <a:endParaRPr lang="en-US" sz="1800" b="1">
            <a:latin typeface="FUTURA MEDIUM" panose="020B0602020204020303" pitchFamily="34" charset="-79"/>
            <a:cs typeface="FUTURA MEDIUM" panose="020B0602020204020303" pitchFamily="34" charset="-79"/>
          </a:endParaRPr>
        </a:p>
      </xdr:txBody>
    </xdr:sp>
    <xdr:clientData/>
  </xdr:twoCellAnchor>
  <xdr:twoCellAnchor editAs="oneCell">
    <xdr:from>
      <xdr:col>1</xdr:col>
      <xdr:colOff>1</xdr:colOff>
      <xdr:row>1</xdr:row>
      <xdr:rowOff>18142</xdr:rowOff>
    </xdr:from>
    <xdr:to>
      <xdr:col>11</xdr:col>
      <xdr:colOff>751325</xdr:colOff>
      <xdr:row>7</xdr:row>
      <xdr:rowOff>136071</xdr:rowOff>
    </xdr:to>
    <xdr:pic>
      <xdr:nvPicPr>
        <xdr:cNvPr id="5" name="Picture 8">
          <a:extLst>
            <a:ext uri="{FF2B5EF4-FFF2-40B4-BE49-F238E27FC236}">
              <a16:creationId xmlns:a16="http://schemas.microsoft.com/office/drawing/2014/main" id="{542E20E8-45E8-483A-A610-48C42258A04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74651" y="208642"/>
          <a:ext cx="8371324" cy="2403929"/>
        </a:xfrm>
        <a:prstGeom prst="rect">
          <a:avLst/>
        </a:prstGeom>
      </xdr:spPr>
    </xdr:pic>
    <xdr:clientData/>
  </xdr:twoCellAnchor>
  <xdr:twoCellAnchor>
    <xdr:from>
      <xdr:col>19</xdr:col>
      <xdr:colOff>0</xdr:colOff>
      <xdr:row>6</xdr:row>
      <xdr:rowOff>353785</xdr:rowOff>
    </xdr:from>
    <xdr:to>
      <xdr:col>23</xdr:col>
      <xdr:colOff>0</xdr:colOff>
      <xdr:row>8</xdr:row>
      <xdr:rowOff>370568</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53D59438-1577-4611-BAB7-BDB05F908A54}"/>
            </a:ext>
          </a:extLst>
        </xdr:cNvPr>
        <xdr:cNvSpPr/>
      </xdr:nvSpPr>
      <xdr:spPr>
        <a:xfrm>
          <a:off x="13315950" y="2449285"/>
          <a:ext cx="3048000" cy="778783"/>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t>
          </a:r>
          <a:br>
            <a:rPr lang="en-US" sz="2000" b="1" baseline="0">
              <a:latin typeface="FUTURA MEDIUM" panose="020B0602020204020303" pitchFamily="34" charset="-79"/>
              <a:cs typeface="FUTURA MEDIUM" panose="020B0602020204020303" pitchFamily="34" charset="-79"/>
            </a:rPr>
          </a:br>
          <a:r>
            <a:rPr lang="en-US" sz="2000" b="1" baseline="0">
              <a:latin typeface="FUTURA MEDIUM" panose="020B0602020204020303" pitchFamily="34" charset="-79"/>
              <a:cs typeface="FUTURA MEDIUM" panose="020B0602020204020303" pitchFamily="34" charset="-79"/>
            </a:rPr>
            <a:t>Livestreamed Game</a:t>
          </a:r>
        </a:p>
      </xdr:txBody>
    </xdr:sp>
    <xdr:clientData/>
  </xdr:twoCellAnchor>
  <xdr:twoCellAnchor>
    <xdr:from>
      <xdr:col>19</xdr:col>
      <xdr:colOff>5897</xdr:colOff>
      <xdr:row>1</xdr:row>
      <xdr:rowOff>31750</xdr:rowOff>
    </xdr:from>
    <xdr:to>
      <xdr:col>23</xdr:col>
      <xdr:colOff>5897</xdr:colOff>
      <xdr:row>5</xdr:row>
      <xdr:rowOff>370113</xdr:rowOff>
    </xdr:to>
    <xdr:sp macro="" textlink="">
      <xdr:nvSpPr>
        <xdr:cNvPr id="7" name="Rectangle 6">
          <a:hlinkClick xmlns:r="http://schemas.openxmlformats.org/officeDocument/2006/relationships" r:id="rId5"/>
          <a:extLst>
            <a:ext uri="{FF2B5EF4-FFF2-40B4-BE49-F238E27FC236}">
              <a16:creationId xmlns:a16="http://schemas.microsoft.com/office/drawing/2014/main" id="{CBB31397-0559-4B3D-8EA2-43D4A219F114}"/>
            </a:ext>
          </a:extLst>
        </xdr:cNvPr>
        <xdr:cNvSpPr/>
      </xdr:nvSpPr>
      <xdr:spPr>
        <a:xfrm>
          <a:off x="14452147" y="222250"/>
          <a:ext cx="3302000" cy="1862363"/>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Detailed </a:t>
          </a:r>
        </a:p>
        <a:p>
          <a:pPr algn="ctr"/>
          <a:r>
            <a:rPr lang="en-US" sz="2000" b="1" baseline="0">
              <a:latin typeface="FUTURA MEDIUM" panose="020B0602020204020303" pitchFamily="34" charset="-79"/>
              <a:cs typeface="FUTURA MEDIUM" panose="020B0602020204020303" pitchFamily="34" charset="-79"/>
            </a:rPr>
            <a:t>Walkthrough Video</a:t>
          </a:r>
          <a:endParaRPr lang="en-US" sz="1800" b="1">
            <a:latin typeface="FUTURA MEDIUM" panose="020B0602020204020303" pitchFamily="34" charset="-79"/>
            <a:cs typeface="FUTURA MEDIUM" panose="020B0602020204020303" pitchFamily="34" charset="-79"/>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14724</xdr:colOff>
      <xdr:row>4</xdr:row>
      <xdr:rowOff>12699</xdr:rowOff>
    </xdr:from>
    <xdr:to>
      <xdr:col>7</xdr:col>
      <xdr:colOff>1751012</xdr:colOff>
      <xdr:row>10</xdr:row>
      <xdr:rowOff>345906</xdr:rowOff>
    </xdr:to>
    <xdr:pic>
      <xdr:nvPicPr>
        <xdr:cNvPr id="2" name="Picture 1">
          <a:extLst>
            <a:ext uri="{FF2B5EF4-FFF2-40B4-BE49-F238E27FC236}">
              <a16:creationId xmlns:a16="http://schemas.microsoft.com/office/drawing/2014/main" id="{134E64E6-2F5F-4FC1-B79D-E7877F92040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993" b="1993"/>
        <a:stretch/>
      </xdr:blipFill>
      <xdr:spPr>
        <a:xfrm>
          <a:off x="260530" y="1200764"/>
          <a:ext cx="11072922" cy="2627400"/>
        </a:xfrm>
        <a:prstGeom prst="rect">
          <a:avLst/>
        </a:prstGeom>
      </xdr:spPr>
    </xdr:pic>
    <xdr:clientData/>
  </xdr:twoCellAnchor>
  <xdr:twoCellAnchor editAs="oneCell">
    <xdr:from>
      <xdr:col>9</xdr:col>
      <xdr:colOff>381000</xdr:colOff>
      <xdr:row>4</xdr:row>
      <xdr:rowOff>11906</xdr:rowOff>
    </xdr:from>
    <xdr:to>
      <xdr:col>11</xdr:col>
      <xdr:colOff>464342</xdr:colOff>
      <xdr:row>10</xdr:row>
      <xdr:rowOff>1486</xdr:rowOff>
    </xdr:to>
    <xdr:pic>
      <xdr:nvPicPr>
        <xdr:cNvPr id="3" name="Picture 2">
          <a:extLst>
            <a:ext uri="{FF2B5EF4-FFF2-40B4-BE49-F238E27FC236}">
              <a16:creationId xmlns:a16="http://schemas.microsoft.com/office/drawing/2014/main" id="{2C9794F6-CFAE-4B4E-B9CA-3BCCA2F553F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72813" y="1190625"/>
          <a:ext cx="1702592" cy="227558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aciej Kopczyński" id="{346A3DF2-8A93-4776-9F36-2A2213FBAAA0}" userId="29f448ec057303af"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A52A92-5EE5-4F60-BFA2-B81FE614314F}" name="tblFood" displayName="tblFood" ref="B2:K1002" totalsRowShown="0" headerRowDxfId="3" headerRowBorderDxfId="11" tableBorderDxfId="12" headerRowCellStyle="Normal 2 2 2">
  <tableColumns count="10">
    <tableColumn id="1" xr3:uid="{2779EB35-3B35-4AB8-936F-9C0F546A1701}" name="Order Number" dataDxfId="10" dataCellStyle="Normal 2 2 2"/>
    <tableColumn id="2" xr3:uid="{39308A60-B50B-44D1-8692-38BAA23D6980}" name="Date" dataDxfId="9" dataCellStyle="Normal 2 2 2"/>
    <tableColumn id="3" xr3:uid="{249148C0-3708-40B8-A7F3-E3C3E4878A05}" name="Student" dataDxfId="8" dataCellStyle="Normal 2 2 2"/>
    <tableColumn id="4" xr3:uid="{98BD2B91-08F5-4516-8C1B-8618645732D5}" name="Food" dataDxfId="7" dataCellStyle="Normal 2 2 2"/>
    <tableColumn id="5" xr3:uid="{59216ED4-6FF8-40C7-8FB6-DB16890D2987}" name="District" dataDxfId="6" dataCellStyle="Normal 2 2 2"/>
    <tableColumn id="6" xr3:uid="{8DA60522-1B86-459B-A060-68AFD1CB8818}" name="Quantity" dataDxfId="5" dataCellStyle="Normal 2 2 2"/>
    <tableColumn id="7" xr3:uid="{E315F7F1-5B77-4AA2-ABEF-39DF83352955}" name="Price" dataDxfId="4" dataCellStyle="Normal 2 2 2">
      <calculatedColumnFormula>INDEX(prices,MATCH('Food Data'!E3,foods, 0),MATCH('Food Data'!F3,districts,0))</calculatedColumnFormula>
    </tableColumn>
    <tableColumn id="8" xr3:uid="{E1F266B7-9ABA-4BD7-97D2-55A15D5D51F1}" name="Total Order Value" dataDxfId="2" dataCellStyle="Normal 2 2 2">
      <calculatedColumnFormula>G3*H3</calculatedColumnFormula>
    </tableColumn>
    <tableColumn id="9" xr3:uid="{41311D70-B849-4183-8BE3-D1AD4AE6924F}" name="Month" dataDxfId="1" dataCellStyle="Normal 2 2 2">
      <calculatedColumnFormula>TEXT(tblFood[[#This Row],[Date]],"mmmm")</calculatedColumnFormula>
    </tableColumn>
    <tableColumn id="10" xr3:uid="{7AC2F450-2E44-40BF-BB49-34342B293B0C}" name="MonthNum" dataDxfId="0" dataCellStyle="Normal 2 2 2">
      <calculatedColumnFormula>MONTH(tblFood[[#This Row],[Date]])</calculatedColumnFormula>
    </tableColumn>
  </tableColumns>
  <tableStyleInfo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25" dT="2025-05-30T17:45:41.12" personId="{346A3DF2-8A93-4776-9F36-2A2213FBAAA0}" id="{B91E9FDA-1938-407B-AEA9-4ED8B845DCE3}">
    <text>31 if we include duplicates, 28 if we just want to calculate how many horse names appear in the user data names.</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12A58-DA4F-4452-95E6-E5024F8B19D5}">
  <sheetPr>
    <tabColor rgb="FFBC1F36"/>
  </sheetPr>
  <dimension ref="A1:XX1000"/>
  <sheetViews>
    <sheetView showGridLines="0" zoomScale="80" zoomScaleNormal="80" zoomScaleSheetLayoutView="100" workbookViewId="0">
      <selection activeCell="B12" sqref="B12:L12"/>
    </sheetView>
  </sheetViews>
  <sheetFormatPr defaultColWidth="10.140625" defaultRowHeight="20.100000000000001" customHeight="1"/>
  <cols>
    <col min="1" max="1" width="5.28515625" style="186" customWidth="1"/>
    <col min="2" max="9" width="10.85546875" style="188" customWidth="1"/>
    <col min="10" max="12" width="10.85546875" style="186" customWidth="1"/>
    <col min="13" max="13" width="5.28515625" style="186" customWidth="1"/>
    <col min="14" max="18" width="10.85546875" style="186" customWidth="1"/>
    <col min="19" max="19" width="5.28515625" style="186" customWidth="1"/>
    <col min="20" max="20" width="10.85546875" style="186" customWidth="1"/>
    <col min="21" max="23" width="10.85546875" style="189" customWidth="1"/>
    <col min="24" max="16384" width="10.140625" style="189"/>
  </cols>
  <sheetData>
    <row r="1" spans="2:24" ht="15" customHeight="1">
      <c r="B1" s="186"/>
      <c r="C1" s="186"/>
      <c r="D1" s="186"/>
      <c r="E1" s="186"/>
      <c r="F1" s="186"/>
      <c r="G1" s="186"/>
      <c r="H1" s="186"/>
      <c r="I1" s="186"/>
      <c r="P1" s="187"/>
      <c r="Q1" s="188"/>
      <c r="R1" s="188"/>
    </row>
    <row r="2" spans="2:24" ht="30" customHeight="1">
      <c r="B2" s="186"/>
      <c r="C2" s="186"/>
      <c r="D2" s="186"/>
      <c r="E2" s="186"/>
      <c r="F2" s="186"/>
      <c r="G2" s="186"/>
      <c r="H2" s="186"/>
      <c r="I2" s="186"/>
      <c r="N2" s="224" t="s">
        <v>3096</v>
      </c>
      <c r="O2" s="225"/>
      <c r="P2" s="225"/>
      <c r="Q2" s="225"/>
      <c r="R2" s="225"/>
    </row>
    <row r="3" spans="2:24" ht="30" customHeight="1">
      <c r="B3" s="186"/>
      <c r="C3" s="186"/>
      <c r="D3" s="186"/>
      <c r="E3" s="186"/>
      <c r="F3" s="186"/>
      <c r="G3" s="186"/>
      <c r="H3" s="186"/>
      <c r="I3" s="186"/>
      <c r="N3" s="226" t="s">
        <v>3090</v>
      </c>
      <c r="O3" s="227"/>
      <c r="P3" s="227"/>
      <c r="Q3" s="227"/>
      <c r="R3" s="228"/>
      <c r="S3" s="188"/>
      <c r="T3" s="189"/>
      <c r="W3" s="186"/>
      <c r="X3" s="186"/>
    </row>
    <row r="4" spans="2:24" ht="30" customHeight="1">
      <c r="B4" s="186"/>
      <c r="C4" s="186"/>
      <c r="D4" s="186"/>
      <c r="E4" s="186"/>
      <c r="F4" s="186"/>
      <c r="G4" s="186"/>
      <c r="H4" s="186"/>
      <c r="I4" s="186"/>
      <c r="N4" s="190"/>
      <c r="O4" s="191"/>
      <c r="P4" s="188"/>
      <c r="Q4" s="188"/>
      <c r="R4" s="188"/>
      <c r="S4" s="188"/>
      <c r="T4" s="189"/>
      <c r="W4" s="186"/>
    </row>
    <row r="5" spans="2:24" ht="30" customHeight="1">
      <c r="B5" s="186"/>
      <c r="C5" s="186"/>
      <c r="D5" s="186"/>
      <c r="E5" s="186"/>
      <c r="F5" s="186"/>
      <c r="G5" s="186"/>
      <c r="H5" s="186"/>
      <c r="I5" s="186"/>
      <c r="N5" s="224" t="s">
        <v>3097</v>
      </c>
      <c r="O5" s="225"/>
      <c r="P5" s="225"/>
      <c r="Q5" s="225"/>
      <c r="R5" s="225"/>
      <c r="S5" s="188"/>
      <c r="T5" s="189"/>
      <c r="W5" s="186"/>
    </row>
    <row r="6" spans="2:24" ht="30" customHeight="1">
      <c r="B6" s="186"/>
      <c r="C6" s="186"/>
      <c r="D6" s="186"/>
      <c r="E6" s="186"/>
      <c r="F6" s="186"/>
      <c r="G6" s="186"/>
      <c r="H6" s="186"/>
      <c r="I6" s="186"/>
      <c r="N6" s="226" t="s">
        <v>3098</v>
      </c>
      <c r="O6" s="227"/>
      <c r="P6" s="227"/>
      <c r="Q6" s="227"/>
      <c r="R6" s="228"/>
      <c r="S6" s="188"/>
      <c r="T6" s="189"/>
      <c r="W6" s="186"/>
      <c r="X6" s="186"/>
    </row>
    <row r="7" spans="2:24" ht="30" customHeight="1">
      <c r="B7" s="186"/>
      <c r="C7" s="186"/>
      <c r="D7" s="186"/>
      <c r="E7" s="186"/>
      <c r="F7" s="186"/>
      <c r="G7" s="186"/>
      <c r="H7" s="186"/>
      <c r="I7" s="186"/>
      <c r="N7" s="226" t="s">
        <v>3107</v>
      </c>
      <c r="O7" s="227"/>
      <c r="P7" s="227"/>
      <c r="Q7" s="227"/>
      <c r="R7" s="228"/>
      <c r="T7" s="189"/>
      <c r="W7" s="186"/>
      <c r="X7" s="186"/>
    </row>
    <row r="8" spans="2:24" ht="30" customHeight="1">
      <c r="B8" s="186"/>
      <c r="C8" s="186"/>
      <c r="D8" s="186"/>
      <c r="E8" s="186"/>
      <c r="F8" s="186"/>
      <c r="G8" s="186"/>
      <c r="H8" s="186"/>
      <c r="I8" s="186"/>
      <c r="N8" s="217"/>
      <c r="O8" s="217"/>
      <c r="P8" s="217"/>
      <c r="Q8" s="217"/>
      <c r="R8" s="217"/>
      <c r="S8" s="189"/>
      <c r="T8" s="189"/>
      <c r="W8" s="186"/>
      <c r="X8" s="186"/>
    </row>
    <row r="9" spans="2:24" ht="30" customHeight="1">
      <c r="B9" s="192" t="s">
        <v>3104</v>
      </c>
      <c r="C9" s="192"/>
      <c r="D9" s="192"/>
      <c r="E9" s="192"/>
      <c r="F9" s="192"/>
      <c r="G9" s="192"/>
      <c r="H9" s="192"/>
      <c r="I9" s="192"/>
      <c r="J9" s="192"/>
      <c r="K9" s="192"/>
      <c r="L9" s="192"/>
      <c r="N9" s="217"/>
      <c r="O9" s="217"/>
      <c r="P9" s="217"/>
      <c r="Q9" s="217"/>
      <c r="R9" s="217"/>
      <c r="S9" s="188"/>
      <c r="T9" s="189"/>
    </row>
    <row r="10" spans="2:24" ht="15" customHeight="1">
      <c r="B10" s="193"/>
      <c r="C10" s="194"/>
      <c r="D10" s="195"/>
      <c r="H10" s="189"/>
      <c r="I10" s="189"/>
      <c r="J10" s="189"/>
      <c r="K10" s="189"/>
      <c r="O10" s="194"/>
      <c r="P10" s="188"/>
      <c r="Q10" s="188"/>
      <c r="R10" s="188"/>
      <c r="S10" s="188"/>
      <c r="T10" s="189"/>
      <c r="W10" s="186"/>
    </row>
    <row r="11" spans="2:24" ht="30" customHeight="1" thickBot="1">
      <c r="B11" s="196" t="s">
        <v>3099</v>
      </c>
      <c r="C11" s="197"/>
      <c r="D11" s="197"/>
      <c r="E11" s="197"/>
      <c r="F11" s="197"/>
      <c r="G11" s="197"/>
      <c r="H11" s="197"/>
      <c r="I11" s="197"/>
      <c r="J11" s="197"/>
      <c r="K11" s="197"/>
      <c r="L11" s="197"/>
      <c r="N11" s="196" t="s">
        <v>3100</v>
      </c>
      <c r="O11" s="197"/>
      <c r="P11" s="197"/>
      <c r="Q11" s="197"/>
      <c r="R11" s="197"/>
      <c r="U11" s="186"/>
      <c r="V11" s="186"/>
      <c r="W11" s="186"/>
    </row>
    <row r="12" spans="2:24" ht="90" customHeight="1" thickBot="1">
      <c r="B12" s="218" t="s">
        <v>3105</v>
      </c>
      <c r="C12" s="219"/>
      <c r="D12" s="219"/>
      <c r="E12" s="219"/>
      <c r="F12" s="219"/>
      <c r="G12" s="219"/>
      <c r="H12" s="219"/>
      <c r="I12" s="219"/>
      <c r="J12" s="219"/>
      <c r="K12" s="219"/>
      <c r="L12" s="220"/>
      <c r="N12" s="221" t="s">
        <v>3101</v>
      </c>
      <c r="O12" s="222"/>
      <c r="P12" s="222"/>
      <c r="Q12" s="222"/>
      <c r="R12" s="223"/>
      <c r="S12" s="188"/>
      <c r="T12" s="189"/>
      <c r="W12" s="186"/>
    </row>
    <row r="13" spans="2:24" ht="15" customHeight="1">
      <c r="B13" s="193"/>
      <c r="C13" s="194"/>
      <c r="D13" s="195"/>
      <c r="H13" s="189"/>
      <c r="I13" s="189"/>
      <c r="J13" s="189"/>
      <c r="K13" s="189"/>
      <c r="N13" s="188"/>
      <c r="O13" s="188"/>
      <c r="P13" s="188"/>
      <c r="Q13" s="188"/>
      <c r="R13" s="188"/>
      <c r="S13" s="188"/>
      <c r="T13" s="188"/>
      <c r="U13" s="188"/>
      <c r="V13" s="186"/>
      <c r="W13" s="186"/>
    </row>
    <row r="14" spans="2:24" ht="30" customHeight="1">
      <c r="B14" s="186"/>
      <c r="C14" s="186"/>
      <c r="D14" s="186"/>
      <c r="E14" s="186"/>
      <c r="F14" s="186"/>
      <c r="G14" s="186"/>
      <c r="H14" s="186"/>
      <c r="I14" s="186"/>
      <c r="N14" s="196" t="s">
        <v>3102</v>
      </c>
      <c r="O14" s="197"/>
      <c r="P14" s="197"/>
      <c r="Q14" s="197"/>
      <c r="R14" s="197"/>
      <c r="U14" s="186"/>
      <c r="V14" s="186"/>
      <c r="W14" s="186"/>
      <c r="X14" s="186"/>
    </row>
    <row r="15" spans="2:24" ht="90" customHeight="1" thickBot="1">
      <c r="B15" s="193"/>
      <c r="C15" s="194"/>
      <c r="D15" s="195"/>
      <c r="H15" s="189"/>
      <c r="I15" s="189"/>
      <c r="J15" s="189"/>
      <c r="K15" s="189"/>
      <c r="N15" s="221" t="s">
        <v>3103</v>
      </c>
      <c r="O15" s="222"/>
      <c r="P15" s="222"/>
      <c r="Q15" s="222"/>
      <c r="R15" s="223"/>
      <c r="S15" s="188"/>
      <c r="T15" s="189"/>
      <c r="W15" s="186"/>
    </row>
    <row r="16" spans="2:24" ht="20.100000000000001" customHeight="1">
      <c r="X16" s="186"/>
    </row>
    <row r="17" spans="1:24" ht="30" customHeight="1">
      <c r="A17" s="189"/>
      <c r="B17" s="189"/>
      <c r="C17" s="189"/>
      <c r="D17" s="189"/>
      <c r="E17" s="189"/>
      <c r="F17" s="189"/>
      <c r="G17" s="189"/>
      <c r="H17" s="189"/>
      <c r="I17" s="189"/>
      <c r="J17" s="189"/>
      <c r="K17" s="189"/>
      <c r="L17" s="189"/>
      <c r="M17" s="189"/>
      <c r="N17" s="189"/>
      <c r="O17" s="189"/>
      <c r="P17" s="189"/>
      <c r="Q17" s="189"/>
      <c r="R17" s="189"/>
      <c r="S17" s="189"/>
      <c r="T17" s="189"/>
      <c r="X17" s="186"/>
    </row>
    <row r="18" spans="1:24" ht="30" customHeight="1">
      <c r="A18" s="189"/>
      <c r="B18" s="189"/>
      <c r="C18" s="189"/>
      <c r="D18" s="189"/>
      <c r="E18" s="189"/>
      <c r="F18" s="189"/>
      <c r="G18" s="189"/>
      <c r="H18" s="189"/>
      <c r="I18" s="189"/>
      <c r="J18" s="189"/>
      <c r="K18" s="189"/>
      <c r="L18" s="189"/>
      <c r="M18" s="189"/>
      <c r="N18" s="189"/>
      <c r="O18" s="189"/>
      <c r="P18" s="189"/>
      <c r="Q18" s="189"/>
      <c r="R18" s="189"/>
      <c r="S18" s="189"/>
      <c r="T18" s="189"/>
      <c r="X18" s="186"/>
    </row>
    <row r="19" spans="1:24" s="198" customFormat="1" ht="30" customHeight="1">
      <c r="N19" s="188"/>
      <c r="O19" s="188"/>
      <c r="P19" s="188"/>
      <c r="Q19" s="188"/>
      <c r="R19" s="188"/>
      <c r="S19" s="188"/>
      <c r="T19" s="188"/>
      <c r="U19" s="188"/>
      <c r="V19" s="186"/>
      <c r="W19" s="186"/>
      <c r="X19" s="186"/>
    </row>
    <row r="20" spans="1:24" ht="30" customHeight="1">
      <c r="A20" s="189"/>
      <c r="B20" s="189"/>
      <c r="C20" s="189"/>
      <c r="D20" s="189"/>
      <c r="E20" s="189"/>
      <c r="F20" s="189"/>
      <c r="G20" s="189"/>
      <c r="H20" s="189"/>
      <c r="I20" s="189"/>
      <c r="J20" s="189"/>
      <c r="K20" s="189"/>
      <c r="L20" s="189"/>
      <c r="M20" s="189"/>
      <c r="N20" s="189"/>
      <c r="O20" s="189"/>
      <c r="P20" s="189"/>
      <c r="Q20" s="189"/>
      <c r="R20" s="188"/>
      <c r="S20" s="188"/>
      <c r="T20" s="188"/>
    </row>
    <row r="21" spans="1:24" ht="30" customHeight="1">
      <c r="A21" s="189"/>
      <c r="B21" s="189"/>
      <c r="C21" s="189"/>
      <c r="D21" s="189"/>
      <c r="E21" s="189"/>
      <c r="F21" s="189"/>
      <c r="G21" s="189"/>
      <c r="H21" s="189"/>
      <c r="I21" s="189"/>
      <c r="J21" s="189"/>
      <c r="K21" s="189"/>
      <c r="L21" s="189"/>
      <c r="M21" s="189"/>
      <c r="N21" s="189"/>
      <c r="O21" s="189"/>
      <c r="P21" s="189"/>
      <c r="Q21" s="189"/>
      <c r="R21" s="188"/>
      <c r="S21" s="188"/>
      <c r="T21" s="188"/>
    </row>
    <row r="22" spans="1:24" ht="30" customHeight="1">
      <c r="A22" s="189"/>
      <c r="B22" s="189"/>
      <c r="C22" s="189"/>
      <c r="D22" s="189"/>
      <c r="E22" s="189"/>
      <c r="F22" s="189"/>
      <c r="G22" s="189"/>
      <c r="H22" s="189"/>
      <c r="I22" s="189"/>
      <c r="J22" s="189"/>
      <c r="K22" s="189"/>
      <c r="L22" s="189"/>
      <c r="M22" s="189"/>
    </row>
    <row r="23" spans="1:24" ht="30" customHeight="1">
      <c r="A23" s="189"/>
      <c r="B23" s="189"/>
      <c r="C23" s="189"/>
      <c r="D23" s="189"/>
      <c r="E23" s="189"/>
      <c r="F23" s="189"/>
      <c r="G23" s="189"/>
      <c r="H23" s="189"/>
      <c r="I23" s="189"/>
      <c r="J23" s="189"/>
      <c r="K23" s="189"/>
      <c r="L23" s="189"/>
      <c r="M23" s="189"/>
    </row>
    <row r="24" spans="1:24" ht="20.100000000000001" customHeight="1">
      <c r="A24" s="189"/>
      <c r="B24" s="189"/>
      <c r="C24" s="189"/>
      <c r="D24" s="189"/>
      <c r="E24" s="189"/>
      <c r="F24" s="189"/>
      <c r="G24" s="189"/>
      <c r="H24" s="189"/>
      <c r="I24" s="189"/>
      <c r="J24" s="189"/>
      <c r="K24" s="189"/>
      <c r="L24" s="189"/>
      <c r="M24" s="189"/>
      <c r="N24" s="189"/>
      <c r="O24" s="189"/>
      <c r="P24" s="189"/>
      <c r="Q24" s="189"/>
      <c r="R24" s="188"/>
      <c r="S24" s="188"/>
      <c r="T24" s="188"/>
    </row>
    <row r="25" spans="1:24" ht="30" customHeight="1">
      <c r="A25" s="189"/>
      <c r="B25" s="189"/>
      <c r="C25" s="189"/>
      <c r="D25" s="189"/>
      <c r="E25" s="189"/>
      <c r="F25" s="189"/>
      <c r="G25" s="189"/>
      <c r="H25" s="189"/>
      <c r="I25" s="189"/>
      <c r="J25" s="189"/>
      <c r="K25" s="189"/>
      <c r="L25" s="189"/>
      <c r="M25" s="189"/>
    </row>
    <row r="26" spans="1:24" ht="89.45" customHeight="1">
      <c r="A26" s="189"/>
      <c r="B26" s="189"/>
      <c r="C26" s="189"/>
      <c r="D26" s="189"/>
      <c r="E26" s="189"/>
      <c r="F26" s="189"/>
      <c r="G26" s="189"/>
      <c r="H26" s="189"/>
      <c r="I26" s="189"/>
      <c r="J26" s="189"/>
      <c r="K26" s="189"/>
      <c r="L26" s="189"/>
      <c r="M26" s="189"/>
      <c r="N26" s="189"/>
      <c r="O26" s="189"/>
      <c r="P26" s="189"/>
      <c r="Q26" s="189"/>
      <c r="R26" s="188"/>
      <c r="S26" s="188"/>
      <c r="T26" s="188"/>
    </row>
    <row r="28" spans="1:24" ht="30" customHeight="1">
      <c r="A28" s="189"/>
      <c r="B28" s="189"/>
      <c r="C28" s="189"/>
      <c r="D28" s="189"/>
      <c r="E28" s="189"/>
      <c r="F28" s="189"/>
      <c r="G28" s="189"/>
      <c r="H28" s="189"/>
      <c r="I28" s="189"/>
      <c r="J28" s="189"/>
      <c r="K28" s="189"/>
      <c r="L28" s="189"/>
      <c r="M28" s="189"/>
    </row>
    <row r="29" spans="1:24" ht="86.45" customHeight="1">
      <c r="A29" s="189"/>
      <c r="B29" s="189"/>
      <c r="C29" s="189"/>
      <c r="D29" s="189"/>
      <c r="E29" s="189"/>
      <c r="F29" s="189"/>
      <c r="G29" s="189"/>
      <c r="H29" s="189"/>
      <c r="I29" s="189"/>
      <c r="J29" s="189"/>
      <c r="K29" s="189"/>
      <c r="L29" s="189"/>
      <c r="M29" s="189"/>
    </row>
    <row r="30" spans="1:24" ht="20.100000000000001" customHeight="1">
      <c r="A30" s="189"/>
      <c r="B30" s="189"/>
      <c r="C30" s="189"/>
      <c r="D30" s="189"/>
      <c r="E30" s="189"/>
      <c r="F30" s="189"/>
      <c r="G30" s="189"/>
      <c r="H30" s="189"/>
      <c r="I30" s="189"/>
      <c r="J30" s="189"/>
      <c r="K30" s="189"/>
      <c r="L30" s="189"/>
      <c r="M30" s="189"/>
    </row>
    <row r="32" spans="1:24" ht="20.100000000000001" customHeight="1">
      <c r="B32" s="186"/>
      <c r="C32" s="186"/>
      <c r="D32" s="186"/>
      <c r="E32" s="186"/>
      <c r="F32" s="186"/>
      <c r="G32" s="186"/>
      <c r="H32" s="186"/>
      <c r="I32" s="186"/>
      <c r="P32" s="187"/>
      <c r="Q32" s="188"/>
      <c r="R32" s="188"/>
    </row>
    <row r="34" spans="2:20" ht="20.100000000000001" customHeight="1">
      <c r="B34" s="199"/>
      <c r="C34" s="194"/>
      <c r="H34" s="189"/>
      <c r="I34" s="189"/>
      <c r="J34" s="189"/>
      <c r="K34" s="189"/>
      <c r="M34" s="189"/>
      <c r="N34" s="189"/>
      <c r="O34" s="189"/>
      <c r="P34" s="189"/>
      <c r="Q34" s="189"/>
      <c r="R34" s="188"/>
      <c r="S34" s="188"/>
      <c r="T34" s="188"/>
    </row>
    <row r="35" spans="2:20" ht="20.100000000000001" customHeight="1">
      <c r="B35" s="193"/>
      <c r="C35" s="194"/>
      <c r="H35" s="189"/>
      <c r="I35" s="189"/>
      <c r="J35" s="189"/>
      <c r="K35" s="189"/>
      <c r="M35" s="189"/>
      <c r="N35" s="189"/>
      <c r="O35" s="189"/>
      <c r="P35" s="189"/>
      <c r="Q35" s="189"/>
      <c r="R35" s="188"/>
      <c r="S35" s="188"/>
      <c r="T35" s="188"/>
    </row>
    <row r="36" spans="2:20" ht="20.100000000000001" customHeight="1">
      <c r="B36" s="193"/>
      <c r="C36" s="194"/>
      <c r="H36" s="189"/>
      <c r="I36" s="189"/>
      <c r="J36" s="189"/>
      <c r="K36" s="189"/>
      <c r="M36" s="189"/>
      <c r="N36" s="189"/>
      <c r="O36" s="189"/>
      <c r="P36" s="189"/>
      <c r="Q36" s="189"/>
      <c r="R36" s="188"/>
      <c r="S36" s="188"/>
      <c r="T36" s="188"/>
    </row>
    <row r="37" spans="2:20" ht="20.100000000000001" customHeight="1">
      <c r="B37" s="193"/>
      <c r="C37" s="194"/>
      <c r="D37" s="195"/>
      <c r="H37" s="189"/>
      <c r="I37" s="189"/>
      <c r="J37" s="189"/>
      <c r="K37" s="189"/>
      <c r="M37" s="189"/>
      <c r="N37" s="189"/>
      <c r="O37" s="189"/>
      <c r="P37" s="189"/>
      <c r="Q37" s="189"/>
      <c r="R37" s="188"/>
      <c r="S37" s="188"/>
      <c r="T37" s="188"/>
    </row>
    <row r="1000" spans="648:648" ht="15">
      <c r="XX1000" s="216">
        <v>125713</v>
      </c>
    </row>
  </sheetData>
  <mergeCells count="10">
    <mergeCell ref="N9:R9"/>
    <mergeCell ref="B12:L12"/>
    <mergeCell ref="N12:R12"/>
    <mergeCell ref="N15:R15"/>
    <mergeCell ref="N2:R2"/>
    <mergeCell ref="N3:R3"/>
    <mergeCell ref="N5:R5"/>
    <mergeCell ref="N6:R6"/>
    <mergeCell ref="N7:R7"/>
    <mergeCell ref="N8:R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F80D3-D3DF-4BC5-92FF-91F60768EEC7}">
  <sheetPr codeName="Sheet1">
    <tabColor theme="7" tint="0.79998168889431442"/>
  </sheetPr>
  <dimension ref="A1:XY1000"/>
  <sheetViews>
    <sheetView showGridLines="0" tabSelected="1" topLeftCell="B287" zoomScale="80" zoomScaleNormal="80" workbookViewId="0">
      <selection activeCell="O303" sqref="O303"/>
    </sheetView>
  </sheetViews>
  <sheetFormatPr defaultColWidth="4.140625" defaultRowHeight="15" customHeight="1"/>
  <cols>
    <col min="1" max="1" width="3.140625" style="2" customWidth="1"/>
    <col min="2" max="2" width="12.140625" style="2" customWidth="1"/>
    <col min="3" max="3" width="13" style="2" customWidth="1"/>
    <col min="4" max="4" width="10.140625" style="2" customWidth="1"/>
    <col min="5" max="5" width="52.140625" style="2" customWidth="1"/>
    <col min="6" max="6" width="4.85546875" style="2" customWidth="1"/>
    <col min="7" max="7" width="26.140625" style="2" customWidth="1"/>
    <col min="8" max="8" width="36.42578125" style="2" customWidth="1"/>
    <col min="9" max="10" width="12.140625" style="2" customWidth="1"/>
    <col min="11" max="19" width="12.140625" style="4" customWidth="1"/>
    <col min="20" max="20" width="21.85546875" style="4" customWidth="1"/>
    <col min="21" max="21" width="28.140625" style="4" bestFit="1" customWidth="1"/>
    <col min="22" max="32" width="12.140625" style="4" customWidth="1"/>
    <col min="33" max="33" width="16.140625" style="4" customWidth="1"/>
    <col min="34" max="34" width="15.140625" style="4" customWidth="1"/>
    <col min="35" max="35" width="18" style="4" customWidth="1"/>
    <col min="36" max="36" width="22.5703125" style="4" bestFit="1" customWidth="1"/>
    <col min="37" max="37" width="20.85546875" style="4" bestFit="1" customWidth="1"/>
    <col min="38" max="38" width="21.42578125" style="4" bestFit="1" customWidth="1"/>
    <col min="39" max="39" width="12.140625" style="4" customWidth="1"/>
    <col min="40" max="92" width="4.140625" style="4"/>
    <col min="93" max="93" width="5.140625" style="4" bestFit="1" customWidth="1"/>
    <col min="94" max="16384" width="4.140625" style="4"/>
  </cols>
  <sheetData>
    <row r="1" spans="1:16" s="6" customFormat="1" ht="15" customHeight="1">
      <c r="A1" s="6" t="s">
        <v>31</v>
      </c>
    </row>
    <row r="2" spans="1:16" s="6" customFormat="1" ht="33" customHeight="1">
      <c r="B2" s="8" t="s">
        <v>32</v>
      </c>
      <c r="C2" s="9"/>
      <c r="D2" s="9"/>
      <c r="E2" s="9"/>
      <c r="F2" s="9"/>
      <c r="G2" s="9"/>
      <c r="H2" s="9"/>
      <c r="I2" s="9"/>
      <c r="J2" s="9"/>
      <c r="K2" s="9"/>
      <c r="L2" s="9"/>
      <c r="M2" s="9"/>
    </row>
    <row r="3" spans="1:16" s="6" customFormat="1" ht="15" customHeight="1">
      <c r="E3" s="10"/>
    </row>
    <row r="4" spans="1:16" s="6" customFormat="1" ht="30" customHeight="1">
      <c r="B4" s="11" t="s">
        <v>37</v>
      </c>
      <c r="C4" s="12"/>
      <c r="D4" s="12"/>
      <c r="E4" s="12"/>
      <c r="F4" s="12"/>
      <c r="G4" s="12"/>
      <c r="H4" s="12"/>
      <c r="J4" s="13" t="s">
        <v>0</v>
      </c>
      <c r="K4" s="13"/>
      <c r="L4" s="13"/>
      <c r="O4" s="2"/>
      <c r="P4" s="2"/>
    </row>
    <row r="5" spans="1:16" s="6" customFormat="1" ht="30" customHeight="1">
      <c r="E5" s="10"/>
      <c r="O5" s="2"/>
      <c r="P5" s="2"/>
    </row>
    <row r="6" spans="1:16" s="6" customFormat="1" ht="30" customHeight="1">
      <c r="E6" s="10"/>
    </row>
    <row r="7" spans="1:16" s="6" customFormat="1" ht="30" customHeight="1">
      <c r="E7" s="10"/>
    </row>
    <row r="8" spans="1:16" s="6" customFormat="1" ht="30" customHeight="1">
      <c r="E8" s="10"/>
    </row>
    <row r="9" spans="1:16" s="6" customFormat="1" ht="30" customHeight="1">
      <c r="E9" s="10"/>
    </row>
    <row r="10" spans="1:16" s="6" customFormat="1" ht="30" customHeight="1">
      <c r="E10" s="10"/>
    </row>
    <row r="11" spans="1:16" s="6" customFormat="1" ht="30" customHeight="1">
      <c r="E11" s="10"/>
      <c r="J11" s="13" t="s">
        <v>3090</v>
      </c>
      <c r="K11" s="13"/>
      <c r="L11" s="13"/>
    </row>
    <row r="12" spans="1:16" s="6" customFormat="1" ht="15" customHeight="1">
      <c r="E12" s="10"/>
      <c r="K12" s="14"/>
      <c r="M12" s="14"/>
      <c r="N12" s="14"/>
    </row>
    <row r="13" spans="1:16" s="6" customFormat="1" ht="30" customHeight="1">
      <c r="B13" s="15" t="s">
        <v>1</v>
      </c>
      <c r="C13" s="16"/>
      <c r="D13" s="16"/>
      <c r="E13" s="16"/>
      <c r="F13" s="16"/>
      <c r="G13" s="16"/>
      <c r="H13" s="16"/>
      <c r="I13" s="16"/>
      <c r="J13" s="16"/>
      <c r="K13" s="16"/>
      <c r="L13" s="16"/>
      <c r="M13" s="16"/>
    </row>
    <row r="14" spans="1:16" s="6" customFormat="1" ht="15" customHeight="1">
      <c r="B14" s="17" t="s">
        <v>3073</v>
      </c>
      <c r="C14" s="18"/>
      <c r="D14" s="18"/>
      <c r="E14" s="18"/>
      <c r="F14" s="18"/>
      <c r="G14" s="18"/>
      <c r="H14" s="18"/>
      <c r="I14" s="18"/>
      <c r="J14" s="18"/>
      <c r="K14" s="18"/>
      <c r="L14" s="18"/>
      <c r="M14" s="19"/>
    </row>
    <row r="15" spans="1:16" s="6" customFormat="1" ht="15" customHeight="1">
      <c r="B15" s="17" t="s">
        <v>3074</v>
      </c>
      <c r="C15" s="18"/>
      <c r="D15" s="18"/>
      <c r="E15" s="18"/>
      <c r="F15" s="18"/>
      <c r="G15" s="18"/>
      <c r="H15" s="18"/>
      <c r="I15" s="18"/>
      <c r="J15" s="18"/>
      <c r="K15" s="18"/>
      <c r="L15" s="18"/>
      <c r="M15" s="19"/>
    </row>
    <row r="16" spans="1:16" s="6" customFormat="1" ht="15" customHeight="1">
      <c r="B16" s="17" t="s">
        <v>3075</v>
      </c>
      <c r="C16" s="18"/>
      <c r="D16" s="18"/>
      <c r="E16" s="18"/>
      <c r="F16" s="18"/>
      <c r="G16" s="18"/>
      <c r="H16" s="18"/>
      <c r="I16" s="18"/>
      <c r="J16" s="18"/>
      <c r="K16" s="18"/>
      <c r="L16" s="18"/>
      <c r="M16" s="19"/>
    </row>
    <row r="17" spans="1:16" s="6" customFormat="1" ht="15" customHeight="1">
      <c r="B17" s="17" t="s">
        <v>3076</v>
      </c>
      <c r="C17" s="18"/>
      <c r="D17" s="18"/>
      <c r="E17" s="18"/>
      <c r="F17" s="18"/>
      <c r="G17" s="18"/>
      <c r="H17" s="18"/>
      <c r="I17" s="18"/>
      <c r="J17" s="18"/>
      <c r="K17" s="18"/>
      <c r="L17" s="18"/>
      <c r="M17" s="19"/>
    </row>
    <row r="18" spans="1:16" s="6" customFormat="1" ht="15" customHeight="1">
      <c r="B18" s="20"/>
      <c r="C18" s="21"/>
      <c r="D18" s="21"/>
      <c r="E18" s="21"/>
      <c r="F18" s="21"/>
      <c r="G18" s="21"/>
      <c r="H18" s="21"/>
      <c r="I18" s="21"/>
      <c r="J18" s="21"/>
      <c r="K18" s="21"/>
      <c r="L18" s="21"/>
      <c r="M18" s="22"/>
    </row>
    <row r="19" spans="1:16" s="6" customFormat="1" ht="15" customHeight="1">
      <c r="B19" s="23"/>
      <c r="C19" s="23"/>
      <c r="D19" s="23"/>
      <c r="E19" s="23"/>
      <c r="F19" s="23"/>
      <c r="G19" s="23"/>
      <c r="H19" s="23"/>
      <c r="I19" s="23"/>
      <c r="J19" s="23"/>
      <c r="K19" s="23"/>
      <c r="L19" s="23"/>
      <c r="M19" s="23"/>
    </row>
    <row r="20" spans="1:16" s="6" customFormat="1" ht="30" customHeight="1">
      <c r="B20" s="24" t="s">
        <v>2</v>
      </c>
      <c r="C20" s="25"/>
      <c r="D20" s="25"/>
      <c r="E20" s="25"/>
      <c r="F20" s="25"/>
      <c r="G20" s="25"/>
      <c r="H20" s="25"/>
      <c r="I20" s="25"/>
      <c r="J20" s="25"/>
      <c r="K20" s="25"/>
      <c r="L20" s="25"/>
      <c r="M20" s="25"/>
    </row>
    <row r="21" spans="1:16" s="6" customFormat="1" ht="15" customHeight="1">
      <c r="E21" s="10"/>
    </row>
    <row r="22" spans="1:16" s="2" customFormat="1" ht="15" customHeight="1">
      <c r="B22" s="26" t="s">
        <v>3092</v>
      </c>
      <c r="C22" s="27"/>
      <c r="D22" s="27"/>
      <c r="E22" s="27"/>
      <c r="F22" s="27"/>
      <c r="G22" s="27"/>
      <c r="H22" s="27"/>
      <c r="I22" s="27"/>
      <c r="J22" s="27"/>
      <c r="K22" s="27"/>
      <c r="L22" s="27"/>
      <c r="M22" s="27"/>
    </row>
    <row r="23" spans="1:16" s="2" customFormat="1" ht="15.75" thickBot="1">
      <c r="B23" s="27"/>
      <c r="C23" s="27"/>
      <c r="D23" s="27"/>
      <c r="E23" s="27"/>
      <c r="F23" s="27"/>
      <c r="G23" s="27"/>
      <c r="H23" s="27"/>
      <c r="I23" s="27"/>
      <c r="J23" s="27"/>
      <c r="K23" s="27"/>
      <c r="L23" s="27"/>
      <c r="M23" s="27"/>
    </row>
    <row r="24" spans="1:16" s="31" customFormat="1" ht="30" customHeight="1" thickBot="1">
      <c r="A24" s="6"/>
      <c r="B24" s="28" t="s">
        <v>3</v>
      </c>
      <c r="C24" s="29" t="s">
        <v>29</v>
      </c>
      <c r="D24" s="28" t="s">
        <v>5</v>
      </c>
      <c r="E24" s="28" t="s">
        <v>6</v>
      </c>
      <c r="F24" s="30"/>
      <c r="G24" s="124" t="s">
        <v>7</v>
      </c>
      <c r="H24" s="115"/>
      <c r="I24" s="115"/>
      <c r="J24" s="115"/>
      <c r="K24" s="125"/>
      <c r="L24" s="115"/>
      <c r="M24" s="125"/>
    </row>
    <row r="25" spans="1:16" ht="33.75" customHeight="1">
      <c r="B25" s="32" t="s">
        <v>8</v>
      </c>
      <c r="C25" s="32" t="s">
        <v>21</v>
      </c>
      <c r="D25" s="33">
        <v>30</v>
      </c>
      <c r="E25" s="1" cm="1">
        <f t="array" ref="E25">SUM(COUNTIF('User Data'!C3:C852,Horses!B3:B92))</f>
        <v>31</v>
      </c>
      <c r="F25" s="185"/>
      <c r="G25" s="229" t="s">
        <v>2891</v>
      </c>
      <c r="H25" s="230"/>
      <c r="I25" s="230"/>
      <c r="J25" s="230"/>
      <c r="K25" s="230"/>
      <c r="L25" s="230"/>
      <c r="M25" s="231"/>
      <c r="P25" s="4" cm="1">
        <f t="array" ref="P25">SUM(--(COUNTIF('User Data'!C3:C852,Horses!B3:B92)&gt;0))</f>
        <v>28</v>
      </c>
    </row>
    <row r="26" spans="1:16" ht="33.75" customHeight="1">
      <c r="B26" s="32" t="s">
        <v>26</v>
      </c>
      <c r="C26" s="32" t="s">
        <v>21</v>
      </c>
      <c r="D26" s="33">
        <v>40</v>
      </c>
      <c r="E26" s="1">
        <f>'User Data'!P2</f>
        <v>622</v>
      </c>
      <c r="F26" s="185"/>
      <c r="G26" s="229" t="s">
        <v>2892</v>
      </c>
      <c r="H26" s="230"/>
      <c r="I26" s="230"/>
      <c r="J26" s="230"/>
      <c r="K26" s="230"/>
      <c r="L26" s="230"/>
      <c r="M26" s="231"/>
    </row>
    <row r="27" spans="1:16" ht="30" customHeight="1">
      <c r="B27" s="32" t="s">
        <v>9</v>
      </c>
      <c r="C27" s="32" t="s">
        <v>21</v>
      </c>
      <c r="D27" s="33">
        <v>50</v>
      </c>
      <c r="E27" s="241">
        <f>ROUND(SUM(tblFood[Total Order Value]),0)</f>
        <v>90472</v>
      </c>
      <c r="F27" s="185"/>
      <c r="G27" s="229" t="s">
        <v>3085</v>
      </c>
      <c r="H27" s="230"/>
      <c r="I27" s="230"/>
      <c r="J27" s="230"/>
      <c r="K27" s="230"/>
      <c r="L27" s="230"/>
      <c r="M27" s="231"/>
    </row>
    <row r="28" spans="1:16" ht="33.75" customHeight="1">
      <c r="B28" s="32" t="s">
        <v>27</v>
      </c>
      <c r="C28" s="32">
        <v>3</v>
      </c>
      <c r="D28" s="33">
        <v>50</v>
      </c>
      <c r="E28" s="1">
        <f>MIN(R107:R196)</f>
        <v>315</v>
      </c>
      <c r="F28" s="185"/>
      <c r="G28" s="229" t="s">
        <v>3091</v>
      </c>
      <c r="H28" s="230"/>
      <c r="I28" s="230"/>
      <c r="J28" s="230"/>
      <c r="K28" s="230"/>
      <c r="L28" s="230"/>
      <c r="M28" s="231"/>
    </row>
    <row r="29" spans="1:16" ht="33.75" customHeight="1">
      <c r="B29" s="32" t="s">
        <v>28</v>
      </c>
      <c r="C29" s="32">
        <v>7</v>
      </c>
      <c r="D29" s="33">
        <v>80</v>
      </c>
      <c r="E29" s="1"/>
      <c r="F29" s="185"/>
      <c r="G29" s="229" t="s">
        <v>3063</v>
      </c>
      <c r="H29" s="230"/>
      <c r="I29" s="230"/>
      <c r="J29" s="230"/>
      <c r="K29" s="230"/>
      <c r="L29" s="230"/>
      <c r="M29" s="231"/>
    </row>
    <row r="30" spans="1:16" s="2" customFormat="1" ht="15" customHeight="1"/>
    <row r="31" spans="1:16" s="6" customFormat="1" ht="30" customHeight="1">
      <c r="B31" s="24" t="s">
        <v>33</v>
      </c>
      <c r="C31" s="25"/>
      <c r="D31" s="25"/>
      <c r="E31" s="25"/>
      <c r="F31" s="25"/>
      <c r="G31" s="25"/>
      <c r="H31" s="25"/>
      <c r="I31" s="25"/>
      <c r="J31" s="25"/>
      <c r="K31" s="25"/>
      <c r="L31" s="25"/>
      <c r="M31" s="25"/>
    </row>
    <row r="32" spans="1:16" s="2" customFormat="1" ht="15" customHeight="1" thickBot="1"/>
    <row r="33" spans="1:15" s="2" customFormat="1" ht="22.5" customHeight="1" thickBot="1">
      <c r="B33" s="34" t="s">
        <v>10</v>
      </c>
      <c r="C33" s="43" t="s">
        <v>15</v>
      </c>
      <c r="D33" s="35" t="s">
        <v>3009</v>
      </c>
    </row>
    <row r="34" spans="1:15" s="6" customFormat="1" ht="15" customHeight="1"/>
    <row r="35" spans="1:15" s="6" customFormat="1" ht="15" customHeight="1">
      <c r="B35" s="6" t="s">
        <v>2890</v>
      </c>
    </row>
    <row r="36" spans="1:15" s="6" customFormat="1" ht="15" customHeight="1">
      <c r="B36" s="6" t="s">
        <v>3077</v>
      </c>
    </row>
    <row r="37" spans="1:15" s="31" customFormat="1" ht="15" customHeight="1">
      <c r="B37" s="36"/>
      <c r="C37" s="37"/>
      <c r="H37" s="54"/>
      <c r="I37" s="54"/>
    </row>
    <row r="38" spans="1:15" s="31" customFormat="1" ht="15" customHeight="1">
      <c r="B38" s="36" t="s">
        <v>2888</v>
      </c>
      <c r="C38" s="37"/>
      <c r="H38" s="54"/>
      <c r="I38" s="54"/>
    </row>
    <row r="39" spans="1:15" s="6" customFormat="1" ht="15" customHeight="1">
      <c r="C39" s="37"/>
      <c r="H39" s="30"/>
      <c r="I39" s="30"/>
    </row>
    <row r="40" spans="1:15" s="6" customFormat="1" ht="15" customHeight="1">
      <c r="B40" s="38" t="s">
        <v>34</v>
      </c>
      <c r="C40" s="37"/>
      <c r="H40" s="30"/>
      <c r="I40" s="30"/>
    </row>
    <row r="41" spans="1:15" s="31" customFormat="1" ht="15" customHeight="1">
      <c r="B41" s="37" t="s">
        <v>2886</v>
      </c>
      <c r="C41" s="6"/>
      <c r="H41" s="54"/>
      <c r="I41" s="54"/>
    </row>
    <row r="42" spans="1:15" s="31" customFormat="1" ht="15" customHeight="1">
      <c r="B42" s="37" t="s">
        <v>2887</v>
      </c>
      <c r="C42" s="6"/>
      <c r="H42" s="54"/>
      <c r="I42" s="54"/>
    </row>
    <row r="43" spans="1:15" s="31" customFormat="1" ht="15" customHeight="1">
      <c r="B43" s="37" t="s">
        <v>36</v>
      </c>
      <c r="C43" s="6"/>
      <c r="H43" s="30"/>
      <c r="I43" s="6"/>
    </row>
    <row r="44" spans="1:15" s="6" customFormat="1" ht="15" customHeight="1" thickBot="1">
      <c r="H44" s="30"/>
      <c r="I44" s="30"/>
    </row>
    <row r="45" spans="1:15" s="31" customFormat="1" ht="22.5" customHeight="1" thickBot="1">
      <c r="A45" s="6"/>
      <c r="B45" s="28" t="s">
        <v>3</v>
      </c>
      <c r="C45" s="29" t="s">
        <v>4</v>
      </c>
      <c r="D45" s="28" t="s">
        <v>5</v>
      </c>
      <c r="E45" s="39" t="s">
        <v>6</v>
      </c>
      <c r="F45" s="6"/>
      <c r="G45" s="28" t="s">
        <v>2889</v>
      </c>
      <c r="H45" s="28" t="s">
        <v>2878</v>
      </c>
      <c r="I45" s="30"/>
      <c r="J45" s="6"/>
      <c r="K45" s="6"/>
      <c r="L45" s="6"/>
      <c r="M45" s="6"/>
      <c r="N45" s="6"/>
      <c r="O45" s="6"/>
    </row>
    <row r="46" spans="1:15" s="31" customFormat="1" ht="15" customHeight="1">
      <c r="A46" s="6"/>
      <c r="B46" s="6"/>
      <c r="C46" s="6"/>
      <c r="D46" s="6"/>
      <c r="E46" s="6"/>
      <c r="F46" s="6"/>
      <c r="G46" s="6"/>
      <c r="H46" s="6"/>
      <c r="I46" s="30"/>
      <c r="J46" s="6"/>
      <c r="K46" s="6"/>
      <c r="L46" s="6"/>
      <c r="M46" s="6"/>
      <c r="N46" s="6"/>
      <c r="O46" s="6"/>
    </row>
    <row r="47" spans="1:15" s="31" customFormat="1" ht="24.95" customHeight="1">
      <c r="A47" s="6"/>
      <c r="B47" s="32" t="s">
        <v>11</v>
      </c>
      <c r="C47" s="32">
        <v>1</v>
      </c>
      <c r="D47" s="33">
        <v>0</v>
      </c>
      <c r="E47" s="1">
        <v>31</v>
      </c>
      <c r="F47" s="185"/>
      <c r="G47" s="59">
        <v>2</v>
      </c>
      <c r="H47" s="57" t="s">
        <v>2880</v>
      </c>
      <c r="I47" s="55"/>
      <c r="J47" s="6"/>
      <c r="K47" s="6"/>
      <c r="L47" s="6"/>
      <c r="M47" s="6"/>
      <c r="N47" s="6"/>
      <c r="O47" s="6"/>
    </row>
    <row r="48" spans="1:15" s="31" customFormat="1" ht="15" customHeight="1">
      <c r="A48" s="6"/>
      <c r="B48" s="6"/>
      <c r="C48" s="6"/>
      <c r="D48" s="6"/>
      <c r="E48" s="56"/>
      <c r="F48" s="6"/>
      <c r="G48" s="58"/>
      <c r="H48" s="58"/>
      <c r="I48" s="55"/>
      <c r="J48" s="6"/>
      <c r="K48" s="6"/>
      <c r="L48" s="6"/>
      <c r="M48" s="6"/>
      <c r="N48" s="6"/>
      <c r="O48" s="6"/>
    </row>
    <row r="49" spans="1:15" s="31" customFormat="1" ht="24.95" customHeight="1">
      <c r="A49" s="6"/>
      <c r="B49" s="32">
        <v>1</v>
      </c>
      <c r="C49" s="32">
        <v>1</v>
      </c>
      <c r="D49" s="41">
        <v>6</v>
      </c>
      <c r="E49" s="1" cm="1">
        <f t="array" ref="E49:E68">COUNTIFS('User Data'!$G$3:$G$852,Case!G49:G68,'User Data'!$H$3:$H$852,Case!I49:I68)</f>
        <v>30</v>
      </c>
      <c r="F49" s="185"/>
      <c r="G49" s="59">
        <v>2</v>
      </c>
      <c r="H49" s="57" t="s">
        <v>2879</v>
      </c>
      <c r="I49" s="113">
        <v>7</v>
      </c>
      <c r="J49" s="6"/>
      <c r="K49" s="243"/>
      <c r="L49" s="243"/>
      <c r="M49" s="6"/>
      <c r="N49" s="6"/>
      <c r="O49" s="6"/>
    </row>
    <row r="50" spans="1:15" s="31" customFormat="1" ht="24.95" customHeight="1">
      <c r="A50" s="6"/>
      <c r="B50" s="32">
        <v>2</v>
      </c>
      <c r="C50" s="32">
        <v>1</v>
      </c>
      <c r="D50" s="41">
        <v>6</v>
      </c>
      <c r="E50" s="1">
        <v>32</v>
      </c>
      <c r="F50" s="185"/>
      <c r="G50" s="59">
        <v>1</v>
      </c>
      <c r="H50" s="57" t="s">
        <v>2879</v>
      </c>
      <c r="I50" s="113">
        <v>7</v>
      </c>
      <c r="J50" s="6"/>
      <c r="K50" s="6"/>
      <c r="L50" s="6"/>
      <c r="M50" s="6"/>
      <c r="N50" s="6"/>
      <c r="O50" s="6"/>
    </row>
    <row r="51" spans="1:15" s="31" customFormat="1" ht="24.95" customHeight="1">
      <c r="A51" s="6"/>
      <c r="B51" s="32">
        <v>3</v>
      </c>
      <c r="C51" s="32">
        <v>1</v>
      </c>
      <c r="D51" s="41">
        <v>6</v>
      </c>
      <c r="E51" s="1">
        <v>24</v>
      </c>
      <c r="F51" s="185"/>
      <c r="G51" s="59">
        <v>4</v>
      </c>
      <c r="H51" s="57" t="s">
        <v>2882</v>
      </c>
      <c r="I51" s="113">
        <v>3</v>
      </c>
      <c r="J51" s="6"/>
      <c r="K51" s="6"/>
      <c r="L51" s="6"/>
      <c r="M51" s="6"/>
      <c r="N51" s="6"/>
      <c r="O51" s="6"/>
    </row>
    <row r="52" spans="1:15" s="31" customFormat="1" ht="24.95" customHeight="1">
      <c r="A52" s="6"/>
      <c r="B52" s="32">
        <v>4</v>
      </c>
      <c r="C52" s="32">
        <v>1</v>
      </c>
      <c r="D52" s="41">
        <v>6</v>
      </c>
      <c r="E52" s="1">
        <v>32</v>
      </c>
      <c r="F52" s="185"/>
      <c r="G52" s="59">
        <v>1</v>
      </c>
      <c r="H52" s="57" t="s">
        <v>2881</v>
      </c>
      <c r="I52" s="113">
        <v>2</v>
      </c>
      <c r="J52" s="6"/>
      <c r="K52" s="6"/>
      <c r="L52" s="6"/>
      <c r="M52" s="6"/>
      <c r="N52" s="6"/>
      <c r="O52" s="6"/>
    </row>
    <row r="53" spans="1:15" s="31" customFormat="1" ht="24.95" customHeight="1">
      <c r="A53" s="6"/>
      <c r="B53" s="32">
        <v>5</v>
      </c>
      <c r="C53" s="32">
        <v>1</v>
      </c>
      <c r="D53" s="41">
        <v>6</v>
      </c>
      <c r="E53" s="1">
        <v>32</v>
      </c>
      <c r="F53" s="185"/>
      <c r="G53" s="59">
        <v>4</v>
      </c>
      <c r="H53" s="57" t="s">
        <v>2880</v>
      </c>
      <c r="I53" s="113">
        <v>1</v>
      </c>
      <c r="J53" s="6"/>
      <c r="K53" s="6"/>
      <c r="L53" s="6"/>
      <c r="M53" s="6"/>
      <c r="N53" s="6"/>
      <c r="O53" s="6"/>
    </row>
    <row r="54" spans="1:15" s="31" customFormat="1" ht="24.95" customHeight="1">
      <c r="A54" s="6"/>
      <c r="B54" s="32">
        <v>6</v>
      </c>
      <c r="C54" s="32">
        <v>1</v>
      </c>
      <c r="D54" s="41">
        <v>6</v>
      </c>
      <c r="E54" s="1">
        <v>30</v>
      </c>
      <c r="F54" s="185"/>
      <c r="G54" s="59">
        <v>3</v>
      </c>
      <c r="H54" s="57" t="s">
        <v>2880</v>
      </c>
      <c r="I54" s="113">
        <v>1</v>
      </c>
      <c r="J54" s="6"/>
      <c r="K54" s="6"/>
      <c r="L54" s="6"/>
      <c r="M54" s="6"/>
      <c r="N54" s="6"/>
      <c r="O54" s="6"/>
    </row>
    <row r="55" spans="1:15" s="31" customFormat="1" ht="24.95" customHeight="1">
      <c r="A55" s="6"/>
      <c r="B55" s="32">
        <v>7</v>
      </c>
      <c r="C55" s="32">
        <v>1</v>
      </c>
      <c r="D55" s="41">
        <v>6</v>
      </c>
      <c r="E55" s="1">
        <v>29</v>
      </c>
      <c r="F55" s="185"/>
      <c r="G55" s="59">
        <v>3</v>
      </c>
      <c r="H55" s="57" t="s">
        <v>2884</v>
      </c>
      <c r="I55" s="113">
        <v>5</v>
      </c>
      <c r="J55" s="6"/>
      <c r="K55" s="6"/>
      <c r="L55" s="6"/>
      <c r="M55" s="6"/>
      <c r="N55" s="6"/>
      <c r="O55" s="6"/>
    </row>
    <row r="56" spans="1:15" s="31" customFormat="1" ht="24.95" customHeight="1">
      <c r="A56" s="6"/>
      <c r="B56" s="32">
        <v>8</v>
      </c>
      <c r="C56" s="32">
        <v>1</v>
      </c>
      <c r="D56" s="41">
        <v>6</v>
      </c>
      <c r="E56" s="1">
        <v>5</v>
      </c>
      <c r="F56" s="185"/>
      <c r="G56" s="59">
        <v>5</v>
      </c>
      <c r="H56" s="57" t="s">
        <v>2879</v>
      </c>
      <c r="I56" s="113">
        <v>7</v>
      </c>
      <c r="J56" s="6"/>
      <c r="K56" s="6"/>
      <c r="L56" s="6"/>
      <c r="M56" s="6"/>
      <c r="N56" s="6"/>
      <c r="O56" s="6"/>
    </row>
    <row r="57" spans="1:15" s="31" customFormat="1" ht="24.95" customHeight="1">
      <c r="A57" s="6"/>
      <c r="B57" s="32">
        <v>9</v>
      </c>
      <c r="C57" s="32">
        <v>1</v>
      </c>
      <c r="D57" s="41">
        <v>6</v>
      </c>
      <c r="E57" s="1">
        <v>32</v>
      </c>
      <c r="F57" s="185"/>
      <c r="G57" s="59">
        <v>1</v>
      </c>
      <c r="H57" s="57" t="s">
        <v>2879</v>
      </c>
      <c r="I57" s="113">
        <v>7</v>
      </c>
      <c r="J57" s="6"/>
      <c r="K57" s="6"/>
      <c r="L57" s="6"/>
      <c r="M57" s="6"/>
      <c r="N57" s="6"/>
      <c r="O57" s="6"/>
    </row>
    <row r="58" spans="1:15" s="31" customFormat="1" ht="24.95" customHeight="1">
      <c r="A58" s="6"/>
      <c r="B58" s="32">
        <v>10</v>
      </c>
      <c r="C58" s="32">
        <v>1</v>
      </c>
      <c r="D58" s="41">
        <v>6</v>
      </c>
      <c r="E58" s="1">
        <v>29</v>
      </c>
      <c r="F58" s="185"/>
      <c r="G58" s="59">
        <v>1</v>
      </c>
      <c r="H58" s="57" t="s">
        <v>2880</v>
      </c>
      <c r="I58" s="55">
        <v>1</v>
      </c>
      <c r="J58" s="6"/>
      <c r="K58" s="6"/>
      <c r="L58" s="6"/>
      <c r="M58" s="6"/>
      <c r="N58" s="6"/>
      <c r="O58" s="6"/>
    </row>
    <row r="59" spans="1:15" s="31" customFormat="1" ht="24.95" customHeight="1">
      <c r="A59" s="6"/>
      <c r="B59" s="32">
        <v>11</v>
      </c>
      <c r="C59" s="32">
        <v>1</v>
      </c>
      <c r="D59" s="41">
        <v>6</v>
      </c>
      <c r="E59" s="1">
        <v>30</v>
      </c>
      <c r="F59" s="185"/>
      <c r="G59" s="59">
        <v>2</v>
      </c>
      <c r="H59" s="57" t="s">
        <v>2885</v>
      </c>
      <c r="I59" s="55">
        <v>6</v>
      </c>
      <c r="J59" s="6"/>
      <c r="K59" s="6"/>
      <c r="L59" s="6"/>
      <c r="M59" s="6"/>
      <c r="N59" s="6"/>
      <c r="O59" s="6"/>
    </row>
    <row r="60" spans="1:15" s="31" customFormat="1" ht="24.95" customHeight="1">
      <c r="A60" s="6"/>
      <c r="B60" s="32">
        <v>12</v>
      </c>
      <c r="C60" s="32">
        <v>1</v>
      </c>
      <c r="D60" s="41">
        <v>6</v>
      </c>
      <c r="E60" s="1">
        <v>39</v>
      </c>
      <c r="F60" s="185"/>
      <c r="G60" s="59">
        <v>4</v>
      </c>
      <c r="H60" s="57" t="s">
        <v>2885</v>
      </c>
      <c r="I60" s="55">
        <v>6</v>
      </c>
      <c r="J60" s="6"/>
      <c r="K60" s="6"/>
      <c r="L60" s="6"/>
      <c r="M60" s="6"/>
      <c r="N60" s="6"/>
      <c r="O60" s="6"/>
    </row>
    <row r="61" spans="1:15" s="31" customFormat="1" ht="24.95" customHeight="1">
      <c r="A61" s="6"/>
      <c r="B61" s="32">
        <v>13</v>
      </c>
      <c r="C61" s="32">
        <v>1</v>
      </c>
      <c r="D61" s="41">
        <v>6</v>
      </c>
      <c r="E61" s="1">
        <v>31</v>
      </c>
      <c r="F61" s="185"/>
      <c r="G61" s="59">
        <v>2</v>
      </c>
      <c r="H61" s="57" t="s">
        <v>2880</v>
      </c>
      <c r="I61" s="55">
        <v>1</v>
      </c>
      <c r="J61" s="6"/>
      <c r="K61" s="6"/>
      <c r="L61" s="6"/>
      <c r="M61" s="6"/>
      <c r="N61" s="6"/>
      <c r="O61" s="6"/>
    </row>
    <row r="62" spans="1:15" s="31" customFormat="1" ht="24.95" customHeight="1">
      <c r="A62" s="6"/>
      <c r="B62" s="32">
        <v>14</v>
      </c>
      <c r="C62" s="32">
        <v>1</v>
      </c>
      <c r="D62" s="41">
        <v>6</v>
      </c>
      <c r="E62" s="1">
        <v>29</v>
      </c>
      <c r="F62" s="185"/>
      <c r="G62" s="59">
        <v>1</v>
      </c>
      <c r="H62" s="57" t="s">
        <v>2880</v>
      </c>
      <c r="I62" s="55">
        <v>1</v>
      </c>
      <c r="J62" s="6"/>
      <c r="K62" s="6"/>
      <c r="L62" s="6"/>
      <c r="M62" s="6"/>
      <c r="N62" s="6"/>
      <c r="O62" s="6"/>
    </row>
    <row r="63" spans="1:15" s="31" customFormat="1" ht="24.95" customHeight="1">
      <c r="A63" s="6"/>
      <c r="B63" s="32">
        <v>15</v>
      </c>
      <c r="C63" s="32">
        <v>1</v>
      </c>
      <c r="D63" s="41">
        <v>6</v>
      </c>
      <c r="E63" s="1">
        <v>3</v>
      </c>
      <c r="F63" s="185"/>
      <c r="G63" s="59">
        <v>5</v>
      </c>
      <c r="H63" s="57" t="s">
        <v>2885</v>
      </c>
      <c r="I63" s="55">
        <v>6</v>
      </c>
      <c r="J63" s="6"/>
      <c r="K63" s="6"/>
      <c r="L63" s="6"/>
      <c r="M63" s="6"/>
      <c r="N63" s="6"/>
      <c r="O63" s="6"/>
    </row>
    <row r="64" spans="1:15" s="31" customFormat="1" ht="24.95" customHeight="1">
      <c r="A64" s="6"/>
      <c r="B64" s="32">
        <v>16</v>
      </c>
      <c r="C64" s="32">
        <v>1</v>
      </c>
      <c r="D64" s="41">
        <v>6</v>
      </c>
      <c r="E64" s="1">
        <v>24</v>
      </c>
      <c r="F64" s="185"/>
      <c r="G64" s="59">
        <v>2</v>
      </c>
      <c r="H64" s="57" t="s">
        <v>2882</v>
      </c>
      <c r="I64" s="55">
        <v>3</v>
      </c>
      <c r="J64" s="6"/>
      <c r="K64" s="6"/>
      <c r="L64" s="6"/>
      <c r="M64" s="6"/>
      <c r="N64" s="6"/>
      <c r="O64" s="6"/>
    </row>
    <row r="65" spans="1:15" s="31" customFormat="1" ht="24.95" customHeight="1">
      <c r="A65" s="6"/>
      <c r="B65" s="32">
        <v>17</v>
      </c>
      <c r="C65" s="32">
        <v>1</v>
      </c>
      <c r="D65" s="41">
        <v>6</v>
      </c>
      <c r="E65" s="1">
        <v>24</v>
      </c>
      <c r="F65" s="185"/>
      <c r="G65" s="59">
        <v>2</v>
      </c>
      <c r="H65" s="57" t="s">
        <v>2882</v>
      </c>
      <c r="I65" s="55">
        <v>3</v>
      </c>
      <c r="J65" s="6"/>
      <c r="K65" s="6"/>
      <c r="L65" s="6"/>
      <c r="M65" s="6"/>
      <c r="N65" s="6"/>
      <c r="O65" s="6"/>
    </row>
    <row r="66" spans="1:15" s="31" customFormat="1" ht="24.95" customHeight="1">
      <c r="A66" s="6"/>
      <c r="B66" s="32">
        <v>18</v>
      </c>
      <c r="C66" s="32">
        <v>1</v>
      </c>
      <c r="D66" s="41">
        <v>6</v>
      </c>
      <c r="E66" s="1">
        <v>25</v>
      </c>
      <c r="F66" s="185"/>
      <c r="G66" s="59">
        <v>3</v>
      </c>
      <c r="H66" s="57" t="s">
        <v>2882</v>
      </c>
      <c r="I66" s="55">
        <v>3</v>
      </c>
      <c r="J66" s="6"/>
      <c r="K66" s="6"/>
      <c r="L66" s="6"/>
      <c r="M66" s="6"/>
      <c r="N66" s="6"/>
      <c r="O66" s="6"/>
    </row>
    <row r="67" spans="1:15" s="31" customFormat="1" ht="24.95" customHeight="1">
      <c r="A67" s="6"/>
      <c r="B67" s="32">
        <v>19</v>
      </c>
      <c r="C67" s="32">
        <v>1</v>
      </c>
      <c r="D67" s="41">
        <v>6</v>
      </c>
      <c r="E67" s="1">
        <v>24</v>
      </c>
      <c r="F67" s="185"/>
      <c r="G67" s="59">
        <v>4</v>
      </c>
      <c r="H67" s="57" t="s">
        <v>2882</v>
      </c>
      <c r="I67" s="55">
        <v>3</v>
      </c>
      <c r="J67" s="6"/>
      <c r="K67" s="6"/>
      <c r="L67" s="6"/>
      <c r="M67" s="6"/>
      <c r="N67" s="6"/>
      <c r="O67" s="6"/>
    </row>
    <row r="68" spans="1:15" s="31" customFormat="1" ht="24.95" customHeight="1">
      <c r="A68" s="6"/>
      <c r="B68" s="32">
        <v>20</v>
      </c>
      <c r="C68" s="32">
        <v>1</v>
      </c>
      <c r="D68" s="41">
        <v>6</v>
      </c>
      <c r="E68" s="1">
        <v>25</v>
      </c>
      <c r="F68" s="185"/>
      <c r="G68" s="59">
        <v>2</v>
      </c>
      <c r="H68" s="57" t="s">
        <v>2883</v>
      </c>
      <c r="I68" s="55">
        <v>4</v>
      </c>
      <c r="J68" s="6"/>
      <c r="K68" s="6"/>
      <c r="L68" s="6"/>
      <c r="M68" s="6"/>
      <c r="N68" s="6"/>
      <c r="O68" s="6"/>
    </row>
    <row r="69" spans="1:15" s="31" customFormat="1" ht="15" customHeight="1" thickBot="1">
      <c r="A69" s="6"/>
      <c r="B69" s="6"/>
      <c r="C69" s="6"/>
      <c r="D69" s="6"/>
      <c r="E69" s="6"/>
      <c r="F69" s="6"/>
      <c r="G69" s="6"/>
      <c r="H69" s="6"/>
      <c r="I69" s="6"/>
      <c r="J69" s="6"/>
      <c r="K69" s="6"/>
      <c r="L69" s="6"/>
      <c r="M69" s="6"/>
    </row>
    <row r="70" spans="1:15" ht="22.5" customHeight="1" thickBot="1">
      <c r="B70" s="34" t="s">
        <v>12</v>
      </c>
      <c r="C70" s="43" t="s">
        <v>15</v>
      </c>
      <c r="D70" s="35" t="s">
        <v>3010</v>
      </c>
      <c r="J70" s="6"/>
      <c r="K70" s="6"/>
      <c r="L70" s="6"/>
      <c r="M70" s="6"/>
    </row>
    <row r="71" spans="1:15" s="31" customFormat="1" ht="15" customHeight="1">
      <c r="A71" s="6"/>
      <c r="B71" s="6"/>
      <c r="C71" s="6"/>
      <c r="D71" s="6"/>
      <c r="E71" s="6"/>
      <c r="F71" s="6"/>
      <c r="G71" s="6"/>
      <c r="H71" s="6"/>
      <c r="I71" s="6"/>
      <c r="J71" s="6"/>
    </row>
    <row r="72" spans="1:15" s="31" customFormat="1" ht="15" customHeight="1">
      <c r="A72" s="6"/>
      <c r="B72" s="38" t="s">
        <v>2906</v>
      </c>
      <c r="C72" s="6"/>
      <c r="D72" s="6"/>
      <c r="E72" s="6"/>
      <c r="F72" s="6"/>
      <c r="G72" s="6"/>
      <c r="H72" s="6"/>
      <c r="I72" s="6"/>
      <c r="J72" s="6"/>
    </row>
    <row r="73" spans="1:15" s="31" customFormat="1" ht="15" customHeight="1">
      <c r="A73" s="6"/>
      <c r="B73" s="6" t="s">
        <v>3084</v>
      </c>
      <c r="C73" s="6"/>
      <c r="D73" s="6"/>
      <c r="E73" s="6"/>
      <c r="F73" s="6"/>
      <c r="G73" s="6"/>
      <c r="H73" s="6"/>
      <c r="I73" s="6"/>
      <c r="J73" s="6"/>
    </row>
    <row r="74" spans="1:15" s="31" customFormat="1" ht="15" customHeight="1">
      <c r="A74" s="6"/>
      <c r="B74" s="6"/>
      <c r="C74" s="37"/>
      <c r="D74" s="6"/>
      <c r="E74" s="6"/>
      <c r="F74" s="6"/>
      <c r="G74" s="6"/>
      <c r="H74" s="6"/>
      <c r="I74" s="6"/>
      <c r="J74" s="6"/>
      <c r="L74" s="54"/>
    </row>
    <row r="75" spans="1:15" s="31" customFormat="1" ht="15" customHeight="1">
      <c r="A75" s="6"/>
      <c r="B75" s="36" t="s">
        <v>2907</v>
      </c>
      <c r="C75" s="37"/>
      <c r="D75" s="6"/>
      <c r="E75" s="6"/>
      <c r="F75" s="6"/>
      <c r="G75" s="6"/>
      <c r="H75" s="6"/>
      <c r="I75" s="6"/>
      <c r="J75" s="6"/>
    </row>
    <row r="76" spans="1:15" s="31" customFormat="1" ht="15" customHeight="1">
      <c r="A76" s="6"/>
      <c r="B76" s="46" t="s">
        <v>2908</v>
      </c>
      <c r="C76" s="37"/>
      <c r="D76" s="6"/>
      <c r="E76" s="6"/>
      <c r="F76" s="6"/>
      <c r="G76" s="6"/>
      <c r="H76" s="6"/>
      <c r="I76" s="6"/>
      <c r="J76" s="6"/>
    </row>
    <row r="77" spans="1:15" s="31" customFormat="1" ht="15" customHeight="1">
      <c r="A77" s="6"/>
      <c r="B77" s="46" t="s">
        <v>2909</v>
      </c>
      <c r="C77" s="37"/>
      <c r="D77" s="6"/>
      <c r="E77" s="6"/>
      <c r="F77" s="6"/>
      <c r="G77" s="6"/>
      <c r="H77" s="6"/>
      <c r="I77" s="6"/>
      <c r="J77" s="6"/>
    </row>
    <row r="78" spans="1:15" s="31" customFormat="1" ht="15" customHeight="1">
      <c r="A78" s="6"/>
      <c r="B78" s="6"/>
      <c r="C78" s="6"/>
      <c r="D78" s="6"/>
      <c r="E78" s="6"/>
      <c r="F78" s="6"/>
      <c r="G78" s="6"/>
      <c r="H78" s="6"/>
      <c r="I78" s="6"/>
      <c r="J78" s="6"/>
    </row>
    <row r="79" spans="1:15" s="31" customFormat="1" ht="15" customHeight="1">
      <c r="B79" s="38" t="s">
        <v>34</v>
      </c>
      <c r="C79" s="37"/>
      <c r="I79" s="6"/>
      <c r="J79" s="6"/>
    </row>
    <row r="80" spans="1:15" s="31" customFormat="1" ht="15" customHeight="1">
      <c r="B80" s="37" t="s">
        <v>2910</v>
      </c>
      <c r="C80" s="6"/>
      <c r="J80" s="6"/>
    </row>
    <row r="81" spans="1:12" s="31" customFormat="1" ht="15" customHeight="1">
      <c r="B81" s="37" t="s">
        <v>2911</v>
      </c>
      <c r="C81" s="6"/>
      <c r="J81" s="6"/>
    </row>
    <row r="82" spans="1:12" s="31" customFormat="1" ht="15" customHeight="1">
      <c r="B82" s="37" t="s">
        <v>2912</v>
      </c>
      <c r="C82" s="6"/>
      <c r="H82" s="30"/>
      <c r="I82" s="6"/>
    </row>
    <row r="83" spans="1:12" s="31" customFormat="1" ht="15" customHeight="1" thickBot="1">
      <c r="A83" s="6"/>
      <c r="B83" s="6"/>
      <c r="C83" s="6"/>
      <c r="D83" s="6"/>
      <c r="E83" s="6"/>
      <c r="F83" s="6"/>
      <c r="G83" s="6"/>
      <c r="H83" s="30"/>
      <c r="I83" s="30"/>
      <c r="J83" s="6"/>
    </row>
    <row r="84" spans="1:12" s="31" customFormat="1" ht="22.5" customHeight="1" thickBot="1">
      <c r="A84" s="6"/>
      <c r="B84" s="28" t="s">
        <v>3</v>
      </c>
      <c r="C84" s="29" t="s">
        <v>4</v>
      </c>
      <c r="D84" s="28" t="s">
        <v>5</v>
      </c>
      <c r="E84" s="39" t="s">
        <v>6</v>
      </c>
      <c r="F84" s="6"/>
      <c r="G84" s="28" t="s">
        <v>2724</v>
      </c>
      <c r="H84" s="28" t="s">
        <v>2894</v>
      </c>
      <c r="I84" s="5"/>
      <c r="J84" s="2"/>
      <c r="K84" s="2"/>
      <c r="L84" s="2"/>
    </row>
    <row r="85" spans="1:12" ht="15" customHeight="1">
      <c r="G85" s="42"/>
      <c r="H85" s="42"/>
      <c r="I85" s="5"/>
      <c r="K85" s="2"/>
      <c r="L85" s="2"/>
    </row>
    <row r="86" spans="1:12" ht="24.95" customHeight="1">
      <c r="B86" s="40" t="s">
        <v>13</v>
      </c>
      <c r="C86" s="32">
        <v>2</v>
      </c>
      <c r="D86" s="33">
        <v>0</v>
      </c>
      <c r="E86" s="1">
        <v>2145</v>
      </c>
      <c r="F86" s="185"/>
      <c r="G86" s="59" t="s">
        <v>2672</v>
      </c>
      <c r="H86" s="59" t="s">
        <v>2901</v>
      </c>
      <c r="I86" s="7"/>
      <c r="K86" s="2"/>
      <c r="L86" s="2"/>
    </row>
    <row r="87" spans="1:12" ht="15" customHeight="1">
      <c r="E87" s="3"/>
      <c r="G87" s="58"/>
      <c r="H87" s="58"/>
      <c r="I87" s="7"/>
      <c r="K87" s="2"/>
      <c r="L87" s="2"/>
    </row>
    <row r="88" spans="1:12" ht="24.95" customHeight="1">
      <c r="B88" s="32">
        <v>21</v>
      </c>
      <c r="C88" s="32">
        <v>2</v>
      </c>
      <c r="D88" s="41">
        <v>6</v>
      </c>
      <c r="E88" s="1" cm="1">
        <f t="array" ref="E88:E107">ROUND(SUMIFS(tblFood[Total Order Value],tblFood[District],Case!G88:G107,tblFood[MonthNum],Case!I88:I107),0)</f>
        <v>1987</v>
      </c>
      <c r="F88" s="185"/>
      <c r="G88" s="59" t="s">
        <v>2669</v>
      </c>
      <c r="H88" s="59" t="s">
        <v>2900</v>
      </c>
      <c r="I88" s="7">
        <v>6</v>
      </c>
      <c r="K88" s="2"/>
      <c r="L88" s="2"/>
    </row>
    <row r="89" spans="1:12" ht="24.95" customHeight="1">
      <c r="B89" s="32">
        <v>22</v>
      </c>
      <c r="C89" s="32">
        <v>2</v>
      </c>
      <c r="D89" s="41">
        <v>6</v>
      </c>
      <c r="E89" s="1">
        <v>2823</v>
      </c>
      <c r="F89" s="185"/>
      <c r="G89" s="59" t="s">
        <v>2670</v>
      </c>
      <c r="H89" s="59" t="s">
        <v>2896</v>
      </c>
      <c r="I89" s="7">
        <v>2</v>
      </c>
      <c r="K89" s="2"/>
      <c r="L89" s="2"/>
    </row>
    <row r="90" spans="1:12" ht="24.95" customHeight="1">
      <c r="B90" s="32">
        <v>23</v>
      </c>
      <c r="C90" s="32">
        <v>2</v>
      </c>
      <c r="D90" s="41">
        <v>6</v>
      </c>
      <c r="E90" s="1">
        <v>2718</v>
      </c>
      <c r="F90" s="185"/>
      <c r="G90" s="59" t="s">
        <v>2671</v>
      </c>
      <c r="H90" s="59" t="s">
        <v>2901</v>
      </c>
      <c r="I90" s="7">
        <v>7</v>
      </c>
      <c r="K90" s="2"/>
      <c r="L90" s="2"/>
    </row>
    <row r="91" spans="1:12" ht="24.95" customHeight="1">
      <c r="B91" s="32">
        <v>24</v>
      </c>
      <c r="C91" s="32">
        <v>2</v>
      </c>
      <c r="D91" s="41">
        <v>6</v>
      </c>
      <c r="E91" s="1">
        <v>1698</v>
      </c>
      <c r="F91" s="185"/>
      <c r="G91" s="59" t="s">
        <v>2669</v>
      </c>
      <c r="H91" s="59" t="s">
        <v>2897</v>
      </c>
      <c r="I91" s="7">
        <v>3</v>
      </c>
      <c r="K91" s="2"/>
      <c r="L91" s="2"/>
    </row>
    <row r="92" spans="1:12" ht="24.95" customHeight="1">
      <c r="B92" s="32">
        <v>25</v>
      </c>
      <c r="C92" s="32">
        <v>2</v>
      </c>
      <c r="D92" s="41">
        <v>6</v>
      </c>
      <c r="E92" s="1">
        <v>1990</v>
      </c>
      <c r="F92" s="185"/>
      <c r="G92" s="59" t="s">
        <v>2671</v>
      </c>
      <c r="H92" s="59" t="s">
        <v>2895</v>
      </c>
      <c r="I92" s="7">
        <v>1</v>
      </c>
      <c r="K92" s="2"/>
      <c r="L92" s="2"/>
    </row>
    <row r="93" spans="1:12" ht="24.95" customHeight="1">
      <c r="B93" s="32">
        <v>26</v>
      </c>
      <c r="C93" s="32">
        <v>2</v>
      </c>
      <c r="D93" s="41">
        <v>6</v>
      </c>
      <c r="E93" s="1">
        <v>2771</v>
      </c>
      <c r="F93" s="185"/>
      <c r="G93" s="59" t="s">
        <v>2671</v>
      </c>
      <c r="H93" s="59" t="s">
        <v>2900</v>
      </c>
      <c r="I93" s="7">
        <v>6</v>
      </c>
      <c r="K93" s="2"/>
      <c r="L93" s="2"/>
    </row>
    <row r="94" spans="1:12" ht="24.95" customHeight="1">
      <c r="B94" s="32">
        <v>27</v>
      </c>
      <c r="C94" s="32">
        <v>2</v>
      </c>
      <c r="D94" s="41">
        <v>6</v>
      </c>
      <c r="E94" s="1">
        <v>2199</v>
      </c>
      <c r="F94" s="185"/>
      <c r="G94" s="59" t="s">
        <v>2672</v>
      </c>
      <c r="H94" s="59" t="s">
        <v>2898</v>
      </c>
      <c r="I94" s="7">
        <v>4</v>
      </c>
      <c r="K94" s="2"/>
      <c r="L94" s="2"/>
    </row>
    <row r="95" spans="1:12" ht="24.95" customHeight="1">
      <c r="B95" s="32">
        <v>28</v>
      </c>
      <c r="C95" s="32">
        <v>2</v>
      </c>
      <c r="D95" s="41">
        <v>6</v>
      </c>
      <c r="E95" s="1">
        <v>2227</v>
      </c>
      <c r="F95" s="185"/>
      <c r="G95" s="59" t="s">
        <v>2672</v>
      </c>
      <c r="H95" s="59" t="s">
        <v>2902</v>
      </c>
      <c r="I95" s="7">
        <v>8</v>
      </c>
      <c r="K95" s="2"/>
      <c r="L95" s="2"/>
    </row>
    <row r="96" spans="1:12" ht="24.95" customHeight="1">
      <c r="B96" s="32">
        <v>29</v>
      </c>
      <c r="C96" s="32">
        <v>2</v>
      </c>
      <c r="D96" s="41">
        <v>6</v>
      </c>
      <c r="E96" s="1">
        <v>1538</v>
      </c>
      <c r="F96" s="185"/>
      <c r="G96" s="59" t="s">
        <v>2672</v>
      </c>
      <c r="H96" s="59" t="s">
        <v>2905</v>
      </c>
      <c r="I96" s="7">
        <v>12</v>
      </c>
      <c r="K96" s="2"/>
      <c r="L96" s="2"/>
    </row>
    <row r="97" spans="1:25" ht="24.95" customHeight="1">
      <c r="B97" s="32">
        <v>30</v>
      </c>
      <c r="C97" s="32">
        <v>2</v>
      </c>
      <c r="D97" s="41">
        <v>6</v>
      </c>
      <c r="E97" s="1">
        <v>2003</v>
      </c>
      <c r="F97" s="185"/>
      <c r="G97" s="59" t="s">
        <v>2672</v>
      </c>
      <c r="H97" s="59" t="s">
        <v>2899</v>
      </c>
      <c r="I97" s="7">
        <v>5</v>
      </c>
      <c r="K97" s="2"/>
      <c r="L97" s="2"/>
    </row>
    <row r="98" spans="1:25" ht="24.95" customHeight="1">
      <c r="B98" s="32">
        <v>31</v>
      </c>
      <c r="C98" s="32">
        <v>2</v>
      </c>
      <c r="D98" s="41">
        <v>6</v>
      </c>
      <c r="E98" s="1">
        <v>1568</v>
      </c>
      <c r="F98" s="185"/>
      <c r="G98" s="59" t="s">
        <v>2670</v>
      </c>
      <c r="H98" s="59" t="s">
        <v>2902</v>
      </c>
      <c r="I98" s="7">
        <v>8</v>
      </c>
      <c r="K98" s="2"/>
      <c r="L98" s="2"/>
    </row>
    <row r="99" spans="1:25" ht="24.95" customHeight="1">
      <c r="B99" s="32">
        <v>32</v>
      </c>
      <c r="C99" s="32">
        <v>2</v>
      </c>
      <c r="D99" s="41">
        <v>6</v>
      </c>
      <c r="E99" s="1">
        <v>2406</v>
      </c>
      <c r="F99" s="185"/>
      <c r="G99" s="59" t="s">
        <v>2669</v>
      </c>
      <c r="H99" s="59" t="s">
        <v>2895</v>
      </c>
      <c r="I99" s="7">
        <v>1</v>
      </c>
      <c r="K99" s="2"/>
      <c r="L99" s="2"/>
    </row>
    <row r="100" spans="1:25" ht="24.95" customHeight="1">
      <c r="B100" s="32">
        <v>33</v>
      </c>
      <c r="C100" s="32">
        <v>2</v>
      </c>
      <c r="D100" s="41">
        <v>6</v>
      </c>
      <c r="E100" s="1">
        <v>1050</v>
      </c>
      <c r="F100" s="185"/>
      <c r="G100" s="59" t="s">
        <v>2670</v>
      </c>
      <c r="H100" s="59" t="s">
        <v>2904</v>
      </c>
      <c r="I100" s="7">
        <v>10</v>
      </c>
      <c r="K100" s="2"/>
      <c r="L100" s="2"/>
    </row>
    <row r="101" spans="1:25" ht="24.95" customHeight="1">
      <c r="B101" s="32">
        <v>34</v>
      </c>
      <c r="C101" s="32">
        <v>2</v>
      </c>
      <c r="D101" s="41">
        <v>6</v>
      </c>
      <c r="E101" s="1">
        <v>2453</v>
      </c>
      <c r="F101" s="185"/>
      <c r="G101" s="59" t="s">
        <v>2669</v>
      </c>
      <c r="H101" s="59" t="s">
        <v>2896</v>
      </c>
      <c r="I101" s="7">
        <v>2</v>
      </c>
      <c r="K101" s="2"/>
      <c r="L101" s="2"/>
    </row>
    <row r="102" spans="1:25" ht="24.95" customHeight="1">
      <c r="B102" s="32">
        <v>35</v>
      </c>
      <c r="C102" s="32">
        <v>2</v>
      </c>
      <c r="D102" s="41">
        <v>6</v>
      </c>
      <c r="E102" s="1">
        <v>1698</v>
      </c>
      <c r="F102" s="185"/>
      <c r="G102" s="59" t="s">
        <v>2669</v>
      </c>
      <c r="H102" s="59" t="s">
        <v>2897</v>
      </c>
      <c r="I102" s="7">
        <v>3</v>
      </c>
      <c r="K102" s="2"/>
      <c r="L102" s="2"/>
    </row>
    <row r="103" spans="1:25" ht="24.95" customHeight="1">
      <c r="B103" s="32">
        <v>36</v>
      </c>
      <c r="C103" s="32">
        <v>2</v>
      </c>
      <c r="D103" s="41">
        <v>6</v>
      </c>
      <c r="E103" s="1">
        <v>1133</v>
      </c>
      <c r="F103" s="185"/>
      <c r="G103" s="59" t="s">
        <v>2670</v>
      </c>
      <c r="H103" s="59" t="s">
        <v>2895</v>
      </c>
      <c r="I103" s="7">
        <v>1</v>
      </c>
      <c r="K103" s="2"/>
      <c r="L103" s="2"/>
    </row>
    <row r="104" spans="1:25" ht="24.95" customHeight="1">
      <c r="B104" s="32">
        <v>37</v>
      </c>
      <c r="C104" s="32">
        <v>2</v>
      </c>
      <c r="D104" s="41">
        <v>6</v>
      </c>
      <c r="E104" s="1">
        <v>1327</v>
      </c>
      <c r="F104" s="185"/>
      <c r="G104" s="59" t="s">
        <v>2670</v>
      </c>
      <c r="H104" s="59" t="s">
        <v>2903</v>
      </c>
      <c r="I104" s="7">
        <v>9</v>
      </c>
      <c r="K104" s="2"/>
      <c r="L104" s="2"/>
      <c r="V104" s="249">
        <v>1</v>
      </c>
      <c r="W104" s="250">
        <v>2</v>
      </c>
      <c r="X104" s="249">
        <v>3</v>
      </c>
      <c r="Y104" s="251"/>
    </row>
    <row r="105" spans="1:25" ht="24.95" customHeight="1">
      <c r="B105" s="32">
        <v>38</v>
      </c>
      <c r="C105" s="32">
        <v>2</v>
      </c>
      <c r="D105" s="41">
        <v>6</v>
      </c>
      <c r="E105" s="1">
        <v>2153</v>
      </c>
      <c r="F105" s="185"/>
      <c r="G105" s="59" t="s">
        <v>2672</v>
      </c>
      <c r="H105" s="59" t="s">
        <v>2904</v>
      </c>
      <c r="I105" s="7">
        <v>10</v>
      </c>
      <c r="K105" s="2"/>
      <c r="L105" s="2"/>
      <c r="U105" s="248" t="s">
        <v>3114</v>
      </c>
      <c r="V105" s="252">
        <f>COUNTIF('Race Track'!$C$2:$AZ$2,Case!V104)</f>
        <v>31</v>
      </c>
      <c r="W105" s="252">
        <f>COUNTIF('Race Track'!$C$2:$AZ$2,Case!W104)</f>
        <v>12</v>
      </c>
      <c r="X105" s="252">
        <f>COUNTIF('Race Track'!$C$2:$AZ$2,Case!X104)</f>
        <v>7</v>
      </c>
      <c r="Y105" s="249">
        <f>SUM(V105:X105)</f>
        <v>50</v>
      </c>
    </row>
    <row r="106" spans="1:25" ht="24.95" customHeight="1">
      <c r="B106" s="32">
        <v>39</v>
      </c>
      <c r="C106" s="32">
        <v>2</v>
      </c>
      <c r="D106" s="41">
        <v>6</v>
      </c>
      <c r="E106" s="1">
        <v>2406</v>
      </c>
      <c r="F106" s="185"/>
      <c r="G106" s="59" t="s">
        <v>2669</v>
      </c>
      <c r="H106" s="59" t="s">
        <v>2895</v>
      </c>
      <c r="I106" s="7">
        <v>1</v>
      </c>
      <c r="K106" s="2"/>
      <c r="L106" s="2"/>
      <c r="V106" s="249" t="s">
        <v>2661</v>
      </c>
      <c r="W106" s="250" t="s">
        <v>2662</v>
      </c>
      <c r="X106" s="249" t="s">
        <v>2663</v>
      </c>
      <c r="Y106" s="251"/>
    </row>
    <row r="107" spans="1:25" ht="24.95" customHeight="1">
      <c r="B107" s="32">
        <v>40</v>
      </c>
      <c r="C107" s="32">
        <v>2</v>
      </c>
      <c r="D107" s="41">
        <v>6</v>
      </c>
      <c r="E107" s="1">
        <v>1750</v>
      </c>
      <c r="F107" s="185"/>
      <c r="G107" s="59" t="s">
        <v>2669</v>
      </c>
      <c r="H107" s="59" t="s">
        <v>2901</v>
      </c>
      <c r="I107" s="7">
        <v>7</v>
      </c>
      <c r="K107" s="2"/>
      <c r="L107" s="2"/>
      <c r="R107" s="1">
        <f>ROUNDUP(U107*(1+V107) *$I$127 + U107 *(1+W107)*$J$127+U107*(1+X107)*$K$127,0)</f>
        <v>820</v>
      </c>
      <c r="T107" s="31" t="str" cm="1">
        <f t="array" ref="T107:T196">_xlfn.UNIQUE(Horses!B3:B92)</f>
        <v>Galloping Gizmo</v>
      </c>
      <c r="U107" s="4" t="str" cm="1">
        <f t="array" ref="U107:U196">_xlfn.XLOOKUP(_xlfn.ANCHORARRAY(T107),Horses!B3:B92,Horses!F3:F92,,0,1)</f>
        <v>16</v>
      </c>
      <c r="V107" s="4">
        <v>0</v>
      </c>
      <c r="W107" s="246" cm="1">
        <f t="array" ref="W107:W196">_xlfn.XLOOKUP(_xlfn.ANCHORARRAY(T107),Horses!B3:B92,Horses!D3:D92,,0,1)</f>
        <v>0.1</v>
      </c>
      <c r="X107" s="4" cm="1">
        <f t="array" ref="X107:X196">_xlfn.XLOOKUP(_xlfn.ANCHORARRAY(T107),Horses!B3:B92,Horses!E3:E92,,0,1)</f>
        <v>0</v>
      </c>
    </row>
    <row r="108" spans="1:25" ht="15" customHeight="1" thickBot="1">
      <c r="R108" s="1">
        <f t="shared" ref="R108:R171" si="0">ROUNDUP(U108*(1+V108) *$I$127 + U108 *(1+W108)*$J$127+U108*(1+X108)*$K$127,0)</f>
        <v>747</v>
      </c>
      <c r="T108" s="4" t="str">
        <v>Twilight Tango</v>
      </c>
      <c r="U108" s="4" t="str">
        <v>14,2</v>
      </c>
      <c r="V108" s="4">
        <v>0</v>
      </c>
      <c r="W108" s="4">
        <v>0.1</v>
      </c>
      <c r="X108" s="4">
        <v>0.2</v>
      </c>
    </row>
    <row r="109" spans="1:25" ht="22.5" customHeight="1" thickBot="1">
      <c r="B109" s="34" t="s">
        <v>14</v>
      </c>
      <c r="C109" s="43" t="s">
        <v>15</v>
      </c>
      <c r="D109" s="35" t="s">
        <v>3008</v>
      </c>
      <c r="R109" s="1">
        <f t="shared" si="0"/>
        <v>902</v>
      </c>
      <c r="T109" s="4" t="str">
        <v>Mighty Meteor</v>
      </c>
      <c r="U109" s="4" t="str">
        <v>16,4</v>
      </c>
      <c r="V109" s="4">
        <v>0</v>
      </c>
      <c r="W109" s="4">
        <v>0.3</v>
      </c>
      <c r="X109" s="4">
        <v>0.2</v>
      </c>
    </row>
    <row r="110" spans="1:25" s="31" customFormat="1" ht="15" customHeight="1">
      <c r="A110" s="6"/>
      <c r="B110" s="6"/>
      <c r="C110" s="6"/>
      <c r="D110" s="6"/>
      <c r="E110" s="6"/>
      <c r="F110" s="6"/>
      <c r="G110" s="6"/>
      <c r="H110" s="6"/>
      <c r="I110" s="6"/>
      <c r="J110" s="6"/>
      <c r="R110" s="1">
        <f t="shared" si="0"/>
        <v>315</v>
      </c>
      <c r="T110" s="31" t="str">
        <v>Whispering Willow</v>
      </c>
      <c r="U110" s="4" t="str">
        <v>5,99880023995201</v>
      </c>
      <c r="V110" s="4">
        <v>0</v>
      </c>
      <c r="W110" s="31">
        <v>0.2</v>
      </c>
      <c r="X110" s="31">
        <v>0</v>
      </c>
    </row>
    <row r="111" spans="1:25" s="31" customFormat="1" ht="15" customHeight="1">
      <c r="A111" s="6"/>
      <c r="B111" s="46" t="s">
        <v>3071</v>
      </c>
      <c r="C111" s="6"/>
      <c r="D111" s="6"/>
      <c r="E111" s="6"/>
      <c r="F111" s="6"/>
      <c r="G111" s="6"/>
      <c r="H111" s="6"/>
      <c r="I111" s="6"/>
      <c r="J111" s="6"/>
      <c r="R111" s="1">
        <f t="shared" si="0"/>
        <v>676</v>
      </c>
      <c r="T111" s="31" t="str">
        <v>Dazzling Dreamer</v>
      </c>
      <c r="U111" s="4" t="str">
        <v>12,4</v>
      </c>
      <c r="V111" s="4">
        <v>0</v>
      </c>
      <c r="W111" s="31">
        <v>0.2</v>
      </c>
      <c r="X111" s="31">
        <v>0.3</v>
      </c>
    </row>
    <row r="112" spans="1:25" s="31" customFormat="1" ht="15" customHeight="1">
      <c r="A112" s="6"/>
      <c r="B112" s="46" t="s">
        <v>3072</v>
      </c>
      <c r="C112" s="6"/>
      <c r="D112" s="6"/>
      <c r="E112" s="6"/>
      <c r="F112" s="6"/>
      <c r="G112" s="6"/>
      <c r="H112" s="6"/>
      <c r="I112" s="6"/>
      <c r="J112" s="6"/>
      <c r="R112" s="1">
        <f t="shared" si="0"/>
        <v>487</v>
      </c>
      <c r="T112" s="31" t="str">
        <v>Racing Rocket</v>
      </c>
      <c r="U112" s="4" t="str">
        <v>9,6</v>
      </c>
      <c r="V112" s="4">
        <v>0</v>
      </c>
      <c r="W112" s="31">
        <v>0</v>
      </c>
      <c r="X112" s="31">
        <v>0.1</v>
      </c>
    </row>
    <row r="113" spans="1:24" s="31" customFormat="1" ht="15" customHeight="1">
      <c r="A113" s="6"/>
      <c r="B113" s="31" t="s">
        <v>3004</v>
      </c>
      <c r="C113" s="6"/>
      <c r="D113" s="6"/>
      <c r="E113" s="6"/>
      <c r="F113" s="6"/>
      <c r="G113" s="6"/>
      <c r="H113" s="6"/>
      <c r="I113" s="6"/>
      <c r="J113" s="6"/>
      <c r="R113" s="1">
        <f t="shared" si="0"/>
        <v>1070</v>
      </c>
      <c r="T113" s="31" t="str">
        <v>Jolly Jumper</v>
      </c>
      <c r="U113" s="4" t="str">
        <v>19,2</v>
      </c>
      <c r="V113" s="4">
        <v>0</v>
      </c>
      <c r="W113" s="31">
        <v>0.3</v>
      </c>
      <c r="X113" s="31">
        <v>0.3</v>
      </c>
    </row>
    <row r="114" spans="1:24" s="31" customFormat="1" ht="15" customHeight="1">
      <c r="A114" s="6"/>
      <c r="B114" s="31" t="s">
        <v>3080</v>
      </c>
      <c r="C114" s="6"/>
      <c r="D114" s="6"/>
      <c r="E114" s="6"/>
      <c r="F114" s="6"/>
      <c r="G114" s="6"/>
      <c r="H114" s="6"/>
      <c r="I114" s="6"/>
      <c r="J114" s="6"/>
      <c r="R114" s="1">
        <f t="shared" si="0"/>
        <v>362</v>
      </c>
      <c r="T114" s="31" t="str">
        <v>Velvet Vortex</v>
      </c>
      <c r="U114" s="4" t="str">
        <v>6,8</v>
      </c>
      <c r="V114" s="4">
        <v>0</v>
      </c>
      <c r="W114" s="31">
        <v>0.2</v>
      </c>
      <c r="X114" s="31">
        <v>0.1</v>
      </c>
    </row>
    <row r="115" spans="1:24" s="31" customFormat="1" ht="15" customHeight="1">
      <c r="A115" s="6"/>
      <c r="B115" s="36" t="s">
        <v>3082</v>
      </c>
      <c r="C115" s="6"/>
      <c r="D115" s="6"/>
      <c r="E115" s="6"/>
      <c r="F115" s="6"/>
      <c r="G115" s="6"/>
      <c r="H115" s="6"/>
      <c r="I115" s="6"/>
      <c r="J115" s="6"/>
      <c r="R115" s="1">
        <f t="shared" si="0"/>
        <v>489</v>
      </c>
      <c r="T115" s="31" t="str">
        <v>Cheeky Charger</v>
      </c>
      <c r="U115" s="4" t="str">
        <v>9,2</v>
      </c>
      <c r="V115" s="4">
        <v>0</v>
      </c>
      <c r="W115" s="31">
        <v>0.2</v>
      </c>
      <c r="X115" s="31">
        <v>0.1</v>
      </c>
    </row>
    <row r="116" spans="1:24" s="31" customFormat="1" ht="15" customHeight="1">
      <c r="A116" s="6"/>
      <c r="B116" s="36"/>
      <c r="C116" s="37"/>
      <c r="D116" s="6"/>
      <c r="E116" s="6"/>
      <c r="F116" s="6"/>
      <c r="G116" s="6"/>
      <c r="H116" s="6"/>
      <c r="I116" s="6"/>
      <c r="J116" s="6"/>
      <c r="L116" s="54"/>
      <c r="R116" s="1">
        <f t="shared" si="0"/>
        <v>690</v>
      </c>
      <c r="T116" s="31" t="str">
        <v>Starlit Starburst</v>
      </c>
      <c r="U116" s="4" t="str">
        <v>13,7931034482759</v>
      </c>
      <c r="V116" s="4">
        <v>0</v>
      </c>
      <c r="W116" s="31">
        <v>0</v>
      </c>
      <c r="X116" s="31">
        <v>0</v>
      </c>
    </row>
    <row r="117" spans="1:24" s="31" customFormat="1" ht="15" customHeight="1">
      <c r="A117" s="6"/>
      <c r="B117" s="36" t="s">
        <v>3081</v>
      </c>
      <c r="C117" s="37"/>
      <c r="D117" s="6"/>
      <c r="E117" s="6"/>
      <c r="F117" s="6"/>
      <c r="G117" s="6"/>
      <c r="H117" s="6"/>
      <c r="I117" s="6"/>
      <c r="J117" s="6"/>
      <c r="R117" s="1">
        <f t="shared" si="0"/>
        <v>333</v>
      </c>
      <c r="T117" s="31" t="str">
        <v>Brilliant Breeze</v>
      </c>
      <c r="U117" s="4" t="str">
        <v>6,4</v>
      </c>
      <c r="V117" s="4">
        <v>0</v>
      </c>
      <c r="W117" s="31">
        <v>0.1</v>
      </c>
      <c r="X117" s="31">
        <v>0.1</v>
      </c>
    </row>
    <row r="118" spans="1:24" s="31" customFormat="1" ht="15" customHeight="1">
      <c r="A118" s="6"/>
      <c r="B118" s="37" t="s">
        <v>3083</v>
      </c>
      <c r="C118" s="6"/>
      <c r="D118" s="6"/>
      <c r="E118" s="6"/>
      <c r="F118" s="6"/>
      <c r="G118" s="6"/>
      <c r="H118" s="6"/>
      <c r="I118" s="6"/>
      <c r="J118" s="6"/>
      <c r="R118" s="1">
        <f t="shared" si="0"/>
        <v>531</v>
      </c>
      <c r="T118" s="31" t="str">
        <v>Frosty Falcon</v>
      </c>
      <c r="U118" s="4" t="str">
        <v>10,6044538706257</v>
      </c>
      <c r="V118" s="4">
        <v>0</v>
      </c>
      <c r="W118" s="31">
        <v>0</v>
      </c>
      <c r="X118" s="31">
        <v>0</v>
      </c>
    </row>
    <row r="119" spans="1:24" s="31" customFormat="1" ht="15" customHeight="1">
      <c r="B119" s="6"/>
      <c r="C119" s="37"/>
      <c r="I119" s="6"/>
      <c r="J119" s="6"/>
      <c r="R119" s="1">
        <f t="shared" si="0"/>
        <v>558</v>
      </c>
      <c r="T119" s="31" t="str">
        <v>Sunny Serenity</v>
      </c>
      <c r="U119" s="4" t="str">
        <v>10,4</v>
      </c>
      <c r="V119" s="4">
        <v>0</v>
      </c>
      <c r="W119" s="31">
        <v>0.3</v>
      </c>
      <c r="X119" s="31">
        <v>0</v>
      </c>
    </row>
    <row r="120" spans="1:24" s="31" customFormat="1" ht="15" customHeight="1">
      <c r="B120" s="38" t="s">
        <v>34</v>
      </c>
      <c r="C120" s="37"/>
      <c r="I120" s="6"/>
      <c r="J120" s="6"/>
      <c r="R120" s="1">
        <f t="shared" si="0"/>
        <v>402</v>
      </c>
      <c r="T120" s="31" t="str">
        <v>Bold Bandit</v>
      </c>
      <c r="U120" s="4" t="str">
        <v>7,4</v>
      </c>
      <c r="V120" s="4">
        <v>0</v>
      </c>
      <c r="W120" s="31">
        <v>0.3</v>
      </c>
      <c r="X120" s="31">
        <v>0.1</v>
      </c>
    </row>
    <row r="121" spans="1:24" s="31" customFormat="1" ht="15" customHeight="1">
      <c r="B121" s="37" t="s">
        <v>3005</v>
      </c>
      <c r="C121" s="6"/>
      <c r="J121" s="6"/>
      <c r="R121" s="1">
        <f t="shared" si="0"/>
        <v>925</v>
      </c>
      <c r="T121" s="31" t="str">
        <v>Majestic Mirage</v>
      </c>
      <c r="U121" s="4" t="str">
        <v>16,8067226890756</v>
      </c>
      <c r="V121" s="4">
        <v>0</v>
      </c>
      <c r="W121" s="31">
        <v>0.3</v>
      </c>
      <c r="X121" s="31">
        <v>0.2</v>
      </c>
    </row>
    <row r="122" spans="1:24" s="31" customFormat="1" ht="15" customHeight="1">
      <c r="B122" s="37" t="s">
        <v>3006</v>
      </c>
      <c r="C122" s="6"/>
      <c r="J122" s="6"/>
      <c r="R122" s="1">
        <f t="shared" si="0"/>
        <v>997</v>
      </c>
      <c r="T122" s="31" t="str">
        <v>Flaming Firefly</v>
      </c>
      <c r="U122" s="4" t="str">
        <v>18,5873605947955</v>
      </c>
      <c r="V122" s="4">
        <v>0</v>
      </c>
      <c r="W122" s="31">
        <v>0.3</v>
      </c>
      <c r="X122" s="31">
        <v>0</v>
      </c>
    </row>
    <row r="123" spans="1:24" s="31" customFormat="1" ht="15" customHeight="1">
      <c r="B123" s="37" t="s">
        <v>3007</v>
      </c>
      <c r="C123" s="6"/>
      <c r="R123" s="1">
        <f t="shared" si="0"/>
        <v>611</v>
      </c>
      <c r="T123" s="31" t="str">
        <v>Mystic Moonbeam</v>
      </c>
      <c r="U123" s="4" t="str">
        <v>11,1982082866741</v>
      </c>
      <c r="V123" s="4">
        <v>0</v>
      </c>
      <c r="W123" s="31">
        <v>0.2</v>
      </c>
      <c r="X123" s="31">
        <v>0.3</v>
      </c>
    </row>
    <row r="124" spans="1:24" s="31" customFormat="1" ht="15" customHeight="1" thickBot="1">
      <c r="A124" s="6"/>
      <c r="B124" s="6"/>
      <c r="C124" s="6"/>
      <c r="D124" s="6"/>
      <c r="E124" s="6"/>
      <c r="F124" s="6"/>
      <c r="G124" s="6"/>
      <c r="J124" s="6"/>
      <c r="R124" s="1">
        <f t="shared" si="0"/>
        <v>1010</v>
      </c>
      <c r="T124" s="31" t="str">
        <v>Gallant Geyser</v>
      </c>
      <c r="U124" s="4" t="str">
        <v>19,2</v>
      </c>
      <c r="V124" s="4">
        <v>0</v>
      </c>
      <c r="W124" s="31">
        <v>0.1</v>
      </c>
      <c r="X124" s="31">
        <v>0.2</v>
      </c>
    </row>
    <row r="125" spans="1:24" s="31" customFormat="1" ht="22.5" customHeight="1" thickBot="1">
      <c r="A125" s="6"/>
      <c r="B125" s="28" t="s">
        <v>3</v>
      </c>
      <c r="C125" s="29" t="s">
        <v>4</v>
      </c>
      <c r="D125" s="28" t="s">
        <v>5</v>
      </c>
      <c r="E125" s="39" t="s">
        <v>6</v>
      </c>
      <c r="F125" s="6"/>
      <c r="G125" s="28" t="s">
        <v>2567</v>
      </c>
      <c r="R125" s="1">
        <f t="shared" si="0"/>
        <v>603</v>
      </c>
      <c r="T125" s="31" t="str">
        <v>Dashing Dynamo</v>
      </c>
      <c r="U125" s="4" t="str">
        <v>11,6009280742459</v>
      </c>
      <c r="V125" s="4">
        <v>0</v>
      </c>
      <c r="W125" s="31">
        <v>0.1</v>
      </c>
      <c r="X125" s="31">
        <v>0.1</v>
      </c>
    </row>
    <row r="126" spans="1:24" ht="15" customHeight="1">
      <c r="G126" s="42"/>
      <c r="H126" s="31"/>
      <c r="I126" s="249">
        <v>1</v>
      </c>
      <c r="J126" s="250">
        <v>2</v>
      </c>
      <c r="K126" s="249">
        <v>3</v>
      </c>
      <c r="L126" s="251"/>
      <c r="M126" s="31"/>
      <c r="N126" s="31"/>
      <c r="O126" s="31"/>
      <c r="P126" s="31"/>
      <c r="Q126" s="31"/>
      <c r="R126" s="1">
        <f t="shared" si="0"/>
        <v>469</v>
      </c>
      <c r="S126" s="31"/>
      <c r="T126" s="4" t="str">
        <v>Peppy Ponytail</v>
      </c>
      <c r="U126" s="4" t="str">
        <v>8,6</v>
      </c>
      <c r="V126" s="4">
        <v>0</v>
      </c>
      <c r="W126" s="4">
        <v>0.2</v>
      </c>
      <c r="X126" s="4">
        <v>0.3</v>
      </c>
    </row>
    <row r="127" spans="1:24" ht="24.95" customHeight="1">
      <c r="B127" s="40" t="s">
        <v>16</v>
      </c>
      <c r="C127" s="32">
        <v>3</v>
      </c>
      <c r="D127" s="33">
        <v>0</v>
      </c>
      <c r="E127" s="1">
        <v>558</v>
      </c>
      <c r="F127" s="185"/>
      <c r="G127" s="59" t="s">
        <v>2580</v>
      </c>
      <c r="H127" s="248" t="s">
        <v>3114</v>
      </c>
      <c r="I127" s="252">
        <f>COUNTIF('Race Track'!$C$2:$AZ$2,Case!I126)</f>
        <v>31</v>
      </c>
      <c r="J127" s="252">
        <f>COUNTIF('Race Track'!$C$2:$AZ$2,Case!J126)</f>
        <v>12</v>
      </c>
      <c r="K127" s="252">
        <f>COUNTIF('Race Track'!$C$2:$AZ$2,Case!K126)</f>
        <v>7</v>
      </c>
      <c r="L127" s="249">
        <f>SUM(I127:K127)</f>
        <v>50</v>
      </c>
      <c r="M127" s="31"/>
      <c r="N127" s="31"/>
      <c r="O127" s="31"/>
      <c r="P127" s="31"/>
      <c r="Q127" s="31"/>
      <c r="R127" s="1">
        <f t="shared" si="0"/>
        <v>789</v>
      </c>
      <c r="S127" s="31"/>
      <c r="T127" s="4" t="str">
        <v>Sassy Storm</v>
      </c>
      <c r="U127" s="4" t="str">
        <v>15,1975683890578</v>
      </c>
      <c r="V127" s="4">
        <v>0</v>
      </c>
      <c r="W127" s="4">
        <v>0.1</v>
      </c>
      <c r="X127" s="4">
        <v>0.1</v>
      </c>
    </row>
    <row r="128" spans="1:24" ht="15" customHeight="1">
      <c r="E128" s="3"/>
      <c r="G128" s="58"/>
      <c r="H128" s="31"/>
      <c r="I128" s="249" t="s">
        <v>2661</v>
      </c>
      <c r="J128" s="250" t="s">
        <v>2662</v>
      </c>
      <c r="K128" s="249" t="s">
        <v>2663</v>
      </c>
      <c r="L128" s="251"/>
      <c r="M128" s="31"/>
      <c r="N128" s="31"/>
      <c r="P128" s="31"/>
      <c r="Q128" s="31"/>
      <c r="R128" s="1">
        <f t="shared" si="0"/>
        <v>825</v>
      </c>
      <c r="S128" s="31"/>
      <c r="T128" s="4" t="str">
        <v>Lucky Lightning</v>
      </c>
      <c r="U128" s="4" t="str">
        <v>14,9925037481259</v>
      </c>
      <c r="V128" s="4">
        <v>0</v>
      </c>
      <c r="W128" s="4">
        <v>0.3</v>
      </c>
      <c r="X128" s="4">
        <v>0.2</v>
      </c>
    </row>
    <row r="129" spans="2:24" ht="24.95" customHeight="1">
      <c r="B129" s="32">
        <v>41</v>
      </c>
      <c r="C129" s="32">
        <v>3</v>
      </c>
      <c r="D129" s="41">
        <v>6</v>
      </c>
      <c r="E129" s="1">
        <f>ROUNDUP(H129*(1+I129) *$I$127 + H129 *(1+J129)*$J$127+H129*(1+K129)*$K$127,0)</f>
        <v>860</v>
      </c>
      <c r="F129" s="185"/>
      <c r="G129" s="59" t="s">
        <v>2635</v>
      </c>
      <c r="H129" s="31" t="str" cm="1">
        <f t="array" ref="H129:H148">_xlfn.XLOOKUP(G129:G148,Horses!B3:B92,Horses!F3:F92,,0,1)</f>
        <v>16,4</v>
      </c>
      <c r="I129" s="246">
        <v>0</v>
      </c>
      <c r="J129" s="246" cm="1">
        <f t="array" ref="J129:J148">_xlfn.XLOOKUP(G129:G148,Horses!B3:B92,Horses!D3:D92,,0,1)</f>
        <v>0.2</v>
      </c>
      <c r="K129" s="246" cm="1">
        <f t="array" ref="K129:K148">_xlfn.XLOOKUP(G129:G148,Horses!B3:B92,Horses!E3:E92,,0,1)</f>
        <v>0</v>
      </c>
      <c r="L129" s="31"/>
      <c r="M129" s="31"/>
      <c r="N129" s="31"/>
      <c r="O129" s="31"/>
      <c r="P129" s="31"/>
      <c r="Q129" s="31"/>
      <c r="R129" s="1">
        <f t="shared" si="0"/>
        <v>404</v>
      </c>
      <c r="S129" s="31"/>
      <c r="T129" s="4" t="str">
        <v>Zippy Zephyr</v>
      </c>
      <c r="U129" s="4" t="str">
        <v>7,4</v>
      </c>
      <c r="V129" s="4">
        <v>0</v>
      </c>
      <c r="W129" s="4">
        <v>0.2</v>
      </c>
      <c r="X129" s="4">
        <v>0.3</v>
      </c>
    </row>
    <row r="130" spans="2:24" ht="24.95" customHeight="1">
      <c r="B130" s="32">
        <v>42</v>
      </c>
      <c r="C130" s="32">
        <v>3</v>
      </c>
      <c r="D130" s="41">
        <v>6</v>
      </c>
      <c r="E130" s="1">
        <f t="shared" ref="E130:E148" si="1">ROUNDUP(H130*(1+I130) *$I$127 + H130 *(1+J130)*$J$127+H130*(1+K130)*$K$127,0)</f>
        <v>653</v>
      </c>
      <c r="F130" s="185"/>
      <c r="G130" s="59" t="s">
        <v>2641</v>
      </c>
      <c r="H130" s="31" t="str">
        <v>12,4069478908189</v>
      </c>
      <c r="I130" s="246">
        <v>0</v>
      </c>
      <c r="J130" s="247">
        <v>0.1</v>
      </c>
      <c r="K130" s="246">
        <v>0.2</v>
      </c>
      <c r="L130" s="31"/>
      <c r="M130" s="31"/>
      <c r="N130" s="31"/>
      <c r="O130" s="31"/>
      <c r="P130" s="31"/>
      <c r="Q130" s="31"/>
      <c r="R130" s="1">
        <f t="shared" si="0"/>
        <v>814</v>
      </c>
      <c r="S130" s="31"/>
      <c r="T130" s="4" t="str">
        <v>Radiant Ruler</v>
      </c>
      <c r="U130" s="4" t="str">
        <v>14,5985401459854</v>
      </c>
      <c r="V130" s="4">
        <v>0</v>
      </c>
      <c r="W130" s="4">
        <v>0.3</v>
      </c>
      <c r="X130" s="4">
        <v>0.3</v>
      </c>
    </row>
    <row r="131" spans="2:24" ht="24.95" customHeight="1">
      <c r="B131" s="32">
        <v>43</v>
      </c>
      <c r="C131" s="32">
        <v>3</v>
      </c>
      <c r="D131" s="41">
        <v>6</v>
      </c>
      <c r="E131" s="1">
        <f t="shared" si="1"/>
        <v>635</v>
      </c>
      <c r="F131" s="185"/>
      <c r="G131" s="59" t="s">
        <v>2614</v>
      </c>
      <c r="H131" s="31" t="str">
        <v>11,8</v>
      </c>
      <c r="I131" s="246">
        <v>0</v>
      </c>
      <c r="J131" s="246">
        <v>0.2</v>
      </c>
      <c r="K131" s="246">
        <v>0.2</v>
      </c>
      <c r="L131" s="31"/>
      <c r="M131" s="31"/>
      <c r="N131" s="31"/>
      <c r="O131" s="31"/>
      <c r="P131" s="31"/>
      <c r="Q131" s="31"/>
      <c r="R131" s="1">
        <f t="shared" si="0"/>
        <v>928</v>
      </c>
      <c r="S131" s="31"/>
      <c r="T131" s="4" t="str">
        <v>Jazzy Jester</v>
      </c>
      <c r="U131" s="4" t="str">
        <v>17,4</v>
      </c>
      <c r="V131" s="4">
        <v>0</v>
      </c>
      <c r="W131" s="4">
        <v>0.1</v>
      </c>
      <c r="X131" s="4">
        <v>0.3</v>
      </c>
    </row>
    <row r="132" spans="2:24" ht="24.95" customHeight="1">
      <c r="B132" s="32">
        <v>44</v>
      </c>
      <c r="C132" s="32">
        <v>3</v>
      </c>
      <c r="D132" s="41">
        <v>6</v>
      </c>
      <c r="E132" s="1">
        <f t="shared" si="1"/>
        <v>627</v>
      </c>
      <c r="F132" s="185"/>
      <c r="G132" s="59" t="s">
        <v>2594</v>
      </c>
      <c r="H132" s="31" t="str">
        <v>12,1951219512195</v>
      </c>
      <c r="I132" s="246">
        <v>0</v>
      </c>
      <c r="J132" s="247">
        <v>0</v>
      </c>
      <c r="K132" s="246">
        <v>0.2</v>
      </c>
      <c r="L132" s="31"/>
      <c r="M132" s="31"/>
      <c r="N132" s="31"/>
      <c r="O132" s="31"/>
      <c r="P132" s="31"/>
      <c r="Q132" s="31"/>
      <c r="R132" s="1">
        <f t="shared" si="0"/>
        <v>786</v>
      </c>
      <c r="S132" s="31"/>
      <c r="T132" s="4" t="str">
        <v>Prancing Pixie</v>
      </c>
      <c r="U132" s="4" t="str">
        <v>14,8</v>
      </c>
      <c r="V132" s="4">
        <v>0</v>
      </c>
      <c r="W132" s="4">
        <v>0.2</v>
      </c>
      <c r="X132" s="4">
        <v>0.1</v>
      </c>
    </row>
    <row r="133" spans="2:24" ht="24.95" customHeight="1">
      <c r="B133" s="32">
        <v>45</v>
      </c>
      <c r="C133" s="32">
        <v>3</v>
      </c>
      <c r="D133" s="41">
        <v>6</v>
      </c>
      <c r="E133" s="1">
        <f t="shared" si="1"/>
        <v>469</v>
      </c>
      <c r="F133" s="185"/>
      <c r="G133" s="59" t="s">
        <v>2587</v>
      </c>
      <c r="H133" s="31" t="str">
        <v>8,6</v>
      </c>
      <c r="I133" s="246">
        <v>0</v>
      </c>
      <c r="J133" s="246">
        <v>0.2</v>
      </c>
      <c r="K133" s="246">
        <v>0.3</v>
      </c>
      <c r="L133" s="31"/>
      <c r="M133" s="31"/>
      <c r="N133" s="31"/>
      <c r="O133" s="31"/>
      <c r="P133" s="31"/>
      <c r="Q133" s="31"/>
      <c r="R133" s="1">
        <f t="shared" si="0"/>
        <v>627</v>
      </c>
      <c r="S133" s="31"/>
      <c r="T133" s="4" t="str">
        <v>Hasty Hurricane</v>
      </c>
      <c r="U133" s="4" t="str">
        <v>12,1951219512195</v>
      </c>
      <c r="V133" s="4">
        <v>0</v>
      </c>
      <c r="W133" s="4">
        <v>0</v>
      </c>
      <c r="X133" s="4">
        <v>0.2</v>
      </c>
    </row>
    <row r="134" spans="2:24" ht="24.95" customHeight="1">
      <c r="B134" s="32">
        <v>46</v>
      </c>
      <c r="C134" s="32">
        <v>3</v>
      </c>
      <c r="D134" s="41">
        <v>6</v>
      </c>
      <c r="E134" s="1">
        <f t="shared" si="1"/>
        <v>544</v>
      </c>
      <c r="F134" s="185"/>
      <c r="G134" s="59" t="s">
        <v>2627</v>
      </c>
      <c r="H134" s="31" t="str">
        <v>10,2</v>
      </c>
      <c r="I134" s="246">
        <v>0</v>
      </c>
      <c r="J134" s="247">
        <v>0.1</v>
      </c>
      <c r="K134" s="246">
        <v>0.3</v>
      </c>
      <c r="L134" s="31"/>
      <c r="M134" s="31"/>
      <c r="N134" s="31"/>
      <c r="O134" s="31"/>
      <c r="P134" s="31"/>
      <c r="Q134" s="31"/>
      <c r="R134" s="1">
        <f t="shared" si="0"/>
        <v>580</v>
      </c>
      <c r="S134" s="31"/>
      <c r="T134" s="4" t="str">
        <v>Snazzy Strider</v>
      </c>
      <c r="U134" s="4" t="str">
        <v>10,4</v>
      </c>
      <c r="V134" s="4">
        <v>0</v>
      </c>
      <c r="W134" s="4">
        <v>0.3</v>
      </c>
      <c r="X134" s="4">
        <v>0.3</v>
      </c>
    </row>
    <row r="135" spans="2:24" ht="24.95" customHeight="1">
      <c r="B135" s="32">
        <v>47</v>
      </c>
      <c r="C135" s="32">
        <v>3</v>
      </c>
      <c r="D135" s="41">
        <v>6</v>
      </c>
      <c r="E135" s="1">
        <f t="shared" si="1"/>
        <v>789</v>
      </c>
      <c r="F135" s="185"/>
      <c r="G135" s="59" t="s">
        <v>2656</v>
      </c>
      <c r="H135" s="31" t="str">
        <v>15,4083204930663</v>
      </c>
      <c r="I135" s="246">
        <v>0</v>
      </c>
      <c r="J135" s="246">
        <v>0.1</v>
      </c>
      <c r="K135" s="246">
        <v>0</v>
      </c>
      <c r="L135" s="31"/>
      <c r="M135" s="31"/>
      <c r="N135" s="31"/>
      <c r="O135" s="31"/>
      <c r="P135" s="31"/>
      <c r="Q135" s="31"/>
      <c r="R135" s="1">
        <f t="shared" si="0"/>
        <v>1028</v>
      </c>
      <c r="S135" s="31"/>
      <c r="T135" s="4" t="str">
        <v>Blazing Blaze</v>
      </c>
      <c r="U135" s="4" t="str">
        <v>20</v>
      </c>
      <c r="V135" s="4">
        <v>0</v>
      </c>
      <c r="W135" s="4">
        <v>0</v>
      </c>
      <c r="X135" s="4">
        <v>0.2</v>
      </c>
    </row>
    <row r="136" spans="2:24" ht="24.95" customHeight="1">
      <c r="B136" s="32">
        <v>48</v>
      </c>
      <c r="C136" s="32">
        <v>3</v>
      </c>
      <c r="D136" s="41">
        <v>6</v>
      </c>
      <c r="E136" s="1">
        <f t="shared" si="1"/>
        <v>893</v>
      </c>
      <c r="F136" s="185"/>
      <c r="G136" s="59" t="s">
        <v>2631</v>
      </c>
      <c r="H136" s="31" t="str">
        <v>17,2</v>
      </c>
      <c r="I136" s="246">
        <v>0</v>
      </c>
      <c r="J136" s="247">
        <v>0.1</v>
      </c>
      <c r="K136" s="246">
        <v>0.1</v>
      </c>
      <c r="L136" s="31"/>
      <c r="M136" s="31"/>
      <c r="N136" s="31"/>
      <c r="O136" s="31"/>
      <c r="P136" s="31"/>
      <c r="Q136" s="31"/>
      <c r="R136" s="1">
        <f t="shared" si="0"/>
        <v>981</v>
      </c>
      <c r="S136" s="31"/>
      <c r="T136" s="4" t="str">
        <v>Golden Gale</v>
      </c>
      <c r="U136" s="4" t="str">
        <v>17,6</v>
      </c>
      <c r="V136" s="4">
        <v>0</v>
      </c>
      <c r="W136" s="4">
        <v>0.3</v>
      </c>
      <c r="X136" s="4">
        <v>0.3</v>
      </c>
    </row>
    <row r="137" spans="2:24" ht="24.95" customHeight="1">
      <c r="B137" s="32">
        <v>49</v>
      </c>
      <c r="C137" s="32">
        <v>3</v>
      </c>
      <c r="D137" s="41">
        <v>6</v>
      </c>
      <c r="E137" s="1">
        <f t="shared" si="1"/>
        <v>340</v>
      </c>
      <c r="F137" s="185"/>
      <c r="G137" s="59" t="s">
        <v>2613</v>
      </c>
      <c r="H137" s="31" t="str">
        <v>6,39795265515035</v>
      </c>
      <c r="I137" s="246">
        <v>0</v>
      </c>
      <c r="J137" s="246">
        <v>0.2</v>
      </c>
      <c r="K137" s="246">
        <v>0.1</v>
      </c>
      <c r="L137" s="31"/>
      <c r="M137" s="31"/>
      <c r="N137" s="31"/>
      <c r="O137" s="31"/>
      <c r="P137" s="31"/>
      <c r="Q137" s="31"/>
      <c r="R137" s="1">
        <f t="shared" si="0"/>
        <v>965</v>
      </c>
      <c r="S137" s="31"/>
      <c r="T137" s="4" t="str">
        <v>Whimsical Whirlwind</v>
      </c>
      <c r="U137" s="4" t="str">
        <v>18,5873605947955</v>
      </c>
      <c r="V137" s="4">
        <v>0</v>
      </c>
      <c r="W137" s="4">
        <v>0.1</v>
      </c>
      <c r="X137" s="4">
        <v>0.1</v>
      </c>
    </row>
    <row r="138" spans="2:24" ht="24.95" customHeight="1">
      <c r="B138" s="32">
        <v>50</v>
      </c>
      <c r="C138" s="32">
        <v>3</v>
      </c>
      <c r="D138" s="41">
        <v>6</v>
      </c>
      <c r="E138" s="1">
        <f t="shared" si="1"/>
        <v>359</v>
      </c>
      <c r="F138" s="185"/>
      <c r="G138" s="59" t="s">
        <v>2645</v>
      </c>
      <c r="H138" s="31" t="str">
        <v>6,99790062981106</v>
      </c>
      <c r="I138" s="246">
        <v>0</v>
      </c>
      <c r="J138" s="247">
        <v>0.1</v>
      </c>
      <c r="K138" s="246">
        <v>0</v>
      </c>
      <c r="L138" s="31"/>
      <c r="M138" s="31"/>
      <c r="N138" s="31"/>
      <c r="O138" s="31"/>
      <c r="P138" s="31"/>
      <c r="Q138" s="31"/>
      <c r="R138" s="1">
        <f t="shared" si="0"/>
        <v>960</v>
      </c>
      <c r="S138" s="31"/>
      <c r="T138" s="4" t="str">
        <v>Pondering Pegasus</v>
      </c>
      <c r="U138" s="4" t="str">
        <v>17,6056338028169</v>
      </c>
      <c r="V138" s="4">
        <v>0</v>
      </c>
      <c r="W138" s="4">
        <v>0.2</v>
      </c>
      <c r="X138" s="4">
        <v>0.3</v>
      </c>
    </row>
    <row r="139" spans="2:24" ht="24.95" customHeight="1">
      <c r="B139" s="32">
        <v>51</v>
      </c>
      <c r="C139" s="32">
        <v>3</v>
      </c>
      <c r="D139" s="41">
        <v>6</v>
      </c>
      <c r="E139" s="1">
        <f t="shared" si="1"/>
        <v>517</v>
      </c>
      <c r="F139" s="185"/>
      <c r="G139" s="59" t="s">
        <v>2653</v>
      </c>
      <c r="H139" s="31" t="str">
        <v>9,59692898272553</v>
      </c>
      <c r="I139" s="246">
        <v>0</v>
      </c>
      <c r="J139" s="246">
        <v>0.2</v>
      </c>
      <c r="K139" s="246">
        <v>0.2</v>
      </c>
      <c r="L139" s="31"/>
      <c r="M139" s="31"/>
      <c r="N139" s="31"/>
      <c r="O139" s="31"/>
      <c r="P139" s="31"/>
      <c r="Q139" s="31"/>
      <c r="R139" s="1">
        <f t="shared" si="0"/>
        <v>539</v>
      </c>
      <c r="S139" s="31"/>
      <c r="T139" s="4" t="str">
        <v>Starry Stallion</v>
      </c>
      <c r="U139" s="4" t="str">
        <v>9,8</v>
      </c>
      <c r="V139" s="4">
        <v>0</v>
      </c>
      <c r="W139" s="4">
        <v>0.3</v>
      </c>
      <c r="X139" s="4">
        <v>0.2</v>
      </c>
    </row>
    <row r="140" spans="2:24" ht="24.95" customHeight="1">
      <c r="B140" s="32">
        <v>52</v>
      </c>
      <c r="C140" s="32">
        <v>3</v>
      </c>
      <c r="D140" s="41">
        <v>6</v>
      </c>
      <c r="E140" s="1">
        <f t="shared" si="1"/>
        <v>653</v>
      </c>
      <c r="F140" s="185"/>
      <c r="G140" s="59" t="s">
        <v>2641</v>
      </c>
      <c r="H140" s="31" t="str">
        <v>12,4069478908189</v>
      </c>
      <c r="I140" s="246">
        <v>0</v>
      </c>
      <c r="J140" s="247">
        <v>0.1</v>
      </c>
      <c r="K140" s="246">
        <v>0.2</v>
      </c>
      <c r="L140" s="31"/>
      <c r="M140" s="31"/>
      <c r="N140" s="31"/>
      <c r="O140" s="31"/>
      <c r="P140" s="31"/>
      <c r="Q140" s="31"/>
      <c r="R140" s="1">
        <f t="shared" si="0"/>
        <v>894</v>
      </c>
      <c r="S140" s="31"/>
      <c r="T140" s="4" t="str">
        <v>Rocking Racer</v>
      </c>
      <c r="U140" s="4" t="str">
        <v>17,2117039586919</v>
      </c>
      <c r="V140" s="4">
        <v>0</v>
      </c>
      <c r="W140" s="4">
        <v>0.1</v>
      </c>
      <c r="X140" s="4">
        <v>0.1</v>
      </c>
    </row>
    <row r="141" spans="2:24" ht="24.95" customHeight="1">
      <c r="B141" s="32">
        <v>53</v>
      </c>
      <c r="C141" s="32">
        <v>3</v>
      </c>
      <c r="D141" s="41">
        <v>6</v>
      </c>
      <c r="E141" s="1">
        <f t="shared" si="1"/>
        <v>554</v>
      </c>
      <c r="F141" s="185"/>
      <c r="G141" s="59" t="s">
        <v>2620</v>
      </c>
      <c r="H141" s="31" t="str">
        <v>10,2</v>
      </c>
      <c r="I141" s="246">
        <v>0</v>
      </c>
      <c r="J141" s="246">
        <v>0.3</v>
      </c>
      <c r="K141" s="246">
        <v>0.1</v>
      </c>
      <c r="L141" s="31"/>
      <c r="M141" s="31"/>
      <c r="N141" s="31"/>
      <c r="O141" s="31"/>
      <c r="P141" s="31"/>
      <c r="Q141" s="31"/>
      <c r="R141" s="1">
        <f t="shared" si="0"/>
        <v>446</v>
      </c>
      <c r="S141" s="31"/>
      <c r="T141" s="4" t="str">
        <v>Vivid Velocity</v>
      </c>
      <c r="U141" s="4" t="str">
        <v>8,2</v>
      </c>
      <c r="V141" s="4">
        <v>0</v>
      </c>
      <c r="W141" s="4">
        <v>0.3</v>
      </c>
      <c r="X141" s="4">
        <v>0.1</v>
      </c>
    </row>
    <row r="142" spans="2:24" ht="24.95" customHeight="1">
      <c r="B142" s="32">
        <v>54</v>
      </c>
      <c r="C142" s="32">
        <v>3</v>
      </c>
      <c r="D142" s="41">
        <v>6</v>
      </c>
      <c r="E142" s="1">
        <f t="shared" si="1"/>
        <v>923</v>
      </c>
      <c r="F142" s="185"/>
      <c r="G142" s="59" t="s">
        <v>2654</v>
      </c>
      <c r="H142" s="31" t="str">
        <v>17,2117039586919</v>
      </c>
      <c r="I142" s="246">
        <v>0</v>
      </c>
      <c r="J142" s="247">
        <v>0.3</v>
      </c>
      <c r="K142" s="246">
        <v>0</v>
      </c>
      <c r="L142" s="31"/>
      <c r="M142" s="31"/>
      <c r="N142" s="31"/>
      <c r="O142" s="31"/>
      <c r="P142" s="31"/>
      <c r="Q142" s="31"/>
      <c r="R142" s="1">
        <f t="shared" si="0"/>
        <v>832</v>
      </c>
      <c r="S142" s="31"/>
      <c r="T142" s="4" t="str">
        <v>Wandering Whisper</v>
      </c>
      <c r="U142" s="4" t="str">
        <v>15,600624024961</v>
      </c>
      <c r="V142" s="4">
        <v>0</v>
      </c>
      <c r="W142" s="4">
        <v>0.1</v>
      </c>
      <c r="X142" s="4">
        <v>0.3</v>
      </c>
    </row>
    <row r="143" spans="2:24" ht="24.95" customHeight="1">
      <c r="B143" s="32">
        <v>55</v>
      </c>
      <c r="C143" s="32">
        <v>3</v>
      </c>
      <c r="D143" s="41">
        <v>6</v>
      </c>
      <c r="E143" s="1">
        <f t="shared" si="1"/>
        <v>923</v>
      </c>
      <c r="F143" s="185"/>
      <c r="G143" s="59" t="s">
        <v>2654</v>
      </c>
      <c r="H143" s="31" t="str">
        <v>17,2117039586919</v>
      </c>
      <c r="I143" s="246">
        <v>0</v>
      </c>
      <c r="J143" s="246">
        <v>0.3</v>
      </c>
      <c r="K143" s="246">
        <v>0</v>
      </c>
      <c r="L143" s="31"/>
      <c r="M143" s="31"/>
      <c r="N143" s="31"/>
      <c r="O143" s="31"/>
      <c r="P143" s="31"/>
      <c r="Q143" s="31"/>
      <c r="R143" s="1">
        <f t="shared" si="0"/>
        <v>345</v>
      </c>
      <c r="S143" s="31"/>
      <c r="T143" s="4" t="str">
        <v>Bold Blitzen</v>
      </c>
      <c r="U143" s="4" t="str">
        <v>6,4</v>
      </c>
      <c r="V143" s="4">
        <v>0</v>
      </c>
      <c r="W143" s="4">
        <v>0.2</v>
      </c>
      <c r="X143" s="4">
        <v>0.2</v>
      </c>
    </row>
    <row r="144" spans="2:24" ht="24.95" customHeight="1">
      <c r="B144" s="32">
        <v>56</v>
      </c>
      <c r="C144" s="32">
        <v>3</v>
      </c>
      <c r="D144" s="41">
        <v>6</v>
      </c>
      <c r="E144" s="1">
        <f t="shared" si="1"/>
        <v>517</v>
      </c>
      <c r="F144" s="185"/>
      <c r="G144" s="59" t="s">
        <v>2653</v>
      </c>
      <c r="H144" s="31" t="str">
        <v>9,59692898272553</v>
      </c>
      <c r="I144" s="246">
        <v>0</v>
      </c>
      <c r="J144" s="247">
        <v>0.2</v>
      </c>
      <c r="K144" s="246">
        <v>0.2</v>
      </c>
      <c r="L144" s="31"/>
      <c r="M144" s="31"/>
      <c r="N144" s="31"/>
      <c r="O144" s="31"/>
      <c r="P144" s="31"/>
      <c r="Q144" s="31"/>
      <c r="R144" s="1">
        <f t="shared" si="0"/>
        <v>1010</v>
      </c>
      <c r="S144" s="31"/>
      <c r="T144" s="4" t="str">
        <v>Sprightly Spirit</v>
      </c>
      <c r="U144" s="4" t="str">
        <v>19,2</v>
      </c>
      <c r="V144" s="4">
        <v>0</v>
      </c>
      <c r="W144" s="4">
        <v>0.1</v>
      </c>
      <c r="X144" s="4">
        <v>0.2</v>
      </c>
    </row>
    <row r="145" spans="1:39" ht="24.95" customHeight="1">
      <c r="B145" s="32">
        <v>57</v>
      </c>
      <c r="C145" s="32">
        <v>3</v>
      </c>
      <c r="D145" s="41">
        <v>6</v>
      </c>
      <c r="E145" s="1">
        <f t="shared" si="1"/>
        <v>1042</v>
      </c>
      <c r="F145" s="185"/>
      <c r="G145" s="59" t="s">
        <v>2648</v>
      </c>
      <c r="H145" s="31" t="str">
        <v>19,6078431372549</v>
      </c>
      <c r="I145" s="246">
        <v>0</v>
      </c>
      <c r="J145" s="246">
        <v>0.2</v>
      </c>
      <c r="K145" s="246">
        <v>0.1</v>
      </c>
      <c r="L145" s="31"/>
      <c r="M145" s="31"/>
      <c r="N145" s="31"/>
      <c r="O145" s="31"/>
      <c r="P145" s="31"/>
      <c r="Q145" s="31"/>
      <c r="R145" s="1">
        <f t="shared" si="0"/>
        <v>782</v>
      </c>
      <c r="S145" s="31"/>
      <c r="T145" s="4" t="str">
        <v>Nifty Navigator</v>
      </c>
      <c r="U145" s="4" t="str">
        <v>15,1975683890578</v>
      </c>
      <c r="V145" s="4">
        <v>0</v>
      </c>
      <c r="W145" s="4">
        <v>0</v>
      </c>
      <c r="X145" s="4">
        <v>0.2</v>
      </c>
    </row>
    <row r="146" spans="1:39" ht="24.95" customHeight="1">
      <c r="B146" s="32">
        <v>58</v>
      </c>
      <c r="C146" s="32">
        <v>3</v>
      </c>
      <c r="D146" s="41">
        <v>6</v>
      </c>
      <c r="E146" s="1">
        <f t="shared" si="1"/>
        <v>1070</v>
      </c>
      <c r="F146" s="185"/>
      <c r="G146" s="59" t="s">
        <v>2574</v>
      </c>
      <c r="H146" s="31" t="str">
        <v>19,2</v>
      </c>
      <c r="I146" s="246">
        <v>0</v>
      </c>
      <c r="J146" s="247">
        <v>0.3</v>
      </c>
      <c r="K146" s="246">
        <v>0.3</v>
      </c>
      <c r="L146" s="31"/>
      <c r="M146" s="31"/>
      <c r="N146" s="31"/>
      <c r="O146" s="31"/>
      <c r="P146" s="31"/>
      <c r="Q146" s="31"/>
      <c r="R146" s="1">
        <f t="shared" si="0"/>
        <v>451</v>
      </c>
      <c r="S146" s="31"/>
      <c r="T146" s="4" t="str">
        <v>Fluffy Frost</v>
      </c>
      <c r="U146" s="4" t="str">
        <v>8,80281690140845</v>
      </c>
      <c r="V146" s="4">
        <v>0</v>
      </c>
      <c r="W146" s="4">
        <v>0.1</v>
      </c>
      <c r="X146" s="4">
        <v>0</v>
      </c>
    </row>
    <row r="147" spans="1:39" ht="24.95" customHeight="1">
      <c r="B147" s="32">
        <v>59</v>
      </c>
      <c r="C147" s="32">
        <v>3</v>
      </c>
      <c r="D147" s="41">
        <v>6</v>
      </c>
      <c r="E147" s="1">
        <f t="shared" si="1"/>
        <v>653</v>
      </c>
      <c r="F147" s="185"/>
      <c r="G147" s="59" t="s">
        <v>2641</v>
      </c>
      <c r="H147" s="31" t="str">
        <v>12,4069478908189</v>
      </c>
      <c r="I147" s="246">
        <v>0</v>
      </c>
      <c r="J147" s="246">
        <v>0.1</v>
      </c>
      <c r="K147" s="246">
        <v>0.2</v>
      </c>
      <c r="L147" s="31"/>
      <c r="M147" s="31"/>
      <c r="N147" s="31"/>
      <c r="O147" s="31"/>
      <c r="P147" s="31"/>
      <c r="Q147" s="31"/>
      <c r="R147" s="1">
        <f t="shared" si="0"/>
        <v>359</v>
      </c>
      <c r="S147" s="31"/>
      <c r="T147" s="4" t="str">
        <v>Twirling Tornado</v>
      </c>
      <c r="U147" s="4" t="str">
        <v>7</v>
      </c>
      <c r="V147" s="4">
        <v>0</v>
      </c>
      <c r="W147" s="4">
        <v>0.1</v>
      </c>
      <c r="X147" s="4">
        <v>0</v>
      </c>
    </row>
    <row r="148" spans="1:39" ht="24.95" customHeight="1">
      <c r="B148" s="32">
        <v>60</v>
      </c>
      <c r="C148" s="32">
        <v>3</v>
      </c>
      <c r="D148" s="41">
        <v>6</v>
      </c>
      <c r="E148" s="1">
        <f t="shared" si="1"/>
        <v>912</v>
      </c>
      <c r="F148" s="185"/>
      <c r="G148" s="59" t="s">
        <v>2650</v>
      </c>
      <c r="H148" s="31" t="str">
        <v>17,3913043478261</v>
      </c>
      <c r="I148" s="246">
        <v>0</v>
      </c>
      <c r="J148" s="247">
        <v>0.2</v>
      </c>
      <c r="K148" s="246">
        <v>0</v>
      </c>
      <c r="L148" s="31"/>
      <c r="M148" s="31"/>
      <c r="N148" s="31"/>
      <c r="O148" s="31"/>
      <c r="P148" s="31"/>
      <c r="Q148" s="31"/>
      <c r="R148" s="1">
        <f t="shared" si="0"/>
        <v>741</v>
      </c>
      <c r="S148" s="31"/>
      <c r="T148" s="4" t="str">
        <v>Glistening Glory</v>
      </c>
      <c r="U148" s="4" t="str">
        <v>14,4092219020173</v>
      </c>
      <c r="V148" s="4">
        <v>0</v>
      </c>
      <c r="W148" s="4">
        <v>0</v>
      </c>
      <c r="X148" s="4">
        <v>0.2</v>
      </c>
    </row>
    <row r="149" spans="1:39" ht="15" customHeight="1" thickBot="1">
      <c r="R149" s="1">
        <f t="shared" si="0"/>
        <v>606</v>
      </c>
      <c r="T149" s="4" t="str">
        <v>Dapper Dandy</v>
      </c>
      <c r="U149" s="4" t="str">
        <v>11,4</v>
      </c>
      <c r="V149" s="4">
        <v>0</v>
      </c>
      <c r="W149" s="4">
        <v>0.2</v>
      </c>
      <c r="X149" s="4">
        <v>0.1</v>
      </c>
    </row>
    <row r="150" spans="1:39" s="2" customFormat="1" ht="22.5" customHeight="1" thickBot="1">
      <c r="B150" s="34" t="s">
        <v>17</v>
      </c>
      <c r="C150" s="43" t="s">
        <v>15</v>
      </c>
      <c r="D150" s="35" t="s">
        <v>3012</v>
      </c>
      <c r="I150" s="6"/>
      <c r="J150" s="6"/>
      <c r="K150" s="31"/>
      <c r="L150" s="31"/>
      <c r="M150" s="31"/>
      <c r="N150" s="31"/>
      <c r="O150" s="31"/>
      <c r="P150" s="31"/>
      <c r="Q150" s="31"/>
      <c r="R150" s="1">
        <f t="shared" si="0"/>
        <v>1092</v>
      </c>
      <c r="S150" s="31"/>
      <c r="T150" s="31" t="str">
        <v>Spirited Specter</v>
      </c>
      <c r="U150" s="4" t="str">
        <v>19,6</v>
      </c>
      <c r="V150" s="4">
        <v>0</v>
      </c>
      <c r="W150" s="31">
        <v>0.3</v>
      </c>
      <c r="X150" s="31">
        <v>0.3</v>
      </c>
      <c r="Y150" s="31"/>
      <c r="Z150" s="31"/>
      <c r="AA150" s="31"/>
      <c r="AB150" s="31"/>
      <c r="AC150" s="31"/>
      <c r="AD150" s="31"/>
      <c r="AE150" s="31"/>
      <c r="AF150" s="31"/>
      <c r="AG150" s="31"/>
      <c r="AH150" s="31"/>
      <c r="AI150" s="31"/>
      <c r="AJ150" s="4"/>
      <c r="AK150" s="4"/>
      <c r="AL150" s="4"/>
      <c r="AM150" s="4"/>
    </row>
    <row r="151" spans="1:39" s="6" customFormat="1" ht="15" customHeight="1">
      <c r="K151" s="31"/>
      <c r="L151" s="31"/>
      <c r="M151" s="31"/>
      <c r="N151" s="31"/>
      <c r="O151" s="31"/>
      <c r="P151" s="31"/>
      <c r="Q151" s="31"/>
      <c r="R151" s="1">
        <f t="shared" si="0"/>
        <v>882</v>
      </c>
      <c r="S151" s="31"/>
      <c r="T151" s="31" t="str">
        <v>Luminous Legend</v>
      </c>
      <c r="U151" s="4" t="str">
        <v>16,3934426229508</v>
      </c>
      <c r="V151" s="4">
        <v>0</v>
      </c>
      <c r="W151" s="31">
        <v>0.2</v>
      </c>
      <c r="X151" s="31">
        <v>0.2</v>
      </c>
      <c r="Y151" s="31"/>
      <c r="Z151" s="31"/>
      <c r="AA151" s="31"/>
      <c r="AB151" s="31"/>
      <c r="AC151" s="31"/>
      <c r="AD151" s="31"/>
      <c r="AE151" s="31"/>
      <c r="AF151" s="31"/>
      <c r="AG151" s="31"/>
      <c r="AH151" s="31"/>
      <c r="AI151" s="31"/>
      <c r="AJ151" s="31"/>
      <c r="AK151" s="31"/>
      <c r="AL151" s="31"/>
      <c r="AM151" s="31"/>
    </row>
    <row r="152" spans="1:39" s="6" customFormat="1" ht="15" customHeight="1">
      <c r="B152" s="6" t="s">
        <v>3023</v>
      </c>
      <c r="K152" s="31"/>
      <c r="L152" s="31"/>
      <c r="M152" s="31"/>
      <c r="N152" s="31"/>
      <c r="O152" s="31"/>
      <c r="P152" s="31"/>
      <c r="Q152" s="31"/>
      <c r="R152" s="1">
        <f t="shared" si="0"/>
        <v>340</v>
      </c>
      <c r="S152" s="31"/>
      <c r="T152" s="31" t="str">
        <v>Energetic Echo</v>
      </c>
      <c r="U152" s="4" t="str">
        <v>6,39795265515035</v>
      </c>
      <c r="V152" s="4">
        <v>0</v>
      </c>
      <c r="W152" s="31">
        <v>0.2</v>
      </c>
      <c r="X152" s="31">
        <v>0.1</v>
      </c>
      <c r="Y152" s="31"/>
      <c r="Z152" s="31"/>
      <c r="AA152" s="31"/>
      <c r="AB152" s="31"/>
      <c r="AC152" s="31"/>
      <c r="AD152" s="31"/>
      <c r="AE152" s="31"/>
      <c r="AF152" s="31"/>
      <c r="AG152" s="31"/>
      <c r="AH152" s="31"/>
      <c r="AI152" s="31"/>
      <c r="AJ152" s="31"/>
      <c r="AK152" s="31"/>
      <c r="AL152" s="31"/>
      <c r="AM152" s="31"/>
    </row>
    <row r="153" spans="1:39" s="6" customFormat="1" ht="15" customHeight="1">
      <c r="B153" s="38" t="s">
        <v>3024</v>
      </c>
      <c r="K153" s="31"/>
      <c r="L153" s="31"/>
      <c r="M153" s="31"/>
      <c r="N153" s="31"/>
      <c r="O153" s="31"/>
      <c r="P153" s="31"/>
      <c r="Q153" s="31"/>
      <c r="R153" s="1">
        <f t="shared" si="0"/>
        <v>635</v>
      </c>
      <c r="S153" s="31"/>
      <c r="T153" s="31" t="str">
        <v>Curious Comet</v>
      </c>
      <c r="U153" s="4" t="str">
        <v>11,8</v>
      </c>
      <c r="V153" s="4">
        <v>0</v>
      </c>
      <c r="W153" s="31">
        <v>0.2</v>
      </c>
      <c r="X153" s="31">
        <v>0.2</v>
      </c>
      <c r="Y153" s="31"/>
      <c r="Z153" s="31"/>
      <c r="AA153" s="31"/>
      <c r="AB153" s="31"/>
      <c r="AC153" s="31"/>
      <c r="AD153" s="31"/>
      <c r="AE153" s="31"/>
      <c r="AF153" s="31"/>
      <c r="AG153" s="31"/>
      <c r="AH153" s="31"/>
      <c r="AI153" s="31"/>
      <c r="AJ153" s="31"/>
      <c r="AK153" s="31"/>
      <c r="AL153" s="31"/>
      <c r="AM153" s="31"/>
    </row>
    <row r="154" spans="1:39" s="6" customFormat="1" ht="15" customHeight="1">
      <c r="B154" s="36"/>
      <c r="C154" s="45"/>
      <c r="K154" s="31"/>
      <c r="L154" s="31"/>
      <c r="M154" s="31"/>
      <c r="N154" s="31"/>
      <c r="O154" s="31"/>
      <c r="P154" s="31"/>
      <c r="Q154" s="31"/>
      <c r="R154" s="1">
        <f t="shared" si="0"/>
        <v>747</v>
      </c>
      <c r="S154" s="31"/>
      <c r="T154" s="31" t="str">
        <v>Dynamic Dream</v>
      </c>
      <c r="U154" s="4" t="str">
        <v>14</v>
      </c>
      <c r="V154" s="4">
        <v>0</v>
      </c>
      <c r="W154" s="31">
        <v>0.1</v>
      </c>
      <c r="X154" s="31">
        <v>0.3</v>
      </c>
      <c r="Y154" s="31"/>
      <c r="Z154" s="31"/>
      <c r="AA154" s="31"/>
      <c r="AB154" s="31"/>
      <c r="AC154" s="31"/>
      <c r="AD154" s="31"/>
      <c r="AE154" s="31"/>
      <c r="AF154" s="31"/>
      <c r="AG154" s="31"/>
      <c r="AH154" s="31"/>
      <c r="AI154" s="31"/>
      <c r="AJ154" s="31"/>
      <c r="AK154" s="31"/>
      <c r="AL154" s="31"/>
      <c r="AM154" s="31"/>
    </row>
    <row r="155" spans="1:39" s="31" customFormat="1" ht="15" customHeight="1">
      <c r="A155" s="6"/>
      <c r="B155" s="36" t="s">
        <v>3064</v>
      </c>
      <c r="C155" s="46"/>
      <c r="D155" s="6"/>
      <c r="E155" s="6"/>
      <c r="F155" s="6"/>
      <c r="G155" s="6"/>
      <c r="H155" s="6"/>
      <c r="I155" s="6"/>
      <c r="J155" s="6"/>
      <c r="R155" s="1">
        <f t="shared" si="0"/>
        <v>992</v>
      </c>
      <c r="T155" s="31" t="str">
        <v>Gleaming Gem</v>
      </c>
      <c r="U155" s="4" t="str">
        <v>18,6</v>
      </c>
      <c r="V155" s="4">
        <v>0</v>
      </c>
      <c r="W155" s="31">
        <v>0.1</v>
      </c>
      <c r="X155" s="31">
        <v>0.3</v>
      </c>
    </row>
    <row r="156" spans="1:39" s="31" customFormat="1" ht="15" customHeight="1">
      <c r="A156" s="6"/>
      <c r="B156" s="46" t="s">
        <v>3065</v>
      </c>
      <c r="C156" s="6"/>
      <c r="D156" s="6"/>
      <c r="E156" s="6"/>
      <c r="F156" s="6"/>
      <c r="G156" s="6"/>
      <c r="H156" s="6"/>
      <c r="I156" s="6"/>
      <c r="J156" s="6"/>
      <c r="R156" s="1">
        <f t="shared" si="0"/>
        <v>821</v>
      </c>
      <c r="T156" s="31" t="str">
        <v>Zesty Zephyr</v>
      </c>
      <c r="U156" s="4" t="str">
        <v>15,8</v>
      </c>
      <c r="V156" s="4">
        <v>0</v>
      </c>
      <c r="W156" s="31">
        <v>0.1</v>
      </c>
      <c r="X156" s="31">
        <v>0.1</v>
      </c>
    </row>
    <row r="157" spans="1:39" s="31" customFormat="1" ht="15" customHeight="1">
      <c r="A157" s="6"/>
      <c r="B157" s="36"/>
      <c r="C157" s="45"/>
      <c r="D157" s="6"/>
      <c r="E157" s="6"/>
      <c r="F157" s="6"/>
      <c r="G157" s="6"/>
      <c r="H157" s="6"/>
      <c r="I157" s="6"/>
      <c r="J157" s="6"/>
      <c r="R157" s="1">
        <f t="shared" si="0"/>
        <v>338</v>
      </c>
      <c r="T157" s="31" t="str">
        <v>Charming Charmer</v>
      </c>
      <c r="U157" s="4" t="str">
        <v>6,6006600660066</v>
      </c>
      <c r="V157" s="4">
        <v>0</v>
      </c>
      <c r="W157" s="31">
        <v>0.1</v>
      </c>
      <c r="X157" s="31">
        <v>0</v>
      </c>
    </row>
    <row r="158" spans="1:39" s="31" customFormat="1" ht="15" customHeight="1">
      <c r="B158" s="38" t="s">
        <v>34</v>
      </c>
      <c r="C158" s="6"/>
      <c r="R158" s="1">
        <f t="shared" si="0"/>
        <v>1011</v>
      </c>
      <c r="T158" s="31" t="str">
        <v>Thrilling Thunder</v>
      </c>
      <c r="U158" s="4" t="str">
        <v>19,4</v>
      </c>
      <c r="V158" s="4">
        <v>0</v>
      </c>
      <c r="W158" s="31">
        <v>0</v>
      </c>
      <c r="X158" s="31">
        <v>0.3</v>
      </c>
    </row>
    <row r="159" spans="1:39" s="31" customFormat="1" ht="15" customHeight="1">
      <c r="B159" s="37" t="s">
        <v>3039</v>
      </c>
      <c r="C159" s="6"/>
      <c r="R159" s="1">
        <f t="shared" si="0"/>
        <v>554</v>
      </c>
      <c r="T159" s="31" t="str">
        <v>Breezy Blizzard</v>
      </c>
      <c r="U159" s="4" t="str">
        <v>10,2</v>
      </c>
      <c r="V159" s="4">
        <v>0</v>
      </c>
      <c r="W159" s="31">
        <v>0.3</v>
      </c>
      <c r="X159" s="31">
        <v>0.1</v>
      </c>
    </row>
    <row r="160" spans="1:39" s="31" customFormat="1" ht="15" customHeight="1">
      <c r="B160" s="37" t="s">
        <v>3040</v>
      </c>
      <c r="C160" s="6"/>
      <c r="R160" s="1">
        <f t="shared" si="0"/>
        <v>965</v>
      </c>
      <c r="T160" s="31" t="str">
        <v>Daring Dancer</v>
      </c>
      <c r="U160" s="4" t="str">
        <v>18,5873605947955</v>
      </c>
      <c r="V160" s="4">
        <v>0</v>
      </c>
      <c r="W160" s="31">
        <v>0.1</v>
      </c>
      <c r="X160" s="31">
        <v>0.1</v>
      </c>
    </row>
    <row r="161" spans="1:39" s="31" customFormat="1" ht="15" customHeight="1">
      <c r="B161" s="37" t="s">
        <v>3041</v>
      </c>
      <c r="C161" s="37"/>
      <c r="R161" s="1">
        <f t="shared" si="0"/>
        <v>330</v>
      </c>
      <c r="T161" s="31" t="str">
        <v>Poppy Popcorn</v>
      </c>
      <c r="U161" s="4" t="str">
        <v>6</v>
      </c>
      <c r="V161" s="4">
        <v>0</v>
      </c>
      <c r="W161" s="31">
        <v>0.3</v>
      </c>
      <c r="X161" s="31">
        <v>0.2</v>
      </c>
    </row>
    <row r="162" spans="1:39" s="31" customFormat="1" ht="15" customHeight="1" thickBot="1">
      <c r="A162" s="6"/>
      <c r="B162" s="6"/>
      <c r="C162" s="6"/>
      <c r="D162" s="6"/>
      <c r="E162" s="6"/>
      <c r="F162" s="6"/>
      <c r="G162" s="6"/>
      <c r="R162" s="1">
        <f t="shared" si="0"/>
        <v>340</v>
      </c>
      <c r="T162" s="31" t="str">
        <v>Flashy Firecracker</v>
      </c>
      <c r="U162" s="4" t="str">
        <v>6,6</v>
      </c>
      <c r="V162" s="4">
        <v>0</v>
      </c>
      <c r="W162" s="31">
        <v>0</v>
      </c>
      <c r="X162" s="31">
        <v>0.2</v>
      </c>
    </row>
    <row r="163" spans="1:39" s="31" customFormat="1" ht="22.5" customHeight="1" thickBot="1">
      <c r="A163" s="6"/>
      <c r="B163" s="28" t="s">
        <v>3</v>
      </c>
      <c r="C163" s="29" t="s">
        <v>4</v>
      </c>
      <c r="D163" s="28" t="s">
        <v>5</v>
      </c>
      <c r="E163" s="39" t="s">
        <v>6</v>
      </c>
      <c r="F163" s="6"/>
      <c r="G163" s="39" t="s">
        <v>39</v>
      </c>
      <c r="R163" s="1">
        <f t="shared" si="0"/>
        <v>683</v>
      </c>
      <c r="T163" s="31" t="str">
        <v>Rex Radiance</v>
      </c>
      <c r="U163" s="4" t="str">
        <v>12,4069478908189</v>
      </c>
      <c r="V163" s="4">
        <v>0</v>
      </c>
      <c r="W163" s="31">
        <v>0.3</v>
      </c>
      <c r="X163" s="31">
        <v>0.2</v>
      </c>
    </row>
    <row r="164" spans="1:39" s="31" customFormat="1" ht="15" customHeight="1">
      <c r="A164" s="6"/>
      <c r="B164" s="6"/>
      <c r="C164" s="6"/>
      <c r="D164" s="6"/>
      <c r="E164" s="6"/>
      <c r="F164" s="6"/>
      <c r="G164" s="52"/>
      <c r="R164" s="1">
        <f t="shared" si="0"/>
        <v>574</v>
      </c>
      <c r="T164" s="31" t="str">
        <v>Enigmatic Ember</v>
      </c>
      <c r="U164" s="4" t="str">
        <v>11,001100110011</v>
      </c>
      <c r="V164" s="4">
        <v>0</v>
      </c>
      <c r="W164" s="31">
        <v>0</v>
      </c>
      <c r="X164" s="31">
        <v>0.3</v>
      </c>
    </row>
    <row r="165" spans="1:39" s="31" customFormat="1" ht="24.95" customHeight="1">
      <c r="A165" s="6"/>
      <c r="B165" s="32" t="s">
        <v>18</v>
      </c>
      <c r="C165" s="32">
        <v>4</v>
      </c>
      <c r="D165" s="33">
        <v>0</v>
      </c>
      <c r="E165" s="1">
        <v>403</v>
      </c>
      <c r="F165" s="185"/>
      <c r="G165" s="59" t="s">
        <v>1239</v>
      </c>
      <c r="R165" s="1">
        <f t="shared" si="0"/>
        <v>644</v>
      </c>
      <c r="T165" s="31" t="str">
        <v>Shiny Shooter</v>
      </c>
      <c r="U165" s="4" t="str">
        <v>12</v>
      </c>
      <c r="V165" s="4">
        <v>0</v>
      </c>
      <c r="W165" s="31">
        <v>0.3</v>
      </c>
      <c r="X165" s="31">
        <v>0</v>
      </c>
    </row>
    <row r="166" spans="1:39" s="31" customFormat="1" ht="15" customHeight="1">
      <c r="A166" s="6"/>
      <c r="B166" s="6"/>
      <c r="C166" s="6"/>
      <c r="D166" s="6"/>
      <c r="E166" s="56"/>
      <c r="F166" s="6"/>
      <c r="G166" s="60"/>
      <c r="R166" s="1">
        <f t="shared" si="0"/>
        <v>544</v>
      </c>
      <c r="T166" s="31" t="str">
        <v>Cosmic Cruiser</v>
      </c>
      <c r="U166" s="4" t="str">
        <v>10,2</v>
      </c>
      <c r="V166" s="4">
        <v>0</v>
      </c>
      <c r="W166" s="31">
        <v>0.1</v>
      </c>
      <c r="X166" s="31">
        <v>0.3</v>
      </c>
    </row>
    <row r="167" spans="1:39" s="31" customFormat="1" ht="24.95" customHeight="1">
      <c r="A167" s="6"/>
      <c r="B167" s="32">
        <v>61</v>
      </c>
      <c r="C167" s="32">
        <v>4</v>
      </c>
      <c r="D167" s="41">
        <v>6</v>
      </c>
      <c r="E167" s="1" cm="1">
        <f t="array" ref="E167">SUM(--ISNUMBER(FIND(H167,'User Data'!$E$3:$E$852)))</f>
        <v>160</v>
      </c>
      <c r="F167" s="185"/>
      <c r="G167" s="59" t="s">
        <v>1880</v>
      </c>
      <c r="H167" s="31" t="str" cm="1">
        <f t="array" ref="H167:H186">_xlfn.XLOOKUP(G167:G186,'User Data'!C3:C852,'User Data'!B3:B852,,0,1)</f>
        <v>M-1118</v>
      </c>
      <c r="R167" s="1">
        <f t="shared" si="0"/>
        <v>687</v>
      </c>
      <c r="T167" s="31" t="str">
        <v>Twinkling Titan</v>
      </c>
      <c r="U167" s="4" t="str">
        <v>12,6</v>
      </c>
      <c r="V167" s="4">
        <v>0</v>
      </c>
      <c r="W167" s="31">
        <v>0.2</v>
      </c>
      <c r="X167" s="31">
        <v>0.3</v>
      </c>
    </row>
    <row r="168" spans="1:39" s="31" customFormat="1" ht="24.95" customHeight="1">
      <c r="A168" s="6"/>
      <c r="B168" s="32">
        <v>62</v>
      </c>
      <c r="C168" s="32">
        <v>4</v>
      </c>
      <c r="D168" s="41">
        <v>6</v>
      </c>
      <c r="E168" s="1" cm="1">
        <f t="array" ref="E168">SUM(--ISNUMBER(FIND(H168,'User Data'!$E$3:$E$852)))</f>
        <v>14</v>
      </c>
      <c r="F168" s="185"/>
      <c r="G168" s="59" t="s">
        <v>979</v>
      </c>
      <c r="H168" s="31" t="str">
        <v>M-0811</v>
      </c>
      <c r="R168" s="1">
        <f t="shared" si="0"/>
        <v>684</v>
      </c>
      <c r="T168" s="31" t="str">
        <v>Rusty Racer</v>
      </c>
      <c r="U168" s="4" t="str">
        <v>12,5944584382872</v>
      </c>
      <c r="V168" s="4">
        <v>0</v>
      </c>
      <c r="W168" s="31">
        <v>0.3</v>
      </c>
      <c r="X168" s="31">
        <v>0.1</v>
      </c>
    </row>
    <row r="169" spans="1:39" s="31" customFormat="1" ht="24.95" customHeight="1">
      <c r="A169" s="6"/>
      <c r="B169" s="32">
        <v>63</v>
      </c>
      <c r="C169" s="32">
        <v>4</v>
      </c>
      <c r="D169" s="41">
        <v>6</v>
      </c>
      <c r="E169" s="1" cm="1">
        <f t="array" ref="E169">SUM(--ISNUMBER(FIND(H169,'User Data'!$E$3:$E$852)))</f>
        <v>71</v>
      </c>
      <c r="F169" s="185"/>
      <c r="G169" s="59" t="s">
        <v>480</v>
      </c>
      <c r="H169" s="31" t="str">
        <v>M-0639</v>
      </c>
      <c r="R169" s="1">
        <f t="shared" si="0"/>
        <v>1031</v>
      </c>
      <c r="T169" s="31" t="str">
        <v>Spunky Starlight</v>
      </c>
      <c r="U169" s="4" t="str">
        <v>19,4</v>
      </c>
      <c r="V169" s="4">
        <v>0</v>
      </c>
      <c r="W169" s="31">
        <v>0.2</v>
      </c>
      <c r="X169" s="31">
        <v>0.1</v>
      </c>
    </row>
    <row r="170" spans="1:39" s="6" customFormat="1" ht="24.95" customHeight="1">
      <c r="B170" s="32">
        <v>64</v>
      </c>
      <c r="C170" s="32">
        <v>4</v>
      </c>
      <c r="D170" s="41">
        <v>6</v>
      </c>
      <c r="E170" s="1" cm="1">
        <f t="array" ref="E170">SUM(--ISNUMBER(FIND(H170,'User Data'!$E$3:$E$852)))</f>
        <v>8</v>
      </c>
      <c r="F170" s="185"/>
      <c r="G170" s="59" t="s">
        <v>1301</v>
      </c>
      <c r="H170" s="31" t="str">
        <v>F-0921</v>
      </c>
      <c r="I170" s="31"/>
      <c r="J170" s="31"/>
      <c r="K170" s="31"/>
      <c r="L170" s="31"/>
      <c r="M170" s="31"/>
      <c r="N170" s="31"/>
      <c r="O170" s="31"/>
      <c r="P170" s="31"/>
      <c r="Q170" s="31"/>
      <c r="R170" s="1">
        <f t="shared" si="0"/>
        <v>893</v>
      </c>
      <c r="S170" s="31"/>
      <c r="T170" s="31" t="str">
        <v>Jubilant Jive</v>
      </c>
      <c r="U170" s="4" t="str">
        <v>17,2</v>
      </c>
      <c r="V170" s="4">
        <v>0</v>
      </c>
      <c r="W170" s="31">
        <v>0.1</v>
      </c>
      <c r="X170" s="31">
        <v>0.1</v>
      </c>
      <c r="Y170" s="31"/>
      <c r="Z170" s="31"/>
      <c r="AA170" s="31"/>
      <c r="AB170" s="31"/>
      <c r="AC170" s="31"/>
      <c r="AD170" s="31"/>
      <c r="AE170" s="31"/>
      <c r="AF170" s="31"/>
      <c r="AG170" s="31"/>
      <c r="AH170" s="31"/>
      <c r="AI170" s="31"/>
      <c r="AJ170" s="31"/>
      <c r="AK170" s="31"/>
      <c r="AL170" s="31"/>
      <c r="AM170" s="31"/>
    </row>
    <row r="171" spans="1:39" s="6" customFormat="1" ht="24.95" customHeight="1">
      <c r="B171" s="32">
        <v>65</v>
      </c>
      <c r="C171" s="32">
        <v>4</v>
      </c>
      <c r="D171" s="41">
        <v>6</v>
      </c>
      <c r="E171" s="1" cm="1">
        <f t="array" ref="E171">SUM(--ISNUMBER(FIND(H171,'User Data'!$E$3:$E$852)))</f>
        <v>36</v>
      </c>
      <c r="F171" s="185"/>
      <c r="G171" s="59" t="s">
        <v>1824</v>
      </c>
      <c r="H171" s="31" t="str">
        <v>M-1099</v>
      </c>
      <c r="I171" s="31"/>
      <c r="J171" s="31"/>
      <c r="K171" s="31"/>
      <c r="L171" s="31"/>
      <c r="M171" s="31"/>
      <c r="N171" s="31"/>
      <c r="O171" s="31"/>
      <c r="P171" s="31"/>
      <c r="Q171" s="31"/>
      <c r="R171" s="1">
        <f t="shared" si="0"/>
        <v>815</v>
      </c>
      <c r="S171" s="31"/>
      <c r="T171" s="31" t="str">
        <v>Lively Lark</v>
      </c>
      <c r="U171" s="4" t="str">
        <v>15,1975683890578</v>
      </c>
      <c r="V171" s="4">
        <v>0</v>
      </c>
      <c r="W171" s="31">
        <v>0.3</v>
      </c>
      <c r="X171" s="31">
        <v>0</v>
      </c>
      <c r="Y171" s="31"/>
      <c r="Z171" s="31"/>
      <c r="AA171" s="31"/>
      <c r="AB171" s="31"/>
      <c r="AC171" s="31"/>
      <c r="AD171" s="31"/>
      <c r="AE171" s="31"/>
      <c r="AF171" s="31"/>
      <c r="AG171" s="31"/>
      <c r="AH171" s="31"/>
      <c r="AI171" s="31"/>
      <c r="AJ171" s="31"/>
      <c r="AK171" s="31"/>
      <c r="AL171" s="31"/>
      <c r="AM171" s="31"/>
    </row>
    <row r="172" spans="1:39" s="6" customFormat="1" ht="24.95" customHeight="1">
      <c r="B172" s="32">
        <v>66</v>
      </c>
      <c r="C172" s="32">
        <v>4</v>
      </c>
      <c r="D172" s="41">
        <v>6</v>
      </c>
      <c r="E172" s="1" cm="1">
        <f t="array" ref="E172">SUM(--ISNUMBER(FIND(H172,'User Data'!$E$3:$E$852)))</f>
        <v>444</v>
      </c>
      <c r="F172" s="185"/>
      <c r="G172" s="59" t="s">
        <v>2128</v>
      </c>
      <c r="H172" s="31" t="str">
        <v>F-1202</v>
      </c>
      <c r="I172" s="31"/>
      <c r="J172" s="31"/>
      <c r="K172" s="31"/>
      <c r="L172" s="31"/>
      <c r="M172" s="31"/>
      <c r="N172" s="31"/>
      <c r="O172" s="31"/>
      <c r="P172" s="31"/>
      <c r="Q172" s="31"/>
      <c r="R172" s="1">
        <f t="shared" ref="R172:R196" si="2">ROUNDUP(U172*(1+V172) *$I$127 + U172 *(1+W172)*$J$127+U172*(1+X172)*$K$127,0)</f>
        <v>976</v>
      </c>
      <c r="S172" s="31"/>
      <c r="T172" s="31" t="str">
        <v>Frosted Fantasy</v>
      </c>
      <c r="U172" s="4" t="str">
        <v>18,2</v>
      </c>
      <c r="V172" s="4">
        <v>0</v>
      </c>
      <c r="W172" s="31">
        <v>0.3</v>
      </c>
      <c r="X172" s="31">
        <v>0</v>
      </c>
      <c r="Y172" s="31"/>
      <c r="Z172" s="31"/>
      <c r="AA172" s="31"/>
      <c r="AB172" s="31"/>
      <c r="AC172" s="31"/>
      <c r="AD172" s="31"/>
      <c r="AE172" s="31"/>
      <c r="AF172" s="31"/>
      <c r="AG172" s="31"/>
      <c r="AH172" s="31"/>
      <c r="AI172" s="31"/>
      <c r="AJ172" s="31"/>
      <c r="AK172" s="31"/>
      <c r="AL172" s="31"/>
      <c r="AM172" s="31"/>
    </row>
    <row r="173" spans="1:39" s="6" customFormat="1" ht="24.95" customHeight="1">
      <c r="B173" s="32">
        <v>67</v>
      </c>
      <c r="C173" s="32">
        <v>4</v>
      </c>
      <c r="D173" s="41">
        <v>6</v>
      </c>
      <c r="E173" s="1" cm="1">
        <f t="array" ref="E173">SUM(--ISNUMBER(FIND(H173,'User Data'!$E$3:$E$852)))</f>
        <v>472</v>
      </c>
      <c r="F173" s="185"/>
      <c r="G173" s="59" t="s">
        <v>1094</v>
      </c>
      <c r="H173" s="31" t="str">
        <v>M-0851</v>
      </c>
      <c r="I173" s="31"/>
      <c r="J173" s="31"/>
      <c r="K173" s="31"/>
      <c r="L173" s="31"/>
      <c r="M173" s="31"/>
      <c r="N173" s="31"/>
      <c r="O173" s="31"/>
      <c r="P173" s="31"/>
      <c r="Q173" s="31"/>
      <c r="R173" s="1">
        <f t="shared" si="2"/>
        <v>847</v>
      </c>
      <c r="S173" s="31"/>
      <c r="T173" s="31" t="str">
        <v>Dazzling Delight</v>
      </c>
      <c r="U173" s="4" t="str">
        <v>15,8</v>
      </c>
      <c r="V173" s="4">
        <v>0</v>
      </c>
      <c r="W173" s="31">
        <v>0.3</v>
      </c>
      <c r="X173" s="31">
        <v>0</v>
      </c>
      <c r="Y173" s="31"/>
      <c r="Z173" s="31"/>
      <c r="AA173" s="31"/>
      <c r="AB173" s="31"/>
      <c r="AC173" s="31"/>
      <c r="AD173" s="31"/>
      <c r="AE173" s="31"/>
      <c r="AF173" s="31"/>
      <c r="AG173" s="31"/>
      <c r="AH173" s="31"/>
      <c r="AI173" s="31"/>
      <c r="AJ173" s="31"/>
      <c r="AK173" s="31"/>
      <c r="AL173" s="31"/>
      <c r="AM173" s="31"/>
    </row>
    <row r="174" spans="1:39" s="6" customFormat="1" ht="24.95" customHeight="1">
      <c r="B174" s="32">
        <v>68</v>
      </c>
      <c r="C174" s="32">
        <v>4</v>
      </c>
      <c r="D174" s="41">
        <v>6</v>
      </c>
      <c r="E174" s="1" cm="1">
        <f t="array" ref="E174">SUM(--ISNUMBER(FIND(H174,'User Data'!$E$3:$E$852)))</f>
        <v>19</v>
      </c>
      <c r="F174" s="185"/>
      <c r="G174" s="59" t="s">
        <v>2229</v>
      </c>
      <c r="H174" s="31" t="str">
        <v>M-1237</v>
      </c>
      <c r="I174" s="31"/>
      <c r="J174" s="31"/>
      <c r="K174" s="31"/>
      <c r="L174" s="31"/>
      <c r="M174" s="31"/>
      <c r="N174" s="31"/>
      <c r="O174" s="31"/>
      <c r="P174" s="31"/>
      <c r="Q174" s="31"/>
      <c r="R174" s="1">
        <f t="shared" si="2"/>
        <v>860</v>
      </c>
      <c r="S174" s="31"/>
      <c r="T174" s="31" t="str">
        <v>Mellow Moonlight</v>
      </c>
      <c r="U174" s="4" t="str">
        <v>16,4</v>
      </c>
      <c r="V174" s="4">
        <v>0</v>
      </c>
      <c r="W174" s="31">
        <v>0.2</v>
      </c>
      <c r="X174" s="31">
        <v>0</v>
      </c>
      <c r="Y174" s="31"/>
      <c r="Z174" s="31"/>
      <c r="AA174" s="31"/>
      <c r="AB174" s="31"/>
      <c r="AC174" s="31"/>
      <c r="AD174" s="31"/>
      <c r="AE174" s="31"/>
      <c r="AF174" s="31"/>
      <c r="AG174" s="31"/>
      <c r="AH174" s="31"/>
      <c r="AI174" s="31"/>
      <c r="AJ174" s="31"/>
      <c r="AK174" s="31"/>
      <c r="AL174" s="31"/>
      <c r="AM174" s="31"/>
    </row>
    <row r="175" spans="1:39" s="6" customFormat="1" ht="24.95" customHeight="1">
      <c r="B175" s="32">
        <v>69</v>
      </c>
      <c r="C175" s="32">
        <v>4</v>
      </c>
      <c r="D175" s="41">
        <v>6</v>
      </c>
      <c r="E175" s="1" cm="1">
        <f t="array" ref="E175">SUM(--ISNUMBER(FIND(H175,'User Data'!$E$3:$E$852)))</f>
        <v>44</v>
      </c>
      <c r="F175" s="185"/>
      <c r="G175" s="59" t="s">
        <v>1747</v>
      </c>
      <c r="H175" s="31" t="str">
        <v>M-1073</v>
      </c>
      <c r="I175" s="31"/>
      <c r="J175" s="31"/>
      <c r="K175" s="31"/>
      <c r="L175" s="31"/>
      <c r="M175" s="31"/>
      <c r="N175" s="31"/>
      <c r="O175" s="31"/>
      <c r="P175" s="31"/>
      <c r="Q175" s="31"/>
      <c r="R175" s="1">
        <f t="shared" si="2"/>
        <v>478</v>
      </c>
      <c r="S175" s="31"/>
      <c r="T175" s="31" t="str">
        <v>Rex Razzle</v>
      </c>
      <c r="U175" s="4" t="str">
        <v>9</v>
      </c>
      <c r="V175" s="4">
        <v>0</v>
      </c>
      <c r="W175" s="31">
        <v>0.2</v>
      </c>
      <c r="X175" s="31">
        <v>0.1</v>
      </c>
      <c r="Y175" s="31"/>
      <c r="Z175" s="31"/>
      <c r="AA175" s="31"/>
      <c r="AB175" s="31"/>
      <c r="AC175" s="31"/>
      <c r="AD175" s="31"/>
      <c r="AE175" s="31"/>
      <c r="AF175" s="31"/>
      <c r="AG175" s="31"/>
      <c r="AH175" s="31"/>
      <c r="AI175" s="31"/>
      <c r="AJ175" s="31"/>
      <c r="AK175" s="31"/>
      <c r="AL175" s="31"/>
      <c r="AM175" s="31"/>
    </row>
    <row r="176" spans="1:39" s="6" customFormat="1" ht="24.95" customHeight="1">
      <c r="B176" s="32">
        <v>70</v>
      </c>
      <c r="C176" s="32">
        <v>4</v>
      </c>
      <c r="D176" s="41">
        <v>6</v>
      </c>
      <c r="E176" s="1" cm="1">
        <f t="array" ref="E176">SUM(--ISNUMBER(FIND(H176,'User Data'!$E$3:$E$852)))</f>
        <v>308</v>
      </c>
      <c r="F176" s="185"/>
      <c r="G176" s="59" t="s">
        <v>1469</v>
      </c>
      <c r="H176" s="31" t="str">
        <v>M-0979</v>
      </c>
      <c r="I176" s="31"/>
      <c r="J176" s="31"/>
      <c r="K176" s="31"/>
      <c r="L176" s="31"/>
      <c r="M176" s="31"/>
      <c r="N176" s="31"/>
      <c r="O176" s="31"/>
      <c r="P176" s="31"/>
      <c r="Q176" s="31"/>
      <c r="R176" s="1">
        <f t="shared" si="2"/>
        <v>820</v>
      </c>
      <c r="S176" s="31"/>
      <c r="T176" s="31" t="str">
        <v>Heroic Harmony</v>
      </c>
      <c r="U176" s="4" t="str">
        <v>16</v>
      </c>
      <c r="V176" s="4">
        <v>0</v>
      </c>
      <c r="W176" s="31">
        <v>0.1</v>
      </c>
      <c r="X176" s="31">
        <v>0</v>
      </c>
      <c r="Y176" s="31"/>
      <c r="Z176" s="31"/>
      <c r="AA176" s="31"/>
      <c r="AB176" s="31"/>
      <c r="AC176" s="31"/>
      <c r="AD176" s="31"/>
      <c r="AE176" s="31"/>
      <c r="AF176" s="31"/>
      <c r="AG176" s="31"/>
      <c r="AH176" s="31"/>
      <c r="AI176" s="31"/>
      <c r="AJ176" s="31"/>
      <c r="AK176" s="31"/>
      <c r="AL176" s="31"/>
      <c r="AM176" s="31"/>
    </row>
    <row r="177" spans="1:39" s="6" customFormat="1" ht="24.95" customHeight="1">
      <c r="B177" s="32">
        <v>71</v>
      </c>
      <c r="C177" s="32">
        <v>4</v>
      </c>
      <c r="D177" s="41">
        <v>6</v>
      </c>
      <c r="E177" s="1" cm="1">
        <f t="array" ref="E177">SUM(--ISNUMBER(FIND(H177,'User Data'!$E$3:$E$852)))</f>
        <v>327</v>
      </c>
      <c r="F177" s="185"/>
      <c r="G177" s="59" t="s">
        <v>30</v>
      </c>
      <c r="H177" s="31" t="str">
        <v>F-0668</v>
      </c>
      <c r="I177" s="31"/>
      <c r="J177" s="31"/>
      <c r="K177" s="31"/>
      <c r="L177" s="31"/>
      <c r="M177" s="31"/>
      <c r="N177" s="31"/>
      <c r="O177" s="31"/>
      <c r="P177" s="31"/>
      <c r="Q177" s="31"/>
      <c r="R177" s="1">
        <f t="shared" si="2"/>
        <v>742</v>
      </c>
      <c r="S177" s="31"/>
      <c r="T177" s="31" t="str">
        <v>Giddy Gallant</v>
      </c>
      <c r="U177" s="4" t="str">
        <v>13,6</v>
      </c>
      <c r="V177" s="4">
        <v>0</v>
      </c>
      <c r="W177" s="31">
        <v>0.2</v>
      </c>
      <c r="X177" s="31">
        <v>0.3</v>
      </c>
      <c r="Y177" s="31"/>
      <c r="Z177" s="31"/>
      <c r="AA177" s="31"/>
      <c r="AB177" s="31"/>
      <c r="AC177" s="31"/>
      <c r="AD177" s="31"/>
      <c r="AE177" s="31"/>
      <c r="AF177" s="31"/>
      <c r="AG177" s="31"/>
      <c r="AH177" s="31"/>
      <c r="AI177" s="31"/>
      <c r="AJ177" s="31"/>
      <c r="AK177" s="31"/>
      <c r="AL177" s="31"/>
      <c r="AM177" s="31"/>
    </row>
    <row r="178" spans="1:39" s="6" customFormat="1" ht="24.95" customHeight="1">
      <c r="B178" s="32">
        <v>72</v>
      </c>
      <c r="C178" s="32">
        <v>4</v>
      </c>
      <c r="D178" s="41">
        <v>6</v>
      </c>
      <c r="E178" s="1" cm="1">
        <f t="array" ref="E178">SUM(--ISNUMBER(FIND(H178,'User Data'!$E$3:$E$852)))</f>
        <v>107</v>
      </c>
      <c r="F178" s="185"/>
      <c r="G178" s="59" t="s">
        <v>2214</v>
      </c>
      <c r="H178" s="31" t="str">
        <v>F-1232</v>
      </c>
      <c r="I178" s="31"/>
      <c r="J178" s="31"/>
      <c r="K178" s="31"/>
      <c r="L178" s="31"/>
      <c r="M178" s="31"/>
      <c r="N178" s="31"/>
      <c r="O178" s="31"/>
      <c r="P178" s="31"/>
      <c r="Q178" s="31"/>
      <c r="R178" s="1">
        <f t="shared" si="2"/>
        <v>974</v>
      </c>
      <c r="S178" s="31"/>
      <c r="T178" s="31" t="str">
        <v>Raging River</v>
      </c>
      <c r="U178" s="4" t="str">
        <v>19,1938579654511</v>
      </c>
      <c r="V178" s="4">
        <v>0</v>
      </c>
      <c r="W178" s="31">
        <v>0</v>
      </c>
      <c r="X178" s="31">
        <v>0.1</v>
      </c>
      <c r="Y178" s="31"/>
      <c r="Z178" s="31"/>
      <c r="AA178" s="31"/>
      <c r="AB178" s="31"/>
      <c r="AC178" s="31"/>
      <c r="AD178" s="31"/>
      <c r="AE178" s="31"/>
      <c r="AF178" s="31"/>
      <c r="AG178" s="31"/>
      <c r="AH178" s="31"/>
      <c r="AI178" s="31"/>
      <c r="AJ178" s="31"/>
      <c r="AK178" s="31"/>
      <c r="AL178" s="31"/>
      <c r="AM178" s="31"/>
    </row>
    <row r="179" spans="1:39" s="6" customFormat="1" ht="24.95" customHeight="1">
      <c r="B179" s="32">
        <v>73</v>
      </c>
      <c r="C179" s="32">
        <v>4</v>
      </c>
      <c r="D179" s="41">
        <v>6</v>
      </c>
      <c r="E179" s="1" cm="1">
        <f t="array" ref="E179">SUM(--ISNUMBER(FIND(H179,'User Data'!$E$3:$E$852)))</f>
        <v>515</v>
      </c>
      <c r="F179" s="185"/>
      <c r="G179" s="59" t="s">
        <v>2467</v>
      </c>
      <c r="H179" s="31" t="str">
        <v>M-1319</v>
      </c>
      <c r="I179" s="31"/>
      <c r="J179" s="31"/>
      <c r="K179" s="31"/>
      <c r="L179" s="31"/>
      <c r="M179" s="31"/>
      <c r="N179" s="31"/>
      <c r="O179" s="31"/>
      <c r="P179" s="31"/>
      <c r="Q179" s="31"/>
      <c r="R179" s="1">
        <f t="shared" si="2"/>
        <v>789</v>
      </c>
      <c r="S179" s="31"/>
      <c r="T179" s="31" t="str">
        <v>Sunny Skipper</v>
      </c>
      <c r="U179" s="4" t="str">
        <v>15,1975683890578</v>
      </c>
      <c r="V179" s="4">
        <v>0</v>
      </c>
      <c r="W179" s="31">
        <v>0.1</v>
      </c>
      <c r="X179" s="31">
        <v>0.1</v>
      </c>
      <c r="Y179" s="31"/>
      <c r="Z179" s="31"/>
      <c r="AA179" s="31"/>
      <c r="AB179" s="31"/>
      <c r="AC179" s="31"/>
      <c r="AD179" s="31"/>
      <c r="AE179" s="31"/>
      <c r="AF179" s="31"/>
      <c r="AG179" s="31"/>
      <c r="AH179" s="31"/>
      <c r="AI179" s="31"/>
      <c r="AJ179" s="31"/>
      <c r="AK179" s="31"/>
      <c r="AL179" s="31"/>
      <c r="AM179" s="31"/>
    </row>
    <row r="180" spans="1:39" s="6" customFormat="1" ht="24.95" customHeight="1">
      <c r="B180" s="32">
        <v>74</v>
      </c>
      <c r="C180" s="32">
        <v>4</v>
      </c>
      <c r="D180" s="41">
        <v>6</v>
      </c>
      <c r="E180" s="1" cm="1">
        <f t="array" ref="E180">SUM(--ISNUMBER(FIND(H180,'User Data'!$E$3:$E$852)))</f>
        <v>24</v>
      </c>
      <c r="F180" s="185"/>
      <c r="G180" s="59" t="s">
        <v>2235</v>
      </c>
      <c r="H180" s="31" t="str">
        <v>M-1239</v>
      </c>
      <c r="I180" s="31"/>
      <c r="J180" s="31"/>
      <c r="K180" s="31"/>
      <c r="L180" s="31"/>
      <c r="M180" s="31"/>
      <c r="N180" s="31"/>
      <c r="O180" s="31"/>
      <c r="P180" s="31"/>
      <c r="Q180" s="31"/>
      <c r="R180" s="1">
        <f t="shared" si="2"/>
        <v>653</v>
      </c>
      <c r="S180" s="31"/>
      <c r="T180" s="31" t="str">
        <v>Primal Pulse</v>
      </c>
      <c r="U180" s="4" t="str">
        <v>12,4069478908189</v>
      </c>
      <c r="V180" s="4">
        <v>0</v>
      </c>
      <c r="W180" s="31">
        <v>0.1</v>
      </c>
      <c r="X180" s="31">
        <v>0.2</v>
      </c>
      <c r="Y180" s="31"/>
      <c r="Z180" s="31"/>
      <c r="AA180" s="31"/>
      <c r="AB180" s="31"/>
      <c r="AC180" s="31"/>
      <c r="AD180" s="31"/>
      <c r="AE180" s="31"/>
      <c r="AF180" s="31"/>
      <c r="AG180" s="31"/>
      <c r="AH180" s="31"/>
      <c r="AI180" s="31"/>
      <c r="AJ180" s="31"/>
      <c r="AK180" s="31"/>
      <c r="AL180" s="31"/>
      <c r="AM180" s="31"/>
    </row>
    <row r="181" spans="1:39" s="6" customFormat="1" ht="24.95" customHeight="1">
      <c r="B181" s="32">
        <v>75</v>
      </c>
      <c r="C181" s="32">
        <v>4</v>
      </c>
      <c r="D181" s="41">
        <v>6</v>
      </c>
      <c r="E181" s="1" cm="1">
        <f t="array" ref="E181">SUM(--ISNUMBER(FIND(H181,'User Data'!$E$3:$E$852)))</f>
        <v>48</v>
      </c>
      <c r="F181" s="185"/>
      <c r="G181" s="59" t="s">
        <v>2613</v>
      </c>
      <c r="H181" s="31" t="str">
        <v>M-1308</v>
      </c>
      <c r="I181" s="31"/>
      <c r="J181" s="31"/>
      <c r="K181" s="31"/>
      <c r="L181" s="31"/>
      <c r="M181" s="31"/>
      <c r="N181" s="31"/>
      <c r="O181" s="31"/>
      <c r="P181" s="31"/>
      <c r="Q181" s="31"/>
      <c r="R181" s="1">
        <f t="shared" si="2"/>
        <v>914</v>
      </c>
      <c r="S181" s="31"/>
      <c r="T181" s="31" t="str">
        <v>Slick Silver</v>
      </c>
      <c r="U181" s="4" t="str">
        <v>16,3934426229508</v>
      </c>
      <c r="V181" s="4">
        <v>0</v>
      </c>
      <c r="W181" s="31">
        <v>0.3</v>
      </c>
      <c r="X181" s="31">
        <v>0.3</v>
      </c>
      <c r="Y181" s="31"/>
      <c r="Z181" s="31"/>
      <c r="AA181" s="31"/>
      <c r="AB181" s="31"/>
      <c r="AC181" s="31"/>
      <c r="AD181" s="31"/>
      <c r="AE181" s="31"/>
      <c r="AF181" s="31"/>
      <c r="AG181" s="31"/>
      <c r="AH181" s="31"/>
      <c r="AI181" s="31"/>
      <c r="AJ181" s="31"/>
      <c r="AK181" s="31"/>
      <c r="AL181" s="31"/>
      <c r="AM181" s="31"/>
    </row>
    <row r="182" spans="1:39" s="6" customFormat="1" ht="24.95" customHeight="1">
      <c r="B182" s="32">
        <v>76</v>
      </c>
      <c r="C182" s="32">
        <v>4</v>
      </c>
      <c r="D182" s="41">
        <v>6</v>
      </c>
      <c r="E182" s="1" cm="1">
        <f t="array" ref="E182">SUM(--ISNUMBER(FIND(H182,'User Data'!$E$3:$E$852)))</f>
        <v>80</v>
      </c>
      <c r="F182" s="185"/>
      <c r="G182" s="59" t="s">
        <v>1366</v>
      </c>
      <c r="H182" s="31" t="str">
        <v>M-0943</v>
      </c>
      <c r="I182" s="31"/>
      <c r="J182" s="31"/>
      <c r="K182" s="31"/>
      <c r="L182" s="31"/>
      <c r="M182" s="31"/>
      <c r="N182" s="31"/>
      <c r="O182" s="31"/>
      <c r="P182" s="31"/>
      <c r="Q182" s="31"/>
      <c r="R182" s="1">
        <f t="shared" si="2"/>
        <v>814</v>
      </c>
      <c r="S182" s="31"/>
      <c r="T182" s="31" t="str">
        <v>Happy Hoof</v>
      </c>
      <c r="U182" s="4" t="str">
        <v>14,8</v>
      </c>
      <c r="V182" s="4">
        <v>0</v>
      </c>
      <c r="W182" s="31">
        <v>0.3</v>
      </c>
      <c r="X182" s="31">
        <v>0.2</v>
      </c>
      <c r="Y182" s="31"/>
      <c r="Z182" s="31"/>
      <c r="AA182" s="31"/>
      <c r="AB182" s="31"/>
      <c r="AC182" s="31"/>
      <c r="AD182" s="31"/>
      <c r="AE182" s="31"/>
      <c r="AF182" s="31"/>
      <c r="AG182" s="31"/>
      <c r="AH182" s="31"/>
      <c r="AI182" s="31"/>
      <c r="AJ182" s="31"/>
      <c r="AK182" s="31"/>
      <c r="AL182" s="31"/>
      <c r="AM182" s="31"/>
    </row>
    <row r="183" spans="1:39" s="6" customFormat="1" ht="24.95" customHeight="1">
      <c r="B183" s="32">
        <v>77</v>
      </c>
      <c r="C183" s="32">
        <v>4</v>
      </c>
      <c r="D183" s="41">
        <v>6</v>
      </c>
      <c r="E183" s="1" cm="1">
        <f t="array" ref="E183">SUM(--ISNUMBER(FIND(H183,'User Data'!$E$3:$E$852)))</f>
        <v>243</v>
      </c>
      <c r="F183" s="185"/>
      <c r="G183" s="59" t="s">
        <v>698</v>
      </c>
      <c r="H183" s="31" t="str">
        <v>M-0715</v>
      </c>
      <c r="I183" s="31"/>
      <c r="J183" s="31"/>
      <c r="K183" s="31"/>
      <c r="L183" s="31"/>
      <c r="R183" s="1">
        <f t="shared" si="2"/>
        <v>928</v>
      </c>
      <c r="T183" s="6" t="str">
        <v>Rushing Rapids</v>
      </c>
      <c r="U183" s="4" t="str">
        <v>17,8</v>
      </c>
      <c r="V183" s="4">
        <v>0</v>
      </c>
      <c r="W183" s="31">
        <v>0</v>
      </c>
      <c r="X183" s="31">
        <v>0.3</v>
      </c>
      <c r="Y183" s="31"/>
      <c r="Z183" s="31"/>
      <c r="AA183" s="31"/>
      <c r="AB183" s="31"/>
      <c r="AC183" s="31"/>
      <c r="AD183" s="31"/>
      <c r="AE183" s="31"/>
      <c r="AF183" s="31"/>
      <c r="AG183" s="31"/>
      <c r="AH183" s="31"/>
      <c r="AI183" s="31"/>
      <c r="AJ183" s="31"/>
      <c r="AK183" s="31"/>
      <c r="AL183" s="31"/>
      <c r="AM183" s="31"/>
    </row>
    <row r="184" spans="1:39" s="6" customFormat="1" ht="24.95" customHeight="1">
      <c r="B184" s="32">
        <v>78</v>
      </c>
      <c r="C184" s="32">
        <v>4</v>
      </c>
      <c r="D184" s="41">
        <v>6</v>
      </c>
      <c r="E184" s="1" cm="1">
        <f t="array" ref="E184">SUM(--ISNUMBER(FIND(H184,'User Data'!$E$3:$E$852)))</f>
        <v>72</v>
      </c>
      <c r="F184" s="185"/>
      <c r="G184" s="59" t="s">
        <v>961</v>
      </c>
      <c r="H184" s="31" t="str">
        <v>M-0805</v>
      </c>
      <c r="I184" s="31"/>
      <c r="J184" s="31"/>
      <c r="K184" s="31"/>
      <c r="L184" s="31"/>
      <c r="R184" s="1">
        <f t="shared" si="2"/>
        <v>359</v>
      </c>
      <c r="T184" s="6" t="str">
        <v>Clever Cloud</v>
      </c>
      <c r="U184" s="4" t="str">
        <v>6,99790062981106</v>
      </c>
      <c r="V184" s="4">
        <v>0</v>
      </c>
      <c r="W184" s="31">
        <v>0.1</v>
      </c>
      <c r="X184" s="31">
        <v>0</v>
      </c>
      <c r="Y184" s="31"/>
      <c r="Z184" s="31"/>
      <c r="AA184" s="31"/>
      <c r="AB184" s="31"/>
      <c r="AC184" s="31"/>
      <c r="AD184" s="31"/>
      <c r="AE184" s="31"/>
      <c r="AF184" s="31"/>
      <c r="AG184" s="31"/>
      <c r="AH184" s="31"/>
      <c r="AI184" s="31"/>
      <c r="AJ184" s="31"/>
      <c r="AK184" s="31"/>
      <c r="AL184" s="31"/>
      <c r="AM184" s="31"/>
    </row>
    <row r="185" spans="1:39" s="6" customFormat="1" ht="24.95" customHeight="1">
      <c r="B185" s="32">
        <v>79</v>
      </c>
      <c r="C185" s="32">
        <v>4</v>
      </c>
      <c r="D185" s="41">
        <v>6</v>
      </c>
      <c r="E185" s="1" cm="1">
        <f t="array" ref="E185">SUM(--ISNUMBER(FIND(H185,'User Data'!$E$3:$E$852)))</f>
        <v>14</v>
      </c>
      <c r="F185" s="185"/>
      <c r="G185" s="59" t="s">
        <v>2747</v>
      </c>
      <c r="H185" s="31" t="str">
        <v>F-0511</v>
      </c>
      <c r="I185" s="31"/>
      <c r="J185" s="31"/>
      <c r="K185" s="31"/>
      <c r="L185" s="31"/>
      <c r="R185" s="1">
        <f t="shared" si="2"/>
        <v>452</v>
      </c>
      <c r="T185" s="6" t="str">
        <v>Fiery Frenzy</v>
      </c>
      <c r="U185" s="4" t="str">
        <v>8,4</v>
      </c>
      <c r="V185" s="4">
        <v>0</v>
      </c>
      <c r="W185" s="31">
        <v>0.2</v>
      </c>
      <c r="X185" s="31">
        <v>0.2</v>
      </c>
      <c r="Y185" s="31"/>
      <c r="Z185" s="31"/>
      <c r="AA185" s="31"/>
      <c r="AB185" s="31"/>
      <c r="AC185" s="31"/>
      <c r="AD185" s="31"/>
      <c r="AE185" s="31"/>
      <c r="AF185" s="31"/>
      <c r="AG185" s="31"/>
      <c r="AH185" s="31"/>
      <c r="AI185" s="31"/>
      <c r="AJ185" s="31"/>
      <c r="AK185" s="31"/>
      <c r="AL185" s="31"/>
      <c r="AM185" s="31"/>
    </row>
    <row r="186" spans="1:39" s="31" customFormat="1" ht="24.95" customHeight="1">
      <c r="A186" s="6"/>
      <c r="B186" s="32">
        <v>80</v>
      </c>
      <c r="C186" s="32">
        <v>4</v>
      </c>
      <c r="D186" s="41">
        <v>6</v>
      </c>
      <c r="E186" s="1" cm="1">
        <f t="array" ref="E186">SUM(--ISNUMBER(FIND(H186,'User Data'!$E$3:$E$852)))</f>
        <v>408</v>
      </c>
      <c r="F186" s="185"/>
      <c r="G186" s="59" t="s">
        <v>450</v>
      </c>
      <c r="H186" s="31" t="str">
        <v>F-0629</v>
      </c>
      <c r="R186" s="1">
        <f t="shared" si="2"/>
        <v>452</v>
      </c>
      <c r="T186" s="31" t="str">
        <v>Proud Pioneer</v>
      </c>
      <c r="U186" s="4" t="str">
        <v>8,4</v>
      </c>
      <c r="V186" s="4">
        <v>0</v>
      </c>
      <c r="W186" s="31">
        <v>0.2</v>
      </c>
      <c r="X186" s="31">
        <v>0.2</v>
      </c>
    </row>
    <row r="187" spans="1:39" s="31" customFormat="1" ht="24" thickBot="1">
      <c r="A187" s="6"/>
      <c r="B187" s="6"/>
      <c r="C187" s="6"/>
      <c r="D187" s="6"/>
      <c r="E187" s="6"/>
      <c r="F187" s="6"/>
      <c r="G187" s="6"/>
      <c r="R187" s="1">
        <f t="shared" si="2"/>
        <v>1042</v>
      </c>
      <c r="T187" s="31" t="str">
        <v>Jovial Jockey</v>
      </c>
      <c r="U187" s="4" t="str">
        <v>19,6078431372549</v>
      </c>
      <c r="V187" s="4">
        <v>0</v>
      </c>
      <c r="W187" s="31">
        <v>0.2</v>
      </c>
      <c r="X187" s="31">
        <v>0.1</v>
      </c>
    </row>
    <row r="188" spans="1:39" ht="22.5" customHeight="1" thickBot="1">
      <c r="B188" s="34" t="s">
        <v>19</v>
      </c>
      <c r="C188" s="114" t="s">
        <v>3028</v>
      </c>
      <c r="D188" s="35" t="s">
        <v>2876</v>
      </c>
      <c r="K188" s="110" t="s">
        <v>2859</v>
      </c>
      <c r="L188" s="111"/>
      <c r="M188" s="110" t="s">
        <v>2860</v>
      </c>
      <c r="N188" s="111"/>
      <c r="O188" s="111" t="s">
        <v>2861</v>
      </c>
      <c r="P188" s="112"/>
      <c r="R188" s="1">
        <f t="shared" si="2"/>
        <v>533</v>
      </c>
      <c r="T188" s="4" t="str">
        <v>Zany Zeal</v>
      </c>
      <c r="U188" s="4" t="str">
        <v>10,3950103950104</v>
      </c>
      <c r="V188" s="4">
        <v>0</v>
      </c>
      <c r="W188" s="4">
        <v>0.1</v>
      </c>
      <c r="X188" s="4">
        <v>0</v>
      </c>
    </row>
    <row r="189" spans="1:39" s="31" customFormat="1" ht="15" customHeight="1">
      <c r="A189" s="6"/>
      <c r="B189" s="6"/>
      <c r="C189" s="6"/>
      <c r="D189" s="6"/>
      <c r="E189" s="6"/>
      <c r="F189" s="6"/>
      <c r="G189" s="6"/>
      <c r="H189" s="6"/>
      <c r="I189" s="6"/>
      <c r="K189" s="129" t="s">
        <v>2862</v>
      </c>
      <c r="L189" s="128"/>
      <c r="M189" s="127" t="s">
        <v>2863</v>
      </c>
      <c r="N189" s="128"/>
      <c r="O189" s="126" t="s">
        <v>2864</v>
      </c>
      <c r="P189" s="130"/>
      <c r="R189" s="1">
        <f t="shared" si="2"/>
        <v>912</v>
      </c>
      <c r="T189" s="31" t="str">
        <v>Gorgeous Glide</v>
      </c>
      <c r="U189" s="4" t="str">
        <v>17,3913043478261</v>
      </c>
      <c r="V189" s="4">
        <v>0</v>
      </c>
      <c r="W189" s="31">
        <v>0.2</v>
      </c>
      <c r="X189" s="31">
        <v>0</v>
      </c>
    </row>
    <row r="190" spans="1:39" s="31" customFormat="1" ht="15" customHeight="1">
      <c r="A190" s="6"/>
      <c r="B190" s="6" t="s">
        <v>3025</v>
      </c>
      <c r="C190" s="6"/>
      <c r="D190" s="6"/>
      <c r="E190" s="6"/>
      <c r="F190" s="6"/>
      <c r="G190" s="6"/>
      <c r="H190" s="6"/>
      <c r="I190" s="6"/>
      <c r="K190" s="129" t="s">
        <v>2865</v>
      </c>
      <c r="L190" s="128"/>
      <c r="M190" s="127" t="s">
        <v>2866</v>
      </c>
      <c r="N190" s="128"/>
      <c r="O190" s="127" t="s">
        <v>2864</v>
      </c>
      <c r="P190" s="131"/>
      <c r="R190" s="1">
        <f t="shared" si="2"/>
        <v>564</v>
      </c>
      <c r="T190" s="31" t="str">
        <v>Majestic Majesty</v>
      </c>
      <c r="U190" s="4" t="str">
        <v>10,6044538706257</v>
      </c>
      <c r="V190" s="4">
        <v>0</v>
      </c>
      <c r="W190" s="31">
        <v>0.2</v>
      </c>
      <c r="X190" s="31">
        <v>0.1</v>
      </c>
    </row>
    <row r="191" spans="1:39" s="31" customFormat="1" ht="15" customHeight="1">
      <c r="A191" s="6"/>
      <c r="B191" s="6" t="s">
        <v>3070</v>
      </c>
      <c r="C191" s="6"/>
      <c r="D191" s="6"/>
      <c r="E191" s="6"/>
      <c r="F191" s="6"/>
      <c r="G191" s="6"/>
      <c r="H191" s="6"/>
      <c r="K191" s="129" t="s">
        <v>2867</v>
      </c>
      <c r="L191" s="128"/>
      <c r="M191" s="127" t="s">
        <v>2666</v>
      </c>
      <c r="N191" s="128"/>
      <c r="O191" s="127" t="s">
        <v>2864</v>
      </c>
      <c r="P191" s="131"/>
      <c r="R191" s="1">
        <f t="shared" si="2"/>
        <v>892</v>
      </c>
      <c r="T191" s="31" t="str">
        <v>Keen Knight</v>
      </c>
      <c r="U191" s="4" t="str">
        <v>17,0068027210884</v>
      </c>
      <c r="V191" s="4">
        <v>0</v>
      </c>
      <c r="W191" s="31">
        <v>0.2</v>
      </c>
      <c r="X191" s="31">
        <v>0</v>
      </c>
    </row>
    <row r="192" spans="1:39" s="31" customFormat="1" ht="15" customHeight="1">
      <c r="A192" s="6"/>
      <c r="B192" s="38" t="s">
        <v>3026</v>
      </c>
      <c r="C192" s="6"/>
      <c r="D192" s="6"/>
      <c r="E192" s="6"/>
      <c r="F192" s="6"/>
      <c r="G192" s="6"/>
      <c r="H192" s="6"/>
      <c r="K192" s="129" t="s">
        <v>2868</v>
      </c>
      <c r="L192" s="128"/>
      <c r="M192" s="127" t="s">
        <v>2869</v>
      </c>
      <c r="N192" s="128"/>
      <c r="O192" s="127" t="s">
        <v>2870</v>
      </c>
      <c r="P192" s="131"/>
      <c r="R192" s="1">
        <f t="shared" si="2"/>
        <v>517</v>
      </c>
      <c r="T192" s="31" t="str">
        <v>Sparks Sprinter</v>
      </c>
      <c r="U192" s="4" t="str">
        <v>9,59692898272553</v>
      </c>
      <c r="V192" s="4">
        <v>0</v>
      </c>
      <c r="W192" s="31">
        <v>0.2</v>
      </c>
      <c r="X192" s="31">
        <v>0.2</v>
      </c>
    </row>
    <row r="193" spans="1:93" s="31" customFormat="1" ht="15" customHeight="1">
      <c r="A193" s="6"/>
      <c r="B193" s="36"/>
      <c r="C193" s="45"/>
      <c r="D193" s="6"/>
      <c r="E193" s="6"/>
      <c r="F193" s="6"/>
      <c r="G193" s="6"/>
      <c r="H193" s="6"/>
      <c r="K193" s="129" t="s">
        <v>2871</v>
      </c>
      <c r="L193" s="128"/>
      <c r="M193" s="127" t="s">
        <v>2872</v>
      </c>
      <c r="N193" s="128"/>
      <c r="O193" s="127" t="s">
        <v>2870</v>
      </c>
      <c r="P193" s="131"/>
      <c r="R193" s="1">
        <f t="shared" si="2"/>
        <v>923</v>
      </c>
      <c r="T193" s="31" t="str">
        <v>Fleet Foot</v>
      </c>
      <c r="U193" s="4" t="str">
        <v>17,2117039586919</v>
      </c>
      <c r="V193" s="4">
        <v>0</v>
      </c>
      <c r="W193" s="31">
        <v>0.3</v>
      </c>
      <c r="X193" s="31">
        <v>0</v>
      </c>
    </row>
    <row r="194" spans="1:93" s="31" customFormat="1" ht="15" customHeight="1">
      <c r="A194" s="6"/>
      <c r="B194" s="36" t="s">
        <v>3037</v>
      </c>
      <c r="C194" s="46"/>
      <c r="D194" s="6"/>
      <c r="E194" s="6"/>
      <c r="F194" s="6"/>
      <c r="G194" s="6"/>
      <c r="H194" s="6"/>
      <c r="K194" s="129" t="s">
        <v>2873</v>
      </c>
      <c r="L194" s="128"/>
      <c r="M194" s="127" t="s">
        <v>2874</v>
      </c>
      <c r="N194" s="128"/>
      <c r="O194" s="127" t="s">
        <v>2864</v>
      </c>
      <c r="P194" s="131"/>
      <c r="R194" s="1">
        <f t="shared" si="2"/>
        <v>872</v>
      </c>
      <c r="T194" s="31" t="str">
        <v>Nimble Nighthawk</v>
      </c>
      <c r="U194" s="4" t="str">
        <v>16,2074554294976</v>
      </c>
      <c r="V194" s="4">
        <v>0</v>
      </c>
      <c r="W194" s="31">
        <v>0.2</v>
      </c>
      <c r="X194" s="31">
        <v>0.2</v>
      </c>
    </row>
    <row r="195" spans="1:93" s="31" customFormat="1" ht="15" customHeight="1">
      <c r="A195" s="6"/>
      <c r="B195" s="46" t="s">
        <v>3027</v>
      </c>
      <c r="C195" s="6"/>
      <c r="D195" s="6"/>
      <c r="E195" s="6"/>
      <c r="F195" s="6"/>
      <c r="G195" s="6"/>
      <c r="H195" s="6"/>
      <c r="K195" s="129" t="s">
        <v>2875</v>
      </c>
      <c r="L195" s="128"/>
      <c r="M195" s="127" t="s">
        <v>2765</v>
      </c>
      <c r="N195" s="128"/>
      <c r="O195" s="127" t="s">
        <v>2870</v>
      </c>
      <c r="P195" s="131"/>
      <c r="R195" s="1">
        <f t="shared" si="2"/>
        <v>789</v>
      </c>
      <c r="T195" s="31" t="str">
        <v>Pristine Pearl</v>
      </c>
      <c r="U195" s="4" t="str">
        <v>15,4083204930663</v>
      </c>
      <c r="V195" s="4">
        <v>0</v>
      </c>
      <c r="W195" s="31">
        <v>0.1</v>
      </c>
      <c r="X195" s="31">
        <v>0</v>
      </c>
    </row>
    <row r="196" spans="1:93" s="53" customFormat="1" ht="15" customHeight="1" thickBot="1">
      <c r="A196" s="48"/>
      <c r="B196" s="48"/>
      <c r="C196" s="49"/>
      <c r="D196" s="48"/>
      <c r="E196" s="48"/>
      <c r="F196" s="48"/>
      <c r="G196" s="48"/>
      <c r="H196" s="48"/>
      <c r="I196" s="48"/>
      <c r="J196" s="48"/>
      <c r="K196" s="132" t="s">
        <v>2876</v>
      </c>
      <c r="L196" s="133"/>
      <c r="M196" s="134" t="s">
        <v>2877</v>
      </c>
      <c r="N196" s="133"/>
      <c r="O196" s="134" t="s">
        <v>2864</v>
      </c>
      <c r="P196" s="135"/>
      <c r="R196" s="1">
        <f t="shared" si="2"/>
        <v>977</v>
      </c>
      <c r="T196" s="53" t="str">
        <v>Bright Blaze</v>
      </c>
      <c r="U196" s="4" t="str">
        <v>18,2149362477231</v>
      </c>
      <c r="V196" s="4">
        <v>0</v>
      </c>
      <c r="W196" s="53">
        <v>0.3</v>
      </c>
      <c r="X196" s="53">
        <v>0</v>
      </c>
    </row>
    <row r="197" spans="1:93" s="53" customFormat="1" ht="15" customHeight="1">
      <c r="A197" s="48"/>
      <c r="B197" s="38" t="s">
        <v>34</v>
      </c>
      <c r="C197" s="49"/>
      <c r="D197" s="48"/>
      <c r="E197" s="48"/>
      <c r="F197" s="48"/>
      <c r="G197" s="48"/>
      <c r="H197" s="48"/>
      <c r="I197" s="48"/>
      <c r="J197" s="48"/>
    </row>
    <row r="198" spans="1:93" s="31" customFormat="1" ht="15" customHeight="1">
      <c r="B198" s="37" t="s">
        <v>3038</v>
      </c>
      <c r="C198" s="6"/>
    </row>
    <row r="199" spans="1:93" s="31" customFormat="1" ht="15" customHeight="1">
      <c r="B199" s="37" t="s">
        <v>3093</v>
      </c>
      <c r="C199" s="6"/>
    </row>
    <row r="200" spans="1:93" s="31" customFormat="1" ht="15" customHeight="1">
      <c r="B200" s="37" t="s">
        <v>3094</v>
      </c>
      <c r="C200" s="6"/>
    </row>
    <row r="201" spans="1:93" s="31" customFormat="1" ht="15" customHeight="1" thickBot="1">
      <c r="A201" s="6"/>
      <c r="B201" s="6"/>
      <c r="C201" s="6"/>
      <c r="D201" s="6"/>
      <c r="E201" s="6"/>
      <c r="F201" s="6"/>
      <c r="G201" s="6"/>
      <c r="I201" s="6"/>
      <c r="J201" s="6"/>
    </row>
    <row r="202" spans="1:93" s="31" customFormat="1" ht="22.5" customHeight="1" thickBot="1">
      <c r="A202" s="6"/>
      <c r="B202" s="28" t="s">
        <v>3</v>
      </c>
      <c r="C202" s="29" t="s">
        <v>4</v>
      </c>
      <c r="D202" s="28" t="s">
        <v>5</v>
      </c>
      <c r="E202" s="39" t="s">
        <v>6</v>
      </c>
      <c r="F202" s="6"/>
      <c r="G202" s="123" t="s">
        <v>2839</v>
      </c>
      <c r="H202" s="117"/>
      <c r="I202" s="117"/>
      <c r="J202" s="117"/>
      <c r="K202" s="117"/>
      <c r="L202" s="117"/>
      <c r="M202" s="117"/>
      <c r="N202" s="117"/>
      <c r="O202" s="117"/>
      <c r="P202" s="117"/>
      <c r="Q202" s="117"/>
      <c r="R202" s="117"/>
      <c r="S202" s="117"/>
      <c r="T202" s="117"/>
      <c r="U202" s="117"/>
      <c r="V202" s="117"/>
      <c r="W202" s="117"/>
      <c r="X202" s="117"/>
      <c r="Y202" s="117"/>
      <c r="Z202" s="117"/>
      <c r="AA202" s="117"/>
      <c r="AB202" s="117"/>
      <c r="AC202" s="117"/>
      <c r="AD202" s="117"/>
      <c r="AE202" s="117"/>
      <c r="AF202" s="117"/>
      <c r="AG202" s="117"/>
      <c r="AH202" s="117"/>
      <c r="AI202" s="117"/>
      <c r="AJ202" s="117"/>
      <c r="AK202" s="117"/>
      <c r="AL202" s="117"/>
      <c r="AM202" s="118"/>
    </row>
    <row r="203" spans="1:93" s="31" customFormat="1" ht="15" customHeight="1">
      <c r="A203" s="6"/>
      <c r="B203" s="6"/>
      <c r="C203" s="6"/>
      <c r="D203" s="6"/>
      <c r="E203" s="6"/>
      <c r="F203" s="6"/>
      <c r="G203" s="52"/>
      <c r="H203" s="52"/>
      <c r="I203" s="52"/>
      <c r="J203" s="52"/>
      <c r="K203" s="52"/>
      <c r="L203" s="52"/>
      <c r="M203" s="52"/>
      <c r="N203" s="50"/>
    </row>
    <row r="204" spans="1:93" s="31" customFormat="1" ht="24.95" customHeight="1">
      <c r="A204" s="6"/>
      <c r="B204" s="32" t="s">
        <v>20</v>
      </c>
      <c r="C204" s="32">
        <v>5</v>
      </c>
      <c r="D204" s="33">
        <v>0</v>
      </c>
      <c r="E204" s="1">
        <v>16</v>
      </c>
      <c r="F204" s="185"/>
      <c r="G204" s="121" t="s">
        <v>2840</v>
      </c>
      <c r="H204" s="119"/>
      <c r="I204" s="119"/>
      <c r="J204" s="119"/>
      <c r="K204" s="119"/>
      <c r="L204" s="119"/>
      <c r="M204" s="119"/>
      <c r="N204" s="119"/>
      <c r="O204" s="119"/>
      <c r="P204" s="119"/>
      <c r="Q204" s="119"/>
      <c r="R204" s="119"/>
      <c r="S204" s="119"/>
      <c r="T204" s="119"/>
      <c r="U204" s="119"/>
      <c r="V204" s="119"/>
      <c r="W204" s="119"/>
      <c r="X204" s="119"/>
      <c r="Y204" s="119"/>
      <c r="Z204" s="119"/>
      <c r="AA204" s="119"/>
      <c r="AB204" s="119"/>
      <c r="AC204" s="119"/>
      <c r="AD204" s="119"/>
      <c r="AE204" s="119"/>
      <c r="AF204" s="119"/>
      <c r="AG204" s="119"/>
      <c r="AH204" s="119"/>
      <c r="AI204" s="119"/>
      <c r="AJ204" s="119"/>
      <c r="AK204" s="119"/>
      <c r="AL204" s="119"/>
      <c r="AM204" s="120"/>
      <c r="AO204" s="31" t="str" cm="1">
        <f t="array" ref="AO204">_xlfn.REDUCE("1",_xlfn.TEXTSPLIT(G204,";"),_xlfn.LAMBDA(_xlpm.state,_xlpm.curr, IF(_xlfn.XLOOKUP(_xlpm.curr,$M$189:$M$196,$O$189:$O$196,,0,1)="Yes",_xlpm.state &amp; IF(RIGHT(_xlpm.state)="1",";2",";1"),_xlpm.state&amp;RIGHT(_xlpm.state))))</f>
        <v>111111111;222;1111111111111111;2;1;222222;1111111111;22222;1111;2222;111;22222222;1111111111111;222;111;222;111111111111111;222222;111;22222;11;2;111;2;11111;22;111;2222;1;22;111;22;1</v>
      </c>
      <c r="CO204" s="31" cm="1">
        <f t="array" ref="CO204">MAX(LEN(_xlfn.TEXTSPLIT(AO204,";")))</f>
        <v>16</v>
      </c>
    </row>
    <row r="205" spans="1:93" s="31" customFormat="1" ht="15" customHeight="1">
      <c r="A205" s="6"/>
      <c r="B205" s="6"/>
      <c r="C205" s="6"/>
      <c r="D205" s="6"/>
      <c r="E205" s="56"/>
      <c r="F205" s="6"/>
      <c r="G205" s="122"/>
      <c r="H205" s="60"/>
      <c r="I205" s="60"/>
      <c r="J205" s="60"/>
      <c r="K205" s="60"/>
      <c r="L205" s="60"/>
      <c r="M205" s="60"/>
      <c r="N205" s="51"/>
    </row>
    <row r="206" spans="1:93" s="31" customFormat="1" ht="24.95" customHeight="1">
      <c r="A206" s="6"/>
      <c r="B206" s="32">
        <v>81</v>
      </c>
      <c r="C206" s="32">
        <v>5</v>
      </c>
      <c r="D206" s="41">
        <v>8</v>
      </c>
      <c r="E206" s="1" cm="1">
        <f t="array" ref="E206:E225">CO206:CO225</f>
        <v>14</v>
      </c>
      <c r="F206" s="185"/>
      <c r="G206" s="121" t="s">
        <v>2841</v>
      </c>
      <c r="H206" s="119"/>
      <c r="I206" s="119"/>
      <c r="J206" s="119"/>
      <c r="K206" s="119"/>
      <c r="L206" s="119"/>
      <c r="M206" s="119"/>
      <c r="N206" s="119"/>
      <c r="O206" s="119"/>
      <c r="P206" s="119"/>
      <c r="Q206" s="119"/>
      <c r="R206" s="119"/>
      <c r="S206" s="119"/>
      <c r="T206" s="119"/>
      <c r="U206" s="119"/>
      <c r="V206" s="119"/>
      <c r="W206" s="119"/>
      <c r="X206" s="119"/>
      <c r="Y206" s="119"/>
      <c r="Z206" s="119"/>
      <c r="AA206" s="119"/>
      <c r="AB206" s="119"/>
      <c r="AC206" s="119"/>
      <c r="AD206" s="119"/>
      <c r="AE206" s="119"/>
      <c r="AF206" s="119"/>
      <c r="AG206" s="119"/>
      <c r="AH206" s="119"/>
      <c r="AI206" s="119"/>
      <c r="AJ206" s="119"/>
      <c r="AK206" s="119"/>
      <c r="AL206" s="119"/>
      <c r="AM206" s="120"/>
      <c r="AO206" s="31" t="str" cm="1">
        <f t="array" ref="AO206">_xlfn.REDUCE("1",_xlfn.TEXTSPLIT(G206,";"),_xlfn.LAMBDA(_xlpm.state,_xlpm.curr, IF(_xlfn.XLOOKUP(_xlpm.curr,$M$189:$M$196,$O$189:$O$196,,0,1)="Yes",_xlpm.state &amp; IF(RIGHT(_xlpm.state)="1",";2",";1"),_xlpm.state&amp;RIGHT(_xlpm.state))))</f>
        <v>1111111;222222222222;11111111;22222222;1;22222222222;11111111;22;11111111111111;22222;111111111111;222222;1111;222;1;222;11111111;2;111111;22222;111111;222;1;22;1;222222;111;2222</v>
      </c>
      <c r="CO206" s="31" cm="1">
        <f t="array" ref="CO206">MAX(LEN(_xlfn.TEXTSPLIT(AO206,";")))</f>
        <v>14</v>
      </c>
    </row>
    <row r="207" spans="1:93" s="31" customFormat="1" ht="24.95" customHeight="1">
      <c r="A207" s="6"/>
      <c r="B207" s="32">
        <v>82</v>
      </c>
      <c r="C207" s="32">
        <v>5</v>
      </c>
      <c r="D207" s="41">
        <v>8</v>
      </c>
      <c r="E207" s="1">
        <v>20</v>
      </c>
      <c r="F207" s="185"/>
      <c r="G207" s="121" t="s">
        <v>2842</v>
      </c>
      <c r="H207" s="119"/>
      <c r="I207" s="119"/>
      <c r="J207" s="119"/>
      <c r="K207" s="119"/>
      <c r="L207" s="119"/>
      <c r="M207" s="119"/>
      <c r="N207" s="119"/>
      <c r="O207" s="119"/>
      <c r="P207" s="119"/>
      <c r="Q207" s="119"/>
      <c r="R207" s="119"/>
      <c r="S207" s="119"/>
      <c r="T207" s="119"/>
      <c r="U207" s="119"/>
      <c r="V207" s="119"/>
      <c r="W207" s="119"/>
      <c r="X207" s="119"/>
      <c r="Y207" s="119"/>
      <c r="Z207" s="119"/>
      <c r="AA207" s="119"/>
      <c r="AB207" s="119"/>
      <c r="AC207" s="119"/>
      <c r="AD207" s="119"/>
      <c r="AE207" s="119"/>
      <c r="AF207" s="119"/>
      <c r="AG207" s="119"/>
      <c r="AH207" s="119"/>
      <c r="AI207" s="119"/>
      <c r="AJ207" s="119"/>
      <c r="AK207" s="119"/>
      <c r="AL207" s="119"/>
      <c r="AM207" s="120"/>
      <c r="AO207" s="31" t="str" cm="1">
        <f t="array" ref="AO207">_xlfn.REDUCE("1",_xlfn.TEXTSPLIT(G207,";"),_xlfn.LAMBDA(_xlpm.state,_xlpm.curr, IF(_xlfn.XLOOKUP(_xlpm.curr,$M$189:$M$196,$O$189:$O$196,,0,1)="Yes",_xlpm.state &amp; IF(RIGHT(_xlpm.state)="1",";2",";1"),_xlpm.state&amp;RIGHT(_xlpm.state))))</f>
        <v>1111111111111;2222;11111;22;1;2;11111;2;1111111111111111111;22222;11111;222222222;11111111111111111111;2;1111;222222222;111111111;2;111111;22222222222;1;2;111;2222;11111111111</v>
      </c>
      <c r="CO207" s="31" cm="1">
        <f t="array" ref="CO207">MAX(LEN(_xlfn.TEXTSPLIT(AO207,";")))</f>
        <v>20</v>
      </c>
    </row>
    <row r="208" spans="1:93" s="31" customFormat="1" ht="24.95" customHeight="1">
      <c r="A208" s="6"/>
      <c r="B208" s="32">
        <v>83</v>
      </c>
      <c r="C208" s="32">
        <v>5</v>
      </c>
      <c r="D208" s="41">
        <v>8</v>
      </c>
      <c r="E208" s="1">
        <v>20</v>
      </c>
      <c r="F208" s="185"/>
      <c r="G208" s="121" t="s">
        <v>2843</v>
      </c>
      <c r="H208" s="119"/>
      <c r="I208" s="119"/>
      <c r="J208" s="119"/>
      <c r="K208" s="119"/>
      <c r="L208" s="119"/>
      <c r="M208" s="119"/>
      <c r="N208" s="119"/>
      <c r="O208" s="119"/>
      <c r="P208" s="119"/>
      <c r="Q208" s="119"/>
      <c r="R208" s="119"/>
      <c r="S208" s="119"/>
      <c r="T208" s="119"/>
      <c r="U208" s="119"/>
      <c r="V208" s="119"/>
      <c r="W208" s="119"/>
      <c r="X208" s="119"/>
      <c r="Y208" s="119"/>
      <c r="Z208" s="119"/>
      <c r="AA208" s="119"/>
      <c r="AB208" s="119"/>
      <c r="AC208" s="119"/>
      <c r="AD208" s="119"/>
      <c r="AE208" s="119"/>
      <c r="AF208" s="119"/>
      <c r="AG208" s="119"/>
      <c r="AH208" s="119"/>
      <c r="AI208" s="119"/>
      <c r="AJ208" s="119"/>
      <c r="AK208" s="119"/>
      <c r="AL208" s="119"/>
      <c r="AM208" s="120"/>
      <c r="AO208" s="31" t="str" cm="1">
        <f t="array" ref="AO208">_xlfn.REDUCE("1",_xlfn.TEXTSPLIT(G208,";"),_xlfn.LAMBDA(_xlpm.state,_xlpm.curr, IF(_xlfn.XLOOKUP(_xlpm.curr,$M$189:$M$196,$O$189:$O$196,,0,1)="Yes",_xlpm.state &amp; IF(RIGHT(_xlpm.state)="1",";2",";1"),_xlpm.state&amp;RIGHT(_xlpm.state))))</f>
        <v>11111111111111111111;22;1;222222;11;22222;11111111;22;111;2222222222;111111;22;1;2;111;222;11;2222222222;1;2;11;22;111111111;2222222;11111;222;11;222222;11111111111;2;111;22222222222</v>
      </c>
      <c r="CO208" s="31" cm="1">
        <f t="array" ref="CO208">MAX(LEN(_xlfn.TEXTSPLIT(AO208,";")))</f>
        <v>20</v>
      </c>
    </row>
    <row r="209" spans="1:93" s="31" customFormat="1" ht="24.95" customHeight="1">
      <c r="A209" s="6"/>
      <c r="B209" s="32">
        <v>84</v>
      </c>
      <c r="C209" s="32">
        <v>5</v>
      </c>
      <c r="D209" s="41">
        <v>8</v>
      </c>
      <c r="E209" s="1">
        <v>15</v>
      </c>
      <c r="F209" s="185"/>
      <c r="G209" s="121" t="s">
        <v>2844</v>
      </c>
      <c r="H209" s="119"/>
      <c r="I209" s="119"/>
      <c r="J209" s="119"/>
      <c r="K209" s="119"/>
      <c r="L209" s="119"/>
      <c r="M209" s="119"/>
      <c r="N209" s="119"/>
      <c r="O209" s="119"/>
      <c r="P209" s="119"/>
      <c r="Q209" s="119"/>
      <c r="R209" s="119"/>
      <c r="S209" s="119"/>
      <c r="T209" s="119"/>
      <c r="U209" s="119"/>
      <c r="V209" s="119"/>
      <c r="W209" s="119"/>
      <c r="X209" s="119"/>
      <c r="Y209" s="119"/>
      <c r="Z209" s="119"/>
      <c r="AA209" s="119"/>
      <c r="AB209" s="119"/>
      <c r="AC209" s="119"/>
      <c r="AD209" s="119"/>
      <c r="AE209" s="119"/>
      <c r="AF209" s="119"/>
      <c r="AG209" s="119"/>
      <c r="AH209" s="119"/>
      <c r="AI209" s="119"/>
      <c r="AJ209" s="119"/>
      <c r="AK209" s="119"/>
      <c r="AL209" s="119"/>
      <c r="AM209" s="120"/>
      <c r="AO209" s="31" t="str" cm="1">
        <f t="array" ref="AO209">_xlfn.REDUCE("1",_xlfn.TEXTSPLIT(G209,";"),_xlfn.LAMBDA(_xlpm.state,_xlpm.curr, IF(_xlfn.XLOOKUP(_xlpm.curr,$M$189:$M$196,$O$189:$O$196,,0,1)="Yes",_xlpm.state &amp; IF(RIGHT(_xlpm.state)="1",";2",";1"),_xlpm.state&amp;RIGHT(_xlpm.state))))</f>
        <v>11111111111;22222222222222;1111;222222;111111111111111;222;111;2;111;22222;11;2;11111;222222;1111111;22222;1111111;2222;11;22222;1111;2222;111;2;11;2;1;22222;11111;222;1111111111;222</v>
      </c>
      <c r="CO209" s="31" cm="1">
        <f t="array" ref="CO209">MAX(LEN(_xlfn.TEXTSPLIT(AO209,";")))</f>
        <v>15</v>
      </c>
    </row>
    <row r="210" spans="1:93" s="31" customFormat="1" ht="24.95" customHeight="1">
      <c r="A210" s="6"/>
      <c r="B210" s="32">
        <v>85</v>
      </c>
      <c r="C210" s="32">
        <v>5</v>
      </c>
      <c r="D210" s="41">
        <v>8</v>
      </c>
      <c r="E210" s="1">
        <v>24</v>
      </c>
      <c r="F210" s="185"/>
      <c r="G210" s="121" t="s">
        <v>2845</v>
      </c>
      <c r="H210" s="119"/>
      <c r="I210" s="119"/>
      <c r="J210" s="119"/>
      <c r="K210" s="119"/>
      <c r="L210" s="119"/>
      <c r="M210" s="119"/>
      <c r="N210" s="119"/>
      <c r="O210" s="119"/>
      <c r="P210" s="119"/>
      <c r="Q210" s="119"/>
      <c r="R210" s="119"/>
      <c r="S210" s="119"/>
      <c r="T210" s="119"/>
      <c r="U210" s="119"/>
      <c r="V210" s="119"/>
      <c r="W210" s="119"/>
      <c r="X210" s="119"/>
      <c r="Y210" s="119"/>
      <c r="Z210" s="119"/>
      <c r="AA210" s="119"/>
      <c r="AB210" s="119"/>
      <c r="AC210" s="119"/>
      <c r="AD210" s="119"/>
      <c r="AE210" s="119"/>
      <c r="AF210" s="119"/>
      <c r="AG210" s="119"/>
      <c r="AH210" s="119"/>
      <c r="AI210" s="119"/>
      <c r="AJ210" s="119"/>
      <c r="AK210" s="119"/>
      <c r="AL210" s="119"/>
      <c r="AM210" s="120"/>
      <c r="AO210" s="31" t="str" cm="1">
        <f t="array" ref="AO210">_xlfn.REDUCE("1",_xlfn.TEXTSPLIT(G210,";"),_xlfn.LAMBDA(_xlpm.state,_xlpm.curr, IF(_xlfn.XLOOKUP(_xlpm.curr,$M$189:$M$196,$O$189:$O$196,,0,1)="Yes",_xlpm.state &amp; IF(RIGHT(_xlpm.state)="1",";2",";1"),_xlpm.state&amp;RIGHT(_xlpm.state))))</f>
        <v>111;22222;111;22222;11111;22222;11;2;1111;22;111;222222222222222222222222;11;22;111;22222;1;22222;11111;222222;111;2222;1111;2;11;2222222222222222222;1111111;2222222;1111111;2;11111</v>
      </c>
      <c r="CO210" s="31" cm="1">
        <f t="array" ref="CO210">MAX(LEN(_xlfn.TEXTSPLIT(AO210,";")))</f>
        <v>24</v>
      </c>
    </row>
    <row r="211" spans="1:93" s="31" customFormat="1" ht="24.95" customHeight="1">
      <c r="A211" s="6"/>
      <c r="B211" s="32">
        <v>86</v>
      </c>
      <c r="C211" s="32">
        <v>5</v>
      </c>
      <c r="D211" s="41">
        <v>8</v>
      </c>
      <c r="E211" s="1">
        <v>24</v>
      </c>
      <c r="F211" s="185"/>
      <c r="G211" s="121" t="s">
        <v>2846</v>
      </c>
      <c r="H211" s="119"/>
      <c r="I211" s="119"/>
      <c r="J211" s="119"/>
      <c r="K211" s="119"/>
      <c r="L211" s="119"/>
      <c r="M211" s="119"/>
      <c r="N211" s="119"/>
      <c r="O211" s="119"/>
      <c r="P211" s="119"/>
      <c r="Q211" s="119"/>
      <c r="R211" s="119"/>
      <c r="S211" s="119"/>
      <c r="T211" s="119"/>
      <c r="U211" s="119"/>
      <c r="V211" s="119"/>
      <c r="W211" s="119"/>
      <c r="X211" s="119"/>
      <c r="Y211" s="119"/>
      <c r="Z211" s="119"/>
      <c r="AA211" s="119"/>
      <c r="AB211" s="119"/>
      <c r="AC211" s="119"/>
      <c r="AD211" s="119"/>
      <c r="AE211" s="119"/>
      <c r="AF211" s="119"/>
      <c r="AG211" s="119"/>
      <c r="AH211" s="119"/>
      <c r="AI211" s="119"/>
      <c r="AJ211" s="119"/>
      <c r="AK211" s="119"/>
      <c r="AL211" s="119"/>
      <c r="AM211" s="120"/>
      <c r="AO211" s="31" t="str" cm="1">
        <f t="array" ref="AO211">_xlfn.REDUCE("1",_xlfn.TEXTSPLIT(G211,";"),_xlfn.LAMBDA(_xlpm.state,_xlpm.curr, IF(_xlfn.XLOOKUP(_xlpm.curr,$M$189:$M$196,$O$189:$O$196,,0,1)="Yes",_xlpm.state &amp; IF(RIGHT(_xlpm.state)="1",";2",";1"),_xlpm.state&amp;RIGHT(_xlpm.state))))</f>
        <v>1111111111;2222222222;11;222222222222;11;2;1111111111;222222222222222222222222;11;222222;11111;222222222;1;222222;11111111;222;1;22222222222222;1;222;1111111;222;11111111111</v>
      </c>
      <c r="CO211" s="31" cm="1">
        <f t="array" ref="CO211">MAX(LEN(_xlfn.TEXTSPLIT(AO211,";")))</f>
        <v>24</v>
      </c>
    </row>
    <row r="212" spans="1:93" s="31" customFormat="1" ht="24.95" customHeight="1">
      <c r="A212" s="6"/>
      <c r="B212" s="32">
        <v>87</v>
      </c>
      <c r="C212" s="32">
        <v>5</v>
      </c>
      <c r="D212" s="41">
        <v>8</v>
      </c>
      <c r="E212" s="1">
        <v>14</v>
      </c>
      <c r="F212" s="185"/>
      <c r="G212" s="121" t="s">
        <v>2847</v>
      </c>
      <c r="H212" s="119"/>
      <c r="I212" s="119"/>
      <c r="J212" s="119"/>
      <c r="K212" s="119"/>
      <c r="L212" s="119"/>
      <c r="M212" s="119"/>
      <c r="N212" s="119"/>
      <c r="O212" s="119"/>
      <c r="P212" s="119"/>
      <c r="Q212" s="119"/>
      <c r="R212" s="119"/>
      <c r="S212" s="119"/>
      <c r="T212" s="119"/>
      <c r="U212" s="119"/>
      <c r="V212" s="119"/>
      <c r="W212" s="119"/>
      <c r="X212" s="119"/>
      <c r="Y212" s="119"/>
      <c r="Z212" s="119"/>
      <c r="AA212" s="119"/>
      <c r="AB212" s="119"/>
      <c r="AC212" s="119"/>
      <c r="AD212" s="119"/>
      <c r="AE212" s="119"/>
      <c r="AF212" s="119"/>
      <c r="AG212" s="119"/>
      <c r="AH212" s="119"/>
      <c r="AI212" s="119"/>
      <c r="AJ212" s="119"/>
      <c r="AK212" s="119"/>
      <c r="AL212" s="119"/>
      <c r="AM212" s="120"/>
      <c r="AO212" s="31" t="str" cm="1">
        <f t="array" ref="AO212">_xlfn.REDUCE("1",_xlfn.TEXTSPLIT(G212,";"),_xlfn.LAMBDA(_xlpm.state,_xlpm.curr, IF(_xlfn.XLOOKUP(_xlpm.curr,$M$189:$M$196,$O$189:$O$196,,0,1)="Yes",_xlpm.state &amp; IF(RIGHT(_xlpm.state)="1",";2",";1"),_xlpm.state&amp;RIGHT(_xlpm.state))))</f>
        <v>11111111111111;2222222222;11111;22;1;22;1;2222222;11;22;11111111111;22222;1111;222;1;2222;1111;22222;1;222;111;2222;1;2222;111;22;1111;222;11111;222;1111111;222;1111111111;222222222222</v>
      </c>
      <c r="CO212" s="31" cm="1">
        <f t="array" ref="CO212">MAX(LEN(_xlfn.TEXTSPLIT(AO212,";")))</f>
        <v>14</v>
      </c>
    </row>
    <row r="213" spans="1:93" s="31" customFormat="1" ht="24.95" customHeight="1">
      <c r="A213" s="6"/>
      <c r="B213" s="32">
        <v>88</v>
      </c>
      <c r="C213" s="32">
        <v>5</v>
      </c>
      <c r="D213" s="41">
        <v>8</v>
      </c>
      <c r="E213" s="1">
        <v>26</v>
      </c>
      <c r="F213" s="185"/>
      <c r="G213" s="121" t="s">
        <v>2848</v>
      </c>
      <c r="H213" s="119"/>
      <c r="I213" s="119"/>
      <c r="J213" s="119"/>
      <c r="K213" s="119"/>
      <c r="L213" s="119"/>
      <c r="M213" s="119"/>
      <c r="N213" s="119"/>
      <c r="O213" s="119"/>
      <c r="P213" s="119"/>
      <c r="Q213" s="119"/>
      <c r="R213" s="119"/>
      <c r="S213" s="119"/>
      <c r="T213" s="119"/>
      <c r="U213" s="119"/>
      <c r="V213" s="119"/>
      <c r="W213" s="119"/>
      <c r="X213" s="119"/>
      <c r="Y213" s="119"/>
      <c r="Z213" s="119"/>
      <c r="AA213" s="119"/>
      <c r="AB213" s="119"/>
      <c r="AC213" s="119"/>
      <c r="AD213" s="119"/>
      <c r="AE213" s="119"/>
      <c r="AF213" s="119"/>
      <c r="AG213" s="119"/>
      <c r="AH213" s="119"/>
      <c r="AI213" s="119"/>
      <c r="AJ213" s="119"/>
      <c r="AK213" s="119"/>
      <c r="AL213" s="119"/>
      <c r="AM213" s="120"/>
      <c r="AO213" s="31" t="str" cm="1">
        <f t="array" ref="AO213">_xlfn.REDUCE("1",_xlfn.TEXTSPLIT(G213,";"),_xlfn.LAMBDA(_xlpm.state,_xlpm.curr, IF(_xlfn.XLOOKUP(_xlpm.curr,$M$189:$M$196,$O$189:$O$196,,0,1)="Yes",_xlpm.state &amp; IF(RIGHT(_xlpm.state)="1",";2",";1"),_xlpm.state&amp;RIGHT(_xlpm.state))))</f>
        <v>1;2;1111111;222222222;1111111;22;1;2;1;2;11111111111;222222;1111;22;111;222;11111111111111111111111111;2222222;11111;222222;11111111111;2;1;22;111111111;222222222222222222;11111</v>
      </c>
      <c r="CO213" s="31" cm="1">
        <f t="array" ref="CO213">MAX(LEN(_xlfn.TEXTSPLIT(AO213,";")))</f>
        <v>26</v>
      </c>
    </row>
    <row r="214" spans="1:93" s="31" customFormat="1" ht="24.95" customHeight="1">
      <c r="A214" s="6"/>
      <c r="B214" s="32">
        <v>89</v>
      </c>
      <c r="C214" s="32">
        <v>5</v>
      </c>
      <c r="D214" s="41">
        <v>8</v>
      </c>
      <c r="E214" s="1">
        <v>16</v>
      </c>
      <c r="F214" s="185"/>
      <c r="G214" s="121" t="s">
        <v>2849</v>
      </c>
      <c r="H214" s="119"/>
      <c r="I214" s="119"/>
      <c r="J214" s="119"/>
      <c r="K214" s="119"/>
      <c r="L214" s="119"/>
      <c r="M214" s="119"/>
      <c r="N214" s="119"/>
      <c r="O214" s="119"/>
      <c r="P214" s="119"/>
      <c r="Q214" s="119"/>
      <c r="R214" s="119"/>
      <c r="S214" s="119"/>
      <c r="T214" s="119"/>
      <c r="U214" s="119"/>
      <c r="V214" s="119"/>
      <c r="W214" s="119"/>
      <c r="X214" s="119"/>
      <c r="Y214" s="119"/>
      <c r="Z214" s="119"/>
      <c r="AA214" s="119"/>
      <c r="AB214" s="119"/>
      <c r="AC214" s="119"/>
      <c r="AD214" s="119"/>
      <c r="AE214" s="119"/>
      <c r="AF214" s="119"/>
      <c r="AG214" s="119"/>
      <c r="AH214" s="119"/>
      <c r="AI214" s="119"/>
      <c r="AJ214" s="119"/>
      <c r="AK214" s="119"/>
      <c r="AL214" s="119"/>
      <c r="AM214" s="120"/>
      <c r="AO214" s="31" t="str" cm="1">
        <f t="array" ref="AO214">_xlfn.REDUCE("1",_xlfn.TEXTSPLIT(G214,";"),_xlfn.LAMBDA(_xlpm.state,_xlpm.curr, IF(_xlfn.XLOOKUP(_xlpm.curr,$M$189:$M$196,$O$189:$O$196,,0,1)="Yes",_xlpm.state &amp; IF(RIGHT(_xlpm.state)="1",";2",";1"),_xlpm.state&amp;RIGHT(_xlpm.state))))</f>
        <v>11111;22222;111;22;1111111;2222222;111;2;1111111111111111;22;11;2222;1;22222;1;2;1;222222222;1111111;222222;111;22;11;22222;111;2222222;1;222;1;222222;1111111111111;2;11111111;2222;111;2</v>
      </c>
      <c r="CO214" s="31" cm="1">
        <f t="array" ref="CO214">MAX(LEN(_xlfn.TEXTSPLIT(AO214,";")))</f>
        <v>16</v>
      </c>
    </row>
    <row r="215" spans="1:93" s="31" customFormat="1" ht="24.95" customHeight="1">
      <c r="A215" s="6"/>
      <c r="B215" s="32">
        <v>90</v>
      </c>
      <c r="C215" s="32">
        <v>5</v>
      </c>
      <c r="D215" s="41">
        <v>8</v>
      </c>
      <c r="E215" s="1">
        <v>24</v>
      </c>
      <c r="F215" s="185"/>
      <c r="G215" s="121" t="s">
        <v>2850</v>
      </c>
      <c r="H215" s="119"/>
      <c r="I215" s="119"/>
      <c r="J215" s="119"/>
      <c r="K215" s="119"/>
      <c r="L215" s="119"/>
      <c r="M215" s="119"/>
      <c r="N215" s="119"/>
      <c r="O215" s="119"/>
      <c r="P215" s="119"/>
      <c r="Q215" s="119"/>
      <c r="R215" s="119"/>
      <c r="S215" s="119"/>
      <c r="T215" s="119"/>
      <c r="U215" s="119"/>
      <c r="V215" s="119"/>
      <c r="W215" s="119"/>
      <c r="X215" s="119"/>
      <c r="Y215" s="119"/>
      <c r="Z215" s="119"/>
      <c r="AA215" s="119"/>
      <c r="AB215" s="119"/>
      <c r="AC215" s="119"/>
      <c r="AD215" s="119"/>
      <c r="AE215" s="119"/>
      <c r="AF215" s="119"/>
      <c r="AG215" s="119"/>
      <c r="AH215" s="119"/>
      <c r="AI215" s="119"/>
      <c r="AJ215" s="119"/>
      <c r="AK215" s="119"/>
      <c r="AL215" s="119"/>
      <c r="AM215" s="120"/>
      <c r="AO215" s="31" t="str" cm="1">
        <f t="array" ref="AO215">_xlfn.REDUCE("1",_xlfn.TEXTSPLIT(G215,";"),_xlfn.LAMBDA(_xlpm.state,_xlpm.curr, IF(_xlfn.XLOOKUP(_xlpm.curr,$M$189:$M$196,$O$189:$O$196,,0,1)="Yes",_xlpm.state &amp; IF(RIGHT(_xlpm.state)="1",";2",";1"),_xlpm.state&amp;RIGHT(_xlpm.state))))</f>
        <v>111111111111111111111111;222222;1111111;2222;111;222222222;11111;22222222;111111;222;1111;2222222222;1111;22;111111111111;22;111111111;2;1;222222;11111111111111111111;2;111;2</v>
      </c>
      <c r="CO215" s="31" cm="1">
        <f t="array" ref="CO215">MAX(LEN(_xlfn.TEXTSPLIT(AO215,";")))</f>
        <v>24</v>
      </c>
    </row>
    <row r="216" spans="1:93" s="31" customFormat="1" ht="24.95" customHeight="1">
      <c r="A216" s="6"/>
      <c r="B216" s="32">
        <v>91</v>
      </c>
      <c r="C216" s="32">
        <v>5</v>
      </c>
      <c r="D216" s="41">
        <v>8</v>
      </c>
      <c r="E216" s="1">
        <v>14</v>
      </c>
      <c r="F216" s="185"/>
      <c r="G216" s="121" t="s">
        <v>2847</v>
      </c>
      <c r="H216" s="119"/>
      <c r="I216" s="119"/>
      <c r="J216" s="119"/>
      <c r="K216" s="119"/>
      <c r="L216" s="119"/>
      <c r="M216" s="119"/>
      <c r="N216" s="119"/>
      <c r="O216" s="119"/>
      <c r="P216" s="119"/>
      <c r="Q216" s="119"/>
      <c r="R216" s="119"/>
      <c r="S216" s="119"/>
      <c r="T216" s="119"/>
      <c r="U216" s="119"/>
      <c r="V216" s="119"/>
      <c r="W216" s="119"/>
      <c r="X216" s="119"/>
      <c r="Y216" s="119"/>
      <c r="Z216" s="119"/>
      <c r="AA216" s="119"/>
      <c r="AB216" s="119"/>
      <c r="AC216" s="119"/>
      <c r="AD216" s="119"/>
      <c r="AE216" s="119"/>
      <c r="AF216" s="119"/>
      <c r="AG216" s="119"/>
      <c r="AH216" s="119"/>
      <c r="AI216" s="119"/>
      <c r="AJ216" s="119"/>
      <c r="AK216" s="119"/>
      <c r="AL216" s="119"/>
      <c r="AM216" s="120"/>
      <c r="AO216" s="31" t="str" cm="1">
        <f t="array" ref="AO216">_xlfn.REDUCE("1",_xlfn.TEXTSPLIT(G216,";"),_xlfn.LAMBDA(_xlpm.state,_xlpm.curr, IF(_xlfn.XLOOKUP(_xlpm.curr,$M$189:$M$196,$O$189:$O$196,,0,1)="Yes",_xlpm.state &amp; IF(RIGHT(_xlpm.state)="1",";2",";1"),_xlpm.state&amp;RIGHT(_xlpm.state))))</f>
        <v>11111111111111;2222222222;11111;22;1;22;1;2222222;11;22;11111111111;22222;1111;222;1;2222;1111;22222;1;222;111;2222;1;2222;111;22;1111;222;11111;222;1111111;222;1111111111;222222222222</v>
      </c>
      <c r="CO216" s="31" cm="1">
        <f t="array" ref="CO216">MAX(LEN(_xlfn.TEXTSPLIT(AO216,";")))</f>
        <v>14</v>
      </c>
    </row>
    <row r="217" spans="1:93" s="31" customFormat="1" ht="24.95" customHeight="1">
      <c r="A217" s="6"/>
      <c r="B217" s="32">
        <v>92</v>
      </c>
      <c r="C217" s="32">
        <v>5</v>
      </c>
      <c r="D217" s="41">
        <v>8</v>
      </c>
      <c r="E217" s="1">
        <v>25</v>
      </c>
      <c r="F217" s="185"/>
      <c r="G217" s="121" t="s">
        <v>2851</v>
      </c>
      <c r="H217" s="119"/>
      <c r="I217" s="119"/>
      <c r="J217" s="119"/>
      <c r="K217" s="119"/>
      <c r="L217" s="119"/>
      <c r="M217" s="119"/>
      <c r="N217" s="119"/>
      <c r="O217" s="119"/>
      <c r="P217" s="119"/>
      <c r="Q217" s="119"/>
      <c r="R217" s="119"/>
      <c r="S217" s="119"/>
      <c r="T217" s="119"/>
      <c r="U217" s="119"/>
      <c r="V217" s="119"/>
      <c r="W217" s="119"/>
      <c r="X217" s="119"/>
      <c r="Y217" s="119"/>
      <c r="Z217" s="119"/>
      <c r="AA217" s="119"/>
      <c r="AB217" s="119"/>
      <c r="AC217" s="119"/>
      <c r="AD217" s="119"/>
      <c r="AE217" s="119"/>
      <c r="AF217" s="119"/>
      <c r="AG217" s="119"/>
      <c r="AH217" s="119"/>
      <c r="AI217" s="119"/>
      <c r="AJ217" s="119"/>
      <c r="AK217" s="119"/>
      <c r="AL217" s="119"/>
      <c r="AM217" s="120"/>
      <c r="AO217" s="31" t="str" cm="1">
        <f t="array" ref="AO217">_xlfn.REDUCE("1",_xlfn.TEXTSPLIT(G217,";"),_xlfn.LAMBDA(_xlpm.state,_xlpm.curr, IF(_xlfn.XLOOKUP(_xlpm.curr,$M$189:$M$196,$O$189:$O$196,,0,1)="Yes",_xlpm.state &amp; IF(RIGHT(_xlpm.state)="1",";2",";1"),_xlpm.state&amp;RIGHT(_xlpm.state))))</f>
        <v>1111111111111111111111111;222222222;11111111111111111;2;11111;2;111;2;1111111;22222222222;111111111111111;2222222;1111111;2;1;2;111;222222;111111;2222222;11;2222222;1;2;111111</v>
      </c>
      <c r="CO217" s="31" cm="1">
        <f t="array" ref="CO217">MAX(LEN(_xlfn.TEXTSPLIT(AO217,";")))</f>
        <v>25</v>
      </c>
    </row>
    <row r="218" spans="1:93" s="31" customFormat="1" ht="24.95" customHeight="1">
      <c r="A218" s="6"/>
      <c r="B218" s="32">
        <v>93</v>
      </c>
      <c r="C218" s="32">
        <v>5</v>
      </c>
      <c r="D218" s="41">
        <v>8</v>
      </c>
      <c r="E218" s="1">
        <v>16</v>
      </c>
      <c r="F218" s="185"/>
      <c r="G218" s="121" t="s">
        <v>2852</v>
      </c>
      <c r="H218" s="119"/>
      <c r="I218" s="119"/>
      <c r="J218" s="119"/>
      <c r="K218" s="119"/>
      <c r="L218" s="119"/>
      <c r="M218" s="119"/>
      <c r="N218" s="119"/>
      <c r="O218" s="119"/>
      <c r="P218" s="119"/>
      <c r="Q218" s="119"/>
      <c r="R218" s="119"/>
      <c r="S218" s="119"/>
      <c r="T218" s="119"/>
      <c r="U218" s="119"/>
      <c r="V218" s="119"/>
      <c r="W218" s="119"/>
      <c r="X218" s="119"/>
      <c r="Y218" s="119"/>
      <c r="Z218" s="119"/>
      <c r="AA218" s="119"/>
      <c r="AB218" s="119"/>
      <c r="AC218" s="119"/>
      <c r="AD218" s="119"/>
      <c r="AE218" s="119"/>
      <c r="AF218" s="119"/>
      <c r="AG218" s="119"/>
      <c r="AH218" s="119"/>
      <c r="AI218" s="119"/>
      <c r="AJ218" s="119"/>
      <c r="AK218" s="119"/>
      <c r="AL218" s="119"/>
      <c r="AM218" s="120"/>
      <c r="AO218" s="31" t="str" cm="1">
        <f t="array" ref="AO218">_xlfn.REDUCE("1",_xlfn.TEXTSPLIT(G218,";"),_xlfn.LAMBDA(_xlpm.state,_xlpm.curr, IF(_xlfn.XLOOKUP(_xlpm.curr,$M$189:$M$196,$O$189:$O$196,,0,1)="Yes",_xlpm.state &amp; IF(RIGHT(_xlpm.state)="1",";2",";1"),_xlpm.state&amp;RIGHT(_xlpm.state))))</f>
        <v>111111111111111;22222;1111;2222;11111111;2;11111;22222222222222;1;222;1;222;1;222;11111;22222222222;11;222;11;2;111;22222222222;11111111111;222;11;2;11;2;1111;2;111;2;1111111111111111</v>
      </c>
      <c r="CO218" s="31" cm="1">
        <f t="array" ref="CO218">MAX(LEN(_xlfn.TEXTSPLIT(AO218,";")))</f>
        <v>16</v>
      </c>
    </row>
    <row r="219" spans="1:93" s="31" customFormat="1" ht="24.95" customHeight="1">
      <c r="A219" s="6"/>
      <c r="B219" s="32">
        <v>94</v>
      </c>
      <c r="C219" s="32">
        <v>5</v>
      </c>
      <c r="D219" s="41">
        <v>8</v>
      </c>
      <c r="E219" s="1">
        <v>21</v>
      </c>
      <c r="F219" s="185"/>
      <c r="G219" s="121" t="s">
        <v>2853</v>
      </c>
      <c r="H219" s="119"/>
      <c r="I219" s="119"/>
      <c r="J219" s="119"/>
      <c r="K219" s="119"/>
      <c r="L219" s="119"/>
      <c r="M219" s="119"/>
      <c r="N219" s="119"/>
      <c r="O219" s="119"/>
      <c r="P219" s="119"/>
      <c r="Q219" s="119"/>
      <c r="R219" s="119"/>
      <c r="S219" s="119"/>
      <c r="T219" s="119"/>
      <c r="U219" s="119"/>
      <c r="V219" s="119"/>
      <c r="W219" s="119"/>
      <c r="X219" s="119"/>
      <c r="Y219" s="119"/>
      <c r="Z219" s="119"/>
      <c r="AA219" s="119"/>
      <c r="AB219" s="119"/>
      <c r="AC219" s="119"/>
      <c r="AD219" s="119"/>
      <c r="AE219" s="119"/>
      <c r="AF219" s="119"/>
      <c r="AG219" s="119"/>
      <c r="AH219" s="119"/>
      <c r="AI219" s="119"/>
      <c r="AJ219" s="119"/>
      <c r="AK219" s="119"/>
      <c r="AL219" s="119"/>
      <c r="AM219" s="120"/>
      <c r="AO219" s="31" t="str" cm="1">
        <f t="array" ref="AO219">_xlfn.REDUCE("1",_xlfn.TEXTSPLIT(G219,";"),_xlfn.LAMBDA(_xlpm.state,_xlpm.curr, IF(_xlfn.XLOOKUP(_xlpm.curr,$M$189:$M$196,$O$189:$O$196,,0,1)="Yes",_xlpm.state &amp; IF(RIGHT(_xlpm.state)="1",";2",";1"),_xlpm.state&amp;RIGHT(_xlpm.state))))</f>
        <v>111111111111111111111;222222;11111111;22222;111111;222222;11111111;2222222222;1111;222;1111;22222;1111;2222222222222222222;111;22222222222;1111111;22222222222;1111111;222</v>
      </c>
      <c r="CO219" s="31" cm="1">
        <f t="array" ref="CO219">MAX(LEN(_xlfn.TEXTSPLIT(AO219,";")))</f>
        <v>21</v>
      </c>
    </row>
    <row r="220" spans="1:93" s="31" customFormat="1" ht="24.95" customHeight="1">
      <c r="A220" s="6"/>
      <c r="B220" s="32">
        <v>95</v>
      </c>
      <c r="C220" s="32">
        <v>5</v>
      </c>
      <c r="D220" s="41">
        <v>8</v>
      </c>
      <c r="E220" s="1">
        <v>24</v>
      </c>
      <c r="F220" s="185"/>
      <c r="G220" s="121" t="s">
        <v>2854</v>
      </c>
      <c r="H220" s="119"/>
      <c r="I220" s="119"/>
      <c r="J220" s="119"/>
      <c r="K220" s="119"/>
      <c r="L220" s="119"/>
      <c r="M220" s="119"/>
      <c r="N220" s="119"/>
      <c r="O220" s="119"/>
      <c r="P220" s="119"/>
      <c r="Q220" s="119"/>
      <c r="R220" s="119"/>
      <c r="S220" s="119"/>
      <c r="T220" s="119"/>
      <c r="U220" s="119"/>
      <c r="V220" s="119"/>
      <c r="W220" s="119"/>
      <c r="X220" s="119"/>
      <c r="Y220" s="119"/>
      <c r="Z220" s="119"/>
      <c r="AA220" s="119"/>
      <c r="AB220" s="119"/>
      <c r="AC220" s="119"/>
      <c r="AD220" s="119"/>
      <c r="AE220" s="119"/>
      <c r="AF220" s="119"/>
      <c r="AG220" s="119"/>
      <c r="AH220" s="119"/>
      <c r="AI220" s="119"/>
      <c r="AJ220" s="119"/>
      <c r="AK220" s="119"/>
      <c r="AL220" s="119"/>
      <c r="AM220" s="120"/>
      <c r="AO220" s="31" t="str" cm="1">
        <f t="array" ref="AO220">_xlfn.REDUCE("1",_xlfn.TEXTSPLIT(G220,";"),_xlfn.LAMBDA(_xlpm.state,_xlpm.curr, IF(_xlfn.XLOOKUP(_xlpm.curr,$M$189:$M$196,$O$189:$O$196,,0,1)="Yes",_xlpm.state &amp; IF(RIGHT(_xlpm.state)="1",";2",";1"),_xlpm.state&amp;RIGHT(_xlpm.state))))</f>
        <v>1111111;2222222;1;2;1111111;2222222;1;22;11;222;11;2;1;222222222222222222;11111111111111;222222222222222222222222;11111;2222222;11;2222;111111111111;2222;11;2222;1;2222;1;22;1;2;111</v>
      </c>
      <c r="CO220" s="31" cm="1">
        <f t="array" ref="CO220">MAX(LEN(_xlfn.TEXTSPLIT(AO220,";")))</f>
        <v>24</v>
      </c>
    </row>
    <row r="221" spans="1:93" s="31" customFormat="1" ht="24.95" customHeight="1">
      <c r="A221" s="6"/>
      <c r="B221" s="32">
        <v>96</v>
      </c>
      <c r="C221" s="32">
        <v>5</v>
      </c>
      <c r="D221" s="41">
        <v>8</v>
      </c>
      <c r="E221" s="1">
        <v>16</v>
      </c>
      <c r="F221" s="185"/>
      <c r="G221" s="121" t="s">
        <v>2855</v>
      </c>
      <c r="H221" s="119"/>
      <c r="I221" s="119"/>
      <c r="J221" s="119"/>
      <c r="K221" s="119"/>
      <c r="L221" s="119"/>
      <c r="M221" s="119"/>
      <c r="N221" s="119"/>
      <c r="O221" s="119"/>
      <c r="P221" s="119"/>
      <c r="Q221" s="119"/>
      <c r="R221" s="119"/>
      <c r="S221" s="119"/>
      <c r="T221" s="119"/>
      <c r="U221" s="119"/>
      <c r="V221" s="119"/>
      <c r="W221" s="119"/>
      <c r="X221" s="119"/>
      <c r="Y221" s="119"/>
      <c r="Z221" s="119"/>
      <c r="AA221" s="119"/>
      <c r="AB221" s="119"/>
      <c r="AC221" s="119"/>
      <c r="AD221" s="119"/>
      <c r="AE221" s="119"/>
      <c r="AF221" s="119"/>
      <c r="AG221" s="119"/>
      <c r="AH221" s="119"/>
      <c r="AI221" s="119"/>
      <c r="AJ221" s="119"/>
      <c r="AK221" s="119"/>
      <c r="AL221" s="119"/>
      <c r="AM221" s="120"/>
      <c r="AO221" s="31" t="str" cm="1">
        <f t="array" ref="AO221">_xlfn.REDUCE("1",_xlfn.TEXTSPLIT(G221,";"),_xlfn.LAMBDA(_xlpm.state,_xlpm.curr, IF(_xlfn.XLOOKUP(_xlpm.curr,$M$189:$M$196,$O$189:$O$196,,0,1)="Yes",_xlpm.state &amp; IF(RIGHT(_xlpm.state)="1",";2",";1"),_xlpm.state&amp;RIGHT(_xlpm.state))))</f>
        <v>111111111111;222222222;111;2222;11111111;2;11111;22222222222222;1;222;1;222;1;222;11111;22222222222;11;222;11;2;111;22222222222;11111111111;222;11;2;11;2;1111;2;111;2;1111111111111111</v>
      </c>
      <c r="CO221" s="31" cm="1">
        <f t="array" ref="CO221">MAX(LEN(_xlfn.TEXTSPLIT(AO221,";")))</f>
        <v>16</v>
      </c>
    </row>
    <row r="222" spans="1:93" s="31" customFormat="1" ht="24.95" customHeight="1">
      <c r="A222" s="6"/>
      <c r="B222" s="32">
        <v>97</v>
      </c>
      <c r="C222" s="32">
        <v>5</v>
      </c>
      <c r="D222" s="41">
        <v>8</v>
      </c>
      <c r="E222" s="1">
        <v>14</v>
      </c>
      <c r="F222" s="185"/>
      <c r="G222" s="121" t="s">
        <v>2856</v>
      </c>
      <c r="H222" s="119"/>
      <c r="I222" s="119"/>
      <c r="J222" s="119"/>
      <c r="K222" s="119"/>
      <c r="L222" s="119"/>
      <c r="M222" s="119"/>
      <c r="N222" s="119"/>
      <c r="O222" s="119"/>
      <c r="P222" s="119"/>
      <c r="Q222" s="119"/>
      <c r="R222" s="119"/>
      <c r="S222" s="119"/>
      <c r="T222" s="119"/>
      <c r="U222" s="119"/>
      <c r="V222" s="119"/>
      <c r="W222" s="119"/>
      <c r="X222" s="119"/>
      <c r="Y222" s="119"/>
      <c r="Z222" s="119"/>
      <c r="AA222" s="119"/>
      <c r="AB222" s="119"/>
      <c r="AC222" s="119"/>
      <c r="AD222" s="119"/>
      <c r="AE222" s="119"/>
      <c r="AF222" s="119"/>
      <c r="AG222" s="119"/>
      <c r="AH222" s="119"/>
      <c r="AI222" s="119"/>
      <c r="AJ222" s="119"/>
      <c r="AK222" s="119"/>
      <c r="AL222" s="119"/>
      <c r="AM222" s="120"/>
      <c r="AO222" s="31" t="str" cm="1">
        <f t="array" ref="AO222">_xlfn.REDUCE("1",_xlfn.TEXTSPLIT(G222,";"),_xlfn.LAMBDA(_xlpm.state,_xlpm.curr, IF(_xlfn.XLOOKUP(_xlpm.curr,$M$189:$M$196,$O$189:$O$196,,0,1)="Yes",_xlpm.state &amp; IF(RIGHT(_xlpm.state)="1",";2",";1"),_xlpm.state&amp;RIGHT(_xlpm.state))))</f>
        <v>111111;2;11111;22222222;1;22;11111;2;11111;222;1111111;22222;111111;2222222222;11;2;1;2222;111111;22222222222222;111;22;11;2222222;1111111111111;222;1;22222222;1111111111111;222;111</v>
      </c>
      <c r="CO222" s="31" cm="1">
        <f t="array" ref="CO222">MAX(LEN(_xlfn.TEXTSPLIT(AO222,";")))</f>
        <v>14</v>
      </c>
    </row>
    <row r="223" spans="1:93" s="31" customFormat="1" ht="24.95" customHeight="1">
      <c r="A223" s="6"/>
      <c r="B223" s="32">
        <v>98</v>
      </c>
      <c r="C223" s="32">
        <v>5</v>
      </c>
      <c r="D223" s="41">
        <v>8</v>
      </c>
      <c r="E223" s="1">
        <v>17</v>
      </c>
      <c r="F223" s="185"/>
      <c r="G223" s="121" t="s">
        <v>2857</v>
      </c>
      <c r="H223" s="119"/>
      <c r="I223" s="119"/>
      <c r="J223" s="119"/>
      <c r="K223" s="119"/>
      <c r="L223" s="119"/>
      <c r="M223" s="119"/>
      <c r="N223" s="119"/>
      <c r="O223" s="119"/>
      <c r="P223" s="119"/>
      <c r="Q223" s="119"/>
      <c r="R223" s="119"/>
      <c r="S223" s="119"/>
      <c r="T223" s="119"/>
      <c r="U223" s="119"/>
      <c r="V223" s="119"/>
      <c r="W223" s="119"/>
      <c r="X223" s="119"/>
      <c r="Y223" s="119"/>
      <c r="Z223" s="119"/>
      <c r="AA223" s="119"/>
      <c r="AB223" s="119"/>
      <c r="AC223" s="119"/>
      <c r="AD223" s="119"/>
      <c r="AE223" s="119"/>
      <c r="AF223" s="119"/>
      <c r="AG223" s="119"/>
      <c r="AH223" s="119"/>
      <c r="AI223" s="119"/>
      <c r="AJ223" s="119"/>
      <c r="AK223" s="119"/>
      <c r="AL223" s="119"/>
      <c r="AM223" s="120"/>
      <c r="AO223" s="31" t="str" cm="1">
        <f t="array" ref="AO223">_xlfn.REDUCE("1",_xlfn.TEXTSPLIT(G223,";"),_xlfn.LAMBDA(_xlpm.state,_xlpm.curr, IF(_xlfn.XLOOKUP(_xlpm.curr,$M$189:$M$196,$O$189:$O$196,,0,1)="Yes",_xlpm.state &amp; IF(RIGHT(_xlpm.state)="1",";2",";1"),_xlpm.state&amp;RIGHT(_xlpm.state))))</f>
        <v>11111111111111111;2222222;11111;22222;1;222;11;222;111;2;11111;2222;1111;22;11111111111111;2;111;2222222;111;222222222;1;222222;1;2222222;1;2222;11;222;11;2;111111;2;1;222;11;22222222222</v>
      </c>
      <c r="CO223" s="31" cm="1">
        <f t="array" ref="CO223">MAX(LEN(_xlfn.TEXTSPLIT(AO223,";")))</f>
        <v>17</v>
      </c>
    </row>
    <row r="224" spans="1:93" s="31" customFormat="1" ht="24.95" customHeight="1">
      <c r="A224" s="6"/>
      <c r="B224" s="32">
        <v>99</v>
      </c>
      <c r="C224" s="32">
        <v>5</v>
      </c>
      <c r="D224" s="41">
        <v>8</v>
      </c>
      <c r="E224" s="1">
        <v>27</v>
      </c>
      <c r="F224" s="185"/>
      <c r="G224" s="121" t="s">
        <v>2858</v>
      </c>
      <c r="H224" s="119"/>
      <c r="I224" s="119"/>
      <c r="J224" s="119"/>
      <c r="K224" s="119"/>
      <c r="L224" s="119"/>
      <c r="M224" s="119"/>
      <c r="N224" s="119"/>
      <c r="O224" s="119"/>
      <c r="P224" s="119"/>
      <c r="Q224" s="119"/>
      <c r="R224" s="119"/>
      <c r="S224" s="119"/>
      <c r="T224" s="119"/>
      <c r="U224" s="119"/>
      <c r="V224" s="119"/>
      <c r="W224" s="119"/>
      <c r="X224" s="119"/>
      <c r="Y224" s="119"/>
      <c r="Z224" s="119"/>
      <c r="AA224" s="119"/>
      <c r="AB224" s="119"/>
      <c r="AC224" s="119"/>
      <c r="AD224" s="119"/>
      <c r="AE224" s="119"/>
      <c r="AF224" s="119"/>
      <c r="AG224" s="119"/>
      <c r="AH224" s="119"/>
      <c r="AI224" s="119"/>
      <c r="AJ224" s="119"/>
      <c r="AK224" s="119"/>
      <c r="AL224" s="119"/>
      <c r="AM224" s="120"/>
      <c r="AO224" s="31" t="str" cm="1">
        <f t="array" ref="AO224">_xlfn.REDUCE("1",_xlfn.TEXTSPLIT(G224,";"),_xlfn.LAMBDA(_xlpm.state,_xlpm.curr, IF(_xlfn.XLOOKUP(_xlpm.curr,$M$189:$M$196,$O$189:$O$196,,0,1)="Yes",_xlpm.state &amp; IF(RIGHT(_xlpm.state)="1",";2",";1"),_xlpm.state&amp;RIGHT(_xlpm.state))))</f>
        <v>11111;22222222;111;2222222;1111111;22;111111;22;111111111111111111111111111;22222;1;222222222;1111;22222222222;111;2222222222222222;1111111111111111111111;2;111111111111</v>
      </c>
      <c r="CO224" s="31" cm="1">
        <f t="array" ref="CO224">MAX(LEN(_xlfn.TEXTSPLIT(AO224,";")))</f>
        <v>27</v>
      </c>
    </row>
    <row r="225" spans="1:93" s="31" customFormat="1" ht="24.95" customHeight="1">
      <c r="A225" s="6"/>
      <c r="B225" s="32">
        <v>100</v>
      </c>
      <c r="C225" s="32">
        <v>5</v>
      </c>
      <c r="D225" s="41">
        <v>8</v>
      </c>
      <c r="E225" s="1">
        <v>16</v>
      </c>
      <c r="F225" s="185"/>
      <c r="G225" s="121" t="s">
        <v>2840</v>
      </c>
      <c r="H225" s="119"/>
      <c r="I225" s="119"/>
      <c r="J225" s="119"/>
      <c r="K225" s="119"/>
      <c r="L225" s="119"/>
      <c r="M225" s="119"/>
      <c r="N225" s="119"/>
      <c r="O225" s="119"/>
      <c r="P225" s="119"/>
      <c r="Q225" s="119"/>
      <c r="R225" s="119"/>
      <c r="S225" s="119"/>
      <c r="T225" s="119"/>
      <c r="U225" s="119"/>
      <c r="V225" s="119"/>
      <c r="W225" s="119"/>
      <c r="X225" s="119"/>
      <c r="Y225" s="119"/>
      <c r="Z225" s="119"/>
      <c r="AA225" s="119"/>
      <c r="AB225" s="119"/>
      <c r="AC225" s="119"/>
      <c r="AD225" s="119"/>
      <c r="AE225" s="119"/>
      <c r="AF225" s="119"/>
      <c r="AG225" s="119"/>
      <c r="AH225" s="119"/>
      <c r="AI225" s="119"/>
      <c r="AJ225" s="119"/>
      <c r="AK225" s="119"/>
      <c r="AL225" s="119"/>
      <c r="AM225" s="120"/>
      <c r="AO225" s="31" t="str" cm="1">
        <f t="array" ref="AO225">_xlfn.REDUCE("1",_xlfn.TEXTSPLIT(G225,";"),_xlfn.LAMBDA(_xlpm.state,_xlpm.curr, IF(_xlfn.XLOOKUP(_xlpm.curr,$M$189:$M$196,$O$189:$O$196,,0,1)="Yes",_xlpm.state &amp; IF(RIGHT(_xlpm.state)="1",";2",";1"),_xlpm.state&amp;RIGHT(_xlpm.state))))</f>
        <v>111111111;222;1111111111111111;2;1;222222;1111111111;22222;1111;2222;111;22222222;1111111111111;222;111;222;111111111111111;222222;111;22222;11;2;111;2;11111;22;111;2222;1;22;111;22;1</v>
      </c>
      <c r="CO225" s="31" cm="1">
        <f t="array" ref="CO225">MAX(LEN(_xlfn.TEXTSPLIT(AO225,";")))</f>
        <v>16</v>
      </c>
    </row>
    <row r="226" spans="1:93" s="31" customFormat="1" ht="15" customHeight="1" thickBot="1">
      <c r="A226" s="6"/>
      <c r="B226" s="6"/>
      <c r="C226" s="6"/>
      <c r="D226" s="6"/>
      <c r="E226" s="6"/>
      <c r="F226" s="6"/>
      <c r="G226" s="6"/>
      <c r="H226" s="6"/>
      <c r="I226" s="6"/>
      <c r="J226" s="6"/>
    </row>
    <row r="227" spans="1:93" ht="22.5" customHeight="1" thickBot="1">
      <c r="B227" s="34" t="s">
        <v>22</v>
      </c>
      <c r="C227" s="47" t="s">
        <v>35</v>
      </c>
      <c r="D227" s="35" t="s">
        <v>3011</v>
      </c>
      <c r="J227" s="4"/>
      <c r="K227" s="44"/>
    </row>
    <row r="228" spans="1:93" s="31" customFormat="1" ht="15" customHeight="1">
      <c r="A228" s="6"/>
      <c r="B228" s="6"/>
      <c r="C228" s="6"/>
      <c r="D228" s="6"/>
      <c r="E228" s="6"/>
      <c r="F228" s="6"/>
      <c r="G228" s="6"/>
      <c r="H228" s="6"/>
      <c r="I228" s="6"/>
    </row>
    <row r="229" spans="1:93" s="31" customFormat="1" ht="15" customHeight="1">
      <c r="A229" s="6"/>
      <c r="B229" s="6" t="s">
        <v>3089</v>
      </c>
      <c r="C229" s="6"/>
      <c r="D229" s="6"/>
      <c r="E229" s="6"/>
      <c r="F229" s="6"/>
      <c r="G229" s="6"/>
      <c r="H229" s="6"/>
      <c r="I229" s="6"/>
      <c r="AJ229" s="31" t="s">
        <v>3122</v>
      </c>
      <c r="AK229" s="31" t="s">
        <v>3121</v>
      </c>
    </row>
    <row r="230" spans="1:93" s="31" customFormat="1" ht="15" customHeight="1">
      <c r="A230" s="6"/>
      <c r="B230" s="6" t="s">
        <v>3014</v>
      </c>
      <c r="C230" s="6"/>
      <c r="D230" s="6"/>
      <c r="E230" s="6"/>
      <c r="F230" s="6"/>
      <c r="G230" s="6"/>
      <c r="H230" s="6"/>
      <c r="I230" s="6"/>
      <c r="AI230" s="31" t="str" cm="1">
        <f t="array" ref="AI230:AI234">_xlfn.UNIQUE(AF248:AF267)</f>
        <v>↖</v>
      </c>
      <c r="AJ230" s="31">
        <v>-1</v>
      </c>
      <c r="AK230" s="31">
        <v>-1</v>
      </c>
    </row>
    <row r="231" spans="1:93" s="31" customFormat="1" ht="15" customHeight="1">
      <c r="A231" s="6"/>
      <c r="B231" s="6" t="s">
        <v>3015</v>
      </c>
      <c r="C231" s="6"/>
      <c r="D231" s="6"/>
      <c r="E231" s="6"/>
      <c r="F231" s="6"/>
      <c r="G231" s="6"/>
      <c r="H231" s="6"/>
      <c r="I231" s="6"/>
      <c r="AI231" s="31" t="str">
        <v>→</v>
      </c>
      <c r="AJ231" s="31">
        <v>0</v>
      </c>
      <c r="AK231" s="31">
        <v>1</v>
      </c>
    </row>
    <row r="232" spans="1:93" s="31" customFormat="1" ht="15" customHeight="1">
      <c r="A232" s="6"/>
      <c r="B232" s="6" t="s">
        <v>3087</v>
      </c>
      <c r="C232" s="6"/>
      <c r="D232" s="6"/>
      <c r="E232" s="6"/>
      <c r="F232" s="6"/>
      <c r="G232" s="6"/>
      <c r="H232" s="6"/>
      <c r="I232" s="6"/>
      <c r="AI232" s="31" t="str">
        <v>←</v>
      </c>
      <c r="AJ232" s="31">
        <v>0</v>
      </c>
      <c r="AK232" s="31">
        <v>-1</v>
      </c>
    </row>
    <row r="233" spans="1:93" s="31" customFormat="1" ht="15" customHeight="1">
      <c r="A233" s="6"/>
      <c r="B233" s="6" t="s">
        <v>3088</v>
      </c>
      <c r="C233" s="6"/>
      <c r="D233" s="6"/>
      <c r="E233" s="6"/>
      <c r="F233" s="6"/>
      <c r="G233" s="6"/>
      <c r="H233" s="6"/>
      <c r="I233" s="6"/>
      <c r="AI233" s="31" t="str">
        <v>↗</v>
      </c>
      <c r="AJ233" s="31">
        <v>-1</v>
      </c>
      <c r="AK233" s="31">
        <v>1</v>
      </c>
    </row>
    <row r="234" spans="1:93" s="31" customFormat="1" ht="15" customHeight="1">
      <c r="A234" s="6"/>
      <c r="B234" s="38" t="s">
        <v>3017</v>
      </c>
      <c r="C234" s="6"/>
      <c r="D234" s="6"/>
      <c r="E234" s="6"/>
      <c r="F234" s="6"/>
      <c r="G234" s="6"/>
      <c r="H234" s="6"/>
      <c r="I234" s="6"/>
      <c r="AI234" s="31" t="str">
        <v>↑</v>
      </c>
      <c r="AJ234" s="31">
        <v>-1</v>
      </c>
      <c r="AK234" s="31">
        <v>0</v>
      </c>
    </row>
    <row r="235" spans="1:93" s="31" customFormat="1" ht="15" customHeight="1">
      <c r="A235" s="6"/>
      <c r="B235" s="36"/>
      <c r="C235" s="45"/>
      <c r="D235" s="6"/>
      <c r="E235" s="6"/>
      <c r="F235" s="6"/>
      <c r="G235" s="6"/>
      <c r="H235" s="6"/>
      <c r="I235" s="6"/>
      <c r="J235" s="6"/>
      <c r="K235" s="6"/>
      <c r="L235" s="6"/>
    </row>
    <row r="236" spans="1:93" s="31" customFormat="1" ht="15" customHeight="1">
      <c r="A236" s="6"/>
      <c r="B236" s="36" t="s">
        <v>3033</v>
      </c>
      <c r="C236" s="45"/>
      <c r="D236" s="6"/>
      <c r="E236" s="6"/>
      <c r="F236" s="6"/>
      <c r="G236" s="6"/>
      <c r="H236" s="6"/>
      <c r="I236" s="6"/>
      <c r="J236" s="6"/>
      <c r="K236" s="6"/>
      <c r="L236" s="6"/>
    </row>
    <row r="237" spans="1:93" s="31" customFormat="1" ht="15" customHeight="1">
      <c r="A237" s="6"/>
      <c r="B237" s="46" t="s">
        <v>3016</v>
      </c>
      <c r="C237" s="45"/>
      <c r="D237" s="6"/>
      <c r="E237" s="6"/>
      <c r="F237" s="6"/>
      <c r="G237" s="6"/>
      <c r="H237" s="6"/>
      <c r="I237" s="6"/>
      <c r="J237" s="6"/>
      <c r="K237" s="6"/>
      <c r="L237" s="6"/>
    </row>
    <row r="238" spans="1:93" s="31" customFormat="1" ht="15" customHeight="1">
      <c r="A238" s="6"/>
      <c r="B238" s="36"/>
      <c r="C238" s="45"/>
      <c r="D238" s="6"/>
      <c r="E238" s="6"/>
      <c r="F238" s="6"/>
      <c r="G238" s="6"/>
      <c r="H238" s="6"/>
      <c r="I238" s="6"/>
      <c r="J238" s="6"/>
      <c r="K238" s="6"/>
      <c r="L238" s="6"/>
    </row>
    <row r="239" spans="1:93" s="31" customFormat="1" ht="15" customHeight="1">
      <c r="A239" s="6"/>
      <c r="B239" s="38" t="s">
        <v>34</v>
      </c>
      <c r="C239" s="45"/>
      <c r="D239" s="6"/>
      <c r="E239" s="6"/>
      <c r="F239" s="6"/>
      <c r="G239" s="6"/>
      <c r="H239" s="6"/>
      <c r="I239" s="6"/>
      <c r="J239" s="6"/>
      <c r="K239" s="6"/>
      <c r="L239" s="6"/>
    </row>
    <row r="240" spans="1:93" s="31" customFormat="1" ht="15" customHeight="1">
      <c r="A240" s="6"/>
      <c r="B240" s="37" t="s">
        <v>3034</v>
      </c>
      <c r="C240" s="6"/>
      <c r="D240" s="6"/>
      <c r="E240" s="6"/>
      <c r="F240" s="6"/>
      <c r="G240" s="6"/>
      <c r="H240" s="6"/>
      <c r="I240" s="6"/>
      <c r="J240" s="6"/>
      <c r="K240" s="6"/>
      <c r="L240" s="6"/>
    </row>
    <row r="241" spans="1:39" s="31" customFormat="1" ht="15" customHeight="1">
      <c r="A241" s="6"/>
      <c r="B241" s="37" t="s">
        <v>3035</v>
      </c>
      <c r="C241" s="6"/>
      <c r="D241" s="6"/>
      <c r="E241" s="6"/>
      <c r="F241" s="6"/>
      <c r="G241" s="6"/>
      <c r="H241" s="6"/>
      <c r="I241" s="6"/>
      <c r="J241" s="6"/>
      <c r="K241" s="6"/>
      <c r="L241" s="6"/>
    </row>
    <row r="242" spans="1:39" s="31" customFormat="1" ht="15" customHeight="1">
      <c r="A242" s="6"/>
      <c r="B242" s="37" t="s">
        <v>3036</v>
      </c>
      <c r="C242" s="6"/>
      <c r="D242" s="6"/>
      <c r="E242" s="6"/>
      <c r="F242" s="6"/>
      <c r="G242" s="6"/>
      <c r="H242" s="6"/>
      <c r="I242" s="6"/>
      <c r="J242" s="6" t="s">
        <v>3118</v>
      </c>
      <c r="K242" s="6" t="s">
        <v>3117</v>
      </c>
      <c r="L242" s="6" t="str" cm="1">
        <f t="array" ref="L242:AE242">ADDRESS(1,_xlfn.SEQUENCE(1, COLUMNS('Duck Hunt'!B2:U2),2,1),4)</f>
        <v>B1</v>
      </c>
      <c r="M242" s="31" t="str">
        <v>C1</v>
      </c>
      <c r="N242" s="31" t="str">
        <v>D1</v>
      </c>
      <c r="O242" s="31" t="str">
        <v>E1</v>
      </c>
      <c r="P242" s="31" t="str">
        <v>F1</v>
      </c>
      <c r="Q242" s="31" t="str">
        <v>G1</v>
      </c>
      <c r="R242" s="31" t="str">
        <v>H1</v>
      </c>
      <c r="S242" s="31" t="str">
        <v>I1</v>
      </c>
      <c r="T242" s="31" t="str">
        <v>J1</v>
      </c>
      <c r="U242" s="31" t="str">
        <v>K1</v>
      </c>
      <c r="V242" s="31" t="str">
        <v>L1</v>
      </c>
      <c r="W242" s="31" t="str">
        <v>M1</v>
      </c>
      <c r="X242" s="31" t="str">
        <v>N1</v>
      </c>
      <c r="Y242" s="31" t="str">
        <v>O1</v>
      </c>
      <c r="Z242" s="31" t="str">
        <v>P1</v>
      </c>
      <c r="AA242" s="31" t="str">
        <v>Q1</v>
      </c>
      <c r="AB242" s="31" t="str">
        <v>R1</v>
      </c>
      <c r="AC242" s="31" t="str">
        <v>S1</v>
      </c>
      <c r="AD242" s="31" t="str">
        <v>T1</v>
      </c>
      <c r="AE242" s="31" t="str">
        <v>U1</v>
      </c>
    </row>
    <row r="243" spans="1:39" s="31" customFormat="1" ht="15" customHeight="1" thickBot="1">
      <c r="A243" s="6"/>
      <c r="B243" s="6"/>
      <c r="C243" s="6"/>
      <c r="D243" s="6"/>
      <c r="E243" s="6"/>
      <c r="F243" s="6"/>
      <c r="G243" s="6"/>
      <c r="H243" s="6"/>
      <c r="I243" s="6"/>
      <c r="J243" s="6" t="s">
        <v>2769</v>
      </c>
      <c r="K243" s="6" t="s">
        <v>3119</v>
      </c>
      <c r="L243" s="6" t="str" cm="1">
        <f t="array" ref="L243:AE243">ADDRESS(1,_xlfn.SEQUENCE(1, COLUMNS('Duck Hunt'!B3:U3),COLUMNS('Duck Hunt'!B3:U3) +1,-1),4)</f>
        <v>U1</v>
      </c>
      <c r="M243" s="31" t="str">
        <v>T1</v>
      </c>
      <c r="N243" s="31" t="str">
        <v>S1</v>
      </c>
      <c r="O243" s="31" t="str">
        <v>R1</v>
      </c>
      <c r="P243" s="31" t="str">
        <v>Q1</v>
      </c>
      <c r="Q243" s="31" t="str">
        <v>P1</v>
      </c>
      <c r="R243" s="31" t="str">
        <v>O1</v>
      </c>
      <c r="S243" s="31" t="str">
        <v>N1</v>
      </c>
      <c r="T243" s="31" t="str">
        <v>M1</v>
      </c>
      <c r="U243" s="31" t="str">
        <v>L1</v>
      </c>
      <c r="V243" s="31" t="str">
        <v>K1</v>
      </c>
      <c r="W243" s="31" t="str">
        <v>J1</v>
      </c>
      <c r="X243" s="31" t="str">
        <v>I1</v>
      </c>
      <c r="Y243" s="31" t="str">
        <v>H1</v>
      </c>
      <c r="Z243" s="31" t="str">
        <v>G1</v>
      </c>
      <c r="AA243" s="31" t="str">
        <v>F1</v>
      </c>
      <c r="AB243" s="31" t="str">
        <v>E1</v>
      </c>
      <c r="AC243" s="31" t="str">
        <v>D1</v>
      </c>
      <c r="AD243" s="31" t="str">
        <v>C1</v>
      </c>
      <c r="AE243" s="31" t="str">
        <v>B1</v>
      </c>
    </row>
    <row r="244" spans="1:39" s="31" customFormat="1" ht="22.5" customHeight="1" thickBot="1">
      <c r="A244" s="6"/>
      <c r="B244" s="28" t="s">
        <v>3</v>
      </c>
      <c r="C244" s="29" t="s">
        <v>4</v>
      </c>
      <c r="D244" s="28" t="s">
        <v>5</v>
      </c>
      <c r="E244" s="39" t="s">
        <v>6</v>
      </c>
      <c r="F244" s="6"/>
      <c r="G244" s="39" t="s">
        <v>2565</v>
      </c>
      <c r="H244" s="39" t="s">
        <v>3086</v>
      </c>
      <c r="I244" s="6"/>
      <c r="J244" s="6"/>
      <c r="K244" s="6"/>
      <c r="L244" s="6"/>
    </row>
    <row r="245" spans="1:39" s="31" customFormat="1" ht="15" customHeight="1">
      <c r="A245" s="6"/>
      <c r="B245" s="6"/>
      <c r="C245" s="6"/>
      <c r="D245" s="6"/>
      <c r="E245" s="6"/>
      <c r="F245" s="6"/>
      <c r="G245" s="52"/>
      <c r="H245" s="52"/>
      <c r="I245" s="6"/>
      <c r="J245" s="6"/>
      <c r="K245" s="6"/>
      <c r="L245" s="6"/>
    </row>
    <row r="246" spans="1:39" s="31" customFormat="1" ht="24.95" customHeight="1">
      <c r="A246" s="6"/>
      <c r="B246" s="32" t="s">
        <v>23</v>
      </c>
      <c r="C246" s="32">
        <v>6</v>
      </c>
      <c r="D246" s="33">
        <v>0</v>
      </c>
      <c r="E246" s="1" t="s">
        <v>3095</v>
      </c>
      <c r="F246" s="185"/>
      <c r="G246" s="59">
        <v>16</v>
      </c>
      <c r="H246" s="59" t="s">
        <v>3042</v>
      </c>
      <c r="I246" s="6"/>
      <c r="J246" s="6"/>
      <c r="K246" s="6"/>
      <c r="L246" s="6"/>
      <c r="AJ246" s="31" t="s">
        <v>3131</v>
      </c>
      <c r="AK246" s="31" t="s">
        <v>3131</v>
      </c>
      <c r="AL246" s="31" t="s">
        <v>3131</v>
      </c>
    </row>
    <row r="247" spans="1:39" s="31" customFormat="1" ht="15" customHeight="1">
      <c r="A247" s="6"/>
      <c r="B247" s="6"/>
      <c r="C247" s="6"/>
      <c r="D247" s="6"/>
      <c r="E247" s="56"/>
      <c r="F247" s="6"/>
      <c r="G247" s="60"/>
      <c r="H247" s="60"/>
      <c r="I247" s="6"/>
      <c r="J247" s="6" t="s">
        <v>3116</v>
      </c>
      <c r="K247" s="6"/>
      <c r="L247" s="6"/>
      <c r="AE247" s="31" t="s">
        <v>3125</v>
      </c>
      <c r="AF247" s="31" t="s">
        <v>3120</v>
      </c>
      <c r="AG247" s="31" t="s">
        <v>3123</v>
      </c>
      <c r="AH247" s="31" t="s">
        <v>3124</v>
      </c>
      <c r="AI247" s="31" t="s">
        <v>3130</v>
      </c>
      <c r="AJ247" s="31" t="s">
        <v>3127</v>
      </c>
      <c r="AK247" s="31" t="s">
        <v>3126</v>
      </c>
      <c r="AL247" s="31" t="s">
        <v>3128</v>
      </c>
      <c r="AM247" s="31" t="s">
        <v>3129</v>
      </c>
    </row>
    <row r="248" spans="1:39" s="31" customFormat="1" ht="24.95" customHeight="1">
      <c r="A248" s="6"/>
      <c r="B248" s="32">
        <v>101</v>
      </c>
      <c r="C248" s="32">
        <v>6</v>
      </c>
      <c r="D248" s="41">
        <v>9</v>
      </c>
      <c r="E248" s="1" t="str" cm="1">
        <f t="array" aca="1" ref="E248:F267" ca="1">AM248:AN267</f>
        <v>B8</v>
      </c>
      <c r="F248" s="185">
        <f ca="1"/>
        <v>0</v>
      </c>
      <c r="G248" s="59">
        <v>8</v>
      </c>
      <c r="H248" s="59" t="s">
        <v>3043</v>
      </c>
      <c r="I248" s="6"/>
      <c r="J248" s="6" t="str" cm="1">
        <f t="array" ref="J248:J267">LEFT(H248:H267)</f>
        <v>V</v>
      </c>
      <c r="K248" s="6" t="str" cm="1">
        <f t="array" ref="K248:AD248">IF(J248="V",ADDRESS(_xlfn.CONCAT(_xlfn.TOCOL(MID(H248,_xlfn.SEQUENCE(1,LEN(H248),1,1),1)+0,2))+0,_xlfn.SEQUENCE(1, COLUMNS('Duck Hunt'!$B$3:$U$3),COLUMNS('Duck Hunt'!B3:U3) +1,-1),4),ADDRESS(_xlfn.CONCAT(_xlfn.TOCOL(MID(H248,_xlfn.SEQUENCE(1,LEN(H248),1,1),1)+0,2))+0,_xlfn.SEQUENCE(1, COLUMNS('Duck Hunt'!$B$2:$U$2),2,1),4))</f>
        <v>U20</v>
      </c>
      <c r="L248" s="6" t="str">
        <v>T20</v>
      </c>
      <c r="M248" s="31" t="str">
        <v>S20</v>
      </c>
      <c r="N248" s="31" t="str">
        <v>R20</v>
      </c>
      <c r="O248" s="31" t="str">
        <v>Q20</v>
      </c>
      <c r="P248" s="31" t="str">
        <v>P20</v>
      </c>
      <c r="Q248" s="31" t="str">
        <v>O20</v>
      </c>
      <c r="R248" s="31" t="str">
        <v>N20</v>
      </c>
      <c r="S248" s="31" t="str">
        <v>M20</v>
      </c>
      <c r="T248" s="31" t="str">
        <v>L20</v>
      </c>
      <c r="U248" s="31" t="str">
        <v>K20</v>
      </c>
      <c r="V248" s="31" t="str">
        <v>J20</v>
      </c>
      <c r="W248" s="31" t="str">
        <v>I20</v>
      </c>
      <c r="X248" s="31" t="str">
        <v>H20</v>
      </c>
      <c r="Y248" s="31" t="str">
        <v>G20</v>
      </c>
      <c r="Z248" s="31" t="str">
        <v>F20</v>
      </c>
      <c r="AA248" s="31" t="str">
        <v>E20</v>
      </c>
      <c r="AB248" s="31" t="str">
        <v>D20</v>
      </c>
      <c r="AC248" s="31" t="str">
        <v>C20</v>
      </c>
      <c r="AD248" s="31" t="str">
        <v>B20</v>
      </c>
      <c r="AE248" s="31" t="str" cm="1">
        <f t="array" ref="AE248">INDEX(_xlfn.ANCHORARRAY(K248),,G248)</f>
        <v>N20</v>
      </c>
      <c r="AF248" s="31" t="str">
        <f>RIGHT(H248)</f>
        <v>↖</v>
      </c>
      <c r="AG248" s="31" cm="1">
        <f t="array" ref="AG248:AG267">_xlfn.XLOOKUP(AF248:AF267,_xlfn.ANCHORARRAY(AI230),AJ230:AJ234)</f>
        <v>-1</v>
      </c>
      <c r="AH248" s="31" cm="1">
        <f t="array" ref="AH248:AH267">_xlfn.XLOOKUP(AF248:AF267,_xlfn.ANCHORARRAY(AI230),AK230:AK234)</f>
        <v>-1</v>
      </c>
      <c r="AI248" s="31" t="e" cm="1">
        <f t="array" ref="AI248">_xlfn.SWITCH(AF248,$AI$231,"U" &amp; _xlfn.CONCAT(_xlfn.TOCOL(MID(H248,_xlfn.SEQUENCE(1,LEN(H248),1,1),1)+0,2))+0,$AI$232,"B" &amp; _xlfn.CONCAT(_xlfn.TOCOL(MID(H248,_xlfn.SEQUENCE(1,LEN(H248),1,1),1)+0,2))+0, $AI$234, LEFT(Case!AE248) &amp; "2")</f>
        <v>#N/A</v>
      </c>
      <c r="AJ248" s="31" cm="1">
        <f t="array" aca="1" ref="AJ248" ca="1">IF(AF248=$AI$230,COLUMN(INDIRECT(AE248))-2,NA())</f>
        <v>12</v>
      </c>
      <c r="AK248" s="31" cm="1">
        <f t="array" aca="1" ref="AK248" ca="1">IF(OR(AF248=$AI$230, AF248=$AI$233),ROW(INDIRECT(AE248)) - 2,NA())</f>
        <v>18</v>
      </c>
      <c r="AL248" s="31" t="e" cm="1">
        <f t="array" aca="1" ref="AL248" ca="1">IF(AF248=$AI$233,21 -COLUMN(INDIRECT(AE248)),NA())</f>
        <v>#N/A</v>
      </c>
      <c r="AM248" s="31" t="str" cm="1">
        <f t="array" aca="1" ref="AM248" ca="1">IF(OR(AF248=$AI$231,AF248=$AI$232,AF248=$AI$234),AI248,SUBSTITUTE(CELL("adres", IF(AF248=$AI$230,OFFSET(INDIRECT(AE248),-MIN(AJ248:AK248),-MIN(AJ248:AK248),1,1),OFFSET(INDIRECT(AE248),-MIN(AK248:AL248),MIN(AK248:AL248),1,1))), "$", ""))</f>
        <v>B8</v>
      </c>
    </row>
    <row r="249" spans="1:39" s="31" customFormat="1" ht="24.95" customHeight="1">
      <c r="A249" s="6"/>
      <c r="B249" s="32">
        <v>102</v>
      </c>
      <c r="C249" s="32">
        <v>6</v>
      </c>
      <c r="D249" s="41">
        <v>9</v>
      </c>
      <c r="E249" s="1" t="str">
        <f ca="1"/>
        <v>U21</v>
      </c>
      <c r="F249" s="185">
        <f ca="1"/>
        <v>0</v>
      </c>
      <c r="G249" s="59">
        <v>10</v>
      </c>
      <c r="H249" s="59" t="s">
        <v>3044</v>
      </c>
      <c r="I249" s="6"/>
      <c r="J249" s="6" t="str">
        <v>A</v>
      </c>
      <c r="K249" s="6" t="str" cm="1">
        <f t="array" ref="K249:AD249">IF(J249="V",ADDRESS(_xlfn.CONCAT(_xlfn.TOCOL(MID(H249,_xlfn.SEQUENCE(1,LEN(H249),1,1),1)+0,2))+0,_xlfn.SEQUENCE(1, COLUMNS('Duck Hunt'!$B$3:$U$3),COLUMNS('Duck Hunt'!B4:U4) +1,-1),4),ADDRESS(_xlfn.CONCAT(_xlfn.TOCOL(MID(H249,_xlfn.SEQUENCE(1,LEN(H249),1,1),1)+0,2))+0,_xlfn.SEQUENCE(1, COLUMNS('Duck Hunt'!$B$2:$U$2),2,1),4))</f>
        <v>B21</v>
      </c>
      <c r="L249" s="6" t="str">
        <v>C21</v>
      </c>
      <c r="M249" s="31" t="str">
        <v>D21</v>
      </c>
      <c r="N249" s="31" t="str">
        <v>E21</v>
      </c>
      <c r="O249" s="31" t="str">
        <v>F21</v>
      </c>
      <c r="P249" s="31" t="str">
        <v>G21</v>
      </c>
      <c r="Q249" s="31" t="str">
        <v>H21</v>
      </c>
      <c r="R249" s="31" t="str">
        <v>I21</v>
      </c>
      <c r="S249" s="31" t="str">
        <v>J21</v>
      </c>
      <c r="T249" s="31" t="str">
        <v>K21</v>
      </c>
      <c r="U249" s="31" t="str">
        <v>L21</v>
      </c>
      <c r="V249" s="31" t="str">
        <v>M21</v>
      </c>
      <c r="W249" s="31" t="str">
        <v>N21</v>
      </c>
      <c r="X249" s="31" t="str">
        <v>O21</v>
      </c>
      <c r="Y249" s="31" t="str">
        <v>P21</v>
      </c>
      <c r="Z249" s="31" t="str">
        <v>Q21</v>
      </c>
      <c r="AA249" s="31" t="str">
        <v>R21</v>
      </c>
      <c r="AB249" s="31" t="str">
        <v>S21</v>
      </c>
      <c r="AC249" s="31" t="str">
        <v>T21</v>
      </c>
      <c r="AD249" s="31" t="str">
        <v>U21</v>
      </c>
      <c r="AE249" s="31" t="str" cm="1">
        <f t="array" ref="AE249">INDEX(_xlfn.ANCHORARRAY(K249),,G249)</f>
        <v>K21</v>
      </c>
      <c r="AF249" s="31" t="str">
        <f t="shared" ref="AF249:AF267" si="3">RIGHT(H249)</f>
        <v>→</v>
      </c>
      <c r="AG249" s="31">
        <v>0</v>
      </c>
      <c r="AH249" s="31">
        <v>1</v>
      </c>
      <c r="AI249" s="31" t="str" cm="1">
        <f t="array" ref="AI249">_xlfn.SWITCH(AF249,$AI$231,"U" &amp; _xlfn.CONCAT(_xlfn.TOCOL(MID(H249,_xlfn.SEQUENCE(1,LEN(H249),1,1),1)+0,2))+0,$AI$232,"B" &amp; _xlfn.CONCAT(_xlfn.TOCOL(MID(H249,_xlfn.SEQUENCE(1,LEN(H249),1,1),1)+0,2))+0, $AI$234, LEFT(Case!AE249) &amp; "2")</f>
        <v>U21</v>
      </c>
      <c r="AJ249" s="31" t="e" cm="1">
        <f t="array" aca="1" ref="AJ249" ca="1">IF(AF249=$AI$230,COLUMN(INDIRECT(AE249))-2,NA())</f>
        <v>#N/A</v>
      </c>
      <c r="AK249" s="31" t="e" cm="1">
        <f t="array" aca="1" ref="AK249" ca="1">IF(OR(AF249=$AI$230, AF249=$AI$233),ROW(INDIRECT(AE249)) - 2,NA())</f>
        <v>#N/A</v>
      </c>
      <c r="AL249" s="31" t="e" cm="1">
        <f t="array" aca="1" ref="AL249" ca="1">IF(AF249=$AI$233,21 -COLUMN(INDIRECT(AE249)),NA())</f>
        <v>#N/A</v>
      </c>
      <c r="AM249" s="31" t="str" cm="1">
        <f t="array" aca="1" ref="AM249" ca="1">IF(OR(AF249=$AI$231,AF249=$AI$232,AF249=$AI$234),AI249,SUBSTITUTE(CELL("adres", IF(AF249=$AI$230,OFFSET(INDIRECT(AE249),-MIN(AJ249:AK249),-MIN(AJ249:AK249),1,1),OFFSET(INDIRECT(AE249),-MIN(AK249:AL249),MIN(AK249:AL249),1,1))), "$", ""))</f>
        <v>U21</v>
      </c>
    </row>
    <row r="250" spans="1:39" s="31" customFormat="1" ht="24.95" customHeight="1">
      <c r="A250" s="6"/>
      <c r="B250" s="32">
        <v>103</v>
      </c>
      <c r="C250" s="32">
        <v>6</v>
      </c>
      <c r="D250" s="41">
        <v>9</v>
      </c>
      <c r="E250" s="1" t="str">
        <f ca="1"/>
        <v>B6</v>
      </c>
      <c r="F250" s="185">
        <f ca="1"/>
        <v>0</v>
      </c>
      <c r="G250" s="59">
        <v>1</v>
      </c>
      <c r="H250" s="59" t="s">
        <v>3045</v>
      </c>
      <c r="I250" s="6"/>
      <c r="J250" s="6" t="str">
        <v>A</v>
      </c>
      <c r="K250" s="6" t="str" cm="1">
        <f t="array" ref="K250:AD250">IF(J250="V",ADDRESS(_xlfn.CONCAT(_xlfn.TOCOL(MID(H250,_xlfn.SEQUENCE(1,LEN(H250),1,1),1)+0,2))+0,_xlfn.SEQUENCE(1, COLUMNS('Duck Hunt'!$B$3:$U$3),COLUMNS('Duck Hunt'!B5:U5) +1,-1),4),ADDRESS(_xlfn.CONCAT(_xlfn.TOCOL(MID(H250,_xlfn.SEQUENCE(1,LEN(H250),1,1),1)+0,2))+0,_xlfn.SEQUENCE(1, COLUMNS('Duck Hunt'!$B$2:$U$2),2,1),4))</f>
        <v>B6</v>
      </c>
      <c r="L250" s="6" t="str">
        <v>C6</v>
      </c>
      <c r="M250" s="31" t="str">
        <v>D6</v>
      </c>
      <c r="N250" s="31" t="str">
        <v>E6</v>
      </c>
      <c r="O250" s="31" t="str">
        <v>F6</v>
      </c>
      <c r="P250" s="31" t="str">
        <v>G6</v>
      </c>
      <c r="Q250" s="31" t="str">
        <v>H6</v>
      </c>
      <c r="R250" s="31" t="str">
        <v>I6</v>
      </c>
      <c r="S250" s="31" t="str">
        <v>J6</v>
      </c>
      <c r="T250" s="31" t="str">
        <v>K6</v>
      </c>
      <c r="U250" s="31" t="str">
        <v>L6</v>
      </c>
      <c r="V250" s="31" t="str">
        <v>M6</v>
      </c>
      <c r="W250" s="31" t="str">
        <v>N6</v>
      </c>
      <c r="X250" s="31" t="str">
        <v>O6</v>
      </c>
      <c r="Y250" s="31" t="str">
        <v>P6</v>
      </c>
      <c r="Z250" s="31" t="str">
        <v>Q6</v>
      </c>
      <c r="AA250" s="31" t="str">
        <v>R6</v>
      </c>
      <c r="AB250" s="31" t="str">
        <v>S6</v>
      </c>
      <c r="AC250" s="31" t="str">
        <v>T6</v>
      </c>
      <c r="AD250" s="31" t="str">
        <v>U6</v>
      </c>
      <c r="AE250" s="31" t="str" cm="1">
        <f t="array" ref="AE250">INDEX(_xlfn.ANCHORARRAY(K250),,G250)</f>
        <v>B6</v>
      </c>
      <c r="AF250" s="31" t="str">
        <f t="shared" si="3"/>
        <v>←</v>
      </c>
      <c r="AG250" s="31">
        <v>0</v>
      </c>
      <c r="AH250" s="31">
        <v>-1</v>
      </c>
      <c r="AI250" s="31" t="str" cm="1">
        <f t="array" ref="AI250">_xlfn.SWITCH(AF250,$AI$231,"U" &amp; _xlfn.CONCAT(_xlfn.TOCOL(MID(H250,_xlfn.SEQUENCE(1,LEN(H250),1,1),1)+0,2))+0,$AI$232,"B" &amp; _xlfn.CONCAT(_xlfn.TOCOL(MID(H250,_xlfn.SEQUENCE(1,LEN(H250),1,1),1)+0,2))+0, $AI$234, LEFT(Case!AE250) &amp; "2")</f>
        <v>B6</v>
      </c>
      <c r="AJ250" s="31" t="e" cm="1">
        <f t="array" aca="1" ref="AJ250" ca="1">IF(AF250=$AI$230,COLUMN(INDIRECT(AE250))-2,NA())</f>
        <v>#N/A</v>
      </c>
      <c r="AK250" s="31" t="e" cm="1">
        <f t="array" aca="1" ref="AK250" ca="1">IF(OR(AF250=$AI$230, AF250=$AI$233),ROW(INDIRECT(AE250)) - 2,NA())</f>
        <v>#N/A</v>
      </c>
      <c r="AL250" s="31" t="e" cm="1">
        <f t="array" aca="1" ref="AL250" ca="1">IF(AF250=$AI$233,21 -COLUMN(INDIRECT(AE250)),NA())</f>
        <v>#N/A</v>
      </c>
      <c r="AM250" s="31" t="str" cm="1">
        <f t="array" aca="1" ref="AM250" ca="1">IF(OR(AF250=$AI$231,AF250=$AI$232,AF250=$AI$234),AI250,SUBSTITUTE(CELL("adres", IF(AF250=$AI$230,OFFSET(INDIRECT(AE250),-MIN(AJ250:AK250),-MIN(AJ250:AK250),1,1),OFFSET(INDIRECT(AE250),-MIN(AK250:AL250),MIN(AK250:AL250),1,1))), "$", ""))</f>
        <v>B6</v>
      </c>
    </row>
    <row r="251" spans="1:39" s="31" customFormat="1" ht="24.95" customHeight="1">
      <c r="A251" s="6"/>
      <c r="B251" s="32">
        <v>104</v>
      </c>
      <c r="C251" s="32">
        <v>6</v>
      </c>
      <c r="D251" s="41">
        <v>9</v>
      </c>
      <c r="E251" s="1" t="str">
        <f ca="1"/>
        <v>U20</v>
      </c>
      <c r="F251" s="185">
        <f ca="1"/>
        <v>0</v>
      </c>
      <c r="G251" s="59">
        <v>5</v>
      </c>
      <c r="H251" s="59" t="s">
        <v>3046</v>
      </c>
      <c r="I251" s="6"/>
      <c r="J251" s="6" t="str">
        <v>V</v>
      </c>
      <c r="K251" s="6" t="str" cm="1">
        <f t="array" ref="K251:AD251">IF(J251="V",ADDRESS(_xlfn.CONCAT(_xlfn.TOCOL(MID(H251,_xlfn.SEQUENCE(1,LEN(H251),1,1),1)+0,2))+0,_xlfn.SEQUENCE(1, COLUMNS('Duck Hunt'!$B$3:$U$3),COLUMNS('Duck Hunt'!B6:U6) +1,-1),4),ADDRESS(_xlfn.CONCAT(_xlfn.TOCOL(MID(H251,_xlfn.SEQUENCE(1,LEN(H251),1,1),1)+0,2))+0,_xlfn.SEQUENCE(1, COLUMNS('Duck Hunt'!$B$2:$U$2),2,1),4))</f>
        <v>U24</v>
      </c>
      <c r="L251" s="6" t="str">
        <v>T24</v>
      </c>
      <c r="M251" s="31" t="str">
        <v>S24</v>
      </c>
      <c r="N251" s="31" t="str">
        <v>R24</v>
      </c>
      <c r="O251" s="31" t="str">
        <v>Q24</v>
      </c>
      <c r="P251" s="31" t="str">
        <v>P24</v>
      </c>
      <c r="Q251" s="31" t="str">
        <v>O24</v>
      </c>
      <c r="R251" s="31" t="str">
        <v>N24</v>
      </c>
      <c r="S251" s="31" t="str">
        <v>M24</v>
      </c>
      <c r="T251" s="31" t="str">
        <v>L24</v>
      </c>
      <c r="U251" s="31" t="str">
        <v>K24</v>
      </c>
      <c r="V251" s="31" t="str">
        <v>J24</v>
      </c>
      <c r="W251" s="31" t="str">
        <v>I24</v>
      </c>
      <c r="X251" s="31" t="str">
        <v>H24</v>
      </c>
      <c r="Y251" s="31" t="str">
        <v>G24</v>
      </c>
      <c r="Z251" s="31" t="str">
        <v>F24</v>
      </c>
      <c r="AA251" s="31" t="str">
        <v>E24</v>
      </c>
      <c r="AB251" s="31" t="str">
        <v>D24</v>
      </c>
      <c r="AC251" s="31" t="str">
        <v>C24</v>
      </c>
      <c r="AD251" s="31" t="str">
        <v>B24</v>
      </c>
      <c r="AE251" s="31" t="str" cm="1">
        <f t="array" ref="AE251">INDEX(_xlfn.ANCHORARRAY(K251),,G251)</f>
        <v>Q24</v>
      </c>
      <c r="AF251" s="31" t="str">
        <f t="shared" si="3"/>
        <v>↗</v>
      </c>
      <c r="AG251" s="31">
        <v>-1</v>
      </c>
      <c r="AH251" s="31">
        <v>1</v>
      </c>
      <c r="AI251" s="31" t="e" cm="1">
        <f t="array" ref="AI251">_xlfn.SWITCH(AF251,$AI$231,"U" &amp; _xlfn.CONCAT(_xlfn.TOCOL(MID(H251,_xlfn.SEQUENCE(1,LEN(H251),1,1),1)+0,2))+0,$AI$232,"B" &amp; _xlfn.CONCAT(_xlfn.TOCOL(MID(H251,_xlfn.SEQUENCE(1,LEN(H251),1,1),1)+0,2))+0, $AI$234, LEFT(Case!AE251) &amp; "2")</f>
        <v>#N/A</v>
      </c>
      <c r="AJ251" s="31" t="e" cm="1">
        <f t="array" aca="1" ref="AJ251" ca="1">IF(AF251=$AI$230,COLUMN(INDIRECT(AE251))-2,NA())</f>
        <v>#N/A</v>
      </c>
      <c r="AK251" s="31" cm="1">
        <f t="array" aca="1" ref="AK251" ca="1">IF(OR(AF251=$AI$230, AF251=$AI$233),ROW(INDIRECT(AE251)) - 2,NA())</f>
        <v>22</v>
      </c>
      <c r="AL251" s="31" cm="1">
        <f t="array" aca="1" ref="AL251" ca="1">IF(AF251=$AI$233,21 -COLUMN(INDIRECT(AE251)),NA())</f>
        <v>4</v>
      </c>
      <c r="AM251" s="31" t="str" cm="1">
        <f t="array" aca="1" ref="AM251" ca="1">IF(OR(AF251=$AI$231,AF251=$AI$232,AF251=$AI$234),AI251,SUBSTITUTE(CELL("adres", IF(AF251=$AI$230,OFFSET(INDIRECT(AE251),-MIN(AJ251:AK251),-MIN(AJ251:AK251),1,1),OFFSET(INDIRECT(AE251),-MIN(AK251:AL251),MIN(AK251:AL251),1,1))), "$", ""))</f>
        <v>U20</v>
      </c>
    </row>
    <row r="252" spans="1:39" s="31" customFormat="1" ht="24.95" customHeight="1">
      <c r="A252" s="6"/>
      <c r="B252" s="32">
        <v>105</v>
      </c>
      <c r="C252" s="32">
        <v>6</v>
      </c>
      <c r="D252" s="41">
        <v>9</v>
      </c>
      <c r="E252" s="1" t="str">
        <f ca="1"/>
        <v>B26</v>
      </c>
      <c r="F252" s="185">
        <f ca="1"/>
        <v>0</v>
      </c>
      <c r="G252" s="59">
        <v>6</v>
      </c>
      <c r="H252" s="59" t="s">
        <v>3047</v>
      </c>
      <c r="I252" s="6"/>
      <c r="J252" s="6" t="str">
        <v>A</v>
      </c>
      <c r="K252" s="6" t="str" cm="1">
        <f t="array" ref="K252:AD252">IF(J252="V",ADDRESS(_xlfn.CONCAT(_xlfn.TOCOL(MID(H252,_xlfn.SEQUENCE(1,LEN(H252),1,1),1)+0,2))+0,_xlfn.SEQUENCE(1, COLUMNS('Duck Hunt'!$B$3:$U$3),COLUMNS('Duck Hunt'!B7:U7) +1,-1),4),ADDRESS(_xlfn.CONCAT(_xlfn.TOCOL(MID(H252,_xlfn.SEQUENCE(1,LEN(H252),1,1),1)+0,2))+0,_xlfn.SEQUENCE(1, COLUMNS('Duck Hunt'!$B$2:$U$2),2,1),4))</f>
        <v>B26</v>
      </c>
      <c r="L252" s="6" t="str">
        <v>C26</v>
      </c>
      <c r="M252" s="31" t="str">
        <v>D26</v>
      </c>
      <c r="N252" s="31" t="str">
        <v>E26</v>
      </c>
      <c r="O252" s="31" t="str">
        <v>F26</v>
      </c>
      <c r="P252" s="31" t="str">
        <v>G26</v>
      </c>
      <c r="Q252" s="31" t="str">
        <v>H26</v>
      </c>
      <c r="R252" s="31" t="str">
        <v>I26</v>
      </c>
      <c r="S252" s="31" t="str">
        <v>J26</v>
      </c>
      <c r="T252" s="31" t="str">
        <v>K26</v>
      </c>
      <c r="U252" s="31" t="str">
        <v>L26</v>
      </c>
      <c r="V252" s="31" t="str">
        <v>M26</v>
      </c>
      <c r="W252" s="31" t="str">
        <v>N26</v>
      </c>
      <c r="X252" s="31" t="str">
        <v>O26</v>
      </c>
      <c r="Y252" s="31" t="str">
        <v>P26</v>
      </c>
      <c r="Z252" s="31" t="str">
        <v>Q26</v>
      </c>
      <c r="AA252" s="31" t="str">
        <v>R26</v>
      </c>
      <c r="AB252" s="31" t="str">
        <v>S26</v>
      </c>
      <c r="AC252" s="31" t="str">
        <v>T26</v>
      </c>
      <c r="AD252" s="31" t="str">
        <v>U26</v>
      </c>
      <c r="AE252" s="31" t="str" cm="1">
        <f t="array" ref="AE252">INDEX(_xlfn.ANCHORARRAY(K252),,G252)</f>
        <v>G26</v>
      </c>
      <c r="AF252" s="31" t="str">
        <f t="shared" si="3"/>
        <v>←</v>
      </c>
      <c r="AG252" s="31">
        <v>0</v>
      </c>
      <c r="AH252" s="31">
        <v>-1</v>
      </c>
      <c r="AI252" s="31" t="str" cm="1">
        <f t="array" ref="AI252">_xlfn.SWITCH(AF252,$AI$231,"U" &amp; _xlfn.CONCAT(_xlfn.TOCOL(MID(H252,_xlfn.SEQUENCE(1,LEN(H252),1,1),1)+0,2))+0,$AI$232,"B" &amp; _xlfn.CONCAT(_xlfn.TOCOL(MID(H252,_xlfn.SEQUENCE(1,LEN(H252),1,1),1)+0,2))+0, $AI$234, LEFT(Case!AE252) &amp; "2")</f>
        <v>B26</v>
      </c>
      <c r="AJ252" s="31" t="e" cm="1">
        <f t="array" aca="1" ref="AJ252" ca="1">IF(AF252=$AI$230,COLUMN(INDIRECT(AE252))-2,NA())</f>
        <v>#N/A</v>
      </c>
      <c r="AK252" s="31" t="e" cm="1">
        <f t="array" aca="1" ref="AK252" ca="1">IF(OR(AF252=$AI$230, AF252=$AI$233),ROW(INDIRECT(AE252)) - 2,NA())</f>
        <v>#N/A</v>
      </c>
      <c r="AL252" s="31" t="e" cm="1">
        <f t="array" aca="1" ref="AL252" ca="1">IF(AF252=$AI$233,21 -COLUMN(INDIRECT(AE252)),NA())</f>
        <v>#N/A</v>
      </c>
      <c r="AM252" s="31" t="str" cm="1">
        <f t="array" aca="1" ref="AM252" ca="1">IF(OR(AF252=$AI$231,AF252=$AI$232,AF252=$AI$234),AI252,SUBSTITUTE(CELL("adres", IF(AF252=$AI$230,OFFSET(INDIRECT(AE252),-MIN(AJ252:AK252),-MIN(AJ252:AK252),1,1),OFFSET(INDIRECT(AE252),-MIN(AK252:AL252),MIN(AK252:AL252),1,1))), "$", ""))</f>
        <v>B26</v>
      </c>
    </row>
    <row r="253" spans="1:39" s="31" customFormat="1" ht="24.95" customHeight="1">
      <c r="A253" s="6"/>
      <c r="B253" s="32">
        <v>106</v>
      </c>
      <c r="C253" s="32">
        <v>6</v>
      </c>
      <c r="D253" s="41">
        <v>9</v>
      </c>
      <c r="E253" s="1" t="str">
        <f ca="1"/>
        <v>B26</v>
      </c>
      <c r="F253" s="185">
        <f ca="1"/>
        <v>0</v>
      </c>
      <c r="G253" s="59">
        <v>17</v>
      </c>
      <c r="H253" s="59" t="s">
        <v>3048</v>
      </c>
      <c r="I253" s="6"/>
      <c r="J253" s="6" t="str">
        <v>V</v>
      </c>
      <c r="K253" s="6" t="str" cm="1">
        <f t="array" ref="K253:AD253">IF(J253="V",ADDRESS(_xlfn.CONCAT(_xlfn.TOCOL(MID(H253,_xlfn.SEQUENCE(1,LEN(H253),1,1),1)+0,2))+0,_xlfn.SEQUENCE(1, COLUMNS('Duck Hunt'!$B$3:$U$3),COLUMNS('Duck Hunt'!B8:U8) +1,-1),4),ADDRESS(_xlfn.CONCAT(_xlfn.TOCOL(MID(H253,_xlfn.SEQUENCE(1,LEN(H253),1,1),1)+0,2))+0,_xlfn.SEQUENCE(1, COLUMNS('Duck Hunt'!$B$2:$U$2),2,1),4))</f>
        <v>U26</v>
      </c>
      <c r="L253" s="6" t="str">
        <v>T26</v>
      </c>
      <c r="M253" s="31" t="str">
        <v>S26</v>
      </c>
      <c r="N253" s="31" t="str">
        <v>R26</v>
      </c>
      <c r="O253" s="31" t="str">
        <v>Q26</v>
      </c>
      <c r="P253" s="31" t="str">
        <v>P26</v>
      </c>
      <c r="Q253" s="31" t="str">
        <v>O26</v>
      </c>
      <c r="R253" s="31" t="str">
        <v>N26</v>
      </c>
      <c r="S253" s="31" t="str">
        <v>M26</v>
      </c>
      <c r="T253" s="31" t="str">
        <v>L26</v>
      </c>
      <c r="U253" s="31" t="str">
        <v>K26</v>
      </c>
      <c r="V253" s="31" t="str">
        <v>J26</v>
      </c>
      <c r="W253" s="31" t="str">
        <v>I26</v>
      </c>
      <c r="X253" s="31" t="str">
        <v>H26</v>
      </c>
      <c r="Y253" s="31" t="str">
        <v>G26</v>
      </c>
      <c r="Z253" s="31" t="str">
        <v>F26</v>
      </c>
      <c r="AA253" s="31" t="str">
        <v>E26</v>
      </c>
      <c r="AB253" s="31" t="str">
        <v>D26</v>
      </c>
      <c r="AC253" s="31" t="str">
        <v>C26</v>
      </c>
      <c r="AD253" s="31" t="str">
        <v>B26</v>
      </c>
      <c r="AE253" s="31" t="str" cm="1">
        <f t="array" ref="AE253">INDEX(_xlfn.ANCHORARRAY(K253),,G253)</f>
        <v>E26</v>
      </c>
      <c r="AF253" s="31" t="str">
        <f t="shared" si="3"/>
        <v>←</v>
      </c>
      <c r="AG253" s="31">
        <v>0</v>
      </c>
      <c r="AH253" s="31">
        <v>-1</v>
      </c>
      <c r="AI253" s="31" t="str" cm="1">
        <f t="array" ref="AI253">_xlfn.SWITCH(AF253,$AI$231,"U" &amp; _xlfn.CONCAT(_xlfn.TOCOL(MID(H253,_xlfn.SEQUENCE(1,LEN(H253),1,1),1)+0,2))+0,$AI$232,"B" &amp; _xlfn.CONCAT(_xlfn.TOCOL(MID(H253,_xlfn.SEQUENCE(1,LEN(H253),1,1),1)+0,2))+0, $AI$234, LEFT(Case!AE253) &amp; "2")</f>
        <v>B26</v>
      </c>
      <c r="AJ253" s="31" t="e" cm="1">
        <f t="array" aca="1" ref="AJ253" ca="1">IF(AF253=$AI$230,COLUMN(INDIRECT(AE253))-2,NA())</f>
        <v>#N/A</v>
      </c>
      <c r="AK253" s="31" t="e" cm="1">
        <f t="array" aca="1" ref="AK253" ca="1">IF(OR(AF253=$AI$230, AF253=$AI$233),ROW(INDIRECT(AE253)) - 2,NA())</f>
        <v>#N/A</v>
      </c>
      <c r="AL253" s="31" t="e" cm="1">
        <f t="array" aca="1" ref="AL253" ca="1">IF(AF253=$AI$233,21 -COLUMN(INDIRECT(AE253)),NA())</f>
        <v>#N/A</v>
      </c>
      <c r="AM253" s="31" t="str" cm="1">
        <f t="array" aca="1" ref="AM253" ca="1">IF(OR(AF253=$AI$231,AF253=$AI$232,AF253=$AI$234),AI253,SUBSTITUTE(CELL("adres", IF(AF253=$AI$230,OFFSET(INDIRECT(AE253),-MIN(AJ253:AK253),-MIN(AJ253:AK253),1,1),OFFSET(INDIRECT(AE253),-MIN(AK253:AL253),MIN(AK253:AL253),1,1))), "$", ""))</f>
        <v>B26</v>
      </c>
    </row>
    <row r="254" spans="1:39" s="31" customFormat="1" ht="24.95" customHeight="1">
      <c r="A254" s="6"/>
      <c r="B254" s="32">
        <v>107</v>
      </c>
      <c r="C254" s="32">
        <v>6</v>
      </c>
      <c r="D254" s="41">
        <v>9</v>
      </c>
      <c r="E254" s="1" t="str">
        <f ca="1"/>
        <v>B16</v>
      </c>
      <c r="F254" s="185">
        <f ca="1"/>
        <v>0</v>
      </c>
      <c r="G254" s="59">
        <v>6</v>
      </c>
      <c r="H254" s="59" t="s">
        <v>3049</v>
      </c>
      <c r="I254" s="6"/>
      <c r="J254" s="6" t="str">
        <v>A</v>
      </c>
      <c r="K254" s="6" t="str" cm="1">
        <f t="array" ref="K254:AD254">IF(J254="V",ADDRESS(_xlfn.CONCAT(_xlfn.TOCOL(MID(H254,_xlfn.SEQUENCE(1,LEN(H254),1,1),1)+0,2))+0,_xlfn.SEQUENCE(1, COLUMNS('Duck Hunt'!$B$3:$U$3),COLUMNS('Duck Hunt'!B9:U9) +1,-1),4),ADDRESS(_xlfn.CONCAT(_xlfn.TOCOL(MID(H254,_xlfn.SEQUENCE(1,LEN(H254),1,1),1)+0,2))+0,_xlfn.SEQUENCE(1, COLUMNS('Duck Hunt'!$B$2:$U$2),2,1),4))</f>
        <v>B16</v>
      </c>
      <c r="L254" s="6" t="str">
        <v>C16</v>
      </c>
      <c r="M254" s="31" t="str">
        <v>D16</v>
      </c>
      <c r="N254" s="31" t="str">
        <v>E16</v>
      </c>
      <c r="O254" s="31" t="str">
        <v>F16</v>
      </c>
      <c r="P254" s="31" t="str">
        <v>G16</v>
      </c>
      <c r="Q254" s="31" t="str">
        <v>H16</v>
      </c>
      <c r="R254" s="31" t="str">
        <v>I16</v>
      </c>
      <c r="S254" s="31" t="str">
        <v>J16</v>
      </c>
      <c r="T254" s="31" t="str">
        <v>K16</v>
      </c>
      <c r="U254" s="31" t="str">
        <v>L16</v>
      </c>
      <c r="V254" s="31" t="str">
        <v>M16</v>
      </c>
      <c r="W254" s="31" t="str">
        <v>N16</v>
      </c>
      <c r="X254" s="31" t="str">
        <v>O16</v>
      </c>
      <c r="Y254" s="31" t="str">
        <v>P16</v>
      </c>
      <c r="Z254" s="31" t="str">
        <v>Q16</v>
      </c>
      <c r="AA254" s="31" t="str">
        <v>R16</v>
      </c>
      <c r="AB254" s="31" t="str">
        <v>S16</v>
      </c>
      <c r="AC254" s="31" t="str">
        <v>T16</v>
      </c>
      <c r="AD254" s="31" t="str">
        <v>U16</v>
      </c>
      <c r="AE254" s="31" t="str" cm="1">
        <f t="array" ref="AE254">INDEX(_xlfn.ANCHORARRAY(K254),,G254)</f>
        <v>G16</v>
      </c>
      <c r="AF254" s="31" t="str">
        <f t="shared" si="3"/>
        <v>←</v>
      </c>
      <c r="AG254" s="31">
        <v>0</v>
      </c>
      <c r="AH254" s="31">
        <v>-1</v>
      </c>
      <c r="AI254" s="31" t="str" cm="1">
        <f t="array" ref="AI254">_xlfn.SWITCH(AF254,$AI$231,"U" &amp; _xlfn.CONCAT(_xlfn.TOCOL(MID(H254,_xlfn.SEQUENCE(1,LEN(H254),1,1),1)+0,2))+0,$AI$232,"B" &amp; _xlfn.CONCAT(_xlfn.TOCOL(MID(H254,_xlfn.SEQUENCE(1,LEN(H254),1,1),1)+0,2))+0, $AI$234, LEFT(Case!AE254) &amp; "2")</f>
        <v>B16</v>
      </c>
      <c r="AJ254" s="31" t="e" cm="1">
        <f t="array" aca="1" ref="AJ254" ca="1">IF(AF254=$AI$230,COLUMN(INDIRECT(AE254))-2,NA())</f>
        <v>#N/A</v>
      </c>
      <c r="AK254" s="31" t="e" cm="1">
        <f t="array" aca="1" ref="AK254" ca="1">IF(OR(AF254=$AI$230, AF254=$AI$233),ROW(INDIRECT(AE254)) - 2,NA())</f>
        <v>#N/A</v>
      </c>
      <c r="AL254" s="31" t="e" cm="1">
        <f t="array" aca="1" ref="AL254" ca="1">IF(AF254=$AI$233,21 -COLUMN(INDIRECT(AE254)),NA())</f>
        <v>#N/A</v>
      </c>
      <c r="AM254" s="31" t="str" cm="1">
        <f t="array" aca="1" ref="AM254" ca="1">IF(OR(AF254=$AI$231,AF254=$AI$232,AF254=$AI$234),AI254,SUBSTITUTE(CELL("adres", IF(AF254=$AI$230,OFFSET(INDIRECT(AE254),-MIN(AJ254:AK254),-MIN(AJ254:AK254),1,1),OFFSET(INDIRECT(AE254),-MIN(AK254:AL254),MIN(AK254:AL254),1,1))), "$", ""))</f>
        <v>B16</v>
      </c>
    </row>
    <row r="255" spans="1:39" s="31" customFormat="1" ht="24.95" customHeight="1">
      <c r="A255" s="6"/>
      <c r="B255" s="32">
        <v>108</v>
      </c>
      <c r="C255" s="32">
        <v>6</v>
      </c>
      <c r="D255" s="41">
        <v>9</v>
      </c>
      <c r="E255" s="1" t="str">
        <f ca="1"/>
        <v>B4</v>
      </c>
      <c r="F255" s="185">
        <f ca="1"/>
        <v>0</v>
      </c>
      <c r="G255" s="59">
        <v>9</v>
      </c>
      <c r="H255" s="59" t="s">
        <v>3050</v>
      </c>
      <c r="I255" s="6"/>
      <c r="J255" s="6" t="str">
        <v>V</v>
      </c>
      <c r="K255" s="6" t="str" cm="1">
        <f t="array" ref="K255:AD255">IF(J255="V",ADDRESS(_xlfn.CONCAT(_xlfn.TOCOL(MID(H255,_xlfn.SEQUENCE(1,LEN(H255),1,1),1)+0,2))+0,_xlfn.SEQUENCE(1, COLUMNS('Duck Hunt'!$B$3:$U$3),COLUMNS('Duck Hunt'!B10:U10) +1,-1),4),ADDRESS(_xlfn.CONCAT(_xlfn.TOCOL(MID(H255,_xlfn.SEQUENCE(1,LEN(H255),1,1),1)+0,2))+0,_xlfn.SEQUENCE(1, COLUMNS('Duck Hunt'!$B$2:$U$2),2,1),4))</f>
        <v>U15</v>
      </c>
      <c r="L255" s="6" t="str">
        <v>T15</v>
      </c>
      <c r="M255" s="31" t="str">
        <v>S15</v>
      </c>
      <c r="N255" s="31" t="str">
        <v>R15</v>
      </c>
      <c r="O255" s="31" t="str">
        <v>Q15</v>
      </c>
      <c r="P255" s="31" t="str">
        <v>P15</v>
      </c>
      <c r="Q255" s="31" t="str">
        <v>O15</v>
      </c>
      <c r="R255" s="31" t="str">
        <v>N15</v>
      </c>
      <c r="S255" s="31" t="str">
        <v>M15</v>
      </c>
      <c r="T255" s="31" t="str">
        <v>L15</v>
      </c>
      <c r="U255" s="31" t="str">
        <v>K15</v>
      </c>
      <c r="V255" s="31" t="str">
        <v>J15</v>
      </c>
      <c r="W255" s="31" t="str">
        <v>I15</v>
      </c>
      <c r="X255" s="31" t="str">
        <v>H15</v>
      </c>
      <c r="Y255" s="31" t="str">
        <v>G15</v>
      </c>
      <c r="Z255" s="31" t="str">
        <v>F15</v>
      </c>
      <c r="AA255" s="31" t="str">
        <v>E15</v>
      </c>
      <c r="AB255" s="31" t="str">
        <v>D15</v>
      </c>
      <c r="AC255" s="31" t="str">
        <v>C15</v>
      </c>
      <c r="AD255" s="31" t="str">
        <v>B15</v>
      </c>
      <c r="AE255" s="31" t="str" cm="1">
        <f t="array" ref="AE255">INDEX(_xlfn.ANCHORARRAY(K255),,G255)</f>
        <v>M15</v>
      </c>
      <c r="AF255" s="31" t="str">
        <f t="shared" si="3"/>
        <v>↖</v>
      </c>
      <c r="AG255" s="31">
        <v>-1</v>
      </c>
      <c r="AH255" s="31">
        <v>-1</v>
      </c>
      <c r="AI255" s="31" t="e" cm="1">
        <f t="array" ref="AI255">_xlfn.SWITCH(AF255,$AI$231,"U" &amp; _xlfn.CONCAT(_xlfn.TOCOL(MID(H255,_xlfn.SEQUENCE(1,LEN(H255),1,1),1)+0,2))+0,$AI$232,"B" &amp; _xlfn.CONCAT(_xlfn.TOCOL(MID(H255,_xlfn.SEQUENCE(1,LEN(H255),1,1),1)+0,2))+0, $AI$234, LEFT(Case!AE255) &amp; "2")</f>
        <v>#N/A</v>
      </c>
      <c r="AJ255" s="31" cm="1">
        <f t="array" aca="1" ref="AJ255" ca="1">IF(AF255=$AI$230,COLUMN(INDIRECT(AE255))-2,NA())</f>
        <v>11</v>
      </c>
      <c r="AK255" s="31" cm="1">
        <f t="array" aca="1" ref="AK255" ca="1">IF(OR(AF255=$AI$230, AF255=$AI$233),ROW(INDIRECT(AE255)) - 2,NA())</f>
        <v>13</v>
      </c>
      <c r="AL255" s="31" t="e" cm="1">
        <f t="array" aca="1" ref="AL255" ca="1">IF(AF255=$AI$233,21 -COLUMN(INDIRECT(AE255)),NA())</f>
        <v>#N/A</v>
      </c>
      <c r="AM255" s="31" t="str" cm="1">
        <f t="array" aca="1" ref="AM255" ca="1">IF(OR(AF255=$AI$231,AF255=$AI$232,AF255=$AI$234),AI255,SUBSTITUTE(CELL("adres", IF(AF255=$AI$230,OFFSET(INDIRECT(AE255),-MIN(AJ255:AK255),-MIN(AJ255:AK255),1,1),OFFSET(INDIRECT(AE255),-MIN(AK255:AL255),MIN(AK255:AL255),1,1))), "$", ""))</f>
        <v>B4</v>
      </c>
    </row>
    <row r="256" spans="1:39" s="31" customFormat="1" ht="24.95" customHeight="1">
      <c r="A256" s="6"/>
      <c r="B256" s="32">
        <v>109</v>
      </c>
      <c r="C256" s="32">
        <v>6</v>
      </c>
      <c r="D256" s="41">
        <v>9</v>
      </c>
      <c r="E256" s="1" t="str">
        <f ca="1"/>
        <v>B8</v>
      </c>
      <c r="F256" s="185">
        <f ca="1"/>
        <v>0</v>
      </c>
      <c r="G256" s="59">
        <v>2</v>
      </c>
      <c r="H256" s="59" t="s">
        <v>3051</v>
      </c>
      <c r="I256" s="6"/>
      <c r="J256" s="6" t="str">
        <v>A</v>
      </c>
      <c r="K256" s="6" t="str" cm="1">
        <f t="array" ref="K256:AD256">IF(J256="V",ADDRESS(_xlfn.CONCAT(_xlfn.TOCOL(MID(H256,_xlfn.SEQUENCE(1,LEN(H256),1,1),1)+0,2))+0,_xlfn.SEQUENCE(1, COLUMNS('Duck Hunt'!$B$3:$U$3),COLUMNS('Duck Hunt'!B11:U11) +1,-1),4),ADDRESS(_xlfn.CONCAT(_xlfn.TOCOL(MID(H256,_xlfn.SEQUENCE(1,LEN(H256),1,1),1)+0,2))+0,_xlfn.SEQUENCE(1, COLUMNS('Duck Hunt'!$B$2:$U$2),2,1),4))</f>
        <v>B8</v>
      </c>
      <c r="L256" s="6" t="str">
        <v>C8</v>
      </c>
      <c r="M256" s="31" t="str">
        <v>D8</v>
      </c>
      <c r="N256" s="31" t="str">
        <v>E8</v>
      </c>
      <c r="O256" s="31" t="str">
        <v>F8</v>
      </c>
      <c r="P256" s="31" t="str">
        <v>G8</v>
      </c>
      <c r="Q256" s="31" t="str">
        <v>H8</v>
      </c>
      <c r="R256" s="31" t="str">
        <v>I8</v>
      </c>
      <c r="S256" s="31" t="str">
        <v>J8</v>
      </c>
      <c r="T256" s="31" t="str">
        <v>K8</v>
      </c>
      <c r="U256" s="31" t="str">
        <v>L8</v>
      </c>
      <c r="V256" s="31" t="str">
        <v>M8</v>
      </c>
      <c r="W256" s="31" t="str">
        <v>N8</v>
      </c>
      <c r="X256" s="31" t="str">
        <v>O8</v>
      </c>
      <c r="Y256" s="31" t="str">
        <v>P8</v>
      </c>
      <c r="Z256" s="31" t="str">
        <v>Q8</v>
      </c>
      <c r="AA256" s="31" t="str">
        <v>R8</v>
      </c>
      <c r="AB256" s="31" t="str">
        <v>S8</v>
      </c>
      <c r="AC256" s="31" t="str">
        <v>T8</v>
      </c>
      <c r="AD256" s="31" t="str">
        <v>U8</v>
      </c>
      <c r="AE256" s="31" t="str" cm="1">
        <f t="array" ref="AE256">INDEX(_xlfn.ANCHORARRAY(K256),,G256)</f>
        <v>C8</v>
      </c>
      <c r="AF256" s="31" t="str">
        <f t="shared" si="3"/>
        <v>←</v>
      </c>
      <c r="AG256" s="31">
        <v>0</v>
      </c>
      <c r="AH256" s="31">
        <v>-1</v>
      </c>
      <c r="AI256" s="31" t="str" cm="1">
        <f t="array" ref="AI256">_xlfn.SWITCH(AF256,$AI$231,"U" &amp; _xlfn.CONCAT(_xlfn.TOCOL(MID(H256,_xlfn.SEQUENCE(1,LEN(H256),1,1),1)+0,2))+0,$AI$232,"B" &amp; _xlfn.CONCAT(_xlfn.TOCOL(MID(H256,_xlfn.SEQUENCE(1,LEN(H256),1,1),1)+0,2))+0, $AI$234, LEFT(Case!AE256) &amp; "2")</f>
        <v>B8</v>
      </c>
      <c r="AJ256" s="31" t="e" cm="1">
        <f t="array" aca="1" ref="AJ256" ca="1">IF(AF256=$AI$230,COLUMN(INDIRECT(AE256))-2,NA())</f>
        <v>#N/A</v>
      </c>
      <c r="AK256" s="31" t="e" cm="1">
        <f t="array" aca="1" ref="AK256" ca="1">IF(OR(AF256=$AI$230, AF256=$AI$233),ROW(INDIRECT(AE256)) - 2,NA())</f>
        <v>#N/A</v>
      </c>
      <c r="AL256" s="31" t="e" cm="1">
        <f t="array" aca="1" ref="AL256" ca="1">IF(AF256=$AI$233,21 -COLUMN(INDIRECT(AE256)),NA())</f>
        <v>#N/A</v>
      </c>
      <c r="AM256" s="31" t="str" cm="1">
        <f t="array" aca="1" ref="AM256" ca="1">IF(OR(AF256=$AI$231,AF256=$AI$232,AF256=$AI$234),AI256,SUBSTITUTE(CELL("adres", IF(AF256=$AI$230,OFFSET(INDIRECT(AE256),-MIN(AJ256:AK256),-MIN(AJ256:AK256),1,1),OFFSET(INDIRECT(AE256),-MIN(AK256:AL256),MIN(AK256:AL256),1,1))), "$", ""))</f>
        <v>B8</v>
      </c>
    </row>
    <row r="257" spans="1:39" s="31" customFormat="1" ht="24.95" customHeight="1">
      <c r="A257" s="6"/>
      <c r="B257" s="32">
        <v>110</v>
      </c>
      <c r="C257" s="32">
        <v>6</v>
      </c>
      <c r="D257" s="41">
        <v>9</v>
      </c>
      <c r="E257" s="1" t="str">
        <f ca="1"/>
        <v>C2</v>
      </c>
      <c r="F257" s="185">
        <f ca="1"/>
        <v>0</v>
      </c>
      <c r="G257" s="59">
        <v>9</v>
      </c>
      <c r="H257" s="59" t="s">
        <v>3052</v>
      </c>
      <c r="I257" s="6"/>
      <c r="J257" s="6" t="str">
        <v>A</v>
      </c>
      <c r="K257" s="6" t="str" cm="1">
        <f t="array" ref="K257:AD257">IF(J257="V",ADDRESS(_xlfn.CONCAT(_xlfn.TOCOL(MID(H257,_xlfn.SEQUENCE(1,LEN(H257),1,1),1)+0,2))+0,_xlfn.SEQUENCE(1, COLUMNS('Duck Hunt'!$B$3:$U$3),COLUMNS('Duck Hunt'!B12:U12) +1,-1),4),ADDRESS(_xlfn.CONCAT(_xlfn.TOCOL(MID(H257,_xlfn.SEQUENCE(1,LEN(H257),1,1),1)+0,2))+0,_xlfn.SEQUENCE(1, COLUMNS('Duck Hunt'!$B$2:$U$2),2,1),4))</f>
        <v>B9</v>
      </c>
      <c r="L257" s="6" t="str">
        <v>C9</v>
      </c>
      <c r="M257" s="31" t="str">
        <v>D9</v>
      </c>
      <c r="N257" s="31" t="str">
        <v>E9</v>
      </c>
      <c r="O257" s="31" t="str">
        <v>F9</v>
      </c>
      <c r="P257" s="31" t="str">
        <v>G9</v>
      </c>
      <c r="Q257" s="31" t="str">
        <v>H9</v>
      </c>
      <c r="R257" s="31" t="str">
        <v>I9</v>
      </c>
      <c r="S257" s="31" t="str">
        <v>J9</v>
      </c>
      <c r="T257" s="31" t="str">
        <v>K9</v>
      </c>
      <c r="U257" s="31" t="str">
        <v>L9</v>
      </c>
      <c r="V257" s="31" t="str">
        <v>M9</v>
      </c>
      <c r="W257" s="31" t="str">
        <v>N9</v>
      </c>
      <c r="X257" s="31" t="str">
        <v>O9</v>
      </c>
      <c r="Y257" s="31" t="str">
        <v>P9</v>
      </c>
      <c r="Z257" s="31" t="str">
        <v>Q9</v>
      </c>
      <c r="AA257" s="31" t="str">
        <v>R9</v>
      </c>
      <c r="AB257" s="31" t="str">
        <v>S9</v>
      </c>
      <c r="AC257" s="31" t="str">
        <v>T9</v>
      </c>
      <c r="AD257" s="31" t="str">
        <v>U9</v>
      </c>
      <c r="AE257" s="31" t="str" cm="1">
        <f t="array" ref="AE257">INDEX(_xlfn.ANCHORARRAY(K257),,G257)</f>
        <v>J9</v>
      </c>
      <c r="AF257" s="31" t="str">
        <f t="shared" si="3"/>
        <v>↖</v>
      </c>
      <c r="AG257" s="31">
        <v>-1</v>
      </c>
      <c r="AH257" s="31">
        <v>-1</v>
      </c>
      <c r="AI257" s="31" t="e" cm="1">
        <f t="array" ref="AI257">_xlfn.SWITCH(AF257,$AI$231,"U" &amp; _xlfn.CONCAT(_xlfn.TOCOL(MID(H257,_xlfn.SEQUENCE(1,LEN(H257),1,1),1)+0,2))+0,$AI$232,"B" &amp; _xlfn.CONCAT(_xlfn.TOCOL(MID(H257,_xlfn.SEQUENCE(1,LEN(H257),1,1),1)+0,2))+0, $AI$234, LEFT(Case!AE257) &amp; "2")</f>
        <v>#N/A</v>
      </c>
      <c r="AJ257" s="31" cm="1">
        <f t="array" aca="1" ref="AJ257" ca="1">IF(AF257=$AI$230,COLUMN(INDIRECT(AE257))-2,NA())</f>
        <v>8</v>
      </c>
      <c r="AK257" s="31" cm="1">
        <f t="array" aca="1" ref="AK257" ca="1">IF(OR(AF257=$AI$230, AF257=$AI$233),ROW(INDIRECT(AE257)) - 2,NA())</f>
        <v>7</v>
      </c>
      <c r="AL257" s="31" t="e" cm="1">
        <f t="array" aca="1" ref="AL257" ca="1">IF(AF257=$AI$233,21 -COLUMN(INDIRECT(AE257)),NA())</f>
        <v>#N/A</v>
      </c>
      <c r="AM257" s="31" t="str" cm="1">
        <f t="array" aca="1" ref="AM257" ca="1">IF(OR(AF257=$AI$231,AF257=$AI$232,AF257=$AI$234),AI257,SUBSTITUTE(CELL("adres", IF(AF257=$AI$230,OFFSET(INDIRECT(AE257),-MIN(AJ257:AK257),-MIN(AJ257:AK257),1,1),OFFSET(INDIRECT(AE257),-MIN(AK257:AL257),MIN(AK257:AL257),1,1))), "$", ""))</f>
        <v>C2</v>
      </c>
    </row>
    <row r="258" spans="1:39" s="31" customFormat="1" ht="24.95" customHeight="1">
      <c r="A258" s="6"/>
      <c r="B258" s="32">
        <v>111</v>
      </c>
      <c r="C258" s="32">
        <v>6</v>
      </c>
      <c r="D258" s="41">
        <v>9</v>
      </c>
      <c r="E258" s="1" t="str">
        <f ca="1"/>
        <v>U25</v>
      </c>
      <c r="F258" s="185">
        <f ca="1"/>
        <v>0</v>
      </c>
      <c r="G258" s="59">
        <v>2</v>
      </c>
      <c r="H258" s="59" t="s">
        <v>3053</v>
      </c>
      <c r="I258" s="6"/>
      <c r="J258" s="6" t="str">
        <v>V</v>
      </c>
      <c r="K258" s="6" t="str" cm="1">
        <f t="array" ref="K258:AD258">IF(J258="V",ADDRESS(_xlfn.CONCAT(_xlfn.TOCOL(MID(H258,_xlfn.SEQUENCE(1,LEN(H258),1,1),1)+0,2))+0,_xlfn.SEQUENCE(1, COLUMNS('Duck Hunt'!$B$3:$U$3),COLUMNS('Duck Hunt'!B13:U13) +1,-1),4),ADDRESS(_xlfn.CONCAT(_xlfn.TOCOL(MID(H258,_xlfn.SEQUENCE(1,LEN(H258),1,1),1)+0,2))+0,_xlfn.SEQUENCE(1, COLUMNS('Duck Hunt'!$B$2:$U$2),2,1),4))</f>
        <v>U26</v>
      </c>
      <c r="L258" s="6" t="str">
        <v>T26</v>
      </c>
      <c r="M258" s="31" t="str">
        <v>S26</v>
      </c>
      <c r="N258" s="31" t="str">
        <v>R26</v>
      </c>
      <c r="O258" s="31" t="str">
        <v>Q26</v>
      </c>
      <c r="P258" s="31" t="str">
        <v>P26</v>
      </c>
      <c r="Q258" s="31" t="str">
        <v>O26</v>
      </c>
      <c r="R258" s="31" t="str">
        <v>N26</v>
      </c>
      <c r="S258" s="31" t="str">
        <v>M26</v>
      </c>
      <c r="T258" s="31" t="str">
        <v>L26</v>
      </c>
      <c r="U258" s="31" t="str">
        <v>K26</v>
      </c>
      <c r="V258" s="31" t="str">
        <v>J26</v>
      </c>
      <c r="W258" s="31" t="str">
        <v>I26</v>
      </c>
      <c r="X258" s="31" t="str">
        <v>H26</v>
      </c>
      <c r="Y258" s="31" t="str">
        <v>G26</v>
      </c>
      <c r="Z258" s="31" t="str">
        <v>F26</v>
      </c>
      <c r="AA258" s="31" t="str">
        <v>E26</v>
      </c>
      <c r="AB258" s="31" t="str">
        <v>D26</v>
      </c>
      <c r="AC258" s="31" t="str">
        <v>C26</v>
      </c>
      <c r="AD258" s="31" t="str">
        <v>B26</v>
      </c>
      <c r="AE258" s="31" t="str" cm="1">
        <f t="array" ref="AE258">INDEX(_xlfn.ANCHORARRAY(K258),,G258)</f>
        <v>T26</v>
      </c>
      <c r="AF258" s="31" t="str">
        <f t="shared" si="3"/>
        <v>↗</v>
      </c>
      <c r="AG258" s="31">
        <v>-1</v>
      </c>
      <c r="AH258" s="31">
        <v>1</v>
      </c>
      <c r="AI258" s="31" t="e" cm="1">
        <f t="array" ref="AI258">_xlfn.SWITCH(AF258,$AI$231,"U" &amp; _xlfn.CONCAT(_xlfn.TOCOL(MID(H258,_xlfn.SEQUENCE(1,LEN(H258),1,1),1)+0,2))+0,$AI$232,"B" &amp; _xlfn.CONCAT(_xlfn.TOCOL(MID(H258,_xlfn.SEQUENCE(1,LEN(H258),1,1),1)+0,2))+0, $AI$234, LEFT(Case!AE258) &amp; "2")</f>
        <v>#N/A</v>
      </c>
      <c r="AJ258" s="31" t="e" cm="1">
        <f t="array" aca="1" ref="AJ258" ca="1">IF(AF258=$AI$230,COLUMN(INDIRECT(AE258))-2,NA())</f>
        <v>#N/A</v>
      </c>
      <c r="AK258" s="31" cm="1">
        <f t="array" aca="1" ref="AK258" ca="1">IF(OR(AF258=$AI$230, AF258=$AI$233),ROW(INDIRECT(AE258)) - 2,NA())</f>
        <v>24</v>
      </c>
      <c r="AL258" s="31" cm="1">
        <f t="array" aca="1" ref="AL258" ca="1">IF(AF258=$AI$233,21 -COLUMN(INDIRECT(AE258)),NA())</f>
        <v>1</v>
      </c>
      <c r="AM258" s="31" t="str" cm="1">
        <f t="array" aca="1" ref="AM258" ca="1">IF(OR(AF258=$AI$231,AF258=$AI$232,AF258=$AI$234),AI258,SUBSTITUTE(CELL("adres", IF(AF258=$AI$230,OFFSET(INDIRECT(AE258),-MIN(AJ258:AK258),-MIN(AJ258:AK258),1,1),OFFSET(INDIRECT(AE258),-MIN(AK258:AL258),MIN(AK258:AL258),1,1))), "$", ""))</f>
        <v>U25</v>
      </c>
    </row>
    <row r="259" spans="1:39" s="31" customFormat="1" ht="24.95" customHeight="1">
      <c r="A259" s="6"/>
      <c r="B259" s="32">
        <v>112</v>
      </c>
      <c r="C259" s="32">
        <v>6</v>
      </c>
      <c r="D259" s="41">
        <v>9</v>
      </c>
      <c r="E259" s="1" t="str">
        <f ca="1"/>
        <v>B13</v>
      </c>
      <c r="F259" s="185">
        <f ca="1"/>
        <v>0</v>
      </c>
      <c r="G259" s="59">
        <v>19</v>
      </c>
      <c r="H259" s="59" t="s">
        <v>3054</v>
      </c>
      <c r="I259" s="6"/>
      <c r="J259" s="6" t="str">
        <v>V</v>
      </c>
      <c r="K259" s="6" t="str" cm="1">
        <f t="array" ref="K259:AD259">IF(J259="V",ADDRESS(_xlfn.CONCAT(_xlfn.TOCOL(MID(H259,_xlfn.SEQUENCE(1,LEN(H259),1,1),1)+0,2))+0,_xlfn.SEQUENCE(1, COLUMNS('Duck Hunt'!$B$3:$U$3),COLUMNS('Duck Hunt'!B14:U14) +1,-1),4),ADDRESS(_xlfn.CONCAT(_xlfn.TOCOL(MID(H259,_xlfn.SEQUENCE(1,LEN(H259),1,1),1)+0,2))+0,_xlfn.SEQUENCE(1, COLUMNS('Duck Hunt'!$B$2:$U$2),2,1),4))</f>
        <v>U14</v>
      </c>
      <c r="L259" s="6" t="str">
        <v>T14</v>
      </c>
      <c r="M259" s="31" t="str">
        <v>S14</v>
      </c>
      <c r="N259" s="31" t="str">
        <v>R14</v>
      </c>
      <c r="O259" s="31" t="str">
        <v>Q14</v>
      </c>
      <c r="P259" s="31" t="str">
        <v>P14</v>
      </c>
      <c r="Q259" s="31" t="str">
        <v>O14</v>
      </c>
      <c r="R259" s="31" t="str">
        <v>N14</v>
      </c>
      <c r="S259" s="31" t="str">
        <v>M14</v>
      </c>
      <c r="T259" s="31" t="str">
        <v>L14</v>
      </c>
      <c r="U259" s="31" t="str">
        <v>K14</v>
      </c>
      <c r="V259" s="31" t="str">
        <v>J14</v>
      </c>
      <c r="W259" s="31" t="str">
        <v>I14</v>
      </c>
      <c r="X259" s="31" t="str">
        <v>H14</v>
      </c>
      <c r="Y259" s="31" t="str">
        <v>G14</v>
      </c>
      <c r="Z259" s="31" t="str">
        <v>F14</v>
      </c>
      <c r="AA259" s="31" t="str">
        <v>E14</v>
      </c>
      <c r="AB259" s="31" t="str">
        <v>D14</v>
      </c>
      <c r="AC259" s="31" t="str">
        <v>C14</v>
      </c>
      <c r="AD259" s="31" t="str">
        <v>B14</v>
      </c>
      <c r="AE259" s="31" t="str" cm="1">
        <f t="array" ref="AE259">INDEX(_xlfn.ANCHORARRAY(K259),,G259)</f>
        <v>C14</v>
      </c>
      <c r="AF259" s="31" t="str">
        <f t="shared" si="3"/>
        <v>↖</v>
      </c>
      <c r="AG259" s="31">
        <v>-1</v>
      </c>
      <c r="AH259" s="31">
        <v>-1</v>
      </c>
      <c r="AI259" s="31" t="e" cm="1">
        <f t="array" ref="AI259">_xlfn.SWITCH(AF259,$AI$231,"U" &amp; _xlfn.CONCAT(_xlfn.TOCOL(MID(H259,_xlfn.SEQUENCE(1,LEN(H259),1,1),1)+0,2))+0,$AI$232,"B" &amp; _xlfn.CONCAT(_xlfn.TOCOL(MID(H259,_xlfn.SEQUENCE(1,LEN(H259),1,1),1)+0,2))+0, $AI$234, LEFT(Case!AE259) &amp; "2")</f>
        <v>#N/A</v>
      </c>
      <c r="AJ259" s="31" cm="1">
        <f t="array" aca="1" ref="AJ259" ca="1">IF(AF259=$AI$230,COLUMN(INDIRECT(AE259))-2,NA())</f>
        <v>1</v>
      </c>
      <c r="AK259" s="31" cm="1">
        <f t="array" aca="1" ref="AK259" ca="1">IF(OR(AF259=$AI$230, AF259=$AI$233),ROW(INDIRECT(AE259)) - 2,NA())</f>
        <v>12</v>
      </c>
      <c r="AL259" s="31" t="e" cm="1">
        <f t="array" aca="1" ref="AL259" ca="1">IF(AF259=$AI$233,21 -COLUMN(INDIRECT(AE259)),NA())</f>
        <v>#N/A</v>
      </c>
      <c r="AM259" s="31" t="str" cm="1">
        <f t="array" aca="1" ref="AM259" ca="1">IF(OR(AF259=$AI$231,AF259=$AI$232,AF259=$AI$234),AI259,SUBSTITUTE(CELL("adres", IF(AF259=$AI$230,OFFSET(INDIRECT(AE259),-MIN(AJ259:AK259),-MIN(AJ259:AK259),1,1),OFFSET(INDIRECT(AE259),-MIN(AK259:AL259),MIN(AK259:AL259),1,1))), "$", ""))</f>
        <v>B13</v>
      </c>
    </row>
    <row r="260" spans="1:39" s="31" customFormat="1" ht="24.95" customHeight="1">
      <c r="A260" s="6"/>
      <c r="B260" s="32">
        <v>113</v>
      </c>
      <c r="C260" s="32">
        <v>6</v>
      </c>
      <c r="D260" s="41">
        <v>9</v>
      </c>
      <c r="E260" s="1" t="str">
        <f ca="1"/>
        <v>I2</v>
      </c>
      <c r="F260" s="185">
        <f ca="1"/>
        <v>0</v>
      </c>
      <c r="G260" s="59">
        <v>17</v>
      </c>
      <c r="H260" s="59" t="s">
        <v>3055</v>
      </c>
      <c r="I260" s="6"/>
      <c r="J260" s="6" t="str">
        <v>V</v>
      </c>
      <c r="K260" s="6" t="str" cm="1">
        <f t="array" ref="K260:AD260">IF(J260="V",ADDRESS(_xlfn.CONCAT(_xlfn.TOCOL(MID(H260,_xlfn.SEQUENCE(1,LEN(H260),1,1),1)+0,2))+0,_xlfn.SEQUENCE(1, COLUMNS('Duck Hunt'!$B$3:$U$3),COLUMNS('Duck Hunt'!B15:U15) +1,-1),4),ADDRESS(_xlfn.CONCAT(_xlfn.TOCOL(MID(H260,_xlfn.SEQUENCE(1,LEN(H260),1,1),1)+0,2))+0,_xlfn.SEQUENCE(1, COLUMNS('Duck Hunt'!$B$2:$U$2),2,1),4))</f>
        <v>U6</v>
      </c>
      <c r="L260" s="6" t="str">
        <v>T6</v>
      </c>
      <c r="M260" s="31" t="str">
        <v>S6</v>
      </c>
      <c r="N260" s="31" t="str">
        <v>R6</v>
      </c>
      <c r="O260" s="31" t="str">
        <v>Q6</v>
      </c>
      <c r="P260" s="31" t="str">
        <v>P6</v>
      </c>
      <c r="Q260" s="31" t="str">
        <v>O6</v>
      </c>
      <c r="R260" s="31" t="str">
        <v>N6</v>
      </c>
      <c r="S260" s="31" t="str">
        <v>M6</v>
      </c>
      <c r="T260" s="31" t="str">
        <v>L6</v>
      </c>
      <c r="U260" s="31" t="str">
        <v>K6</v>
      </c>
      <c r="V260" s="31" t="str">
        <v>J6</v>
      </c>
      <c r="W260" s="31" t="str">
        <v>I6</v>
      </c>
      <c r="X260" s="31" t="str">
        <v>H6</v>
      </c>
      <c r="Y260" s="31" t="str">
        <v>G6</v>
      </c>
      <c r="Z260" s="31" t="str">
        <v>F6</v>
      </c>
      <c r="AA260" s="31" t="str">
        <v>E6</v>
      </c>
      <c r="AB260" s="31" t="str">
        <v>D6</v>
      </c>
      <c r="AC260" s="31" t="str">
        <v>C6</v>
      </c>
      <c r="AD260" s="31" t="str">
        <v>B6</v>
      </c>
      <c r="AE260" s="31" t="str" cm="1">
        <f t="array" ref="AE260">INDEX(_xlfn.ANCHORARRAY(K260),,G260)</f>
        <v>E6</v>
      </c>
      <c r="AF260" s="31" t="str">
        <f t="shared" si="3"/>
        <v>↗</v>
      </c>
      <c r="AG260" s="31">
        <v>-1</v>
      </c>
      <c r="AH260" s="31">
        <v>1</v>
      </c>
      <c r="AI260" s="31" t="e" cm="1">
        <f t="array" ref="AI260">_xlfn.SWITCH(AF260,$AI$231,"U" &amp; _xlfn.CONCAT(_xlfn.TOCOL(MID(H260,_xlfn.SEQUENCE(1,LEN(H260),1,1),1)+0,2))+0,$AI$232,"B" &amp; _xlfn.CONCAT(_xlfn.TOCOL(MID(H260,_xlfn.SEQUENCE(1,LEN(H260),1,1),1)+0,2))+0, $AI$234, LEFT(Case!AE260) &amp; "2")</f>
        <v>#N/A</v>
      </c>
      <c r="AJ260" s="31" t="e" cm="1">
        <f t="array" aca="1" ref="AJ260" ca="1">IF(AF260=$AI$230,COLUMN(INDIRECT(AE260))-2,NA())</f>
        <v>#N/A</v>
      </c>
      <c r="AK260" s="31" cm="1">
        <f t="array" aca="1" ref="AK260" ca="1">IF(OR(AF260=$AI$230, AF260=$AI$233),ROW(INDIRECT(AE260)) - 2,NA())</f>
        <v>4</v>
      </c>
      <c r="AL260" s="31" cm="1">
        <f t="array" aca="1" ref="AL260" ca="1">IF(AF260=$AI$233,21 -COLUMN(INDIRECT(AE260)),NA())</f>
        <v>16</v>
      </c>
      <c r="AM260" s="31" t="str" cm="1">
        <f t="array" aca="1" ref="AM260" ca="1">IF(OR(AF260=$AI$231,AF260=$AI$232,AF260=$AI$234),AI260,SUBSTITUTE(CELL("adres", IF(AF260=$AI$230,OFFSET(INDIRECT(AE260),-MIN(AJ260:AK260),-MIN(AJ260:AK260),1,1),OFFSET(INDIRECT(AE260),-MIN(AK260:AL260),MIN(AK260:AL260),1,1))), "$", ""))</f>
        <v>I2</v>
      </c>
    </row>
    <row r="261" spans="1:39" s="31" customFormat="1" ht="24.95" customHeight="1">
      <c r="A261" s="6"/>
      <c r="B261" s="32">
        <v>114</v>
      </c>
      <c r="C261" s="32">
        <v>6</v>
      </c>
      <c r="D261" s="41">
        <v>9</v>
      </c>
      <c r="E261" s="1" t="str">
        <f ca="1"/>
        <v>F2</v>
      </c>
      <c r="F261" s="185">
        <f ca="1"/>
        <v>0</v>
      </c>
      <c r="G261" s="59">
        <v>5</v>
      </c>
      <c r="H261" s="59" t="s">
        <v>3056</v>
      </c>
      <c r="I261" s="6"/>
      <c r="J261" s="6" t="str">
        <v>A</v>
      </c>
      <c r="K261" s="6" t="str" cm="1">
        <f t="array" ref="K261:AD261">IF(J261="V",ADDRESS(_xlfn.CONCAT(_xlfn.TOCOL(MID(H261,_xlfn.SEQUENCE(1,LEN(H261),1,1),1)+0,2))+0,_xlfn.SEQUENCE(1, COLUMNS('Duck Hunt'!$B$3:$U$3),COLUMNS('Duck Hunt'!B16:U16) +1,-1),4),ADDRESS(_xlfn.CONCAT(_xlfn.TOCOL(MID(H261,_xlfn.SEQUENCE(1,LEN(H261),1,1),1)+0,2))+0,_xlfn.SEQUENCE(1, COLUMNS('Duck Hunt'!$B$2:$U$2),2,1),4))</f>
        <v>B19</v>
      </c>
      <c r="L261" s="6" t="str">
        <v>C19</v>
      </c>
      <c r="M261" s="31" t="str">
        <v>D19</v>
      </c>
      <c r="N261" s="31" t="str">
        <v>E19</v>
      </c>
      <c r="O261" s="31" t="str">
        <v>F19</v>
      </c>
      <c r="P261" s="31" t="str">
        <v>G19</v>
      </c>
      <c r="Q261" s="31" t="str">
        <v>H19</v>
      </c>
      <c r="R261" s="31" t="str">
        <v>I19</v>
      </c>
      <c r="S261" s="31" t="str">
        <v>J19</v>
      </c>
      <c r="T261" s="31" t="str">
        <v>K19</v>
      </c>
      <c r="U261" s="31" t="str">
        <v>L19</v>
      </c>
      <c r="V261" s="31" t="str">
        <v>M19</v>
      </c>
      <c r="W261" s="31" t="str">
        <v>N19</v>
      </c>
      <c r="X261" s="31" t="str">
        <v>O19</v>
      </c>
      <c r="Y261" s="31" t="str">
        <v>P19</v>
      </c>
      <c r="Z261" s="31" t="str">
        <v>Q19</v>
      </c>
      <c r="AA261" s="31" t="str">
        <v>R19</v>
      </c>
      <c r="AB261" s="31" t="str">
        <v>S19</v>
      </c>
      <c r="AC261" s="31" t="str">
        <v>T19</v>
      </c>
      <c r="AD261" s="31" t="str">
        <v>U19</v>
      </c>
      <c r="AE261" s="31" t="str" cm="1">
        <f t="array" ref="AE261">INDEX(_xlfn.ANCHORARRAY(K261),,G261)</f>
        <v>F19</v>
      </c>
      <c r="AF261" s="31" t="str">
        <f t="shared" si="3"/>
        <v>↑</v>
      </c>
      <c r="AG261" s="31">
        <v>-1</v>
      </c>
      <c r="AH261" s="31">
        <v>0</v>
      </c>
      <c r="AI261" s="31" t="str" cm="1">
        <f t="array" ref="AI261">_xlfn.SWITCH(AF261,$AI$231,"U" &amp; _xlfn.CONCAT(_xlfn.TOCOL(MID(H261,_xlfn.SEQUENCE(1,LEN(H261),1,1),1)+0,2))+0,$AI$232,"B" &amp; _xlfn.CONCAT(_xlfn.TOCOL(MID(H261,_xlfn.SEQUENCE(1,LEN(H261),1,1),1)+0,2))+0, $AI$234, LEFT(Case!AE261) &amp; "2")</f>
        <v>F2</v>
      </c>
      <c r="AJ261" s="31" t="e" cm="1">
        <f t="array" aca="1" ref="AJ261" ca="1">IF(AF261=$AI$230,COLUMN(INDIRECT(AE261))-2,NA())</f>
        <v>#N/A</v>
      </c>
      <c r="AK261" s="31" t="e" cm="1">
        <f t="array" aca="1" ref="AK261" ca="1">IF(OR(AF261=$AI$230, AF261=$AI$233),ROW(INDIRECT(AE261)) - 2,NA())</f>
        <v>#N/A</v>
      </c>
      <c r="AL261" s="31" t="e" cm="1">
        <f t="array" aca="1" ref="AL261" ca="1">IF(AF261=$AI$233,21 -COLUMN(INDIRECT(AE261)),NA())</f>
        <v>#N/A</v>
      </c>
      <c r="AM261" s="31" t="str" cm="1">
        <f t="array" aca="1" ref="AM261" ca="1">IF(OR(AF261=$AI$231,AF261=$AI$232,AF261=$AI$234),AI261,SUBSTITUTE(CELL("adres", IF(AF261=$AI$230,OFFSET(INDIRECT(AE261),-MIN(AJ261:AK261),-MIN(AJ261:AK261),1,1),OFFSET(INDIRECT(AE261),-MIN(AK261:AL261),MIN(AK261:AL261),1,1))), "$", ""))</f>
        <v>F2</v>
      </c>
    </row>
    <row r="262" spans="1:39" s="31" customFormat="1" ht="24.95" customHeight="1">
      <c r="A262" s="6"/>
      <c r="B262" s="32">
        <v>115</v>
      </c>
      <c r="C262" s="32">
        <v>6</v>
      </c>
      <c r="D262" s="41">
        <v>9</v>
      </c>
      <c r="E262" s="1" t="str">
        <f ca="1"/>
        <v>U6</v>
      </c>
      <c r="F262" s="185">
        <f ca="1"/>
        <v>0</v>
      </c>
      <c r="G262" s="59">
        <v>15</v>
      </c>
      <c r="H262" s="59" t="s">
        <v>3057</v>
      </c>
      <c r="I262" s="6"/>
      <c r="J262" s="6" t="str">
        <v>V</v>
      </c>
      <c r="K262" s="6" t="str" cm="1">
        <f t="array" ref="K262:AD262">IF(J262="V",ADDRESS(_xlfn.CONCAT(_xlfn.TOCOL(MID(H262,_xlfn.SEQUENCE(1,LEN(H262),1,1),1)+0,2))+0,_xlfn.SEQUENCE(1, COLUMNS('Duck Hunt'!$B$3:$U$3),COLUMNS('Duck Hunt'!B17:U17) +1,-1),4),ADDRESS(_xlfn.CONCAT(_xlfn.TOCOL(MID(H262,_xlfn.SEQUENCE(1,LEN(H262),1,1),1)+0,2))+0,_xlfn.SEQUENCE(1, COLUMNS('Duck Hunt'!$B$2:$U$2),2,1),4))</f>
        <v>U20</v>
      </c>
      <c r="L262" s="6" t="str">
        <v>T20</v>
      </c>
      <c r="M262" s="31" t="str">
        <v>S20</v>
      </c>
      <c r="N262" s="31" t="str">
        <v>R20</v>
      </c>
      <c r="O262" s="31" t="str">
        <v>Q20</v>
      </c>
      <c r="P262" s="31" t="str">
        <v>P20</v>
      </c>
      <c r="Q262" s="31" t="str">
        <v>O20</v>
      </c>
      <c r="R262" s="31" t="str">
        <v>N20</v>
      </c>
      <c r="S262" s="31" t="str">
        <v>M20</v>
      </c>
      <c r="T262" s="31" t="str">
        <v>L20</v>
      </c>
      <c r="U262" s="31" t="str">
        <v>K20</v>
      </c>
      <c r="V262" s="31" t="str">
        <v>J20</v>
      </c>
      <c r="W262" s="31" t="str">
        <v>I20</v>
      </c>
      <c r="X262" s="31" t="str">
        <v>H20</v>
      </c>
      <c r="Y262" s="31" t="str">
        <v>G20</v>
      </c>
      <c r="Z262" s="31" t="str">
        <v>F20</v>
      </c>
      <c r="AA262" s="31" t="str">
        <v>E20</v>
      </c>
      <c r="AB262" s="31" t="str">
        <v>D20</v>
      </c>
      <c r="AC262" s="31" t="str">
        <v>C20</v>
      </c>
      <c r="AD262" s="31" t="str">
        <v>B20</v>
      </c>
      <c r="AE262" s="31" t="str" cm="1">
        <f t="array" ref="AE262">INDEX(_xlfn.ANCHORARRAY(K262),,G262)</f>
        <v>G20</v>
      </c>
      <c r="AF262" s="31" t="str">
        <f t="shared" si="3"/>
        <v>↗</v>
      </c>
      <c r="AG262" s="31">
        <v>-1</v>
      </c>
      <c r="AH262" s="31">
        <v>1</v>
      </c>
      <c r="AI262" s="31" t="e" cm="1">
        <f t="array" ref="AI262">_xlfn.SWITCH(AF262,$AI$231,"U" &amp; _xlfn.CONCAT(_xlfn.TOCOL(MID(H262,_xlfn.SEQUENCE(1,LEN(H262),1,1),1)+0,2))+0,$AI$232,"B" &amp; _xlfn.CONCAT(_xlfn.TOCOL(MID(H262,_xlfn.SEQUENCE(1,LEN(H262),1,1),1)+0,2))+0, $AI$234, LEFT(Case!AE262) &amp; "2")</f>
        <v>#N/A</v>
      </c>
      <c r="AJ262" s="31" t="e" cm="1">
        <f t="array" aca="1" ref="AJ262" ca="1">IF(AF262=$AI$230,COLUMN(INDIRECT(AE262))-2,NA())</f>
        <v>#N/A</v>
      </c>
      <c r="AK262" s="31" cm="1">
        <f t="array" aca="1" ref="AK262" ca="1">IF(OR(AF262=$AI$230, AF262=$AI$233),ROW(INDIRECT(AE262)) - 2,NA())</f>
        <v>18</v>
      </c>
      <c r="AL262" s="31" cm="1">
        <f t="array" aca="1" ref="AL262" ca="1">IF(AF262=$AI$233,21 -COLUMN(INDIRECT(AE262)),NA())</f>
        <v>14</v>
      </c>
      <c r="AM262" s="31" t="str" cm="1">
        <f t="array" aca="1" ref="AM262" ca="1">IF(OR(AF262=$AI$231,AF262=$AI$232,AF262=$AI$234),AI262,SUBSTITUTE(CELL("adres", IF(AF262=$AI$230,OFFSET(INDIRECT(AE262),-MIN(AJ262:AK262),-MIN(AJ262:AK262),1,1),OFFSET(INDIRECT(AE262),-MIN(AK262:AL262),MIN(AK262:AL262),1,1))), "$", ""))</f>
        <v>U6</v>
      </c>
    </row>
    <row r="263" spans="1:39" s="31" customFormat="1" ht="24.95" customHeight="1">
      <c r="A263" s="6"/>
      <c r="B263" s="32">
        <v>116</v>
      </c>
      <c r="C263" s="32">
        <v>6</v>
      </c>
      <c r="D263" s="41">
        <v>9</v>
      </c>
      <c r="E263" s="1" t="str">
        <f ca="1"/>
        <v>B3</v>
      </c>
      <c r="F263" s="185">
        <f ca="1"/>
        <v>0</v>
      </c>
      <c r="G263" s="59">
        <v>13</v>
      </c>
      <c r="H263" s="59" t="s">
        <v>3058</v>
      </c>
      <c r="I263" s="6"/>
      <c r="J263" s="6" t="str">
        <v>A</v>
      </c>
      <c r="K263" s="6" t="str" cm="1">
        <f t="array" ref="K263:AD263">IF(J263="V",ADDRESS(_xlfn.CONCAT(_xlfn.TOCOL(MID(H263,_xlfn.SEQUENCE(1,LEN(H263),1,1),1)+0,2))+0,_xlfn.SEQUENCE(1, COLUMNS('Duck Hunt'!$B$3:$U$3),COLUMNS('Duck Hunt'!B18:U18) +1,-1),4),ADDRESS(_xlfn.CONCAT(_xlfn.TOCOL(MID(H263,_xlfn.SEQUENCE(1,LEN(H263),1,1),1)+0,2))+0,_xlfn.SEQUENCE(1, COLUMNS('Duck Hunt'!$B$2:$U$2),2,1),4))</f>
        <v>B15</v>
      </c>
      <c r="L263" s="6" t="str">
        <v>C15</v>
      </c>
      <c r="M263" s="31" t="str">
        <v>D15</v>
      </c>
      <c r="N263" s="31" t="str">
        <v>E15</v>
      </c>
      <c r="O263" s="31" t="str">
        <v>F15</v>
      </c>
      <c r="P263" s="31" t="str">
        <v>G15</v>
      </c>
      <c r="Q263" s="31" t="str">
        <v>H15</v>
      </c>
      <c r="R263" s="31" t="str">
        <v>I15</v>
      </c>
      <c r="S263" s="31" t="str">
        <v>J15</v>
      </c>
      <c r="T263" s="31" t="str">
        <v>K15</v>
      </c>
      <c r="U263" s="31" t="str">
        <v>L15</v>
      </c>
      <c r="V263" s="31" t="str">
        <v>M15</v>
      </c>
      <c r="W263" s="31" t="str">
        <v>N15</v>
      </c>
      <c r="X263" s="31" t="str">
        <v>O15</v>
      </c>
      <c r="Y263" s="31" t="str">
        <v>P15</v>
      </c>
      <c r="Z263" s="31" t="str">
        <v>Q15</v>
      </c>
      <c r="AA263" s="31" t="str">
        <v>R15</v>
      </c>
      <c r="AB263" s="31" t="str">
        <v>S15</v>
      </c>
      <c r="AC263" s="31" t="str">
        <v>T15</v>
      </c>
      <c r="AD263" s="31" t="str">
        <v>U15</v>
      </c>
      <c r="AE263" s="31" t="str" cm="1">
        <f t="array" ref="AE263">INDEX(_xlfn.ANCHORARRAY(K263),,G263)</f>
        <v>N15</v>
      </c>
      <c r="AF263" s="31" t="str">
        <f t="shared" si="3"/>
        <v>↖</v>
      </c>
      <c r="AG263" s="31">
        <v>-1</v>
      </c>
      <c r="AH263" s="31">
        <v>-1</v>
      </c>
      <c r="AI263" s="31" t="e" cm="1">
        <f t="array" ref="AI263">_xlfn.SWITCH(AF263,$AI$231,"U" &amp; _xlfn.CONCAT(_xlfn.TOCOL(MID(H263,_xlfn.SEQUENCE(1,LEN(H263),1,1),1)+0,2))+0,$AI$232,"B" &amp; _xlfn.CONCAT(_xlfn.TOCOL(MID(H263,_xlfn.SEQUENCE(1,LEN(H263),1,1),1)+0,2))+0, $AI$234, LEFT(Case!AE263) &amp; "2")</f>
        <v>#N/A</v>
      </c>
      <c r="AJ263" s="31" cm="1">
        <f t="array" aca="1" ref="AJ263" ca="1">IF(AF263=$AI$230,COLUMN(INDIRECT(AE263))-2,NA())</f>
        <v>12</v>
      </c>
      <c r="AK263" s="31" cm="1">
        <f t="array" aca="1" ref="AK263" ca="1">IF(OR(AF263=$AI$230, AF263=$AI$233),ROW(INDIRECT(AE263)) - 2,NA())</f>
        <v>13</v>
      </c>
      <c r="AL263" s="31" t="e" cm="1">
        <f t="array" aca="1" ref="AL263" ca="1">IF(AF263=$AI$233,21 -COLUMN(INDIRECT(AE263)),NA())</f>
        <v>#N/A</v>
      </c>
      <c r="AM263" s="31" t="str" cm="1">
        <f t="array" aca="1" ref="AM263" ca="1">IF(OR(AF263=$AI$231,AF263=$AI$232,AF263=$AI$234),AI263,SUBSTITUTE(CELL("adres", IF(AF263=$AI$230,OFFSET(INDIRECT(AE263),-MIN(AJ263:AK263),-MIN(AJ263:AK263),1,1),OFFSET(INDIRECT(AE263),-MIN(AK263:AL263),MIN(AK263:AL263),1,1))), "$", ""))</f>
        <v>B3</v>
      </c>
    </row>
    <row r="264" spans="1:39" s="31" customFormat="1" ht="24.95" customHeight="1">
      <c r="A264" s="6"/>
      <c r="B264" s="32">
        <v>117</v>
      </c>
      <c r="C264" s="32">
        <v>6</v>
      </c>
      <c r="D264" s="41">
        <v>9</v>
      </c>
      <c r="E264" s="1" t="str">
        <f ca="1"/>
        <v>B18</v>
      </c>
      <c r="F264" s="185">
        <f ca="1"/>
        <v>0</v>
      </c>
      <c r="G264" s="59">
        <v>13</v>
      </c>
      <c r="H264" s="59" t="s">
        <v>3059</v>
      </c>
      <c r="I264" s="6"/>
      <c r="J264" s="6" t="str">
        <v>A</v>
      </c>
      <c r="K264" s="6" t="str" cm="1">
        <f t="array" ref="K264:AD264">IF(J264="V",ADDRESS(_xlfn.CONCAT(_xlfn.TOCOL(MID(H264,_xlfn.SEQUENCE(1,LEN(H264),1,1),1)+0,2))+0,_xlfn.SEQUENCE(1, COLUMNS('Duck Hunt'!$B$3:$U$3),COLUMNS('Duck Hunt'!B19:U19) +1,-1),4),ADDRESS(_xlfn.CONCAT(_xlfn.TOCOL(MID(H264,_xlfn.SEQUENCE(1,LEN(H264),1,1),1)+0,2))+0,_xlfn.SEQUENCE(1, COLUMNS('Duck Hunt'!$B$2:$U$2),2,1),4))</f>
        <v>B18</v>
      </c>
      <c r="L264" s="6" t="str">
        <v>C18</v>
      </c>
      <c r="M264" s="31" t="str">
        <v>D18</v>
      </c>
      <c r="N264" s="31" t="str">
        <v>E18</v>
      </c>
      <c r="O264" s="31" t="str">
        <v>F18</v>
      </c>
      <c r="P264" s="31" t="str">
        <v>G18</v>
      </c>
      <c r="Q264" s="31" t="str">
        <v>H18</v>
      </c>
      <c r="R264" s="31" t="str">
        <v>I18</v>
      </c>
      <c r="S264" s="31" t="str">
        <v>J18</v>
      </c>
      <c r="T264" s="31" t="str">
        <v>K18</v>
      </c>
      <c r="U264" s="31" t="str">
        <v>L18</v>
      </c>
      <c r="V264" s="31" t="str">
        <v>M18</v>
      </c>
      <c r="W264" s="31" t="str">
        <v>N18</v>
      </c>
      <c r="X264" s="31" t="str">
        <v>O18</v>
      </c>
      <c r="Y264" s="31" t="str">
        <v>P18</v>
      </c>
      <c r="Z264" s="31" t="str">
        <v>Q18</v>
      </c>
      <c r="AA264" s="31" t="str">
        <v>R18</v>
      </c>
      <c r="AB264" s="31" t="str">
        <v>S18</v>
      </c>
      <c r="AC264" s="31" t="str">
        <v>T18</v>
      </c>
      <c r="AD264" s="31" t="str">
        <v>U18</v>
      </c>
      <c r="AE264" s="31" t="str" cm="1">
        <f t="array" ref="AE264">INDEX(_xlfn.ANCHORARRAY(K264),,G264)</f>
        <v>N18</v>
      </c>
      <c r="AF264" s="31" t="str">
        <f t="shared" si="3"/>
        <v>←</v>
      </c>
      <c r="AG264" s="31">
        <v>0</v>
      </c>
      <c r="AH264" s="31">
        <v>-1</v>
      </c>
      <c r="AI264" s="31" t="str" cm="1">
        <f t="array" ref="AI264">_xlfn.SWITCH(AF264,$AI$231,"U" &amp; _xlfn.CONCAT(_xlfn.TOCOL(MID(H264,_xlfn.SEQUENCE(1,LEN(H264),1,1),1)+0,2))+0,$AI$232,"B" &amp; _xlfn.CONCAT(_xlfn.TOCOL(MID(H264,_xlfn.SEQUENCE(1,LEN(H264),1,1),1)+0,2))+0, $AI$234, LEFT(Case!AE264) &amp; "2")</f>
        <v>B18</v>
      </c>
      <c r="AJ264" s="31" t="e" cm="1">
        <f t="array" aca="1" ref="AJ264" ca="1">IF(AF264=$AI$230,COLUMN(INDIRECT(AE264))-2,NA())</f>
        <v>#N/A</v>
      </c>
      <c r="AK264" s="31" t="e" cm="1">
        <f t="array" aca="1" ref="AK264" ca="1">IF(OR(AF264=$AI$230, AF264=$AI$233),ROW(INDIRECT(AE264)) - 2,NA())</f>
        <v>#N/A</v>
      </c>
      <c r="AL264" s="31" t="e" cm="1">
        <f t="array" aca="1" ref="AL264" ca="1">IF(AF264=$AI$233,21 -COLUMN(INDIRECT(AE264)),NA())</f>
        <v>#N/A</v>
      </c>
      <c r="AM264" s="31" t="str" cm="1">
        <f t="array" aca="1" ref="AM264" ca="1">IF(OR(AF264=$AI$231,AF264=$AI$232,AF264=$AI$234),AI264,SUBSTITUTE(CELL("adres", IF(AF264=$AI$230,OFFSET(INDIRECT(AE264),-MIN(AJ264:AK264),-MIN(AJ264:AK264),1,1),OFFSET(INDIRECT(AE264),-MIN(AK264:AL264),MIN(AK264:AL264),1,1))), "$", ""))</f>
        <v>B18</v>
      </c>
    </row>
    <row r="265" spans="1:39" s="31" customFormat="1" ht="24.95" customHeight="1">
      <c r="A265" s="6"/>
      <c r="B265" s="32">
        <v>118</v>
      </c>
      <c r="C265" s="32">
        <v>6</v>
      </c>
      <c r="D265" s="41">
        <v>9</v>
      </c>
      <c r="E265" s="1" t="str">
        <f ca="1"/>
        <v>S2</v>
      </c>
      <c r="F265" s="185">
        <f ca="1"/>
        <v>0</v>
      </c>
      <c r="G265" s="59">
        <v>15</v>
      </c>
      <c r="H265" s="59" t="s">
        <v>3060</v>
      </c>
      <c r="I265" s="6"/>
      <c r="J265" s="6" t="str">
        <v>A</v>
      </c>
      <c r="K265" s="6" t="str" cm="1">
        <f t="array" ref="K265:AD265">IF(J265="V",ADDRESS(_xlfn.CONCAT(_xlfn.TOCOL(MID(H265,_xlfn.SEQUENCE(1,LEN(H265),1,1),1)+0,2))+0,_xlfn.SEQUENCE(1, COLUMNS('Duck Hunt'!$B$3:$U$3),COLUMNS('Duck Hunt'!B20:U20) +1,-1),4),ADDRESS(_xlfn.CONCAT(_xlfn.TOCOL(MID(H265,_xlfn.SEQUENCE(1,LEN(H265),1,1),1)+0,2))+0,_xlfn.SEQUENCE(1, COLUMNS('Duck Hunt'!$B$2:$U$2),2,1),4))</f>
        <v>B5</v>
      </c>
      <c r="L265" s="6" t="str">
        <v>C5</v>
      </c>
      <c r="M265" s="31" t="str">
        <v>D5</v>
      </c>
      <c r="N265" s="31" t="str">
        <v>E5</v>
      </c>
      <c r="O265" s="31" t="str">
        <v>F5</v>
      </c>
      <c r="P265" s="31" t="str">
        <v>G5</v>
      </c>
      <c r="Q265" s="31" t="str">
        <v>H5</v>
      </c>
      <c r="R265" s="31" t="str">
        <v>I5</v>
      </c>
      <c r="S265" s="31" t="str">
        <v>J5</v>
      </c>
      <c r="T265" s="31" t="str">
        <v>K5</v>
      </c>
      <c r="U265" s="31" t="str">
        <v>L5</v>
      </c>
      <c r="V265" s="31" t="str">
        <v>M5</v>
      </c>
      <c r="W265" s="31" t="str">
        <v>N5</v>
      </c>
      <c r="X265" s="31" t="str">
        <v>O5</v>
      </c>
      <c r="Y265" s="31" t="str">
        <v>P5</v>
      </c>
      <c r="Z265" s="31" t="str">
        <v>Q5</v>
      </c>
      <c r="AA265" s="31" t="str">
        <v>R5</v>
      </c>
      <c r="AB265" s="31" t="str">
        <v>S5</v>
      </c>
      <c r="AC265" s="31" t="str">
        <v>T5</v>
      </c>
      <c r="AD265" s="31" t="str">
        <v>U5</v>
      </c>
      <c r="AE265" s="31" t="str" cm="1">
        <f t="array" ref="AE265">INDEX(_xlfn.ANCHORARRAY(K265),,G265)</f>
        <v>P5</v>
      </c>
      <c r="AF265" s="31" t="str">
        <f t="shared" si="3"/>
        <v>↗</v>
      </c>
      <c r="AG265" s="31">
        <v>-1</v>
      </c>
      <c r="AH265" s="31">
        <v>1</v>
      </c>
      <c r="AI265" s="31" t="e" cm="1">
        <f t="array" ref="AI265">_xlfn.SWITCH(AF265,$AI$231,"U" &amp; _xlfn.CONCAT(_xlfn.TOCOL(MID(H265,_xlfn.SEQUENCE(1,LEN(H265),1,1),1)+0,2))+0,$AI$232,"B" &amp; _xlfn.CONCAT(_xlfn.TOCOL(MID(H265,_xlfn.SEQUENCE(1,LEN(H265),1,1),1)+0,2))+0, $AI$234, LEFT(Case!AE265) &amp; "2")</f>
        <v>#N/A</v>
      </c>
      <c r="AJ265" s="31" t="e" cm="1">
        <f t="array" aca="1" ref="AJ265" ca="1">IF(AF265=$AI$230,COLUMN(INDIRECT(AE265))-2,NA())</f>
        <v>#N/A</v>
      </c>
      <c r="AK265" s="31" cm="1">
        <f t="array" aca="1" ref="AK265" ca="1">IF(OR(AF265=$AI$230, AF265=$AI$233),ROW(INDIRECT(AE265)) - 2,NA())</f>
        <v>3</v>
      </c>
      <c r="AL265" s="31" cm="1">
        <f t="array" aca="1" ref="AL265" ca="1">IF(AF265=$AI$233,21 -COLUMN(INDIRECT(AE265)),NA())</f>
        <v>5</v>
      </c>
      <c r="AM265" s="31" t="str" cm="1">
        <f t="array" aca="1" ref="AM265" ca="1">IF(OR(AF265=$AI$231,AF265=$AI$232,AF265=$AI$234),AI265,SUBSTITUTE(CELL("adres", IF(AF265=$AI$230,OFFSET(INDIRECT(AE265),-MIN(AJ265:AK265),-MIN(AJ265:AK265),1,1),OFFSET(INDIRECT(AE265),-MIN(AK265:AL265),MIN(AK265:AL265),1,1))), "$", ""))</f>
        <v>S2</v>
      </c>
    </row>
    <row r="266" spans="1:39" s="31" customFormat="1" ht="24.95" customHeight="1">
      <c r="A266" s="6"/>
      <c r="B266" s="32">
        <v>119</v>
      </c>
      <c r="C266" s="32">
        <v>6</v>
      </c>
      <c r="D266" s="41">
        <v>9</v>
      </c>
      <c r="E266" s="1" t="str">
        <f ca="1"/>
        <v>U5</v>
      </c>
      <c r="F266" s="185">
        <f ca="1"/>
        <v>0</v>
      </c>
      <c r="G266" s="59">
        <v>5</v>
      </c>
      <c r="H266" s="59" t="s">
        <v>3061</v>
      </c>
      <c r="I266" s="6"/>
      <c r="J266" s="6" t="str">
        <v>A</v>
      </c>
      <c r="K266" s="6" t="str" cm="1">
        <f t="array" ref="K266:AD266">IF(J266="V",ADDRESS(_xlfn.CONCAT(_xlfn.TOCOL(MID(H266,_xlfn.SEQUENCE(1,LEN(H266),1,1),1)+0,2))+0,_xlfn.SEQUENCE(1, COLUMNS('Duck Hunt'!$B$3:$U$3),COLUMNS('Duck Hunt'!B21:U21) +1,-1),4),ADDRESS(_xlfn.CONCAT(_xlfn.TOCOL(MID(H266,_xlfn.SEQUENCE(1,LEN(H266),1,1),1)+0,2))+0,_xlfn.SEQUENCE(1, COLUMNS('Duck Hunt'!$B$2:$U$2),2,1),4))</f>
        <v>B5</v>
      </c>
      <c r="L266" s="6" t="str">
        <v>C5</v>
      </c>
      <c r="M266" s="31" t="str">
        <v>D5</v>
      </c>
      <c r="N266" s="31" t="str">
        <v>E5</v>
      </c>
      <c r="O266" s="31" t="str">
        <v>F5</v>
      </c>
      <c r="P266" s="31" t="str">
        <v>G5</v>
      </c>
      <c r="Q266" s="31" t="str">
        <v>H5</v>
      </c>
      <c r="R266" s="31" t="str">
        <v>I5</v>
      </c>
      <c r="S266" s="31" t="str">
        <v>J5</v>
      </c>
      <c r="T266" s="31" t="str">
        <v>K5</v>
      </c>
      <c r="U266" s="31" t="str">
        <v>L5</v>
      </c>
      <c r="V266" s="31" t="str">
        <v>M5</v>
      </c>
      <c r="W266" s="31" t="str">
        <v>N5</v>
      </c>
      <c r="X266" s="31" t="str">
        <v>O5</v>
      </c>
      <c r="Y266" s="31" t="str">
        <v>P5</v>
      </c>
      <c r="Z266" s="31" t="str">
        <v>Q5</v>
      </c>
      <c r="AA266" s="31" t="str">
        <v>R5</v>
      </c>
      <c r="AB266" s="31" t="str">
        <v>S5</v>
      </c>
      <c r="AC266" s="31" t="str">
        <v>T5</v>
      </c>
      <c r="AD266" s="31" t="str">
        <v>U5</v>
      </c>
      <c r="AE266" s="31" t="str" cm="1">
        <f t="array" ref="AE266">INDEX(_xlfn.ANCHORARRAY(K266),,G266)</f>
        <v>F5</v>
      </c>
      <c r="AF266" s="31" t="str">
        <f t="shared" si="3"/>
        <v>→</v>
      </c>
      <c r="AG266" s="31">
        <v>0</v>
      </c>
      <c r="AH266" s="31">
        <v>1</v>
      </c>
      <c r="AI266" s="31" t="str" cm="1">
        <f t="array" ref="AI266">_xlfn.SWITCH(AF266,$AI$231,"U" &amp; _xlfn.CONCAT(_xlfn.TOCOL(MID(H266,_xlfn.SEQUENCE(1,LEN(H266),1,1),1)+0,2))+0,$AI$232,"B" &amp; _xlfn.CONCAT(_xlfn.TOCOL(MID(H266,_xlfn.SEQUENCE(1,LEN(H266),1,1),1)+0,2))+0, $AI$234, LEFT(Case!AE266) &amp; "2")</f>
        <v>U5</v>
      </c>
      <c r="AJ266" s="31" t="e" cm="1">
        <f t="array" aca="1" ref="AJ266" ca="1">IF(AF266=$AI$230,COLUMN(INDIRECT(AE266))-2,NA())</f>
        <v>#N/A</v>
      </c>
      <c r="AK266" s="31" t="e" cm="1">
        <f t="array" aca="1" ref="AK266" ca="1">IF(OR(AF266=$AI$230, AF266=$AI$233),ROW(INDIRECT(AE266)) - 2,NA())</f>
        <v>#N/A</v>
      </c>
      <c r="AL266" s="31" t="e" cm="1">
        <f t="array" aca="1" ref="AL266" ca="1">IF(AF266=$AI$233,21 -COLUMN(INDIRECT(AE266)),NA())</f>
        <v>#N/A</v>
      </c>
      <c r="AM266" s="31" t="str" cm="1">
        <f t="array" aca="1" ref="AM266" ca="1">IF(OR(AF266=$AI$231,AF266=$AI$232,AF266=$AI$234),AI266,SUBSTITUTE(CELL("adres", IF(AF266=$AI$230,OFFSET(INDIRECT(AE266),-MIN(AJ266:AK266),-MIN(AJ266:AK266),1,1),OFFSET(INDIRECT(AE266),-MIN(AK266:AL266),MIN(AK266:AL266),1,1))), "$", ""))</f>
        <v>U5</v>
      </c>
    </row>
    <row r="267" spans="1:39" s="31" customFormat="1" ht="24.95" customHeight="1">
      <c r="A267" s="6"/>
      <c r="B267" s="32">
        <v>120</v>
      </c>
      <c r="C267" s="32">
        <v>6</v>
      </c>
      <c r="D267" s="41">
        <v>9</v>
      </c>
      <c r="E267" s="1" t="str">
        <f ca="1"/>
        <v>B10</v>
      </c>
      <c r="F267" s="185">
        <f ca="1"/>
        <v>0</v>
      </c>
      <c r="G267" s="59">
        <v>12</v>
      </c>
      <c r="H267" s="59" t="s">
        <v>3062</v>
      </c>
      <c r="I267" s="6"/>
      <c r="J267" s="6" t="str">
        <v>V</v>
      </c>
      <c r="K267" s="6" t="str" cm="1">
        <f t="array" ref="K267:AD267">IF(J267="V",ADDRESS(_xlfn.CONCAT(_xlfn.TOCOL(MID(H267,_xlfn.SEQUENCE(1,LEN(H267),1,1),1)+0,2))+0,_xlfn.SEQUENCE(1, COLUMNS('Duck Hunt'!$B$3:$U$3),COLUMNS('Duck Hunt'!B22:U22) +1,-1),4),ADDRESS(_xlfn.CONCAT(_xlfn.TOCOL(MID(H267,_xlfn.SEQUENCE(1,LEN(H267),1,1),1)+0,2))+0,_xlfn.SEQUENCE(1, COLUMNS('Duck Hunt'!$B$2:$U$2),2,1),4))</f>
        <v>U18</v>
      </c>
      <c r="L267" s="6" t="str">
        <v>T18</v>
      </c>
      <c r="M267" s="31" t="str">
        <v>S18</v>
      </c>
      <c r="N267" s="31" t="str">
        <v>R18</v>
      </c>
      <c r="O267" s="31" t="str">
        <v>Q18</v>
      </c>
      <c r="P267" s="31" t="str">
        <v>P18</v>
      </c>
      <c r="Q267" s="31" t="str">
        <v>O18</v>
      </c>
      <c r="R267" s="31" t="str">
        <v>N18</v>
      </c>
      <c r="S267" s="31" t="str">
        <v>M18</v>
      </c>
      <c r="T267" s="31" t="str">
        <v>L18</v>
      </c>
      <c r="U267" s="31" t="str">
        <v>K18</v>
      </c>
      <c r="V267" s="31" t="str">
        <v>J18</v>
      </c>
      <c r="W267" s="31" t="str">
        <v>I18</v>
      </c>
      <c r="X267" s="31" t="str">
        <v>H18</v>
      </c>
      <c r="Y267" s="31" t="str">
        <v>G18</v>
      </c>
      <c r="Z267" s="31" t="str">
        <v>F18</v>
      </c>
      <c r="AA267" s="31" t="str">
        <v>E18</v>
      </c>
      <c r="AB267" s="31" t="str">
        <v>D18</v>
      </c>
      <c r="AC267" s="31" t="str">
        <v>C18</v>
      </c>
      <c r="AD267" s="31" t="str">
        <v>B18</v>
      </c>
      <c r="AE267" s="31" t="str" cm="1">
        <f t="array" ref="AE267">INDEX(_xlfn.ANCHORARRAY(K267),,G267)</f>
        <v>J18</v>
      </c>
      <c r="AF267" s="31" t="str">
        <f t="shared" si="3"/>
        <v>↖</v>
      </c>
      <c r="AG267" s="31">
        <v>-1</v>
      </c>
      <c r="AH267" s="31">
        <v>-1</v>
      </c>
      <c r="AI267" s="31" t="e" cm="1">
        <f t="array" ref="AI267">_xlfn.SWITCH(AF267,$AI$231,"U" &amp; _xlfn.CONCAT(_xlfn.TOCOL(MID(H267,_xlfn.SEQUENCE(1,LEN(H267),1,1),1)+0,2))+0,$AI$232,"B" &amp; _xlfn.CONCAT(_xlfn.TOCOL(MID(H267,_xlfn.SEQUENCE(1,LEN(H267),1,1),1)+0,2))+0, $AI$234, LEFT(Case!AE267) &amp; "2")</f>
        <v>#N/A</v>
      </c>
      <c r="AJ267" s="31" cm="1">
        <f t="array" aca="1" ref="AJ267" ca="1">IF(AF267=$AI$230,COLUMN(INDIRECT(AE267))-2,NA())</f>
        <v>8</v>
      </c>
      <c r="AK267" s="31" cm="1">
        <f t="array" aca="1" ref="AK267" ca="1">IF(OR(AF267=$AI$230, AF267=$AI$233),ROW(INDIRECT(AE267)) - 2,NA())</f>
        <v>16</v>
      </c>
      <c r="AL267" s="31" t="e" cm="1">
        <f t="array" aca="1" ref="AL267" ca="1">IF(AF267=$AI$233,21 -COLUMN(INDIRECT(AE267)),NA())</f>
        <v>#N/A</v>
      </c>
      <c r="AM267" s="31" t="str" cm="1">
        <f t="array" aca="1" ref="AM267" ca="1">IF(OR(AF267=$AI$231,AF267=$AI$232,AF267=$AI$234),AI267,SUBSTITUTE(CELL("adres", IF(AF267=$AI$230,OFFSET(INDIRECT(AE267),-MIN(AJ267:AK267),-MIN(AJ267:AK267),1,1),OFFSET(INDIRECT(AE267),-MIN(AK267:AL267),MIN(AK267:AL267),1,1))), "$", ""))</f>
        <v>B10</v>
      </c>
    </row>
    <row r="268" spans="1:39" s="31" customFormat="1" ht="15" customHeight="1" thickBot="1">
      <c r="A268" s="6"/>
      <c r="B268" s="6"/>
      <c r="C268" s="6"/>
      <c r="D268" s="6"/>
      <c r="E268" s="6"/>
      <c r="F268" s="6"/>
      <c r="G268" s="6"/>
      <c r="H268" s="6"/>
      <c r="I268" s="6"/>
      <c r="J268" s="6"/>
      <c r="K268" s="6"/>
      <c r="L268" s="6"/>
    </row>
    <row r="269" spans="1:39" ht="22.5" customHeight="1" thickBot="1">
      <c r="B269" s="34" t="s">
        <v>24</v>
      </c>
      <c r="C269" s="47" t="s">
        <v>35</v>
      </c>
      <c r="D269" s="35" t="s">
        <v>3013</v>
      </c>
      <c r="I269" s="6"/>
      <c r="J269" s="6"/>
      <c r="K269" s="6"/>
      <c r="L269" s="6"/>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row>
    <row r="270" spans="1:39" s="31" customFormat="1" ht="15" customHeight="1">
      <c r="A270" s="6"/>
      <c r="B270" s="6"/>
      <c r="C270" s="6"/>
      <c r="D270" s="6"/>
      <c r="E270" s="6"/>
      <c r="F270" s="6"/>
      <c r="G270" s="6"/>
      <c r="H270" s="6"/>
      <c r="I270" s="6"/>
      <c r="J270" s="6"/>
      <c r="K270" s="6"/>
      <c r="L270" s="6"/>
    </row>
    <row r="271" spans="1:39" s="31" customFormat="1" ht="15" customHeight="1">
      <c r="A271" s="6"/>
      <c r="B271" s="6" t="s">
        <v>3067</v>
      </c>
      <c r="C271" s="6"/>
      <c r="D271" s="6"/>
      <c r="E271" s="6"/>
      <c r="F271" s="6"/>
      <c r="G271" s="6"/>
      <c r="H271" s="6"/>
      <c r="I271" s="6"/>
      <c r="J271" s="6"/>
      <c r="K271" s="6"/>
      <c r="L271" s="6"/>
    </row>
    <row r="272" spans="1:39" s="31" customFormat="1" ht="15" customHeight="1">
      <c r="A272" s="6"/>
      <c r="B272" s="6" t="s">
        <v>3018</v>
      </c>
      <c r="C272" s="6"/>
      <c r="D272" s="6"/>
      <c r="E272" s="6"/>
      <c r="F272" s="6"/>
      <c r="G272" s="6"/>
      <c r="H272" s="6"/>
      <c r="I272" s="6"/>
      <c r="J272" s="6"/>
      <c r="K272" s="6"/>
      <c r="L272" s="6"/>
      <c r="M272" s="6"/>
    </row>
    <row r="273" spans="1:39" s="31" customFormat="1" ht="15" customHeight="1">
      <c r="A273" s="6"/>
      <c r="B273" s="6" t="s">
        <v>3019</v>
      </c>
      <c r="C273" s="6"/>
      <c r="D273" s="6"/>
      <c r="E273" s="6"/>
      <c r="F273" s="6"/>
      <c r="G273" s="6"/>
      <c r="H273" s="6"/>
      <c r="I273" s="6"/>
      <c r="J273" s="6"/>
      <c r="K273" s="6"/>
      <c r="L273" s="6"/>
      <c r="M273" s="6"/>
    </row>
    <row r="274" spans="1:39" s="31" customFormat="1" ht="15" customHeight="1">
      <c r="A274" s="6"/>
      <c r="B274" s="6" t="s">
        <v>3020</v>
      </c>
      <c r="C274" s="6"/>
      <c r="D274" s="6"/>
      <c r="E274" s="6"/>
      <c r="F274" s="6"/>
      <c r="G274" s="6"/>
      <c r="H274" s="6"/>
      <c r="I274" s="6"/>
      <c r="J274" s="6"/>
      <c r="K274" s="6"/>
      <c r="L274" s="6"/>
      <c r="M274" s="6"/>
    </row>
    <row r="275" spans="1:39" s="31" customFormat="1" ht="15" customHeight="1">
      <c r="A275" s="6"/>
      <c r="B275" s="36" t="s">
        <v>3069</v>
      </c>
      <c r="C275" s="45"/>
      <c r="D275" s="6"/>
      <c r="E275" s="6"/>
      <c r="F275" s="6"/>
      <c r="G275" s="6"/>
      <c r="H275" s="6"/>
      <c r="I275" s="6"/>
      <c r="J275" s="6"/>
      <c r="K275" s="6"/>
      <c r="L275" s="6"/>
      <c r="M275" s="6"/>
      <c r="U275" s="31" t="s">
        <v>3135</v>
      </c>
      <c r="V275" s="31" t="s">
        <v>3136</v>
      </c>
    </row>
    <row r="276" spans="1:39" s="31" customFormat="1" ht="15" customHeight="1">
      <c r="A276" s="6"/>
      <c r="B276" s="36"/>
      <c r="C276" s="45"/>
      <c r="D276" s="6"/>
      <c r="E276" s="6"/>
      <c r="F276" s="6"/>
      <c r="G276" s="6"/>
      <c r="H276" s="6"/>
      <c r="I276" s="6"/>
      <c r="J276" s="6"/>
      <c r="K276" s="6"/>
      <c r="L276" s="6"/>
      <c r="M276" s="6"/>
      <c r="T276" s="31" t="s">
        <v>3137</v>
      </c>
      <c r="U276" s="31">
        <v>-1</v>
      </c>
      <c r="V276" s="31">
        <v>-1</v>
      </c>
    </row>
    <row r="277" spans="1:39" s="31" customFormat="1" ht="15" customHeight="1">
      <c r="A277" s="6"/>
      <c r="B277" s="36" t="s">
        <v>3029</v>
      </c>
      <c r="C277" s="46"/>
      <c r="D277" s="6"/>
      <c r="E277" s="6"/>
      <c r="F277" s="6"/>
      <c r="G277" s="6"/>
      <c r="H277" s="6"/>
      <c r="I277" s="6"/>
      <c r="J277" s="6"/>
      <c r="K277" s="6"/>
      <c r="L277" s="6"/>
      <c r="M277" s="6"/>
      <c r="T277" s="31" t="s">
        <v>3138</v>
      </c>
      <c r="U277" s="31">
        <v>-1</v>
      </c>
      <c r="V277" s="31">
        <v>1</v>
      </c>
    </row>
    <row r="278" spans="1:39" s="31" customFormat="1" ht="15" customHeight="1">
      <c r="A278" s="6"/>
      <c r="B278" s="46" t="s">
        <v>3021</v>
      </c>
      <c r="C278" s="6"/>
      <c r="D278" s="6"/>
      <c r="E278" s="6"/>
      <c r="F278" s="6"/>
      <c r="G278" s="6"/>
      <c r="H278" s="6"/>
      <c r="I278" s="6"/>
      <c r="J278" s="6"/>
      <c r="K278" s="6"/>
      <c r="L278" s="6"/>
      <c r="M278" s="6"/>
      <c r="T278" s="31" t="s">
        <v>3139</v>
      </c>
      <c r="U278" s="31">
        <v>-1</v>
      </c>
      <c r="V278" s="31">
        <v>0</v>
      </c>
    </row>
    <row r="279" spans="1:39" s="31" customFormat="1" ht="15" customHeight="1">
      <c r="A279" s="6"/>
      <c r="B279" s="46" t="s">
        <v>3022</v>
      </c>
      <c r="C279" s="6"/>
      <c r="D279" s="6"/>
      <c r="E279" s="6"/>
      <c r="F279" s="6"/>
      <c r="G279" s="6"/>
      <c r="H279" s="6"/>
      <c r="I279" s="6"/>
      <c r="J279" s="6"/>
      <c r="M279" s="6"/>
      <c r="P279" s="31" t="s">
        <v>3133</v>
      </c>
      <c r="Q279" s="31" t="s">
        <v>3134</v>
      </c>
      <c r="T279" s="31" t="s">
        <v>3140</v>
      </c>
      <c r="U279" s="31">
        <v>1</v>
      </c>
      <c r="V279" s="31">
        <v>1</v>
      </c>
    </row>
    <row r="280" spans="1:39" s="31" customFormat="1" ht="15" customHeight="1">
      <c r="A280" s="6"/>
      <c r="B280" s="36"/>
      <c r="C280" s="45"/>
      <c r="D280" s="6"/>
      <c r="E280" s="6"/>
      <c r="F280" s="6"/>
      <c r="G280" s="6"/>
      <c r="H280" s="6"/>
      <c r="I280" s="6"/>
      <c r="J280" s="6"/>
      <c r="M280" s="6"/>
      <c r="O280" s="31" t="s">
        <v>3132</v>
      </c>
      <c r="P280" s="31">
        <v>9</v>
      </c>
      <c r="Q280" s="31">
        <v>7</v>
      </c>
      <c r="T280" s="31" t="s">
        <v>2558</v>
      </c>
      <c r="U280" s="31">
        <v>0</v>
      </c>
      <c r="V280" s="31">
        <v>1</v>
      </c>
    </row>
    <row r="281" spans="1:39" s="31" customFormat="1" ht="15" customHeight="1">
      <c r="A281" s="6"/>
      <c r="B281" s="38" t="s">
        <v>34</v>
      </c>
      <c r="C281" s="45"/>
      <c r="D281" s="6"/>
      <c r="E281" s="6"/>
      <c r="F281" s="6"/>
      <c r="G281" s="6"/>
      <c r="H281" s="6"/>
      <c r="I281" s="6"/>
      <c r="J281" s="6"/>
      <c r="P281" s="31">
        <v>60</v>
      </c>
      <c r="Q281" s="31">
        <v>28</v>
      </c>
      <c r="T281" s="31" t="s">
        <v>3141</v>
      </c>
      <c r="U281" s="31">
        <v>1</v>
      </c>
      <c r="V281" s="31">
        <v>0</v>
      </c>
    </row>
    <row r="282" spans="1:39" s="31" customFormat="1" ht="15" customHeight="1">
      <c r="B282" s="37" t="s">
        <v>3030</v>
      </c>
      <c r="C282" s="6"/>
      <c r="T282" s="31" t="s">
        <v>3142</v>
      </c>
      <c r="U282" s="31">
        <v>1</v>
      </c>
      <c r="V282" s="31">
        <v>-1</v>
      </c>
    </row>
    <row r="283" spans="1:39" s="31" customFormat="1" ht="15" customHeight="1">
      <c r="B283" s="37" t="s">
        <v>3031</v>
      </c>
      <c r="C283" s="6"/>
      <c r="T283" s="31" t="s">
        <v>2559</v>
      </c>
      <c r="U283" s="31">
        <v>0</v>
      </c>
      <c r="V283" s="31">
        <v>-1</v>
      </c>
    </row>
    <row r="284" spans="1:39" s="31" customFormat="1" ht="15" customHeight="1">
      <c r="B284" s="37" t="s">
        <v>3032</v>
      </c>
      <c r="C284" s="6"/>
    </row>
    <row r="285" spans="1:39" s="31" customFormat="1" ht="15" customHeight="1" thickBot="1">
      <c r="A285" s="6"/>
      <c r="B285" s="6"/>
      <c r="C285" s="6"/>
      <c r="D285" s="6"/>
      <c r="E285" s="6"/>
      <c r="F285" s="6"/>
      <c r="G285" s="6"/>
      <c r="H285" s="6"/>
      <c r="I285" s="6"/>
      <c r="J285" s="6"/>
      <c r="N285" s="6"/>
    </row>
    <row r="286" spans="1:39" s="31" customFormat="1" ht="22.5" customHeight="1" thickBot="1">
      <c r="A286" s="6"/>
      <c r="B286" s="28" t="s">
        <v>3</v>
      </c>
      <c r="C286" s="29" t="s">
        <v>4</v>
      </c>
      <c r="D286" s="28" t="s">
        <v>5</v>
      </c>
      <c r="E286" s="39" t="s">
        <v>6</v>
      </c>
      <c r="F286" s="6"/>
      <c r="G286" s="39" t="s">
        <v>3066</v>
      </c>
      <c r="H286" s="116" t="s">
        <v>3068</v>
      </c>
      <c r="I286" s="117"/>
      <c r="J286" s="117"/>
      <c r="K286" s="117"/>
      <c r="L286" s="117"/>
      <c r="M286" s="118"/>
      <c r="O286" s="31" t="str" cm="1">
        <f t="array" ref="O286:AM286">LEFT(_xlfn.TEXTSPLIT(H288, ";"))</f>
        <v>↖</v>
      </c>
      <c r="P286" s="31" t="str">
        <v>↗</v>
      </c>
      <c r="Q286" s="31" t="str">
        <v>↑</v>
      </c>
      <c r="R286" s="31" t="str">
        <v>↗</v>
      </c>
      <c r="S286" s="31" t="str">
        <v>↘</v>
      </c>
      <c r="T286" s="31" t="str">
        <v>→</v>
      </c>
      <c r="U286" s="31" t="str">
        <v>↓</v>
      </c>
      <c r="V286" s="31" t="str">
        <v>↘</v>
      </c>
      <c r="W286" s="31" t="str">
        <v>↘</v>
      </c>
      <c r="X286" s="31" t="str">
        <v>→</v>
      </c>
      <c r="Y286" s="31" t="str">
        <v>↓</v>
      </c>
      <c r="Z286" s="31" t="str">
        <v>↙</v>
      </c>
      <c r="AA286" s="31" t="str">
        <v>↘</v>
      </c>
      <c r="AB286" s="31" t="str">
        <v>↘</v>
      </c>
      <c r="AC286" s="31" t="str">
        <v>↖</v>
      </c>
      <c r="AD286" s="31" t="str">
        <v>↑</v>
      </c>
      <c r="AE286" s="31" t="str">
        <v>→</v>
      </c>
      <c r="AF286" s="31" t="str">
        <v>↗</v>
      </c>
      <c r="AG286" s="31" t="str">
        <v>↙</v>
      </c>
      <c r="AH286" s="31" t="str">
        <v>→</v>
      </c>
      <c r="AI286" s="31" t="str">
        <v>↘</v>
      </c>
      <c r="AJ286" s="31" t="str">
        <v>↙</v>
      </c>
      <c r="AK286" s="31" t="str">
        <v>↘</v>
      </c>
      <c r="AL286" s="31" t="str">
        <v>↓</v>
      </c>
      <c r="AM286" s="31" t="str">
        <v>↑</v>
      </c>
    </row>
    <row r="287" spans="1:39" s="31" customFormat="1" ht="15" customHeight="1">
      <c r="A287" s="6"/>
      <c r="B287" s="6"/>
      <c r="C287" s="6"/>
      <c r="D287" s="6"/>
      <c r="E287" s="6"/>
      <c r="F287" s="6"/>
      <c r="G287" s="52"/>
      <c r="H287" s="52"/>
      <c r="I287" s="6"/>
      <c r="O287" s="31" t="str" cm="1">
        <f t="array" ref="O287:AM287">RIGHT(_xlfn.TEXTSPLIT(H288, ";"))</f>
        <v>8</v>
      </c>
      <c r="P287" s="31" t="str">
        <v>1</v>
      </c>
      <c r="Q287" s="31" t="str">
        <v>8</v>
      </c>
      <c r="R287" s="31" t="str">
        <v>3</v>
      </c>
      <c r="S287" s="31" t="str">
        <v>9</v>
      </c>
      <c r="T287" s="31" t="str">
        <v>7</v>
      </c>
      <c r="U287" s="31" t="str">
        <v>7</v>
      </c>
      <c r="V287" s="31" t="str">
        <v>6</v>
      </c>
      <c r="W287" s="31" t="str">
        <v>6</v>
      </c>
      <c r="X287" s="31" t="str">
        <v>7</v>
      </c>
      <c r="Y287" s="31" t="str">
        <v>6</v>
      </c>
      <c r="Z287" s="31" t="str">
        <v>2</v>
      </c>
      <c r="AA287" s="31" t="str">
        <v>1</v>
      </c>
      <c r="AB287" s="31" t="str">
        <v>2</v>
      </c>
      <c r="AC287" s="31" t="str">
        <v>4</v>
      </c>
      <c r="AD287" s="31" t="str">
        <v>5</v>
      </c>
      <c r="AE287" s="31" t="str">
        <v>1</v>
      </c>
      <c r="AF287" s="31" t="str">
        <v>8</v>
      </c>
      <c r="AG287" s="31" t="str">
        <v>6</v>
      </c>
      <c r="AH287" s="31" t="str">
        <v>3</v>
      </c>
      <c r="AI287" s="31" t="str">
        <v>5</v>
      </c>
      <c r="AJ287" s="31" t="str">
        <v>4</v>
      </c>
      <c r="AK287" s="31" t="str">
        <v>1</v>
      </c>
      <c r="AL287" s="31" t="str">
        <v>9</v>
      </c>
      <c r="AM287" s="31" t="str">
        <v>2</v>
      </c>
    </row>
    <row r="288" spans="1:39" s="31" customFormat="1" ht="24.95" customHeight="1">
      <c r="A288" s="6"/>
      <c r="B288" s="32" t="s">
        <v>25</v>
      </c>
      <c r="C288" s="32">
        <v>7</v>
      </c>
      <c r="D288" s="33">
        <v>0</v>
      </c>
      <c r="E288" s="1">
        <v>60</v>
      </c>
      <c r="F288" s="185"/>
      <c r="G288" s="59" t="s">
        <v>2819</v>
      </c>
      <c r="H288" s="121" t="s">
        <v>2983</v>
      </c>
      <c r="I288" s="119"/>
      <c r="J288" s="119"/>
      <c r="K288" s="119"/>
      <c r="L288" s="119"/>
      <c r="M288" s="120"/>
      <c r="O288" s="31" t="str" cm="1">
        <f t="array" aca="1" ref="O288" ca="1">SUBSTITUTE(CELL("adres",OFFSET(INDIRECT(G288), _xlfn.XLOOKUP(O286,$T$276:$T$283,$U$276:$U$283,,0,1)*O287,_xlfn.XLOOKUP(O286,$T$276:$T$283,$V$276:$V$283,,0,1)*O287,1,1)),"$", "")</f>
        <v>AO5</v>
      </c>
    </row>
    <row r="289" spans="1:39" s="31" customFormat="1" ht="15" customHeight="1">
      <c r="A289" s="6"/>
      <c r="B289" s="6"/>
      <c r="C289" s="6"/>
      <c r="D289" s="6"/>
      <c r="E289" s="56"/>
      <c r="F289" s="6"/>
      <c r="G289" s="60"/>
      <c r="H289" s="122"/>
      <c r="I289" s="6"/>
    </row>
    <row r="290" spans="1:39" s="31" customFormat="1" ht="24.95" customHeight="1">
      <c r="A290" s="6"/>
      <c r="B290" s="32">
        <v>121</v>
      </c>
      <c r="C290" s="32">
        <v>7</v>
      </c>
      <c r="D290" s="41">
        <v>9</v>
      </c>
      <c r="E290" s="1"/>
      <c r="F290" s="185"/>
      <c r="G290" s="59" t="s">
        <v>2820</v>
      </c>
      <c r="H290" s="121" t="s">
        <v>2984</v>
      </c>
      <c r="I290" s="119"/>
      <c r="J290" s="119"/>
      <c r="K290" s="119"/>
      <c r="L290" s="119"/>
      <c r="M290" s="120"/>
      <c r="O290" s="31" t="str" cm="1">
        <f t="array" ref="O290:AM290">_xlfn.TEXTSPLIT(H290, ";")</f>
        <v>↑3</v>
      </c>
      <c r="P290" s="31" t="str">
        <v>↓2</v>
      </c>
      <c r="Q290" s="31" t="str">
        <v>←8</v>
      </c>
      <c r="R290" s="31" t="str">
        <v>↖1</v>
      </c>
      <c r="S290" s="31" t="str">
        <v>↖4</v>
      </c>
      <c r="T290" s="31" t="str">
        <v>↘7</v>
      </c>
      <c r="U290" s="31" t="str">
        <v>↓7</v>
      </c>
      <c r="V290" s="31" t="str">
        <v>↑7</v>
      </c>
      <c r="W290" s="31" t="str">
        <v>→6</v>
      </c>
      <c r="X290" s="31" t="str">
        <v>↑5</v>
      </c>
      <c r="Y290" s="31" t="str">
        <v>↖8</v>
      </c>
      <c r="Z290" s="31" t="str">
        <v>→1</v>
      </c>
      <c r="AA290" s="31" t="str">
        <v>←6</v>
      </c>
      <c r="AB290" s="31" t="str">
        <v>←8</v>
      </c>
      <c r="AC290" s="31" t="str">
        <v>↖5</v>
      </c>
      <c r="AD290" s="31" t="str">
        <v>↙9</v>
      </c>
      <c r="AE290" s="31" t="str">
        <v>←8</v>
      </c>
      <c r="AF290" s="31" t="str">
        <v>←9</v>
      </c>
      <c r="AG290" s="31" t="str">
        <v>→8</v>
      </c>
      <c r="AH290" s="31" t="str">
        <v>↖5</v>
      </c>
      <c r="AI290" s="31" t="str">
        <v>↙3</v>
      </c>
      <c r="AJ290" s="31" t="str">
        <v>↙1</v>
      </c>
      <c r="AK290" s="31" t="str">
        <v>↙5</v>
      </c>
      <c r="AL290" s="31" t="str">
        <v>→1</v>
      </c>
      <c r="AM290" s="31" t="str">
        <v>↖8</v>
      </c>
    </row>
    <row r="291" spans="1:39" s="31" customFormat="1" ht="24.95" customHeight="1">
      <c r="A291" s="6"/>
      <c r="B291" s="32">
        <v>122</v>
      </c>
      <c r="C291" s="32">
        <v>7</v>
      </c>
      <c r="D291" s="41">
        <v>9</v>
      </c>
      <c r="E291" s="1"/>
      <c r="F291" s="185"/>
      <c r="G291" s="59" t="s">
        <v>2821</v>
      </c>
      <c r="H291" s="121" t="s">
        <v>2985</v>
      </c>
      <c r="I291" s="119"/>
      <c r="J291" s="119"/>
      <c r="K291" s="119"/>
      <c r="L291" s="119"/>
      <c r="M291" s="120"/>
      <c r="O291" s="31" t="str" cm="1">
        <f t="array" ref="O291:AM291">_xlfn.TEXTSPLIT(H291, ";")</f>
        <v>↘6</v>
      </c>
      <c r="P291" s="31" t="str">
        <v>↙9</v>
      </c>
      <c r="Q291" s="31" t="str">
        <v>→3</v>
      </c>
      <c r="R291" s="31" t="str">
        <v>↑4</v>
      </c>
      <c r="S291" s="31" t="str">
        <v>↗3</v>
      </c>
      <c r="T291" s="31" t="str">
        <v>↘2</v>
      </c>
      <c r="U291" s="31" t="str">
        <v>→7</v>
      </c>
      <c r="V291" s="31" t="str">
        <v>↘2</v>
      </c>
      <c r="W291" s="31" t="str">
        <v>↙9</v>
      </c>
      <c r="X291" s="31" t="str">
        <v>↘7</v>
      </c>
      <c r="Y291" s="31" t="str">
        <v>↑4</v>
      </c>
      <c r="Z291" s="31" t="str">
        <v>↓2</v>
      </c>
      <c r="AA291" s="31" t="str">
        <v>↑4</v>
      </c>
      <c r="AB291" s="31" t="str">
        <v>↓4</v>
      </c>
      <c r="AC291" s="31" t="str">
        <v>←8</v>
      </c>
      <c r="AD291" s="31" t="str">
        <v>↘4</v>
      </c>
      <c r="AE291" s="31" t="str">
        <v>↓8</v>
      </c>
      <c r="AF291" s="31" t="str">
        <v>→3</v>
      </c>
      <c r="AG291" s="31" t="str">
        <v>↑3</v>
      </c>
      <c r="AH291" s="31" t="str">
        <v>↘7</v>
      </c>
      <c r="AI291" s="31" t="str">
        <v>↖6</v>
      </c>
      <c r="AJ291" s="31" t="str">
        <v>↘5</v>
      </c>
      <c r="AK291" s="31" t="str">
        <v>→2</v>
      </c>
      <c r="AL291" s="31" t="str">
        <v>↘8</v>
      </c>
      <c r="AM291" s="31" t="str">
        <v>↙4</v>
      </c>
    </row>
    <row r="292" spans="1:39" s="31" customFormat="1" ht="24.95" customHeight="1">
      <c r="A292" s="6"/>
      <c r="B292" s="32">
        <v>123</v>
      </c>
      <c r="C292" s="32">
        <v>7</v>
      </c>
      <c r="D292" s="41">
        <v>9</v>
      </c>
      <c r="E292" s="1"/>
      <c r="F292" s="185"/>
      <c r="G292" s="59" t="s">
        <v>2822</v>
      </c>
      <c r="H292" s="121" t="s">
        <v>2986</v>
      </c>
      <c r="I292" s="119"/>
      <c r="J292" s="119"/>
      <c r="K292" s="119"/>
      <c r="L292" s="119"/>
      <c r="M292" s="120"/>
      <c r="O292" s="31" t="str" cm="1">
        <f t="array" ref="O292:AM292">_xlfn.TEXTSPLIT(H292, ";")</f>
        <v>↗1</v>
      </c>
      <c r="P292" s="31" t="str">
        <v>↖4</v>
      </c>
      <c r="Q292" s="31" t="str">
        <v>↑6</v>
      </c>
      <c r="R292" s="31" t="str">
        <v>↓3</v>
      </c>
      <c r="S292" s="31" t="str">
        <v>→2</v>
      </c>
      <c r="T292" s="31" t="str">
        <v>↘8</v>
      </c>
      <c r="U292" s="31" t="str">
        <v>↑6</v>
      </c>
      <c r="V292" s="31" t="str">
        <v>↑3</v>
      </c>
      <c r="W292" s="31" t="str">
        <v>↘4</v>
      </c>
      <c r="X292" s="31" t="str">
        <v>↗6</v>
      </c>
      <c r="Y292" s="31" t="str">
        <v>↗2</v>
      </c>
      <c r="Z292" s="31" t="str">
        <v>↘9</v>
      </c>
      <c r="AA292" s="31" t="str">
        <v>↖3</v>
      </c>
      <c r="AB292" s="31" t="str">
        <v>↘8</v>
      </c>
      <c r="AC292" s="31" t="str">
        <v>↗3</v>
      </c>
      <c r="AD292" s="31" t="str">
        <v>↘8</v>
      </c>
      <c r="AE292" s="31" t="str">
        <v>←1</v>
      </c>
      <c r="AF292" s="31" t="str">
        <v>↗6</v>
      </c>
      <c r="AG292" s="31" t="str">
        <v>↓9</v>
      </c>
      <c r="AH292" s="31" t="str">
        <v>↖3</v>
      </c>
      <c r="AI292" s="31" t="str">
        <v>↘6</v>
      </c>
      <c r="AJ292" s="31" t="str">
        <v>↑9</v>
      </c>
      <c r="AK292" s="31" t="str">
        <v>↓3</v>
      </c>
      <c r="AL292" s="31" t="str">
        <v>↖8</v>
      </c>
      <c r="AM292" s="31" t="str">
        <v>←9</v>
      </c>
    </row>
    <row r="293" spans="1:39" s="31" customFormat="1" ht="24.95" customHeight="1">
      <c r="A293" s="6"/>
      <c r="B293" s="32">
        <v>124</v>
      </c>
      <c r="C293" s="32">
        <v>7</v>
      </c>
      <c r="D293" s="41">
        <v>9</v>
      </c>
      <c r="E293" s="1"/>
      <c r="F293" s="185"/>
      <c r="G293" s="59" t="s">
        <v>2823</v>
      </c>
      <c r="H293" s="121" t="s">
        <v>2987</v>
      </c>
      <c r="I293" s="119"/>
      <c r="J293" s="119"/>
      <c r="K293" s="119"/>
      <c r="L293" s="119"/>
      <c r="M293" s="120"/>
      <c r="O293" s="31" t="str" cm="1">
        <f t="array" ref="O293:AM293">_xlfn.TEXTSPLIT(H293, ";")</f>
        <v>↖9</v>
      </c>
      <c r="P293" s="31" t="str">
        <v>↑2</v>
      </c>
      <c r="Q293" s="31" t="str">
        <v>↙8</v>
      </c>
      <c r="R293" s="31" t="str">
        <v>↙9</v>
      </c>
      <c r="S293" s="31" t="str">
        <v>↙6</v>
      </c>
      <c r="T293" s="31" t="str">
        <v>↖7</v>
      </c>
      <c r="U293" s="31" t="str">
        <v>←3</v>
      </c>
      <c r="V293" s="31" t="str">
        <v>←3</v>
      </c>
      <c r="W293" s="31" t="str">
        <v>↗7</v>
      </c>
      <c r="X293" s="31" t="str">
        <v>↖5</v>
      </c>
      <c r="Y293" s="31" t="str">
        <v>↘9</v>
      </c>
      <c r="Z293" s="31" t="str">
        <v>↙1</v>
      </c>
      <c r="AA293" s="31" t="str">
        <v>↓8</v>
      </c>
      <c r="AB293" s="31" t="str">
        <v>↖4</v>
      </c>
      <c r="AC293" s="31" t="str">
        <v>↓3</v>
      </c>
      <c r="AD293" s="31" t="str">
        <v>←3</v>
      </c>
      <c r="AE293" s="31" t="str">
        <v>↙5</v>
      </c>
      <c r="AF293" s="31" t="str">
        <v>←3</v>
      </c>
      <c r="AG293" s="31" t="str">
        <v>↓9</v>
      </c>
      <c r="AH293" s="31" t="str">
        <v>↑8</v>
      </c>
      <c r="AI293" s="31" t="str">
        <v>↓6</v>
      </c>
      <c r="AJ293" s="31" t="str">
        <v>←2</v>
      </c>
      <c r="AK293" s="31" t="str">
        <v>↓6</v>
      </c>
      <c r="AL293" s="31" t="str">
        <v>←6</v>
      </c>
      <c r="AM293" s="31" t="str">
        <v>↘4</v>
      </c>
    </row>
    <row r="294" spans="1:39" s="31" customFormat="1" ht="24.95" customHeight="1">
      <c r="A294" s="6"/>
      <c r="B294" s="32">
        <v>125</v>
      </c>
      <c r="C294" s="32">
        <v>7</v>
      </c>
      <c r="D294" s="41">
        <v>9</v>
      </c>
      <c r="E294" s="1"/>
      <c r="F294" s="185"/>
      <c r="G294" s="59" t="s">
        <v>2824</v>
      </c>
      <c r="H294" s="121" t="s">
        <v>2988</v>
      </c>
      <c r="I294" s="119"/>
      <c r="J294" s="119"/>
      <c r="K294" s="119"/>
      <c r="L294" s="119"/>
      <c r="M294" s="120"/>
      <c r="O294" s="31" t="str" cm="1">
        <f t="array" ref="O294:AM294">_xlfn.TEXTSPLIT(H294, ";")</f>
        <v>↘7</v>
      </c>
      <c r="P294" s="31" t="str">
        <v>↓5</v>
      </c>
      <c r="Q294" s="31" t="str">
        <v>↘2</v>
      </c>
      <c r="R294" s="31" t="str">
        <v>↓8</v>
      </c>
      <c r="S294" s="31" t="str">
        <v>↗8</v>
      </c>
      <c r="T294" s="31" t="str">
        <v>↙5</v>
      </c>
      <c r="U294" s="31" t="str">
        <v>↓8</v>
      </c>
      <c r="V294" s="31" t="str">
        <v>↙7</v>
      </c>
      <c r="W294" s="31" t="str">
        <v>↘8</v>
      </c>
      <c r="X294" s="31" t="str">
        <v>↓9</v>
      </c>
      <c r="Y294" s="31" t="str">
        <v>↑9</v>
      </c>
      <c r="Z294" s="31" t="str">
        <v>↖7</v>
      </c>
      <c r="AA294" s="31" t="str">
        <v>↑2</v>
      </c>
      <c r="AB294" s="31" t="str">
        <v>↗3</v>
      </c>
      <c r="AC294" s="31" t="str">
        <v>↖8</v>
      </c>
      <c r="AD294" s="31" t="str">
        <v>↖6</v>
      </c>
      <c r="AE294" s="31" t="str">
        <v>↑5</v>
      </c>
      <c r="AF294" s="31" t="str">
        <v>↑2</v>
      </c>
      <c r="AG294" s="31" t="str">
        <v>↙4</v>
      </c>
      <c r="AH294" s="31" t="str">
        <v>←1</v>
      </c>
      <c r="AI294" s="31" t="str">
        <v>↖9</v>
      </c>
      <c r="AJ294" s="31" t="str">
        <v>↙2</v>
      </c>
      <c r="AK294" s="31" t="str">
        <v>←4</v>
      </c>
      <c r="AL294" s="31" t="str">
        <v>←9</v>
      </c>
      <c r="AM294" s="31" t="str">
        <v>↖1</v>
      </c>
    </row>
    <row r="295" spans="1:39" s="31" customFormat="1" ht="24.95" customHeight="1">
      <c r="A295" s="6"/>
      <c r="B295" s="32">
        <v>126</v>
      </c>
      <c r="C295" s="32">
        <v>7</v>
      </c>
      <c r="D295" s="41">
        <v>9</v>
      </c>
      <c r="E295" s="1"/>
      <c r="F295" s="185"/>
      <c r="G295" s="59" t="s">
        <v>2825</v>
      </c>
      <c r="H295" s="121" t="s">
        <v>2989</v>
      </c>
      <c r="I295" s="119"/>
      <c r="J295" s="119"/>
      <c r="K295" s="119"/>
      <c r="L295" s="119"/>
      <c r="M295" s="120"/>
      <c r="O295" s="31" t="str" cm="1">
        <f t="array" ref="O295:AM295">_xlfn.TEXTSPLIT(H295, ";")</f>
        <v>→2</v>
      </c>
      <c r="P295" s="31" t="str">
        <v>↘4</v>
      </c>
      <c r="Q295" s="31" t="str">
        <v>↑3</v>
      </c>
      <c r="R295" s="31" t="str">
        <v>↗8</v>
      </c>
      <c r="S295" s="31" t="str">
        <v>←6</v>
      </c>
      <c r="T295" s="31" t="str">
        <v>↗1</v>
      </c>
      <c r="U295" s="31" t="str">
        <v>↗9</v>
      </c>
      <c r="V295" s="31" t="str">
        <v>↗8</v>
      </c>
      <c r="W295" s="31" t="str">
        <v>→4</v>
      </c>
      <c r="X295" s="31" t="str">
        <v>↖8</v>
      </c>
      <c r="Y295" s="31" t="str">
        <v>↑8</v>
      </c>
      <c r="Z295" s="31" t="str">
        <v>→4</v>
      </c>
      <c r="AA295" s="31" t="str">
        <v>→8</v>
      </c>
      <c r="AB295" s="31" t="str">
        <v>↗5</v>
      </c>
      <c r="AC295" s="31" t="str">
        <v>→8</v>
      </c>
      <c r="AD295" s="31" t="str">
        <v>↑3</v>
      </c>
      <c r="AE295" s="31" t="str">
        <v>↙1</v>
      </c>
      <c r="AF295" s="31" t="str">
        <v>↘3</v>
      </c>
      <c r="AG295" s="31" t="str">
        <v>→4</v>
      </c>
      <c r="AH295" s="31" t="str">
        <v>↘2</v>
      </c>
      <c r="AI295" s="31" t="str">
        <v>→2</v>
      </c>
      <c r="AJ295" s="31" t="str">
        <v>↗4</v>
      </c>
      <c r="AK295" s="31" t="str">
        <v>↑4</v>
      </c>
      <c r="AL295" s="31" t="str">
        <v>↓7</v>
      </c>
      <c r="AM295" s="31" t="str">
        <v>↘2</v>
      </c>
    </row>
    <row r="296" spans="1:39" s="31" customFormat="1" ht="24.95" customHeight="1">
      <c r="A296" s="6"/>
      <c r="B296" s="32">
        <v>127</v>
      </c>
      <c r="C296" s="32">
        <v>7</v>
      </c>
      <c r="D296" s="41">
        <v>9</v>
      </c>
      <c r="E296" s="1"/>
      <c r="F296" s="185"/>
      <c r="G296" s="59" t="s">
        <v>2826</v>
      </c>
      <c r="H296" s="121" t="s">
        <v>2990</v>
      </c>
      <c r="I296" s="119"/>
      <c r="J296" s="119"/>
      <c r="K296" s="119"/>
      <c r="L296" s="119"/>
      <c r="M296" s="120"/>
      <c r="O296" s="31" t="str" cm="1">
        <f t="array" ref="O296:AM296">_xlfn.TEXTSPLIT(H296, ";")</f>
        <v>↑1</v>
      </c>
      <c r="P296" s="31" t="str">
        <v>↓9</v>
      </c>
      <c r="Q296" s="31" t="str">
        <v>↙1</v>
      </c>
      <c r="R296" s="31" t="str">
        <v>↓9</v>
      </c>
      <c r="S296" s="31" t="str">
        <v>←4</v>
      </c>
      <c r="T296" s="31" t="str">
        <v>↗1</v>
      </c>
      <c r="U296" s="31" t="str">
        <v>↑5</v>
      </c>
      <c r="V296" s="31" t="str">
        <v>→8</v>
      </c>
      <c r="W296" s="31" t="str">
        <v>↗8</v>
      </c>
      <c r="X296" s="31" t="str">
        <v>→8</v>
      </c>
      <c r="Y296" s="31" t="str">
        <v>↘4</v>
      </c>
      <c r="Z296" s="31" t="str">
        <v>↘6</v>
      </c>
      <c r="AA296" s="31" t="str">
        <v>↖4</v>
      </c>
      <c r="AB296" s="31" t="str">
        <v>↘3</v>
      </c>
      <c r="AC296" s="31" t="str">
        <v>→6</v>
      </c>
      <c r="AD296" s="31" t="str">
        <v>←7</v>
      </c>
      <c r="AE296" s="31" t="str">
        <v>↗9</v>
      </c>
      <c r="AF296" s="31" t="str">
        <v>→5</v>
      </c>
      <c r="AG296" s="31" t="str">
        <v>→1</v>
      </c>
      <c r="AH296" s="31" t="str">
        <v>↘1</v>
      </c>
      <c r="AI296" s="31" t="str">
        <v>→8</v>
      </c>
      <c r="AJ296" s="31" t="str">
        <v>→3</v>
      </c>
      <c r="AK296" s="31" t="str">
        <v>↘1</v>
      </c>
      <c r="AL296" s="31" t="str">
        <v>↘4</v>
      </c>
      <c r="AM296" s="31" t="str">
        <v>↙7</v>
      </c>
    </row>
    <row r="297" spans="1:39" s="31" customFormat="1" ht="24.95" customHeight="1">
      <c r="A297" s="6"/>
      <c r="B297" s="32">
        <v>128</v>
      </c>
      <c r="C297" s="32">
        <v>7</v>
      </c>
      <c r="D297" s="41">
        <v>9</v>
      </c>
      <c r="E297" s="1"/>
      <c r="F297" s="185"/>
      <c r="G297" s="59" t="s">
        <v>2827</v>
      </c>
      <c r="H297" s="121" t="s">
        <v>2991</v>
      </c>
      <c r="I297" s="119"/>
      <c r="J297" s="119"/>
      <c r="K297" s="119"/>
      <c r="L297" s="119"/>
      <c r="M297" s="120"/>
      <c r="O297" s="31" t="str" cm="1">
        <f t="array" ref="O297:AM297">_xlfn.TEXTSPLIT(H297, ";")</f>
        <v>↖3</v>
      </c>
      <c r="P297" s="31" t="str">
        <v>↖4</v>
      </c>
      <c r="Q297" s="31" t="str">
        <v>→5</v>
      </c>
      <c r="R297" s="31" t="str">
        <v>↙6</v>
      </c>
      <c r="S297" s="31" t="str">
        <v>↙8</v>
      </c>
      <c r="T297" s="31" t="str">
        <v>↓3</v>
      </c>
      <c r="U297" s="31" t="str">
        <v>↗8</v>
      </c>
      <c r="V297" s="31" t="str">
        <v>↖9</v>
      </c>
      <c r="W297" s="31" t="str">
        <v>↙9</v>
      </c>
      <c r="X297" s="31" t="str">
        <v>↓5</v>
      </c>
      <c r="Y297" s="31" t="str">
        <v>↖2</v>
      </c>
      <c r="Z297" s="31" t="str">
        <v>↙3</v>
      </c>
      <c r="AA297" s="31" t="str">
        <v>↙4</v>
      </c>
      <c r="AB297" s="31" t="str">
        <v>↑8</v>
      </c>
      <c r="AC297" s="31" t="str">
        <v>↑4</v>
      </c>
      <c r="AD297" s="31" t="str">
        <v>↓8</v>
      </c>
      <c r="AE297" s="31" t="str">
        <v>↖4</v>
      </c>
      <c r="AF297" s="31" t="str">
        <v>↙9</v>
      </c>
      <c r="AG297" s="31" t="str">
        <v>↙2</v>
      </c>
      <c r="AH297" s="31" t="str">
        <v>↙8</v>
      </c>
      <c r="AI297" s="31" t="str">
        <v>↖3</v>
      </c>
      <c r="AJ297" s="31" t="str">
        <v>↑9</v>
      </c>
      <c r="AK297" s="31" t="str">
        <v>↖3</v>
      </c>
      <c r="AL297" s="31" t="str">
        <v>↑6</v>
      </c>
      <c r="AM297" s="31" t="str">
        <v>↖4</v>
      </c>
    </row>
    <row r="298" spans="1:39" s="31" customFormat="1" ht="24.95" customHeight="1">
      <c r="A298" s="6"/>
      <c r="B298" s="32">
        <v>129</v>
      </c>
      <c r="C298" s="32">
        <v>7</v>
      </c>
      <c r="D298" s="41">
        <v>9</v>
      </c>
      <c r="E298" s="1"/>
      <c r="F298" s="185"/>
      <c r="G298" s="59" t="s">
        <v>2566</v>
      </c>
      <c r="H298" s="121" t="s">
        <v>2992</v>
      </c>
      <c r="I298" s="119"/>
      <c r="J298" s="119"/>
      <c r="K298" s="119"/>
      <c r="L298" s="119"/>
      <c r="M298" s="120"/>
      <c r="O298" s="31" t="str" cm="1">
        <f t="array" ref="O298:AM298">_xlfn.TEXTSPLIT(H298, ";")</f>
        <v>↖8</v>
      </c>
      <c r="P298" s="31" t="str">
        <v>↗5</v>
      </c>
      <c r="Q298" s="31" t="str">
        <v>←5</v>
      </c>
      <c r="R298" s="31" t="str">
        <v>↓4</v>
      </c>
      <c r="S298" s="31" t="str">
        <v>↓8</v>
      </c>
      <c r="T298" s="31" t="str">
        <v>←5</v>
      </c>
      <c r="U298" s="31" t="str">
        <v>↓1</v>
      </c>
      <c r="V298" s="31" t="str">
        <v>↗1</v>
      </c>
      <c r="W298" s="31" t="str">
        <v>↖7</v>
      </c>
      <c r="X298" s="31" t="str">
        <v>↘4</v>
      </c>
      <c r="Y298" s="31" t="str">
        <v>→8</v>
      </c>
      <c r="Z298" s="31" t="str">
        <v>←5</v>
      </c>
      <c r="AA298" s="31" t="str">
        <v>↑4</v>
      </c>
      <c r="AB298" s="31" t="str">
        <v>→5</v>
      </c>
      <c r="AC298" s="31" t="str">
        <v>↖7</v>
      </c>
      <c r="AD298" s="31" t="str">
        <v>←5</v>
      </c>
      <c r="AE298" s="31" t="str">
        <v>↑6</v>
      </c>
      <c r="AF298" s="31" t="str">
        <v>↗6</v>
      </c>
      <c r="AG298" s="31" t="str">
        <v>←1</v>
      </c>
      <c r="AH298" s="31" t="str">
        <v>→2</v>
      </c>
      <c r="AI298" s="31" t="str">
        <v>←3</v>
      </c>
      <c r="AJ298" s="31" t="str">
        <v>↓7</v>
      </c>
      <c r="AK298" s="31" t="str">
        <v>↘5</v>
      </c>
      <c r="AL298" s="31" t="str">
        <v>↘5</v>
      </c>
      <c r="AM298" s="31" t="str">
        <v>↘2</v>
      </c>
    </row>
    <row r="299" spans="1:39" s="31" customFormat="1" ht="24.95" customHeight="1">
      <c r="A299" s="6"/>
      <c r="B299" s="32">
        <v>130</v>
      </c>
      <c r="C299" s="32">
        <v>7</v>
      </c>
      <c r="D299" s="41">
        <v>9</v>
      </c>
      <c r="E299" s="1"/>
      <c r="F299" s="185"/>
      <c r="G299" s="59" t="s">
        <v>2828</v>
      </c>
      <c r="H299" s="121" t="s">
        <v>2993</v>
      </c>
      <c r="I299" s="119"/>
      <c r="J299" s="119"/>
      <c r="K299" s="119"/>
      <c r="L299" s="119"/>
      <c r="M299" s="120"/>
      <c r="O299" s="31" t="str" cm="1">
        <f t="array" ref="O299:AM299">_xlfn.TEXTSPLIT(H299, ";")</f>
        <v>↓1</v>
      </c>
      <c r="P299" s="31" t="str">
        <v>↓6</v>
      </c>
      <c r="Q299" s="31" t="str">
        <v>↖8</v>
      </c>
      <c r="R299" s="31" t="str">
        <v>←7</v>
      </c>
      <c r="S299" s="31" t="str">
        <v>↘4</v>
      </c>
      <c r="T299" s="31" t="str">
        <v>↙1</v>
      </c>
      <c r="U299" s="31" t="str">
        <v>↑2</v>
      </c>
      <c r="V299" s="31" t="str">
        <v>→5</v>
      </c>
      <c r="W299" s="31" t="str">
        <v>↖9</v>
      </c>
      <c r="X299" s="31" t="str">
        <v>↑2</v>
      </c>
      <c r="Y299" s="31" t="str">
        <v>↓1</v>
      </c>
      <c r="Z299" s="31" t="str">
        <v>↗7</v>
      </c>
      <c r="AA299" s="31" t="str">
        <v>←5</v>
      </c>
      <c r="AB299" s="31" t="str">
        <v>←2</v>
      </c>
      <c r="AC299" s="31" t="str">
        <v>↓8</v>
      </c>
      <c r="AD299" s="31" t="str">
        <v>↙8</v>
      </c>
      <c r="AE299" s="31" t="str">
        <v>↘3</v>
      </c>
      <c r="AF299" s="31" t="str">
        <v>↖2</v>
      </c>
      <c r="AG299" s="31" t="str">
        <v>↖9</v>
      </c>
      <c r="AH299" s="31" t="str">
        <v>↑1</v>
      </c>
      <c r="AI299" s="31" t="str">
        <v>↙4</v>
      </c>
      <c r="AJ299" s="31" t="str">
        <v>↖6</v>
      </c>
      <c r="AK299" s="31" t="str">
        <v>←6</v>
      </c>
      <c r="AL299" s="31" t="str">
        <v>↖9</v>
      </c>
      <c r="AM299" s="31" t="str">
        <v>↑1</v>
      </c>
    </row>
    <row r="300" spans="1:39" s="31" customFormat="1" ht="24.95" customHeight="1">
      <c r="A300" s="6"/>
      <c r="B300" s="32">
        <v>131</v>
      </c>
      <c r="C300" s="32">
        <v>7</v>
      </c>
      <c r="D300" s="41">
        <v>9</v>
      </c>
      <c r="E300" s="1"/>
      <c r="F300" s="185"/>
      <c r="G300" s="59" t="s">
        <v>2829</v>
      </c>
      <c r="H300" s="121" t="s">
        <v>2994</v>
      </c>
      <c r="I300" s="119"/>
      <c r="J300" s="119"/>
      <c r="K300" s="119"/>
      <c r="L300" s="119"/>
      <c r="M300" s="120"/>
      <c r="O300" s="31" t="str" cm="1">
        <f t="array" ref="O300:AM300">_xlfn.TEXTSPLIT(H300, ";")</f>
        <v>↑5</v>
      </c>
      <c r="P300" s="31" t="str">
        <v>↙4</v>
      </c>
      <c r="Q300" s="31" t="str">
        <v>↗6</v>
      </c>
      <c r="R300" s="31" t="str">
        <v>↑6</v>
      </c>
      <c r="S300" s="31" t="str">
        <v>↘9</v>
      </c>
      <c r="T300" s="31" t="str">
        <v>→9</v>
      </c>
      <c r="U300" s="31" t="str">
        <v>↘1</v>
      </c>
      <c r="V300" s="31" t="str">
        <v>↑3</v>
      </c>
      <c r="W300" s="31" t="str">
        <v>↓8</v>
      </c>
      <c r="X300" s="31" t="str">
        <v>↓4</v>
      </c>
      <c r="Y300" s="31" t="str">
        <v>↑5</v>
      </c>
      <c r="Z300" s="31" t="str">
        <v>←1</v>
      </c>
      <c r="AA300" s="31" t="str">
        <v>↙6</v>
      </c>
      <c r="AB300" s="31" t="str">
        <v>↓8</v>
      </c>
      <c r="AC300" s="31" t="str">
        <v>→5</v>
      </c>
      <c r="AD300" s="31" t="str">
        <v>↙1</v>
      </c>
      <c r="AE300" s="31" t="str">
        <v>↗5</v>
      </c>
      <c r="AF300" s="31" t="str">
        <v>↘8</v>
      </c>
      <c r="AG300" s="31" t="str">
        <v>↘5</v>
      </c>
      <c r="AH300" s="31" t="str">
        <v>↘1</v>
      </c>
      <c r="AI300" s="31" t="str">
        <v>↙1</v>
      </c>
      <c r="AJ300" s="31" t="str">
        <v>↓9</v>
      </c>
      <c r="AK300" s="31" t="str">
        <v>→8</v>
      </c>
      <c r="AL300" s="31" t="str">
        <v>↑4</v>
      </c>
      <c r="AM300" s="31" t="str">
        <v>→9</v>
      </c>
    </row>
    <row r="301" spans="1:39" s="31" customFormat="1" ht="24.95" customHeight="1">
      <c r="A301" s="6"/>
      <c r="B301" s="32">
        <v>132</v>
      </c>
      <c r="C301" s="32">
        <v>7</v>
      </c>
      <c r="D301" s="41">
        <v>9</v>
      </c>
      <c r="E301" s="1"/>
      <c r="F301" s="185"/>
      <c r="G301" s="59" t="s">
        <v>2830</v>
      </c>
      <c r="H301" s="121" t="s">
        <v>2995</v>
      </c>
      <c r="I301" s="119"/>
      <c r="J301" s="119"/>
      <c r="K301" s="119"/>
      <c r="L301" s="119"/>
      <c r="M301" s="120"/>
      <c r="O301" s="31" t="str" cm="1">
        <f t="array" ref="O301:AM301">_xlfn.TEXTSPLIT(H301, ";")</f>
        <v>↑8</v>
      </c>
      <c r="P301" s="31" t="str">
        <v>→1</v>
      </c>
      <c r="Q301" s="31" t="str">
        <v>↗3</v>
      </c>
      <c r="R301" s="31" t="str">
        <v>↑6</v>
      </c>
      <c r="S301" s="31" t="str">
        <v>→3</v>
      </c>
      <c r="T301" s="31" t="str">
        <v>↘7</v>
      </c>
      <c r="U301" s="31" t="str">
        <v>→1</v>
      </c>
      <c r="V301" s="31" t="str">
        <v>↘5</v>
      </c>
      <c r="W301" s="31" t="str">
        <v>↖9</v>
      </c>
      <c r="X301" s="31" t="str">
        <v>↓4</v>
      </c>
      <c r="Y301" s="31" t="str">
        <v>↗6</v>
      </c>
      <c r="Z301" s="31" t="str">
        <v>→3</v>
      </c>
      <c r="AA301" s="31" t="str">
        <v>↗1</v>
      </c>
      <c r="AB301" s="31" t="str">
        <v>←1</v>
      </c>
      <c r="AC301" s="31" t="str">
        <v>↙8</v>
      </c>
      <c r="AD301" s="31" t="str">
        <v>↗8</v>
      </c>
      <c r="AE301" s="31" t="str">
        <v>↗4</v>
      </c>
      <c r="AF301" s="31" t="str">
        <v>↘9</v>
      </c>
      <c r="AG301" s="31" t="str">
        <v>↘5</v>
      </c>
      <c r="AH301" s="31" t="str">
        <v>→6</v>
      </c>
      <c r="AI301" s="31" t="str">
        <v>↑2</v>
      </c>
      <c r="AJ301" s="31" t="str">
        <v>↑1</v>
      </c>
      <c r="AK301" s="31" t="str">
        <v>→5</v>
      </c>
      <c r="AL301" s="31" t="str">
        <v>↖1</v>
      </c>
      <c r="AM301" s="31" t="str">
        <v>↑4</v>
      </c>
    </row>
    <row r="302" spans="1:39" s="6" customFormat="1" ht="24.95" customHeight="1">
      <c r="B302" s="32">
        <v>133</v>
      </c>
      <c r="C302" s="32">
        <v>7</v>
      </c>
      <c r="D302" s="41">
        <v>9</v>
      </c>
      <c r="E302" s="1"/>
      <c r="F302" s="185"/>
      <c r="G302" s="59" t="s">
        <v>2831</v>
      </c>
      <c r="H302" s="121" t="s">
        <v>2996</v>
      </c>
      <c r="I302" s="119"/>
      <c r="J302" s="119"/>
      <c r="K302" s="119"/>
      <c r="L302" s="119"/>
      <c r="M302" s="120"/>
      <c r="O302" s="31" t="str" cm="1">
        <f t="array" ref="O302:AM302">_xlfn.TEXTSPLIT(H302, ";")</f>
        <v>↘1</v>
      </c>
      <c r="P302" s="31" t="str">
        <v>↘2</v>
      </c>
      <c r="Q302" s="31" t="str">
        <v>↑4</v>
      </c>
      <c r="R302" s="31" t="str">
        <v>↑4</v>
      </c>
      <c r="S302" s="31" t="str">
        <v>↑7</v>
      </c>
      <c r="T302" s="31" t="str">
        <v>↗2</v>
      </c>
      <c r="U302" s="31" t="str">
        <v>↖3</v>
      </c>
      <c r="V302" s="31" t="str">
        <v>→2</v>
      </c>
      <c r="W302" s="31" t="str">
        <v>↘4</v>
      </c>
      <c r="X302" s="31" t="str">
        <v>↗7</v>
      </c>
      <c r="Y302" s="31" t="str">
        <v>↓4</v>
      </c>
      <c r="Z302" s="31" t="str">
        <v>←7</v>
      </c>
      <c r="AA302" s="31" t="str">
        <v>↑5</v>
      </c>
      <c r="AB302" s="31" t="str">
        <v>→9</v>
      </c>
      <c r="AC302" s="31" t="str">
        <v>→8</v>
      </c>
      <c r="AD302" s="31" t="str">
        <v>↙4</v>
      </c>
      <c r="AE302" s="31" t="str">
        <v>↗4</v>
      </c>
      <c r="AF302" s="31" t="str">
        <v>↗1</v>
      </c>
      <c r="AG302" s="31" t="str">
        <v>→4</v>
      </c>
      <c r="AH302" s="31" t="str">
        <v>↘3</v>
      </c>
      <c r="AI302" s="31" t="str">
        <v>↘6</v>
      </c>
      <c r="AJ302" s="31" t="str">
        <v>↗8</v>
      </c>
      <c r="AK302" s="31" t="str">
        <v>↗6</v>
      </c>
      <c r="AL302" s="31" t="str">
        <v>→8</v>
      </c>
      <c r="AM302" s="31" t="str">
        <v>↘8</v>
      </c>
    </row>
    <row r="303" spans="1:39" s="6" customFormat="1" ht="24.95" customHeight="1">
      <c r="B303" s="32">
        <v>134</v>
      </c>
      <c r="C303" s="32">
        <v>7</v>
      </c>
      <c r="D303" s="41">
        <v>9</v>
      </c>
      <c r="E303" s="1"/>
      <c r="F303" s="185"/>
      <c r="G303" s="59" t="s">
        <v>2832</v>
      </c>
      <c r="H303" s="121" t="s">
        <v>2997</v>
      </c>
      <c r="I303" s="119"/>
      <c r="J303" s="119"/>
      <c r="K303" s="119"/>
      <c r="L303" s="119"/>
      <c r="M303" s="120"/>
      <c r="O303" s="31" t="str" cm="1">
        <f t="array" ref="O303:AM303">_xlfn.TEXTSPLIT(H303, ";")</f>
        <v>←1</v>
      </c>
      <c r="P303" s="31" t="str">
        <v>↙5</v>
      </c>
      <c r="Q303" s="31" t="str">
        <v>↓8</v>
      </c>
      <c r="R303" s="31" t="str">
        <v>→2</v>
      </c>
      <c r="S303" s="31" t="str">
        <v>→1</v>
      </c>
      <c r="T303" s="31" t="str">
        <v>↗8</v>
      </c>
      <c r="U303" s="31" t="str">
        <v>↑5</v>
      </c>
      <c r="V303" s="31" t="str">
        <v>↘1</v>
      </c>
      <c r="W303" s="31" t="str">
        <v>↘2</v>
      </c>
      <c r="X303" s="31" t="str">
        <v>↘7</v>
      </c>
      <c r="Y303" s="31" t="str">
        <v>↗9</v>
      </c>
      <c r="Z303" s="31" t="str">
        <v>→9</v>
      </c>
      <c r="AA303" s="31" t="str">
        <v>↘9</v>
      </c>
      <c r="AB303" s="31" t="str">
        <v>↓9</v>
      </c>
      <c r="AC303" s="31" t="str">
        <v>↑2</v>
      </c>
      <c r="AD303" s="31" t="str">
        <v>↘5</v>
      </c>
      <c r="AE303" s="31" t="str">
        <v>↘8</v>
      </c>
      <c r="AF303" s="31" t="str">
        <v>→1</v>
      </c>
      <c r="AG303" s="31" t="str">
        <v>↘4</v>
      </c>
      <c r="AH303" s="31" t="str">
        <v>↗1</v>
      </c>
      <c r="AI303" s="31" t="str">
        <v>→5</v>
      </c>
      <c r="AJ303" s="31" t="str">
        <v>↘9</v>
      </c>
      <c r="AK303" s="31" t="str">
        <v>↓7</v>
      </c>
      <c r="AL303" s="31" t="str">
        <v>→9</v>
      </c>
      <c r="AM303" s="31" t="str">
        <v>↗6</v>
      </c>
    </row>
    <row r="304" spans="1:39" s="6" customFormat="1" ht="24.95" customHeight="1">
      <c r="B304" s="32">
        <v>135</v>
      </c>
      <c r="C304" s="32">
        <v>7</v>
      </c>
      <c r="D304" s="41">
        <v>9</v>
      </c>
      <c r="E304" s="1"/>
      <c r="F304" s="185"/>
      <c r="G304" s="59" t="s">
        <v>2833</v>
      </c>
      <c r="H304" s="121" t="s">
        <v>2998</v>
      </c>
      <c r="I304" s="119"/>
      <c r="J304" s="119"/>
      <c r="K304" s="119"/>
      <c r="L304" s="119"/>
      <c r="M304" s="120"/>
      <c r="O304" s="31" t="str" cm="1">
        <f t="array" ref="O304:AM304">_xlfn.TEXTSPLIT(H304, ";")</f>
        <v>↙1</v>
      </c>
      <c r="P304" s="31" t="str">
        <v>↑9</v>
      </c>
      <c r="Q304" s="31" t="str">
        <v>←4</v>
      </c>
      <c r="R304" s="31" t="str">
        <v>←8</v>
      </c>
      <c r="S304" s="31" t="str">
        <v>↙7</v>
      </c>
      <c r="T304" s="31" t="str">
        <v>↙3</v>
      </c>
      <c r="U304" s="31" t="str">
        <v>↙7</v>
      </c>
      <c r="V304" s="31" t="str">
        <v>↗1</v>
      </c>
      <c r="W304" s="31" t="str">
        <v>←6</v>
      </c>
      <c r="X304" s="31" t="str">
        <v>←8</v>
      </c>
      <c r="Y304" s="31" t="str">
        <v>←3</v>
      </c>
      <c r="Z304" s="31" t="str">
        <v>↙4</v>
      </c>
      <c r="AA304" s="31" t="str">
        <v>↓9</v>
      </c>
      <c r="AB304" s="31" t="str">
        <v>↖6</v>
      </c>
      <c r="AC304" s="31" t="str">
        <v>↗9</v>
      </c>
      <c r="AD304" s="31" t="str">
        <v>↘9</v>
      </c>
      <c r="AE304" s="31" t="str">
        <v>↓7</v>
      </c>
      <c r="AF304" s="31" t="str">
        <v>↗5</v>
      </c>
      <c r="AG304" s="31" t="str">
        <v>↙1</v>
      </c>
      <c r="AH304" s="31" t="str">
        <v>↗4</v>
      </c>
      <c r="AI304" s="31" t="str">
        <v>↑6</v>
      </c>
      <c r="AJ304" s="31" t="str">
        <v>↖4</v>
      </c>
      <c r="AK304" s="31" t="str">
        <v>↖2</v>
      </c>
      <c r="AL304" s="31" t="str">
        <v>←7</v>
      </c>
      <c r="AM304" s="31" t="str">
        <v>←2</v>
      </c>
    </row>
    <row r="305" spans="2:39" s="6" customFormat="1" ht="24.95" customHeight="1">
      <c r="B305" s="32">
        <v>136</v>
      </c>
      <c r="C305" s="32">
        <v>7</v>
      </c>
      <c r="D305" s="41">
        <v>9</v>
      </c>
      <c r="E305" s="1"/>
      <c r="F305" s="185"/>
      <c r="G305" s="59" t="s">
        <v>2834</v>
      </c>
      <c r="H305" s="121" t="s">
        <v>2999</v>
      </c>
      <c r="I305" s="119"/>
      <c r="J305" s="119"/>
      <c r="K305" s="119"/>
      <c r="L305" s="119"/>
      <c r="M305" s="120"/>
      <c r="O305" s="31" t="str" cm="1">
        <f t="array" ref="O305:AM305">_xlfn.TEXTSPLIT(H305, ";")</f>
        <v>↑5</v>
      </c>
      <c r="P305" s="31" t="str">
        <v>↖5</v>
      </c>
      <c r="Q305" s="31" t="str">
        <v>↖8</v>
      </c>
      <c r="R305" s="31" t="str">
        <v>↓7</v>
      </c>
      <c r="S305" s="31" t="str">
        <v>→7</v>
      </c>
      <c r="T305" s="31" t="str">
        <v>←5</v>
      </c>
      <c r="U305" s="31" t="str">
        <v>↙5</v>
      </c>
      <c r="V305" s="31" t="str">
        <v>←7</v>
      </c>
      <c r="W305" s="31" t="str">
        <v>↙9</v>
      </c>
      <c r="X305" s="31" t="str">
        <v>↘2</v>
      </c>
      <c r="Y305" s="31" t="str">
        <v>↘4</v>
      </c>
      <c r="Z305" s="31" t="str">
        <v>↖1</v>
      </c>
      <c r="AA305" s="31" t="str">
        <v>←8</v>
      </c>
      <c r="AB305" s="31" t="str">
        <v>↙3</v>
      </c>
      <c r="AC305" s="31" t="str">
        <v>↖1</v>
      </c>
      <c r="AD305" s="31" t="str">
        <v>↙6</v>
      </c>
      <c r="AE305" s="31" t="str">
        <v>↗5</v>
      </c>
      <c r="AF305" s="31" t="str">
        <v>→3</v>
      </c>
      <c r="AG305" s="31" t="str">
        <v>←6</v>
      </c>
      <c r="AH305" s="31" t="str">
        <v>↖8</v>
      </c>
      <c r="AI305" s="31" t="str">
        <v>↑7</v>
      </c>
      <c r="AJ305" s="31" t="str">
        <v>↖1</v>
      </c>
      <c r="AK305" s="31" t="str">
        <v>←6</v>
      </c>
      <c r="AL305" s="31" t="str">
        <v>↙2</v>
      </c>
      <c r="AM305" s="31" t="str">
        <v>↘9</v>
      </c>
    </row>
    <row r="306" spans="2:39" s="6" customFormat="1" ht="24.95" customHeight="1">
      <c r="B306" s="32">
        <v>137</v>
      </c>
      <c r="C306" s="32">
        <v>7</v>
      </c>
      <c r="D306" s="41">
        <v>9</v>
      </c>
      <c r="E306" s="1"/>
      <c r="F306" s="185"/>
      <c r="G306" s="59" t="s">
        <v>2835</v>
      </c>
      <c r="H306" s="121" t="s">
        <v>3000</v>
      </c>
      <c r="I306" s="119"/>
      <c r="J306" s="119"/>
      <c r="K306" s="119"/>
      <c r="L306" s="119"/>
      <c r="M306" s="120"/>
      <c r="O306" s="31" t="str" cm="1">
        <f t="array" ref="O306:AM306">_xlfn.TEXTSPLIT(H306, ";")</f>
        <v>↑4</v>
      </c>
      <c r="P306" s="31" t="str">
        <v>↙1</v>
      </c>
      <c r="Q306" s="31" t="str">
        <v>↘2</v>
      </c>
      <c r="R306" s="31" t="str">
        <v>←6</v>
      </c>
      <c r="S306" s="31" t="str">
        <v>→7</v>
      </c>
      <c r="T306" s="31" t="str">
        <v>↑1</v>
      </c>
      <c r="U306" s="31" t="str">
        <v>↑5</v>
      </c>
      <c r="V306" s="31" t="str">
        <v>↙4</v>
      </c>
      <c r="W306" s="31" t="str">
        <v>←8</v>
      </c>
      <c r="X306" s="31" t="str">
        <v>↖1</v>
      </c>
      <c r="Y306" s="31" t="str">
        <v>←4</v>
      </c>
      <c r="Z306" s="31" t="str">
        <v>↓1</v>
      </c>
      <c r="AA306" s="31" t="str">
        <v>↓6</v>
      </c>
      <c r="AB306" s="31" t="str">
        <v>↘9</v>
      </c>
      <c r="AC306" s="31" t="str">
        <v>↙1</v>
      </c>
      <c r="AD306" s="31" t="str">
        <v>↗4</v>
      </c>
      <c r="AE306" s="31" t="str">
        <v>→5</v>
      </c>
      <c r="AF306" s="31" t="str">
        <v>↘6</v>
      </c>
      <c r="AG306" s="31" t="str">
        <v>↓8</v>
      </c>
      <c r="AH306" s="31" t="str">
        <v>↙1</v>
      </c>
      <c r="AI306" s="31" t="str">
        <v>↘1</v>
      </c>
      <c r="AJ306" s="31" t="str">
        <v>↖3</v>
      </c>
      <c r="AK306" s="31" t="str">
        <v>↗1</v>
      </c>
      <c r="AL306" s="31" t="str">
        <v>↗6</v>
      </c>
      <c r="AM306" s="31" t="str">
        <v>↓1</v>
      </c>
    </row>
    <row r="307" spans="2:39" s="6" customFormat="1" ht="24.95" customHeight="1">
      <c r="B307" s="32">
        <v>138</v>
      </c>
      <c r="C307" s="32">
        <v>7</v>
      </c>
      <c r="D307" s="41">
        <v>9</v>
      </c>
      <c r="E307" s="1"/>
      <c r="F307" s="185"/>
      <c r="G307" s="59" t="s">
        <v>2836</v>
      </c>
      <c r="H307" s="121" t="s">
        <v>3001</v>
      </c>
      <c r="I307" s="119"/>
      <c r="J307" s="119"/>
      <c r="K307" s="119"/>
      <c r="L307" s="119"/>
      <c r="M307" s="120"/>
      <c r="O307" s="31" t="str" cm="1">
        <f t="array" ref="O307:AM307">_xlfn.TEXTSPLIT(H307, ";")</f>
        <v>↗1</v>
      </c>
      <c r="P307" s="31" t="str">
        <v>→5</v>
      </c>
      <c r="Q307" s="31" t="str">
        <v>↘7</v>
      </c>
      <c r="R307" s="31" t="str">
        <v>↑8</v>
      </c>
      <c r="S307" s="31" t="str">
        <v>↘3</v>
      </c>
      <c r="T307" s="31" t="str">
        <v>↘3</v>
      </c>
      <c r="U307" s="31" t="str">
        <v>↙8</v>
      </c>
      <c r="V307" s="31" t="str">
        <v>↖9</v>
      </c>
      <c r="W307" s="31" t="str">
        <v>↑9</v>
      </c>
      <c r="X307" s="31" t="str">
        <v>↙4</v>
      </c>
      <c r="Y307" s="31" t="str">
        <v>↗8</v>
      </c>
      <c r="Z307" s="31" t="str">
        <v>→9</v>
      </c>
      <c r="AA307" s="31" t="str">
        <v>↑5</v>
      </c>
      <c r="AB307" s="31" t="str">
        <v>↘5</v>
      </c>
      <c r="AC307" s="31" t="str">
        <v>↖2</v>
      </c>
      <c r="AD307" s="31" t="str">
        <v>↘5</v>
      </c>
      <c r="AE307" s="31" t="str">
        <v>↙6</v>
      </c>
      <c r="AF307" s="31" t="str">
        <v>↗6</v>
      </c>
      <c r="AG307" s="31" t="str">
        <v>→6</v>
      </c>
      <c r="AH307" s="31" t="str">
        <v>↓9</v>
      </c>
      <c r="AI307" s="31" t="str">
        <v>↓6</v>
      </c>
      <c r="AJ307" s="31" t="str">
        <v>↘1</v>
      </c>
      <c r="AK307" s="31" t="str">
        <v>↓5</v>
      </c>
      <c r="AL307" s="31" t="str">
        <v>→5</v>
      </c>
      <c r="AM307" s="31" t="str">
        <v>↘3</v>
      </c>
    </row>
    <row r="308" spans="2:39" s="6" customFormat="1" ht="24.95" customHeight="1">
      <c r="B308" s="32">
        <v>139</v>
      </c>
      <c r="C308" s="32">
        <v>7</v>
      </c>
      <c r="D308" s="41">
        <v>9</v>
      </c>
      <c r="E308" s="1"/>
      <c r="F308" s="185"/>
      <c r="G308" s="59" t="s">
        <v>2837</v>
      </c>
      <c r="H308" s="121" t="s">
        <v>3002</v>
      </c>
      <c r="I308" s="119"/>
      <c r="J308" s="119"/>
      <c r="K308" s="119"/>
      <c r="L308" s="119"/>
      <c r="M308" s="120"/>
      <c r="O308" s="31" t="str" cm="1">
        <f t="array" ref="O308:AM308">_xlfn.TEXTSPLIT(H308, ";")</f>
        <v>↘2</v>
      </c>
      <c r="P308" s="31" t="str">
        <v>↘2</v>
      </c>
      <c r="Q308" s="31" t="str">
        <v>↖6</v>
      </c>
      <c r="R308" s="31" t="str">
        <v>↘1</v>
      </c>
      <c r="S308" s="31" t="str">
        <v>←8</v>
      </c>
      <c r="T308" s="31" t="str">
        <v>→9</v>
      </c>
      <c r="U308" s="31" t="str">
        <v>↑7</v>
      </c>
      <c r="V308" s="31" t="str">
        <v>→3</v>
      </c>
      <c r="W308" s="31" t="str">
        <v>↘4</v>
      </c>
      <c r="X308" s="31" t="str">
        <v>→7</v>
      </c>
      <c r="Y308" s="31" t="str">
        <v>↘2</v>
      </c>
      <c r="Z308" s="31" t="str">
        <v>↓5</v>
      </c>
      <c r="AA308" s="31" t="str">
        <v>→5</v>
      </c>
      <c r="AB308" s="31" t="str">
        <v>↓5</v>
      </c>
      <c r="AC308" s="31" t="str">
        <v>↑6</v>
      </c>
      <c r="AD308" s="31" t="str">
        <v>↘6</v>
      </c>
      <c r="AE308" s="31" t="str">
        <v>→7</v>
      </c>
      <c r="AF308" s="31" t="str">
        <v>→1</v>
      </c>
      <c r="AG308" s="31" t="str">
        <v>↓3</v>
      </c>
      <c r="AH308" s="31" t="str">
        <v>↗9</v>
      </c>
      <c r="AI308" s="31" t="str">
        <v>↙9</v>
      </c>
      <c r="AJ308" s="31" t="str">
        <v>←3</v>
      </c>
      <c r="AK308" s="31" t="str">
        <v>↙3</v>
      </c>
      <c r="AL308" s="31" t="str">
        <v>↗4</v>
      </c>
      <c r="AM308" s="31" t="str">
        <v>↘8</v>
      </c>
    </row>
    <row r="309" spans="2:39" s="6" customFormat="1" ht="24.95" customHeight="1">
      <c r="B309" s="32">
        <v>140</v>
      </c>
      <c r="C309" s="32">
        <v>7</v>
      </c>
      <c r="D309" s="41">
        <v>9</v>
      </c>
      <c r="E309" s="1"/>
      <c r="F309" s="185"/>
      <c r="G309" s="59" t="s">
        <v>2838</v>
      </c>
      <c r="H309" s="121" t="s">
        <v>3003</v>
      </c>
      <c r="I309" s="119"/>
      <c r="J309" s="119"/>
      <c r="K309" s="119"/>
      <c r="L309" s="119"/>
      <c r="M309" s="120"/>
      <c r="O309" s="31" t="str" cm="1">
        <f t="array" ref="O309:AM309">_xlfn.TEXTSPLIT(H309, ";")</f>
        <v>↘4</v>
      </c>
      <c r="P309" s="31" t="str">
        <v>↙7</v>
      </c>
      <c r="Q309" s="31" t="str">
        <v>↓3</v>
      </c>
      <c r="R309" s="31" t="str">
        <v>↓9</v>
      </c>
      <c r="S309" s="31" t="str">
        <v>↖2</v>
      </c>
      <c r="T309" s="31" t="str">
        <v>←2</v>
      </c>
      <c r="U309" s="31" t="str">
        <v>↘3</v>
      </c>
      <c r="V309" s="31" t="str">
        <v>↘4</v>
      </c>
      <c r="W309" s="31" t="str">
        <v>↑8</v>
      </c>
      <c r="X309" s="31" t="str">
        <v>↑5</v>
      </c>
      <c r="Y309" s="31" t="str">
        <v>↘6</v>
      </c>
      <c r="Z309" s="31" t="str">
        <v>↖6</v>
      </c>
      <c r="AA309" s="31" t="str">
        <v>↑3</v>
      </c>
      <c r="AB309" s="31" t="str">
        <v>↖6</v>
      </c>
      <c r="AC309" s="31" t="str">
        <v>↑6</v>
      </c>
      <c r="AD309" s="31" t="str">
        <v>↘2</v>
      </c>
      <c r="AE309" s="31" t="str">
        <v>↓8</v>
      </c>
      <c r="AF309" s="31" t="str">
        <v>↑4</v>
      </c>
      <c r="AG309" s="31" t="str">
        <v>←3</v>
      </c>
      <c r="AH309" s="31" t="str">
        <v>↘6</v>
      </c>
      <c r="AI309" s="31" t="str">
        <v>↖9</v>
      </c>
      <c r="AJ309" s="31" t="str">
        <v>→6</v>
      </c>
      <c r="AK309" s="31" t="str">
        <v>↖7</v>
      </c>
      <c r="AL309" s="31" t="str">
        <v>↘5</v>
      </c>
      <c r="AM309" s="31" t="str">
        <v>←2</v>
      </c>
    </row>
    <row r="1000" spans="649:649" ht="15.75">
      <c r="XY1000" s="216">
        <v>125713</v>
      </c>
    </row>
  </sheetData>
  <mergeCells count="5">
    <mergeCell ref="G25:M25"/>
    <mergeCell ref="G26:M26"/>
    <mergeCell ref="G27:M27"/>
    <mergeCell ref="G28:M28"/>
    <mergeCell ref="G29:M29"/>
  </mergeCells>
  <phoneticPr fontId="40" type="noConversion"/>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iconSet" priority="35" id="{7D4F7A76-22B2-42BC-8883-2AE53ADB9E1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F25:F29 F47 F49:F68 F86 F88:F107 F127 F129:F148 F165 F167:F186 F204 F206:F225 F246 F248:F267 F288 F290:F309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DFA00-C7A9-431E-9EF3-5AE5028C729A}">
  <sheetPr>
    <tabColor theme="9" tint="0.79998168889431442"/>
  </sheetPr>
  <dimension ref="B1:YA1000"/>
  <sheetViews>
    <sheetView showGridLines="0" topLeftCell="A792" zoomScale="80" zoomScaleNormal="80" workbookViewId="0">
      <selection activeCell="E11" sqref="E11"/>
    </sheetView>
  </sheetViews>
  <sheetFormatPr defaultColWidth="8.85546875" defaultRowHeight="15"/>
  <cols>
    <col min="1" max="1" width="3.42578125" style="2" customWidth="1"/>
    <col min="2" max="2" width="8.85546875" style="2"/>
    <col min="3" max="3" width="26.42578125" style="2" customWidth="1"/>
    <col min="4" max="4" width="21.85546875" style="2" customWidth="1"/>
    <col min="5" max="5" width="45.85546875" style="2" customWidth="1"/>
    <col min="6" max="6" width="24.42578125" style="2" customWidth="1"/>
    <col min="7" max="7" width="15" style="2" bestFit="1" customWidth="1"/>
    <col min="8" max="10" width="15" style="2" customWidth="1"/>
    <col min="11" max="13" width="8.85546875" style="2"/>
    <col min="14" max="14" width="10.140625" style="2" bestFit="1" customWidth="1"/>
    <col min="15" max="16384" width="8.85546875" style="2"/>
  </cols>
  <sheetData>
    <row r="1" spans="2:16" ht="15.75" thickBot="1"/>
    <row r="2" spans="2:16" ht="16.5" thickBot="1">
      <c r="B2" s="136" t="s">
        <v>38</v>
      </c>
      <c r="C2" s="137" t="s">
        <v>39</v>
      </c>
      <c r="D2" s="137" t="s">
        <v>40</v>
      </c>
      <c r="E2" s="137" t="s">
        <v>41</v>
      </c>
      <c r="F2" s="138" t="s">
        <v>42</v>
      </c>
      <c r="G2" s="2" t="s">
        <v>3111</v>
      </c>
      <c r="H2" s="2" t="s">
        <v>3112</v>
      </c>
      <c r="L2" s="2" t="s">
        <v>2666</v>
      </c>
      <c r="M2" s="2" t="s">
        <v>2664</v>
      </c>
      <c r="N2" s="2" t="s">
        <v>3108</v>
      </c>
      <c r="P2" s="2">
        <f>COUNTIF(N3:N852,TRUE)</f>
        <v>622</v>
      </c>
    </row>
    <row r="3" spans="2:16" ht="15.75">
      <c r="B3" s="61" t="s">
        <v>43</v>
      </c>
      <c r="C3" s="30" t="s">
        <v>44</v>
      </c>
      <c r="D3" s="62">
        <v>35159</v>
      </c>
      <c r="E3" s="6" t="s">
        <v>45</v>
      </c>
      <c r="F3" s="63" t="s">
        <v>46</v>
      </c>
      <c r="G3" s="242">
        <f>ROUNDUP(DAY(D3) / 7,0)</f>
        <v>1</v>
      </c>
      <c r="H3" s="242">
        <f>WEEKDAY(D3,2)</f>
        <v>4</v>
      </c>
      <c r="I3" s="242"/>
      <c r="J3" s="242"/>
      <c r="L3" s="2" cm="1">
        <f t="array" ref="L3">SUM(--(LEFT(_xlfn.TEXTSPLIT($E3,"/"))=L$2))</f>
        <v>141</v>
      </c>
      <c r="M3" s="2" cm="1">
        <f t="array" ref="M3">SUM(--(LEFT(_xlfn.TEXTSPLIT($E3,"/"))=M$2))</f>
        <v>134</v>
      </c>
      <c r="N3" s="2" t="b">
        <f>L3&gt;M3</f>
        <v>1</v>
      </c>
    </row>
    <row r="4" spans="2:16" ht="15.75">
      <c r="B4" s="61" t="s">
        <v>47</v>
      </c>
      <c r="C4" s="30" t="s">
        <v>48</v>
      </c>
      <c r="D4" s="62">
        <v>34185</v>
      </c>
      <c r="E4" s="6" t="s">
        <v>49</v>
      </c>
      <c r="F4" s="63" t="s">
        <v>50</v>
      </c>
      <c r="G4" s="242">
        <f t="shared" ref="G4:G67" si="0">ROUNDUP(DAY(D4) / 7,0)</f>
        <v>1</v>
      </c>
      <c r="H4" s="242">
        <f t="shared" ref="H4:H67" si="1">WEEKDAY(D4,2)</f>
        <v>3</v>
      </c>
      <c r="I4" s="242"/>
      <c r="J4" s="242"/>
      <c r="L4" s="2" cm="1">
        <f t="array" ref="L4">SUM(--(LEFT(_xlfn.TEXTSPLIT($E4,"/"))=L$2))</f>
        <v>7</v>
      </c>
      <c r="M4" s="2" cm="1">
        <f t="array" ref="M4">SUM(--(LEFT(_xlfn.TEXTSPLIT($E4,"/"))=M$2))</f>
        <v>10</v>
      </c>
      <c r="N4" s="2" t="b">
        <f t="shared" ref="N4:N67" si="2">L4&gt;M4</f>
        <v>0</v>
      </c>
    </row>
    <row r="5" spans="2:16" ht="15.75">
      <c r="B5" s="61" t="s">
        <v>51</v>
      </c>
      <c r="C5" s="30" t="s">
        <v>52</v>
      </c>
      <c r="D5" s="62">
        <v>33282</v>
      </c>
      <c r="E5" s="6" t="s">
        <v>53</v>
      </c>
      <c r="F5" s="63" t="s">
        <v>54</v>
      </c>
      <c r="G5" s="242">
        <f t="shared" si="0"/>
        <v>2</v>
      </c>
      <c r="H5" s="242">
        <f t="shared" si="1"/>
        <v>3</v>
      </c>
      <c r="I5" s="242"/>
      <c r="J5" s="242"/>
      <c r="L5" s="2" cm="1">
        <f t="array" ref="L5">SUM(--(LEFT(_xlfn.TEXTSPLIT($E5,"/"))=L$2))</f>
        <v>170</v>
      </c>
      <c r="M5" s="2" cm="1">
        <f t="array" ref="M5">SUM(--(LEFT(_xlfn.TEXTSPLIT($E5,"/"))=M$2))</f>
        <v>160</v>
      </c>
      <c r="N5" s="2" t="b">
        <f t="shared" si="2"/>
        <v>1</v>
      </c>
    </row>
    <row r="6" spans="2:16" ht="15.75">
      <c r="B6" s="61" t="s">
        <v>55</v>
      </c>
      <c r="C6" s="30" t="s">
        <v>56</v>
      </c>
      <c r="D6" s="62">
        <v>37477</v>
      </c>
      <c r="E6" s="6" t="s">
        <v>57</v>
      </c>
      <c r="F6" s="63" t="s">
        <v>58</v>
      </c>
      <c r="G6" s="242">
        <f t="shared" si="0"/>
        <v>2</v>
      </c>
      <c r="H6" s="242">
        <f t="shared" si="1"/>
        <v>5</v>
      </c>
      <c r="I6" s="242"/>
      <c r="J6" s="242"/>
      <c r="L6" s="2" cm="1">
        <f t="array" ref="L6">SUM(--(LEFT(_xlfn.TEXTSPLIT($E6,"/"))=L$2))</f>
        <v>3</v>
      </c>
      <c r="M6" s="2" cm="1">
        <f t="array" ref="M6">SUM(--(LEFT(_xlfn.TEXTSPLIT($E6,"/"))=M$2))</f>
        <v>0</v>
      </c>
      <c r="N6" s="2" t="b">
        <f t="shared" si="2"/>
        <v>1</v>
      </c>
    </row>
    <row r="7" spans="2:16" ht="15.75">
      <c r="B7" s="61" t="s">
        <v>59</v>
      </c>
      <c r="C7" s="30" t="s">
        <v>60</v>
      </c>
      <c r="D7" s="62">
        <v>38652</v>
      </c>
      <c r="E7" s="6" t="s">
        <v>61</v>
      </c>
      <c r="F7" s="63" t="s">
        <v>50</v>
      </c>
      <c r="G7" s="242">
        <f t="shared" si="0"/>
        <v>4</v>
      </c>
      <c r="H7" s="242">
        <f t="shared" si="1"/>
        <v>4</v>
      </c>
      <c r="I7" s="242"/>
      <c r="J7" s="242"/>
      <c r="L7" s="2" cm="1">
        <f t="array" ref="L7">SUM(--(LEFT(_xlfn.TEXTSPLIT($E7,"/"))=L$2))</f>
        <v>144</v>
      </c>
      <c r="M7" s="2" cm="1">
        <f t="array" ref="M7">SUM(--(LEFT(_xlfn.TEXTSPLIT($E7,"/"))=M$2))</f>
        <v>131</v>
      </c>
      <c r="N7" s="2" t="b">
        <f t="shared" si="2"/>
        <v>1</v>
      </c>
    </row>
    <row r="8" spans="2:16" ht="15.75">
      <c r="B8" s="61" t="s">
        <v>62</v>
      </c>
      <c r="C8" s="30" t="s">
        <v>63</v>
      </c>
      <c r="D8" s="62">
        <v>36109</v>
      </c>
      <c r="E8" s="6" t="s">
        <v>64</v>
      </c>
      <c r="F8" s="63" t="s">
        <v>65</v>
      </c>
      <c r="G8" s="242">
        <f t="shared" si="0"/>
        <v>2</v>
      </c>
      <c r="H8" s="242">
        <f t="shared" si="1"/>
        <v>2</v>
      </c>
      <c r="I8" s="242"/>
      <c r="J8" s="242"/>
      <c r="L8" s="2" cm="1">
        <f t="array" ref="L8">SUM(--(LEFT(_xlfn.TEXTSPLIT($E8,"/"))=L$2))</f>
        <v>272</v>
      </c>
      <c r="M8" s="2" cm="1">
        <f t="array" ref="M8">SUM(--(LEFT(_xlfn.TEXTSPLIT($E8,"/"))=M$2))</f>
        <v>258</v>
      </c>
      <c r="N8" s="2" t="b">
        <f t="shared" si="2"/>
        <v>1</v>
      </c>
    </row>
    <row r="9" spans="2:16" ht="15.75">
      <c r="B9" s="61" t="s">
        <v>66</v>
      </c>
      <c r="C9" s="30" t="s">
        <v>67</v>
      </c>
      <c r="D9" s="62">
        <v>36953</v>
      </c>
      <c r="E9" s="6" t="s">
        <v>68</v>
      </c>
      <c r="F9" s="63" t="s">
        <v>69</v>
      </c>
      <c r="G9" s="242">
        <f t="shared" si="0"/>
        <v>1</v>
      </c>
      <c r="H9" s="242">
        <f t="shared" si="1"/>
        <v>6</v>
      </c>
      <c r="I9" s="242"/>
      <c r="J9" s="242"/>
      <c r="L9" s="2" cm="1">
        <f t="array" ref="L9">SUM(--(LEFT(_xlfn.TEXTSPLIT($E9,"/"))=L$2))</f>
        <v>19</v>
      </c>
      <c r="M9" s="2" cm="1">
        <f t="array" ref="M9">SUM(--(LEFT(_xlfn.TEXTSPLIT($E9,"/"))=M$2))</f>
        <v>19</v>
      </c>
      <c r="N9" s="2" t="b">
        <f t="shared" si="2"/>
        <v>0</v>
      </c>
    </row>
    <row r="10" spans="2:16" ht="15.75">
      <c r="B10" s="61" t="s">
        <v>70</v>
      </c>
      <c r="C10" s="30" t="s">
        <v>71</v>
      </c>
      <c r="D10" s="62">
        <v>37551</v>
      </c>
      <c r="E10" s="6" t="s">
        <v>72</v>
      </c>
      <c r="F10" s="63" t="s">
        <v>73</v>
      </c>
      <c r="G10" s="242">
        <f t="shared" si="0"/>
        <v>4</v>
      </c>
      <c r="H10" s="242">
        <f t="shared" si="1"/>
        <v>2</v>
      </c>
      <c r="I10" s="242"/>
      <c r="J10" s="242"/>
      <c r="L10" s="2" cm="1">
        <f t="array" ref="L10">SUM(--(LEFT(_xlfn.TEXTSPLIT($E10,"/"))=L$2))</f>
        <v>192</v>
      </c>
      <c r="M10" s="2" cm="1">
        <f t="array" ref="M10">SUM(--(LEFT(_xlfn.TEXTSPLIT($E10,"/"))=M$2))</f>
        <v>181</v>
      </c>
      <c r="N10" s="2" t="b">
        <f t="shared" si="2"/>
        <v>1</v>
      </c>
    </row>
    <row r="11" spans="2:16" ht="15.75">
      <c r="B11" s="61" t="s">
        <v>74</v>
      </c>
      <c r="C11" s="30" t="s">
        <v>75</v>
      </c>
      <c r="D11" s="62">
        <v>35220</v>
      </c>
      <c r="E11" s="6" t="s">
        <v>76</v>
      </c>
      <c r="F11" s="63" t="s">
        <v>77</v>
      </c>
      <c r="G11" s="242">
        <f t="shared" si="0"/>
        <v>1</v>
      </c>
      <c r="H11" s="242">
        <f t="shared" si="1"/>
        <v>2</v>
      </c>
      <c r="I11" s="242"/>
      <c r="J11" s="242"/>
      <c r="L11" s="2" cm="1">
        <f t="array" ref="L11">SUM(--(LEFT(_xlfn.TEXTSPLIT($E11,"/"))=L$2))</f>
        <v>123</v>
      </c>
      <c r="M11" s="2" cm="1">
        <f t="array" ref="M11">SUM(--(LEFT(_xlfn.TEXTSPLIT($E11,"/"))=M$2))</f>
        <v>126</v>
      </c>
      <c r="N11" s="2" t="b">
        <f t="shared" si="2"/>
        <v>0</v>
      </c>
    </row>
    <row r="12" spans="2:16" ht="15.75">
      <c r="B12" s="61" t="s">
        <v>78</v>
      </c>
      <c r="C12" s="30" t="s">
        <v>2625</v>
      </c>
      <c r="D12" s="62">
        <v>35391</v>
      </c>
      <c r="E12" s="6" t="s">
        <v>79</v>
      </c>
      <c r="F12" s="63" t="s">
        <v>80</v>
      </c>
      <c r="G12" s="242">
        <f t="shared" si="0"/>
        <v>4</v>
      </c>
      <c r="H12" s="242">
        <f t="shared" si="1"/>
        <v>5</v>
      </c>
      <c r="I12" s="242"/>
      <c r="J12" s="242"/>
      <c r="L12" s="2" cm="1">
        <f t="array" ref="L12">SUM(--(LEFT(_xlfn.TEXTSPLIT($E12,"/"))=L$2))</f>
        <v>173</v>
      </c>
      <c r="M12" s="2" cm="1">
        <f t="array" ref="M12">SUM(--(LEFT(_xlfn.TEXTSPLIT($E12,"/"))=M$2))</f>
        <v>149</v>
      </c>
      <c r="N12" s="2" t="b">
        <f t="shared" si="2"/>
        <v>1</v>
      </c>
    </row>
    <row r="13" spans="2:16" ht="15.75">
      <c r="B13" s="61" t="s">
        <v>81</v>
      </c>
      <c r="C13" s="30" t="s">
        <v>82</v>
      </c>
      <c r="D13" s="62">
        <v>35487</v>
      </c>
      <c r="E13" s="6" t="s">
        <v>83</v>
      </c>
      <c r="F13" s="63" t="s">
        <v>84</v>
      </c>
      <c r="G13" s="242">
        <f t="shared" si="0"/>
        <v>4</v>
      </c>
      <c r="H13" s="242">
        <f t="shared" si="1"/>
        <v>3</v>
      </c>
      <c r="I13" s="242"/>
      <c r="J13" s="242"/>
      <c r="L13" s="2" cm="1">
        <f t="array" ref="L13">SUM(--(LEFT(_xlfn.TEXTSPLIT($E13,"/"))=L$2))</f>
        <v>175</v>
      </c>
      <c r="M13" s="2" cm="1">
        <f t="array" ref="M13">SUM(--(LEFT(_xlfn.TEXTSPLIT($E13,"/"))=M$2))</f>
        <v>169</v>
      </c>
      <c r="N13" s="2" t="b">
        <f t="shared" si="2"/>
        <v>1</v>
      </c>
    </row>
    <row r="14" spans="2:16" ht="15.75">
      <c r="B14" s="61" t="s">
        <v>85</v>
      </c>
      <c r="C14" s="30" t="s">
        <v>2747</v>
      </c>
      <c r="D14" s="62">
        <v>35902</v>
      </c>
      <c r="E14" s="6" t="s">
        <v>86</v>
      </c>
      <c r="F14" s="63" t="s">
        <v>87</v>
      </c>
      <c r="G14" s="242">
        <f t="shared" si="0"/>
        <v>3</v>
      </c>
      <c r="H14" s="242">
        <f t="shared" si="1"/>
        <v>5</v>
      </c>
      <c r="I14" s="242"/>
      <c r="J14" s="242"/>
      <c r="L14" s="2" cm="1">
        <f t="array" ref="L14">SUM(--(LEFT(_xlfn.TEXTSPLIT($E14,"/"))=L$2))</f>
        <v>103</v>
      </c>
      <c r="M14" s="2" cm="1">
        <f t="array" ref="M14">SUM(--(LEFT(_xlfn.TEXTSPLIT($E14,"/"))=M$2))</f>
        <v>86</v>
      </c>
      <c r="N14" s="2" t="b">
        <f t="shared" si="2"/>
        <v>1</v>
      </c>
    </row>
    <row r="15" spans="2:16" ht="15.75">
      <c r="B15" s="61" t="s">
        <v>88</v>
      </c>
      <c r="C15" s="30" t="s">
        <v>89</v>
      </c>
      <c r="D15" s="62">
        <v>34497</v>
      </c>
      <c r="E15" s="6" t="s">
        <v>90</v>
      </c>
      <c r="F15" s="63" t="s">
        <v>50</v>
      </c>
      <c r="G15" s="242">
        <f t="shared" si="0"/>
        <v>2</v>
      </c>
      <c r="H15" s="242">
        <f t="shared" si="1"/>
        <v>7</v>
      </c>
      <c r="I15" s="242"/>
      <c r="J15" s="242"/>
      <c r="L15" s="2" cm="1">
        <f t="array" ref="L15">SUM(--(LEFT(_xlfn.TEXTSPLIT($E15,"/"))=L$2))</f>
        <v>100</v>
      </c>
      <c r="M15" s="2" cm="1">
        <f t="array" ref="M15">SUM(--(LEFT(_xlfn.TEXTSPLIT($E15,"/"))=M$2))</f>
        <v>90</v>
      </c>
      <c r="N15" s="2" t="b">
        <f t="shared" si="2"/>
        <v>1</v>
      </c>
    </row>
    <row r="16" spans="2:16" ht="15.75">
      <c r="B16" s="61" t="s">
        <v>91</v>
      </c>
      <c r="C16" s="30" t="s">
        <v>92</v>
      </c>
      <c r="D16" s="62">
        <v>37663</v>
      </c>
      <c r="E16" s="6" t="s">
        <v>93</v>
      </c>
      <c r="F16" s="63" t="s">
        <v>65</v>
      </c>
      <c r="G16" s="242">
        <f t="shared" si="0"/>
        <v>2</v>
      </c>
      <c r="H16" s="242">
        <f t="shared" si="1"/>
        <v>2</v>
      </c>
      <c r="I16" s="242"/>
      <c r="J16" s="242"/>
      <c r="L16" s="2" cm="1">
        <f t="array" ref="L16">SUM(--(LEFT(_xlfn.TEXTSPLIT($E16,"/"))=L$2))</f>
        <v>153</v>
      </c>
      <c r="M16" s="2" cm="1">
        <f t="array" ref="M16">SUM(--(LEFT(_xlfn.TEXTSPLIT($E16,"/"))=M$2))</f>
        <v>141</v>
      </c>
      <c r="N16" s="2" t="b">
        <f t="shared" si="2"/>
        <v>1</v>
      </c>
    </row>
    <row r="17" spans="2:14" ht="15.75">
      <c r="B17" s="61" t="s">
        <v>94</v>
      </c>
      <c r="C17" s="30" t="s">
        <v>95</v>
      </c>
      <c r="D17" s="62">
        <v>38719</v>
      </c>
      <c r="E17" s="6" t="s">
        <v>96</v>
      </c>
      <c r="F17" s="63" t="s">
        <v>73</v>
      </c>
      <c r="G17" s="242">
        <f t="shared" si="0"/>
        <v>1</v>
      </c>
      <c r="H17" s="242">
        <f t="shared" si="1"/>
        <v>1</v>
      </c>
      <c r="I17" s="242"/>
      <c r="J17" s="242"/>
      <c r="L17" s="2" cm="1">
        <f t="array" ref="L17">SUM(--(LEFT(_xlfn.TEXTSPLIT($E17,"/"))=L$2))</f>
        <v>218</v>
      </c>
      <c r="M17" s="2" cm="1">
        <f t="array" ref="M17">SUM(--(LEFT(_xlfn.TEXTSPLIT($E17,"/"))=M$2))</f>
        <v>196</v>
      </c>
      <c r="N17" s="2" t="b">
        <f t="shared" si="2"/>
        <v>1</v>
      </c>
    </row>
    <row r="18" spans="2:14" ht="15.75">
      <c r="B18" s="61" t="s">
        <v>97</v>
      </c>
      <c r="C18" s="30" t="s">
        <v>98</v>
      </c>
      <c r="D18" s="62">
        <v>36548</v>
      </c>
      <c r="E18" s="6" t="s">
        <v>99</v>
      </c>
      <c r="F18" s="63" t="s">
        <v>80</v>
      </c>
      <c r="G18" s="242">
        <f t="shared" si="0"/>
        <v>4</v>
      </c>
      <c r="H18" s="242">
        <f t="shared" si="1"/>
        <v>7</v>
      </c>
      <c r="I18" s="242"/>
      <c r="J18" s="242"/>
      <c r="L18" s="2" cm="1">
        <f t="array" ref="L18">SUM(--(LEFT(_xlfn.TEXTSPLIT($E18,"/"))=L$2))</f>
        <v>110</v>
      </c>
      <c r="M18" s="2" cm="1">
        <f t="array" ref="M18">SUM(--(LEFT(_xlfn.TEXTSPLIT($E18,"/"))=M$2))</f>
        <v>99</v>
      </c>
      <c r="N18" s="2" t="b">
        <f t="shared" si="2"/>
        <v>1</v>
      </c>
    </row>
    <row r="19" spans="2:14" ht="15.75">
      <c r="B19" s="61" t="s">
        <v>100</v>
      </c>
      <c r="C19" s="30" t="s">
        <v>101</v>
      </c>
      <c r="D19" s="62">
        <v>39256</v>
      </c>
      <c r="E19" s="6" t="s">
        <v>102</v>
      </c>
      <c r="F19" s="63" t="s">
        <v>103</v>
      </c>
      <c r="G19" s="242">
        <f t="shared" si="0"/>
        <v>4</v>
      </c>
      <c r="H19" s="242">
        <f t="shared" si="1"/>
        <v>6</v>
      </c>
      <c r="I19" s="242"/>
      <c r="J19" s="242"/>
      <c r="L19" s="2" cm="1">
        <f t="array" ref="L19">SUM(--(LEFT(_xlfn.TEXTSPLIT($E19,"/"))=L$2))</f>
        <v>114</v>
      </c>
      <c r="M19" s="2" cm="1">
        <f t="array" ref="M19">SUM(--(LEFT(_xlfn.TEXTSPLIT($E19,"/"))=M$2))</f>
        <v>96</v>
      </c>
      <c r="N19" s="2" t="b">
        <f t="shared" si="2"/>
        <v>1</v>
      </c>
    </row>
    <row r="20" spans="2:14" ht="15.75">
      <c r="B20" s="61" t="s">
        <v>104</v>
      </c>
      <c r="C20" s="30" t="s">
        <v>105</v>
      </c>
      <c r="D20" s="62">
        <v>36530</v>
      </c>
      <c r="E20" s="6" t="s">
        <v>106</v>
      </c>
      <c r="F20" s="63" t="s">
        <v>107</v>
      </c>
      <c r="G20" s="242">
        <f t="shared" si="0"/>
        <v>1</v>
      </c>
      <c r="H20" s="242">
        <f t="shared" si="1"/>
        <v>3</v>
      </c>
      <c r="I20" s="242"/>
      <c r="J20" s="242"/>
      <c r="L20" s="2" cm="1">
        <f t="array" ref="L20">SUM(--(LEFT(_xlfn.TEXTSPLIT($E20,"/"))=L$2))</f>
        <v>105</v>
      </c>
      <c r="M20" s="2" cm="1">
        <f t="array" ref="M20">SUM(--(LEFT(_xlfn.TEXTSPLIT($E20,"/"))=M$2))</f>
        <v>101</v>
      </c>
      <c r="N20" s="2" t="b">
        <f t="shared" si="2"/>
        <v>1</v>
      </c>
    </row>
    <row r="21" spans="2:14" ht="15.75">
      <c r="B21" s="61" t="s">
        <v>108</v>
      </c>
      <c r="C21" s="30" t="s">
        <v>109</v>
      </c>
      <c r="D21" s="62">
        <v>33451</v>
      </c>
      <c r="E21" s="6" t="s">
        <v>110</v>
      </c>
      <c r="F21" s="63" t="s">
        <v>111</v>
      </c>
      <c r="G21" s="242">
        <f t="shared" si="0"/>
        <v>1</v>
      </c>
      <c r="H21" s="242">
        <f t="shared" si="1"/>
        <v>4</v>
      </c>
      <c r="I21" s="242"/>
      <c r="J21" s="242"/>
      <c r="L21" s="2" cm="1">
        <f t="array" ref="L21">SUM(--(LEFT(_xlfn.TEXTSPLIT($E21,"/"))=L$2))</f>
        <v>153</v>
      </c>
      <c r="M21" s="2" cm="1">
        <f t="array" ref="M21">SUM(--(LEFT(_xlfn.TEXTSPLIT($E21,"/"))=M$2))</f>
        <v>129</v>
      </c>
      <c r="N21" s="2" t="b">
        <f t="shared" si="2"/>
        <v>1</v>
      </c>
    </row>
    <row r="22" spans="2:14" ht="15.75">
      <c r="B22" s="61" t="s">
        <v>112</v>
      </c>
      <c r="C22" s="30" t="s">
        <v>113</v>
      </c>
      <c r="D22" s="62">
        <v>39316</v>
      </c>
      <c r="E22" s="6" t="s">
        <v>114</v>
      </c>
      <c r="F22" s="63" t="s">
        <v>73</v>
      </c>
      <c r="G22" s="242">
        <f t="shared" si="0"/>
        <v>4</v>
      </c>
      <c r="H22" s="242">
        <f t="shared" si="1"/>
        <v>3</v>
      </c>
      <c r="I22" s="242"/>
      <c r="J22" s="242"/>
      <c r="L22" s="2" cm="1">
        <f t="array" ref="L22">SUM(--(LEFT(_xlfn.TEXTSPLIT($E22,"/"))=L$2))</f>
        <v>204</v>
      </c>
      <c r="M22" s="2" cm="1">
        <f t="array" ref="M22">SUM(--(LEFT(_xlfn.TEXTSPLIT($E22,"/"))=M$2))</f>
        <v>180</v>
      </c>
      <c r="N22" s="2" t="b">
        <f t="shared" si="2"/>
        <v>1</v>
      </c>
    </row>
    <row r="23" spans="2:14" ht="15.75">
      <c r="B23" s="61" t="s">
        <v>115</v>
      </c>
      <c r="C23" s="30" t="s">
        <v>116</v>
      </c>
      <c r="D23" s="62">
        <v>33256</v>
      </c>
      <c r="E23" s="6" t="s">
        <v>117</v>
      </c>
      <c r="F23" s="63" t="s">
        <v>77</v>
      </c>
      <c r="G23" s="242">
        <f t="shared" si="0"/>
        <v>3</v>
      </c>
      <c r="H23" s="242">
        <f t="shared" si="1"/>
        <v>5</v>
      </c>
      <c r="I23" s="242"/>
      <c r="J23" s="242"/>
      <c r="L23" s="2" cm="1">
        <f t="array" ref="L23">SUM(--(LEFT(_xlfn.TEXTSPLIT($E23,"/"))=L$2))</f>
        <v>25</v>
      </c>
      <c r="M23" s="2" cm="1">
        <f t="array" ref="M23">SUM(--(LEFT(_xlfn.TEXTSPLIT($E23,"/"))=M$2))</f>
        <v>22</v>
      </c>
      <c r="N23" s="2" t="b">
        <f t="shared" si="2"/>
        <v>1</v>
      </c>
    </row>
    <row r="24" spans="2:14" ht="15.75">
      <c r="B24" s="61" t="s">
        <v>118</v>
      </c>
      <c r="C24" s="30" t="s">
        <v>119</v>
      </c>
      <c r="D24" s="62">
        <v>37958</v>
      </c>
      <c r="E24" s="6" t="s">
        <v>120</v>
      </c>
      <c r="F24" s="63" t="s">
        <v>121</v>
      </c>
      <c r="G24" s="242">
        <f t="shared" si="0"/>
        <v>1</v>
      </c>
      <c r="H24" s="242">
        <f t="shared" si="1"/>
        <v>3</v>
      </c>
      <c r="I24" s="242"/>
      <c r="J24" s="242"/>
      <c r="L24" s="2" cm="1">
        <f t="array" ref="L24">SUM(--(LEFT(_xlfn.TEXTSPLIT($E24,"/"))=L$2))</f>
        <v>188</v>
      </c>
      <c r="M24" s="2" cm="1">
        <f t="array" ref="M24">SUM(--(LEFT(_xlfn.TEXTSPLIT($E24,"/"))=M$2))</f>
        <v>173</v>
      </c>
      <c r="N24" s="2" t="b">
        <f t="shared" si="2"/>
        <v>1</v>
      </c>
    </row>
    <row r="25" spans="2:14" ht="15.75">
      <c r="B25" s="61" t="s">
        <v>122</v>
      </c>
      <c r="C25" s="30" t="s">
        <v>123</v>
      </c>
      <c r="D25" s="62">
        <v>37369</v>
      </c>
      <c r="E25" s="6" t="s">
        <v>124</v>
      </c>
      <c r="F25" s="63" t="s">
        <v>58</v>
      </c>
      <c r="G25" s="242">
        <f t="shared" si="0"/>
        <v>4</v>
      </c>
      <c r="H25" s="242">
        <f t="shared" si="1"/>
        <v>2</v>
      </c>
      <c r="I25" s="242"/>
      <c r="J25" s="242"/>
      <c r="L25" s="2" cm="1">
        <f t="array" ref="L25">SUM(--(LEFT(_xlfn.TEXTSPLIT($E25,"/"))=L$2))</f>
        <v>146</v>
      </c>
      <c r="M25" s="2" cm="1">
        <f t="array" ref="M25">SUM(--(LEFT(_xlfn.TEXTSPLIT($E25,"/"))=M$2))</f>
        <v>128</v>
      </c>
      <c r="N25" s="2" t="b">
        <f t="shared" si="2"/>
        <v>1</v>
      </c>
    </row>
    <row r="26" spans="2:14" ht="15.75">
      <c r="B26" s="61" t="s">
        <v>125</v>
      </c>
      <c r="C26" s="30" t="s">
        <v>126</v>
      </c>
      <c r="D26" s="62">
        <v>37617</v>
      </c>
      <c r="E26" s="6" t="s">
        <v>127</v>
      </c>
      <c r="F26" s="63" t="s">
        <v>121</v>
      </c>
      <c r="G26" s="242">
        <f t="shared" si="0"/>
        <v>4</v>
      </c>
      <c r="H26" s="242">
        <f t="shared" si="1"/>
        <v>5</v>
      </c>
      <c r="I26" s="242"/>
      <c r="J26" s="242"/>
      <c r="L26" s="2" cm="1">
        <f t="array" ref="L26">SUM(--(LEFT(_xlfn.TEXTSPLIT($E26,"/"))=L$2))</f>
        <v>127</v>
      </c>
      <c r="M26" s="2" cm="1">
        <f t="array" ref="M26">SUM(--(LEFT(_xlfn.TEXTSPLIT($E26,"/"))=M$2))</f>
        <v>113</v>
      </c>
      <c r="N26" s="2" t="b">
        <f t="shared" si="2"/>
        <v>1</v>
      </c>
    </row>
    <row r="27" spans="2:14" ht="15.75">
      <c r="B27" s="61" t="s">
        <v>128</v>
      </c>
      <c r="C27" s="30" t="s">
        <v>129</v>
      </c>
      <c r="D27" s="62">
        <v>37786</v>
      </c>
      <c r="E27" s="6" t="s">
        <v>130</v>
      </c>
      <c r="F27" s="63" t="s">
        <v>131</v>
      </c>
      <c r="G27" s="242">
        <f t="shared" si="0"/>
        <v>2</v>
      </c>
      <c r="H27" s="242">
        <f t="shared" si="1"/>
        <v>6</v>
      </c>
      <c r="I27" s="242"/>
      <c r="J27" s="242"/>
      <c r="L27" s="2" cm="1">
        <f t="array" ref="L27">SUM(--(LEFT(_xlfn.TEXTSPLIT($E27,"/"))=L$2))</f>
        <v>198</v>
      </c>
      <c r="M27" s="2" cm="1">
        <f t="array" ref="M27">SUM(--(LEFT(_xlfn.TEXTSPLIT($E27,"/"))=M$2))</f>
        <v>167</v>
      </c>
      <c r="N27" s="2" t="b">
        <f t="shared" si="2"/>
        <v>1</v>
      </c>
    </row>
    <row r="28" spans="2:14" ht="15.75">
      <c r="B28" s="61" t="s">
        <v>132</v>
      </c>
      <c r="C28" s="30" t="s">
        <v>133</v>
      </c>
      <c r="D28" s="62">
        <v>37531</v>
      </c>
      <c r="E28" s="6" t="s">
        <v>134</v>
      </c>
      <c r="F28" s="63" t="s">
        <v>77</v>
      </c>
      <c r="G28" s="242">
        <f t="shared" si="0"/>
        <v>1</v>
      </c>
      <c r="H28" s="242">
        <f t="shared" si="1"/>
        <v>3</v>
      </c>
      <c r="I28" s="242"/>
      <c r="J28" s="242"/>
      <c r="L28" s="2" cm="1">
        <f t="array" ref="L28">SUM(--(LEFT(_xlfn.TEXTSPLIT($E28,"/"))=L$2))</f>
        <v>214</v>
      </c>
      <c r="M28" s="2" cm="1">
        <f t="array" ref="M28">SUM(--(LEFT(_xlfn.TEXTSPLIT($E28,"/"))=M$2))</f>
        <v>213</v>
      </c>
      <c r="N28" s="2" t="b">
        <f t="shared" si="2"/>
        <v>1</v>
      </c>
    </row>
    <row r="29" spans="2:14" ht="15.75">
      <c r="B29" s="61" t="s">
        <v>135</v>
      </c>
      <c r="C29" s="30" t="s">
        <v>136</v>
      </c>
      <c r="D29" s="62">
        <v>36270</v>
      </c>
      <c r="E29" s="6" t="s">
        <v>137</v>
      </c>
      <c r="F29" s="63" t="s">
        <v>121</v>
      </c>
      <c r="G29" s="242">
        <f t="shared" si="0"/>
        <v>3</v>
      </c>
      <c r="H29" s="242">
        <f t="shared" si="1"/>
        <v>2</v>
      </c>
      <c r="I29" s="242"/>
      <c r="J29" s="242"/>
      <c r="L29" s="2" cm="1">
        <f t="array" ref="L29">SUM(--(LEFT(_xlfn.TEXTSPLIT($E29,"/"))=L$2))</f>
        <v>117</v>
      </c>
      <c r="M29" s="2" cm="1">
        <f t="array" ref="M29">SUM(--(LEFT(_xlfn.TEXTSPLIT($E29,"/"))=M$2))</f>
        <v>119</v>
      </c>
      <c r="N29" s="2" t="b">
        <f t="shared" si="2"/>
        <v>0</v>
      </c>
    </row>
    <row r="30" spans="2:14" ht="15.75">
      <c r="B30" s="61" t="s">
        <v>138</v>
      </c>
      <c r="C30" s="30" t="s">
        <v>139</v>
      </c>
      <c r="D30" s="62">
        <v>38008</v>
      </c>
      <c r="E30" s="6" t="s">
        <v>140</v>
      </c>
      <c r="F30" s="63" t="s">
        <v>80</v>
      </c>
      <c r="G30" s="242">
        <f t="shared" si="0"/>
        <v>4</v>
      </c>
      <c r="H30" s="242">
        <f t="shared" si="1"/>
        <v>4</v>
      </c>
      <c r="I30" s="242"/>
      <c r="J30" s="242"/>
      <c r="L30" s="2" cm="1">
        <f t="array" ref="L30">SUM(--(LEFT(_xlfn.TEXTSPLIT($E30,"/"))=L$2))</f>
        <v>162</v>
      </c>
      <c r="M30" s="2" cm="1">
        <f t="array" ref="M30">SUM(--(LEFT(_xlfn.TEXTSPLIT($E30,"/"))=M$2))</f>
        <v>157</v>
      </c>
      <c r="N30" s="2" t="b">
        <f t="shared" si="2"/>
        <v>1</v>
      </c>
    </row>
    <row r="31" spans="2:14" ht="15.75">
      <c r="B31" s="61" t="s">
        <v>141</v>
      </c>
      <c r="C31" s="30" t="s">
        <v>142</v>
      </c>
      <c r="D31" s="62">
        <v>36097</v>
      </c>
      <c r="E31" s="6" t="s">
        <v>143</v>
      </c>
      <c r="F31" s="63" t="s">
        <v>73</v>
      </c>
      <c r="G31" s="242">
        <f t="shared" si="0"/>
        <v>5</v>
      </c>
      <c r="H31" s="242">
        <f t="shared" si="1"/>
        <v>4</v>
      </c>
      <c r="I31" s="242"/>
      <c r="J31" s="242"/>
      <c r="L31" s="2" cm="1">
        <f t="array" ref="L31">SUM(--(LEFT(_xlfn.TEXTSPLIT($E31,"/"))=L$2))</f>
        <v>6</v>
      </c>
      <c r="M31" s="2" cm="1">
        <f t="array" ref="M31">SUM(--(LEFT(_xlfn.TEXTSPLIT($E31,"/"))=M$2))</f>
        <v>5</v>
      </c>
      <c r="N31" s="2" t="b">
        <f t="shared" si="2"/>
        <v>1</v>
      </c>
    </row>
    <row r="32" spans="2:14" ht="15.75">
      <c r="B32" s="61" t="s">
        <v>144</v>
      </c>
      <c r="C32" s="30" t="s">
        <v>145</v>
      </c>
      <c r="D32" s="62">
        <v>35413</v>
      </c>
      <c r="E32" s="6" t="s">
        <v>146</v>
      </c>
      <c r="F32" s="63" t="s">
        <v>73</v>
      </c>
      <c r="G32" s="242">
        <f t="shared" si="0"/>
        <v>2</v>
      </c>
      <c r="H32" s="242">
        <f t="shared" si="1"/>
        <v>6</v>
      </c>
      <c r="I32" s="242"/>
      <c r="J32" s="242"/>
      <c r="L32" s="2" cm="1">
        <f t="array" ref="L32">SUM(--(LEFT(_xlfn.TEXTSPLIT($E32,"/"))=L$2))</f>
        <v>248</v>
      </c>
      <c r="M32" s="2" cm="1">
        <f t="array" ref="M32">SUM(--(LEFT(_xlfn.TEXTSPLIT($E32,"/"))=M$2))</f>
        <v>228</v>
      </c>
      <c r="N32" s="2" t="b">
        <f t="shared" si="2"/>
        <v>1</v>
      </c>
    </row>
    <row r="33" spans="2:14" ht="15.75">
      <c r="B33" s="61" t="s">
        <v>147</v>
      </c>
      <c r="C33" s="30" t="s">
        <v>148</v>
      </c>
      <c r="D33" s="62">
        <v>33340</v>
      </c>
      <c r="E33" s="6" t="s">
        <v>149</v>
      </c>
      <c r="F33" s="63" t="s">
        <v>150</v>
      </c>
      <c r="G33" s="242">
        <f t="shared" si="0"/>
        <v>2</v>
      </c>
      <c r="H33" s="242">
        <f t="shared" si="1"/>
        <v>5</v>
      </c>
      <c r="I33" s="242"/>
      <c r="J33" s="242"/>
      <c r="L33" s="2" cm="1">
        <f t="array" ref="L33">SUM(--(LEFT(_xlfn.TEXTSPLIT($E33,"/"))=L$2))</f>
        <v>233</v>
      </c>
      <c r="M33" s="2" cm="1">
        <f t="array" ref="M33">SUM(--(LEFT(_xlfn.TEXTSPLIT($E33,"/"))=M$2))</f>
        <v>201</v>
      </c>
      <c r="N33" s="2" t="b">
        <f t="shared" si="2"/>
        <v>1</v>
      </c>
    </row>
    <row r="34" spans="2:14" ht="15.75">
      <c r="B34" s="61" t="s">
        <v>151</v>
      </c>
      <c r="C34" s="30" t="s">
        <v>152</v>
      </c>
      <c r="D34" s="62">
        <v>35569</v>
      </c>
      <c r="E34" s="6" t="s">
        <v>153</v>
      </c>
      <c r="F34" s="63" t="s">
        <v>73</v>
      </c>
      <c r="G34" s="242">
        <f t="shared" si="0"/>
        <v>3</v>
      </c>
      <c r="H34" s="242">
        <f t="shared" si="1"/>
        <v>1</v>
      </c>
      <c r="I34" s="242"/>
      <c r="J34" s="242"/>
      <c r="L34" s="2" cm="1">
        <f t="array" ref="L34">SUM(--(LEFT(_xlfn.TEXTSPLIT($E34,"/"))=L$2))</f>
        <v>160</v>
      </c>
      <c r="M34" s="2" cm="1">
        <f t="array" ref="M34">SUM(--(LEFT(_xlfn.TEXTSPLIT($E34,"/"))=M$2))</f>
        <v>152</v>
      </c>
      <c r="N34" s="2" t="b">
        <f t="shared" si="2"/>
        <v>1</v>
      </c>
    </row>
    <row r="35" spans="2:14" ht="15.75">
      <c r="B35" s="61" t="s">
        <v>154</v>
      </c>
      <c r="C35" s="30" t="s">
        <v>155</v>
      </c>
      <c r="D35" s="62">
        <v>35702</v>
      </c>
      <c r="E35" s="6" t="s">
        <v>156</v>
      </c>
      <c r="F35" s="63" t="s">
        <v>77</v>
      </c>
      <c r="G35" s="242">
        <f t="shared" si="0"/>
        <v>5</v>
      </c>
      <c r="H35" s="242">
        <f t="shared" si="1"/>
        <v>1</v>
      </c>
      <c r="I35" s="242"/>
      <c r="J35" s="242"/>
      <c r="L35" s="2" cm="1">
        <f t="array" ref="L35">SUM(--(LEFT(_xlfn.TEXTSPLIT($E35,"/"))=L$2))</f>
        <v>61</v>
      </c>
      <c r="M35" s="2" cm="1">
        <f t="array" ref="M35">SUM(--(LEFT(_xlfn.TEXTSPLIT($E35,"/"))=M$2))</f>
        <v>69</v>
      </c>
      <c r="N35" s="2" t="b">
        <f t="shared" si="2"/>
        <v>0</v>
      </c>
    </row>
    <row r="36" spans="2:14" ht="15.75">
      <c r="B36" s="61" t="s">
        <v>157</v>
      </c>
      <c r="C36" s="30" t="s">
        <v>158</v>
      </c>
      <c r="D36" s="62">
        <v>38629</v>
      </c>
      <c r="E36" s="6" t="s">
        <v>159</v>
      </c>
      <c r="F36" s="63" t="s">
        <v>111</v>
      </c>
      <c r="G36" s="242">
        <f t="shared" si="0"/>
        <v>1</v>
      </c>
      <c r="H36" s="242">
        <f t="shared" si="1"/>
        <v>2</v>
      </c>
      <c r="I36" s="242"/>
      <c r="J36" s="242"/>
      <c r="L36" s="2" cm="1">
        <f t="array" ref="L36">SUM(--(LEFT(_xlfn.TEXTSPLIT($E36,"/"))=L$2))</f>
        <v>185</v>
      </c>
      <c r="M36" s="2" cm="1">
        <f t="array" ref="M36">SUM(--(LEFT(_xlfn.TEXTSPLIT($E36,"/"))=M$2))</f>
        <v>176</v>
      </c>
      <c r="N36" s="2" t="b">
        <f t="shared" si="2"/>
        <v>1</v>
      </c>
    </row>
    <row r="37" spans="2:14" ht="15.75">
      <c r="B37" s="61" t="s">
        <v>160</v>
      </c>
      <c r="C37" s="30" t="s">
        <v>161</v>
      </c>
      <c r="D37" s="62">
        <v>34915</v>
      </c>
      <c r="E37" s="6" t="s">
        <v>162</v>
      </c>
      <c r="F37" s="63" t="s">
        <v>50</v>
      </c>
      <c r="G37" s="242">
        <f t="shared" si="0"/>
        <v>1</v>
      </c>
      <c r="H37" s="242">
        <f t="shared" si="1"/>
        <v>5</v>
      </c>
      <c r="I37" s="242"/>
      <c r="J37" s="242"/>
      <c r="L37" s="2" cm="1">
        <f t="array" ref="L37">SUM(--(LEFT(_xlfn.TEXTSPLIT($E37,"/"))=L$2))</f>
        <v>153</v>
      </c>
      <c r="M37" s="2" cm="1">
        <f t="array" ref="M37">SUM(--(LEFT(_xlfn.TEXTSPLIT($E37,"/"))=M$2))</f>
        <v>126</v>
      </c>
      <c r="N37" s="2" t="b">
        <f t="shared" si="2"/>
        <v>1</v>
      </c>
    </row>
    <row r="38" spans="2:14" ht="15.75">
      <c r="B38" s="61" t="s">
        <v>163</v>
      </c>
      <c r="C38" s="30" t="s">
        <v>164</v>
      </c>
      <c r="D38" s="62">
        <v>36811</v>
      </c>
      <c r="E38" s="6" t="s">
        <v>165</v>
      </c>
      <c r="F38" s="63" t="s">
        <v>73</v>
      </c>
      <c r="G38" s="242">
        <f t="shared" si="0"/>
        <v>2</v>
      </c>
      <c r="H38" s="242">
        <f t="shared" si="1"/>
        <v>4</v>
      </c>
      <c r="I38" s="242"/>
      <c r="J38" s="242"/>
      <c r="L38" s="2" cm="1">
        <f t="array" ref="L38">SUM(--(LEFT(_xlfn.TEXTSPLIT($E38,"/"))=L$2))</f>
        <v>70</v>
      </c>
      <c r="M38" s="2" cm="1">
        <f t="array" ref="M38">SUM(--(LEFT(_xlfn.TEXTSPLIT($E38,"/"))=M$2))</f>
        <v>56</v>
      </c>
      <c r="N38" s="2" t="b">
        <f t="shared" si="2"/>
        <v>1</v>
      </c>
    </row>
    <row r="39" spans="2:14" ht="15.75">
      <c r="B39" s="61" t="s">
        <v>166</v>
      </c>
      <c r="C39" s="30" t="s">
        <v>167</v>
      </c>
      <c r="D39" s="62">
        <v>37038</v>
      </c>
      <c r="E39" s="6" t="s">
        <v>168</v>
      </c>
      <c r="F39" s="63" t="s">
        <v>103</v>
      </c>
      <c r="G39" s="242">
        <f t="shared" si="0"/>
        <v>4</v>
      </c>
      <c r="H39" s="242">
        <f t="shared" si="1"/>
        <v>7</v>
      </c>
      <c r="I39" s="242"/>
      <c r="J39" s="242"/>
      <c r="L39" s="2" cm="1">
        <f t="array" ref="L39">SUM(--(LEFT(_xlfn.TEXTSPLIT($E39,"/"))=L$2))</f>
        <v>2</v>
      </c>
      <c r="M39" s="2" cm="1">
        <f t="array" ref="M39">SUM(--(LEFT(_xlfn.TEXTSPLIT($E39,"/"))=M$2))</f>
        <v>1</v>
      </c>
      <c r="N39" s="2" t="b">
        <f t="shared" si="2"/>
        <v>1</v>
      </c>
    </row>
    <row r="40" spans="2:14" ht="15.75">
      <c r="B40" s="61" t="s">
        <v>169</v>
      </c>
      <c r="C40" s="30" t="s">
        <v>170</v>
      </c>
      <c r="D40" s="62">
        <v>35838</v>
      </c>
      <c r="E40" s="6" t="s">
        <v>171</v>
      </c>
      <c r="F40" s="63" t="s">
        <v>73</v>
      </c>
      <c r="G40" s="242">
        <f t="shared" si="0"/>
        <v>2</v>
      </c>
      <c r="H40" s="242">
        <f t="shared" si="1"/>
        <v>4</v>
      </c>
      <c r="I40" s="242"/>
      <c r="J40" s="242"/>
      <c r="L40" s="2" cm="1">
        <f t="array" ref="L40">SUM(--(LEFT(_xlfn.TEXTSPLIT($E40,"/"))=L$2))</f>
        <v>30</v>
      </c>
      <c r="M40" s="2" cm="1">
        <f t="array" ref="M40">SUM(--(LEFT(_xlfn.TEXTSPLIT($E40,"/"))=M$2))</f>
        <v>36</v>
      </c>
      <c r="N40" s="2" t="b">
        <f t="shared" si="2"/>
        <v>0</v>
      </c>
    </row>
    <row r="41" spans="2:14" ht="15.75">
      <c r="B41" s="61" t="s">
        <v>172</v>
      </c>
      <c r="C41" s="30" t="s">
        <v>173</v>
      </c>
      <c r="D41" s="62">
        <v>37900</v>
      </c>
      <c r="E41" s="6" t="s">
        <v>174</v>
      </c>
      <c r="F41" s="63" t="s">
        <v>175</v>
      </c>
      <c r="G41" s="242">
        <f t="shared" si="0"/>
        <v>1</v>
      </c>
      <c r="H41" s="242">
        <f t="shared" si="1"/>
        <v>1</v>
      </c>
      <c r="I41" s="242"/>
      <c r="J41" s="242"/>
      <c r="L41" s="2" cm="1">
        <f t="array" ref="L41">SUM(--(LEFT(_xlfn.TEXTSPLIT($E41,"/"))=L$2))</f>
        <v>196</v>
      </c>
      <c r="M41" s="2" cm="1">
        <f t="array" ref="M41">SUM(--(LEFT(_xlfn.TEXTSPLIT($E41,"/"))=M$2))</f>
        <v>187</v>
      </c>
      <c r="N41" s="2" t="b">
        <f t="shared" si="2"/>
        <v>1</v>
      </c>
    </row>
    <row r="42" spans="2:14" ht="15.75">
      <c r="B42" s="61" t="s">
        <v>176</v>
      </c>
      <c r="C42" s="30" t="s">
        <v>177</v>
      </c>
      <c r="D42" s="62">
        <v>35144</v>
      </c>
      <c r="E42" s="6" t="s">
        <v>178</v>
      </c>
      <c r="F42" s="63" t="s">
        <v>179</v>
      </c>
      <c r="G42" s="242">
        <f t="shared" si="0"/>
        <v>3</v>
      </c>
      <c r="H42" s="242">
        <f t="shared" si="1"/>
        <v>3</v>
      </c>
      <c r="I42" s="242"/>
      <c r="J42" s="242"/>
      <c r="L42" s="2" cm="1">
        <f t="array" ref="L42">SUM(--(LEFT(_xlfn.TEXTSPLIT($E42,"/"))=L$2))</f>
        <v>30</v>
      </c>
      <c r="M42" s="2" cm="1">
        <f t="array" ref="M42">SUM(--(LEFT(_xlfn.TEXTSPLIT($E42,"/"))=M$2))</f>
        <v>25</v>
      </c>
      <c r="N42" s="2" t="b">
        <f t="shared" si="2"/>
        <v>1</v>
      </c>
    </row>
    <row r="43" spans="2:14" ht="15.75">
      <c r="B43" s="61" t="s">
        <v>180</v>
      </c>
      <c r="C43" s="30" t="s">
        <v>181</v>
      </c>
      <c r="D43" s="62">
        <v>38603</v>
      </c>
      <c r="E43" s="6" t="s">
        <v>182</v>
      </c>
      <c r="F43" s="63" t="s">
        <v>87</v>
      </c>
      <c r="G43" s="242">
        <f t="shared" si="0"/>
        <v>2</v>
      </c>
      <c r="H43" s="242">
        <f t="shared" si="1"/>
        <v>4</v>
      </c>
      <c r="I43" s="242"/>
      <c r="J43" s="242"/>
      <c r="L43" s="2" cm="1">
        <f t="array" ref="L43">SUM(--(LEFT(_xlfn.TEXTSPLIT($E43,"/"))=L$2))</f>
        <v>108</v>
      </c>
      <c r="M43" s="2" cm="1">
        <f t="array" ref="M43">SUM(--(LEFT(_xlfn.TEXTSPLIT($E43,"/"))=M$2))</f>
        <v>101</v>
      </c>
      <c r="N43" s="2" t="b">
        <f t="shared" si="2"/>
        <v>1</v>
      </c>
    </row>
    <row r="44" spans="2:14" ht="15.75">
      <c r="B44" s="61" t="s">
        <v>183</v>
      </c>
      <c r="C44" s="30" t="s">
        <v>184</v>
      </c>
      <c r="D44" s="62">
        <v>35391</v>
      </c>
      <c r="E44" s="6" t="s">
        <v>185</v>
      </c>
      <c r="F44" s="63" t="s">
        <v>84</v>
      </c>
      <c r="G44" s="242">
        <f t="shared" si="0"/>
        <v>4</v>
      </c>
      <c r="H44" s="242">
        <f t="shared" si="1"/>
        <v>5</v>
      </c>
      <c r="I44" s="242"/>
      <c r="J44" s="242"/>
      <c r="L44" s="2" cm="1">
        <f t="array" ref="L44">SUM(--(LEFT(_xlfn.TEXTSPLIT($E44,"/"))=L$2))</f>
        <v>13</v>
      </c>
      <c r="M44" s="2" cm="1">
        <f t="array" ref="M44">SUM(--(LEFT(_xlfn.TEXTSPLIT($E44,"/"))=M$2))</f>
        <v>9</v>
      </c>
      <c r="N44" s="2" t="b">
        <f t="shared" si="2"/>
        <v>1</v>
      </c>
    </row>
    <row r="45" spans="2:14" ht="15.75">
      <c r="B45" s="61" t="s">
        <v>186</v>
      </c>
      <c r="C45" s="30" t="s">
        <v>187</v>
      </c>
      <c r="D45" s="62">
        <v>37401</v>
      </c>
      <c r="E45" s="6" t="s">
        <v>188</v>
      </c>
      <c r="F45" s="63" t="s">
        <v>111</v>
      </c>
      <c r="G45" s="242">
        <f t="shared" si="0"/>
        <v>4</v>
      </c>
      <c r="H45" s="242">
        <f t="shared" si="1"/>
        <v>6</v>
      </c>
      <c r="I45" s="242"/>
      <c r="J45" s="242"/>
      <c r="L45" s="2" cm="1">
        <f t="array" ref="L45">SUM(--(LEFT(_xlfn.TEXTSPLIT($E45,"/"))=L$2))</f>
        <v>32</v>
      </c>
      <c r="M45" s="2" cm="1">
        <f t="array" ref="M45">SUM(--(LEFT(_xlfn.TEXTSPLIT($E45,"/"))=M$2))</f>
        <v>30</v>
      </c>
      <c r="N45" s="2" t="b">
        <f t="shared" si="2"/>
        <v>1</v>
      </c>
    </row>
    <row r="46" spans="2:14" ht="15.75">
      <c r="B46" s="61" t="s">
        <v>189</v>
      </c>
      <c r="C46" s="30" t="s">
        <v>190</v>
      </c>
      <c r="D46" s="62">
        <v>36652</v>
      </c>
      <c r="E46" s="6" t="s">
        <v>191</v>
      </c>
      <c r="F46" s="63" t="s">
        <v>84</v>
      </c>
      <c r="G46" s="242">
        <f t="shared" si="0"/>
        <v>1</v>
      </c>
      <c r="H46" s="242">
        <f t="shared" si="1"/>
        <v>6</v>
      </c>
      <c r="I46" s="242"/>
      <c r="J46" s="242"/>
      <c r="L46" s="2" cm="1">
        <f t="array" ref="L46">SUM(--(LEFT(_xlfn.TEXTSPLIT($E46,"/"))=L$2))</f>
        <v>206</v>
      </c>
      <c r="M46" s="2" cm="1">
        <f t="array" ref="M46">SUM(--(LEFT(_xlfn.TEXTSPLIT($E46,"/"))=M$2))</f>
        <v>182</v>
      </c>
      <c r="N46" s="2" t="b">
        <f t="shared" si="2"/>
        <v>1</v>
      </c>
    </row>
    <row r="47" spans="2:14" ht="15.75">
      <c r="B47" s="61" t="s">
        <v>192</v>
      </c>
      <c r="C47" s="30" t="s">
        <v>193</v>
      </c>
      <c r="D47" s="62">
        <v>35989</v>
      </c>
      <c r="E47" s="6" t="s">
        <v>194</v>
      </c>
      <c r="F47" s="63" t="s">
        <v>50</v>
      </c>
      <c r="G47" s="242">
        <f t="shared" si="0"/>
        <v>2</v>
      </c>
      <c r="H47" s="242">
        <f t="shared" si="1"/>
        <v>1</v>
      </c>
      <c r="I47" s="242"/>
      <c r="J47" s="242"/>
      <c r="L47" s="2" cm="1">
        <f t="array" ref="L47">SUM(--(LEFT(_xlfn.TEXTSPLIT($E47,"/"))=L$2))</f>
        <v>114</v>
      </c>
      <c r="M47" s="2" cm="1">
        <f t="array" ref="M47">SUM(--(LEFT(_xlfn.TEXTSPLIT($E47,"/"))=M$2))</f>
        <v>106</v>
      </c>
      <c r="N47" s="2" t="b">
        <f t="shared" si="2"/>
        <v>1</v>
      </c>
    </row>
    <row r="48" spans="2:14" ht="15.75">
      <c r="B48" s="61" t="s">
        <v>195</v>
      </c>
      <c r="C48" s="30" t="s">
        <v>196</v>
      </c>
      <c r="D48" s="62">
        <v>35212</v>
      </c>
      <c r="E48" s="6" t="s">
        <v>197</v>
      </c>
      <c r="F48" s="63" t="s">
        <v>150</v>
      </c>
      <c r="G48" s="242">
        <f t="shared" si="0"/>
        <v>4</v>
      </c>
      <c r="H48" s="242">
        <f t="shared" si="1"/>
        <v>1</v>
      </c>
      <c r="I48" s="242"/>
      <c r="J48" s="242"/>
      <c r="L48" s="2" cm="1">
        <f t="array" ref="L48">SUM(--(LEFT(_xlfn.TEXTSPLIT($E48,"/"))=L$2))</f>
        <v>38</v>
      </c>
      <c r="M48" s="2" cm="1">
        <f t="array" ref="M48">SUM(--(LEFT(_xlfn.TEXTSPLIT($E48,"/"))=M$2))</f>
        <v>33</v>
      </c>
      <c r="N48" s="2" t="b">
        <f t="shared" si="2"/>
        <v>1</v>
      </c>
    </row>
    <row r="49" spans="2:14" ht="15.75">
      <c r="B49" s="61" t="s">
        <v>198</v>
      </c>
      <c r="C49" s="30" t="s">
        <v>199</v>
      </c>
      <c r="D49" s="62">
        <v>35381</v>
      </c>
      <c r="E49" s="6" t="s">
        <v>200</v>
      </c>
      <c r="F49" s="63" t="s">
        <v>201</v>
      </c>
      <c r="G49" s="242">
        <f t="shared" si="0"/>
        <v>2</v>
      </c>
      <c r="H49" s="242">
        <f t="shared" si="1"/>
        <v>2</v>
      </c>
      <c r="I49" s="242"/>
      <c r="J49" s="242"/>
      <c r="L49" s="2" cm="1">
        <f t="array" ref="L49">SUM(--(LEFT(_xlfn.TEXTSPLIT($E49,"/"))=L$2))</f>
        <v>114</v>
      </c>
      <c r="M49" s="2" cm="1">
        <f t="array" ref="M49">SUM(--(LEFT(_xlfn.TEXTSPLIT($E49,"/"))=M$2))</f>
        <v>115</v>
      </c>
      <c r="N49" s="2" t="b">
        <f t="shared" si="2"/>
        <v>0</v>
      </c>
    </row>
    <row r="50" spans="2:14" ht="15.75">
      <c r="B50" s="61" t="s">
        <v>202</v>
      </c>
      <c r="C50" s="30" t="s">
        <v>203</v>
      </c>
      <c r="D50" s="62">
        <v>34332</v>
      </c>
      <c r="E50" s="6" t="s">
        <v>204</v>
      </c>
      <c r="F50" s="63" t="s">
        <v>69</v>
      </c>
      <c r="G50" s="242">
        <f t="shared" si="0"/>
        <v>5</v>
      </c>
      <c r="H50" s="242">
        <f t="shared" si="1"/>
        <v>3</v>
      </c>
      <c r="I50" s="242"/>
      <c r="J50" s="242"/>
      <c r="L50" s="2" cm="1">
        <f t="array" ref="L50">SUM(--(LEFT(_xlfn.TEXTSPLIT($E50,"/"))=L$2))</f>
        <v>237</v>
      </c>
      <c r="M50" s="2" cm="1">
        <f t="array" ref="M50">SUM(--(LEFT(_xlfn.TEXTSPLIT($E50,"/"))=M$2))</f>
        <v>210</v>
      </c>
      <c r="N50" s="2" t="b">
        <f t="shared" si="2"/>
        <v>1</v>
      </c>
    </row>
    <row r="51" spans="2:14" ht="15.75">
      <c r="B51" s="61" t="s">
        <v>205</v>
      </c>
      <c r="C51" s="30" t="s">
        <v>206</v>
      </c>
      <c r="D51" s="62">
        <v>36898</v>
      </c>
      <c r="E51" s="6" t="s">
        <v>207</v>
      </c>
      <c r="F51" s="63" t="s">
        <v>131</v>
      </c>
      <c r="G51" s="242">
        <f t="shared" si="0"/>
        <v>1</v>
      </c>
      <c r="H51" s="242">
        <f t="shared" si="1"/>
        <v>7</v>
      </c>
      <c r="I51" s="242"/>
      <c r="J51" s="242"/>
      <c r="L51" s="2" cm="1">
        <f t="array" ref="L51">SUM(--(LEFT(_xlfn.TEXTSPLIT($E51,"/"))=L$2))</f>
        <v>170</v>
      </c>
      <c r="M51" s="2" cm="1">
        <f t="array" ref="M51">SUM(--(LEFT(_xlfn.TEXTSPLIT($E51,"/"))=M$2))</f>
        <v>189</v>
      </c>
      <c r="N51" s="2" t="b">
        <f t="shared" si="2"/>
        <v>0</v>
      </c>
    </row>
    <row r="52" spans="2:14" ht="15.75">
      <c r="B52" s="61" t="s">
        <v>208</v>
      </c>
      <c r="C52" s="30" t="s">
        <v>209</v>
      </c>
      <c r="D52" s="62">
        <v>35946</v>
      </c>
      <c r="E52" s="6" t="s">
        <v>210</v>
      </c>
      <c r="F52" s="63" t="s">
        <v>211</v>
      </c>
      <c r="G52" s="242">
        <f t="shared" si="0"/>
        <v>5</v>
      </c>
      <c r="H52" s="242">
        <f t="shared" si="1"/>
        <v>7</v>
      </c>
      <c r="I52" s="242"/>
      <c r="J52" s="242"/>
      <c r="L52" s="2" cm="1">
        <f t="array" ref="L52">SUM(--(LEFT(_xlfn.TEXTSPLIT($E52,"/"))=L$2))</f>
        <v>192</v>
      </c>
      <c r="M52" s="2" cm="1">
        <f t="array" ref="M52">SUM(--(LEFT(_xlfn.TEXTSPLIT($E52,"/"))=M$2))</f>
        <v>199</v>
      </c>
      <c r="N52" s="2" t="b">
        <f t="shared" si="2"/>
        <v>0</v>
      </c>
    </row>
    <row r="53" spans="2:14" ht="15.75">
      <c r="B53" s="61" t="s">
        <v>212</v>
      </c>
      <c r="C53" s="30" t="s">
        <v>213</v>
      </c>
      <c r="D53" s="62">
        <v>37986</v>
      </c>
      <c r="E53" s="6" t="s">
        <v>214</v>
      </c>
      <c r="F53" s="63" t="s">
        <v>179</v>
      </c>
      <c r="G53" s="242">
        <f t="shared" si="0"/>
        <v>5</v>
      </c>
      <c r="H53" s="242">
        <f t="shared" si="1"/>
        <v>3</v>
      </c>
      <c r="I53" s="242"/>
      <c r="J53" s="242"/>
      <c r="L53" s="2" cm="1">
        <f t="array" ref="L53">SUM(--(LEFT(_xlfn.TEXTSPLIT($E53,"/"))=L$2))</f>
        <v>204</v>
      </c>
      <c r="M53" s="2" cm="1">
        <f t="array" ref="M53">SUM(--(LEFT(_xlfn.TEXTSPLIT($E53,"/"))=M$2))</f>
        <v>207</v>
      </c>
      <c r="N53" s="2" t="b">
        <f t="shared" si="2"/>
        <v>0</v>
      </c>
    </row>
    <row r="54" spans="2:14" ht="15.75">
      <c r="B54" s="61" t="s">
        <v>215</v>
      </c>
      <c r="C54" s="30" t="s">
        <v>216</v>
      </c>
      <c r="D54" s="62">
        <v>34712</v>
      </c>
      <c r="E54" s="6" t="s">
        <v>217</v>
      </c>
      <c r="F54" s="63" t="s">
        <v>65</v>
      </c>
      <c r="G54" s="242">
        <f t="shared" si="0"/>
        <v>2</v>
      </c>
      <c r="H54" s="242">
        <f t="shared" si="1"/>
        <v>5</v>
      </c>
      <c r="I54" s="242"/>
      <c r="J54" s="242"/>
      <c r="L54" s="2" cm="1">
        <f t="array" ref="L54">SUM(--(LEFT(_xlfn.TEXTSPLIT($E54,"/"))=L$2))</f>
        <v>222</v>
      </c>
      <c r="M54" s="2" cm="1">
        <f t="array" ref="M54">SUM(--(LEFT(_xlfn.TEXTSPLIT($E54,"/"))=M$2))</f>
        <v>210</v>
      </c>
      <c r="N54" s="2" t="b">
        <f t="shared" si="2"/>
        <v>1</v>
      </c>
    </row>
    <row r="55" spans="2:14" ht="15.75">
      <c r="B55" s="61" t="s">
        <v>218</v>
      </c>
      <c r="C55" s="30" t="s">
        <v>219</v>
      </c>
      <c r="D55" s="62">
        <v>37941</v>
      </c>
      <c r="E55" s="6" t="s">
        <v>220</v>
      </c>
      <c r="F55" s="63" t="s">
        <v>201</v>
      </c>
      <c r="G55" s="242">
        <f t="shared" si="0"/>
        <v>3</v>
      </c>
      <c r="H55" s="242">
        <f t="shared" si="1"/>
        <v>7</v>
      </c>
      <c r="I55" s="242"/>
      <c r="J55" s="242"/>
      <c r="L55" s="2" cm="1">
        <f t="array" ref="L55">SUM(--(LEFT(_xlfn.TEXTSPLIT($E55,"/"))=L$2))</f>
        <v>113</v>
      </c>
      <c r="M55" s="2" cm="1">
        <f t="array" ref="M55">SUM(--(LEFT(_xlfn.TEXTSPLIT($E55,"/"))=M$2))</f>
        <v>85</v>
      </c>
      <c r="N55" s="2" t="b">
        <f t="shared" si="2"/>
        <v>1</v>
      </c>
    </row>
    <row r="56" spans="2:14" ht="15.75">
      <c r="B56" s="61" t="s">
        <v>221</v>
      </c>
      <c r="C56" s="30" t="s">
        <v>222</v>
      </c>
      <c r="D56" s="62">
        <v>36780</v>
      </c>
      <c r="E56" s="6" t="s">
        <v>223</v>
      </c>
      <c r="F56" s="63" t="s">
        <v>77</v>
      </c>
      <c r="G56" s="242">
        <f t="shared" si="0"/>
        <v>2</v>
      </c>
      <c r="H56" s="242">
        <f t="shared" si="1"/>
        <v>1</v>
      </c>
      <c r="I56" s="242"/>
      <c r="J56" s="242"/>
      <c r="L56" s="2" cm="1">
        <f t="array" ref="L56">SUM(--(LEFT(_xlfn.TEXTSPLIT($E56,"/"))=L$2))</f>
        <v>71</v>
      </c>
      <c r="M56" s="2" cm="1">
        <f t="array" ref="M56">SUM(--(LEFT(_xlfn.TEXTSPLIT($E56,"/"))=M$2))</f>
        <v>72</v>
      </c>
      <c r="N56" s="2" t="b">
        <f t="shared" si="2"/>
        <v>0</v>
      </c>
    </row>
    <row r="57" spans="2:14" ht="15.75">
      <c r="B57" s="61" t="s">
        <v>224</v>
      </c>
      <c r="C57" s="30" t="s">
        <v>2744</v>
      </c>
      <c r="D57" s="62">
        <v>35730</v>
      </c>
      <c r="E57" s="6" t="s">
        <v>225</v>
      </c>
      <c r="F57" s="63" t="s">
        <v>58</v>
      </c>
      <c r="G57" s="242">
        <f t="shared" si="0"/>
        <v>4</v>
      </c>
      <c r="H57" s="242">
        <f t="shared" si="1"/>
        <v>1</v>
      </c>
      <c r="I57" s="242"/>
      <c r="J57" s="242"/>
      <c r="L57" s="2" cm="1">
        <f t="array" ref="L57">SUM(--(LEFT(_xlfn.TEXTSPLIT($E57,"/"))=L$2))</f>
        <v>107</v>
      </c>
      <c r="M57" s="2" cm="1">
        <f t="array" ref="M57">SUM(--(LEFT(_xlfn.TEXTSPLIT($E57,"/"))=M$2))</f>
        <v>110</v>
      </c>
      <c r="N57" s="2" t="b">
        <f t="shared" si="2"/>
        <v>0</v>
      </c>
    </row>
    <row r="58" spans="2:14" ht="15.75">
      <c r="B58" s="61" t="s">
        <v>226</v>
      </c>
      <c r="C58" s="30" t="s">
        <v>227</v>
      </c>
      <c r="D58" s="62">
        <v>36761</v>
      </c>
      <c r="E58" s="6" t="s">
        <v>228</v>
      </c>
      <c r="F58" s="63" t="s">
        <v>121</v>
      </c>
      <c r="G58" s="242">
        <f t="shared" si="0"/>
        <v>4</v>
      </c>
      <c r="H58" s="242">
        <f t="shared" si="1"/>
        <v>3</v>
      </c>
      <c r="I58" s="242"/>
      <c r="J58" s="242"/>
      <c r="L58" s="2" cm="1">
        <f t="array" ref="L58">SUM(--(LEFT(_xlfn.TEXTSPLIT($E58,"/"))=L$2))</f>
        <v>19</v>
      </c>
      <c r="M58" s="2" cm="1">
        <f t="array" ref="M58">SUM(--(LEFT(_xlfn.TEXTSPLIT($E58,"/"))=M$2))</f>
        <v>11</v>
      </c>
      <c r="N58" s="2" t="b">
        <f t="shared" si="2"/>
        <v>1</v>
      </c>
    </row>
    <row r="59" spans="2:14" ht="15.75">
      <c r="B59" s="61" t="s">
        <v>229</v>
      </c>
      <c r="C59" s="30" t="s">
        <v>230</v>
      </c>
      <c r="D59" s="62">
        <v>34845</v>
      </c>
      <c r="E59" s="6" t="s">
        <v>231</v>
      </c>
      <c r="F59" s="63" t="s">
        <v>232</v>
      </c>
      <c r="G59" s="242">
        <f t="shared" si="0"/>
        <v>4</v>
      </c>
      <c r="H59" s="242">
        <f t="shared" si="1"/>
        <v>5</v>
      </c>
      <c r="I59" s="242"/>
      <c r="J59" s="242"/>
      <c r="L59" s="2" cm="1">
        <f t="array" ref="L59">SUM(--(LEFT(_xlfn.TEXTSPLIT($E59,"/"))=L$2))</f>
        <v>31</v>
      </c>
      <c r="M59" s="2" cm="1">
        <f t="array" ref="M59">SUM(--(LEFT(_xlfn.TEXTSPLIT($E59,"/"))=M$2))</f>
        <v>30</v>
      </c>
      <c r="N59" s="2" t="b">
        <f t="shared" si="2"/>
        <v>1</v>
      </c>
    </row>
    <row r="60" spans="2:14" ht="15.75">
      <c r="B60" s="61" t="s">
        <v>233</v>
      </c>
      <c r="C60" s="30" t="s">
        <v>234</v>
      </c>
      <c r="D60" s="62">
        <v>38765</v>
      </c>
      <c r="E60" s="6" t="s">
        <v>235</v>
      </c>
      <c r="F60" s="63" t="s">
        <v>87</v>
      </c>
      <c r="G60" s="242">
        <f t="shared" si="0"/>
        <v>3</v>
      </c>
      <c r="H60" s="242">
        <f t="shared" si="1"/>
        <v>5</v>
      </c>
      <c r="I60" s="242"/>
      <c r="J60" s="242"/>
      <c r="L60" s="2" cm="1">
        <f t="array" ref="L60">SUM(--(LEFT(_xlfn.TEXTSPLIT($E60,"/"))=L$2))</f>
        <v>184</v>
      </c>
      <c r="M60" s="2" cm="1">
        <f t="array" ref="M60">SUM(--(LEFT(_xlfn.TEXTSPLIT($E60,"/"))=M$2))</f>
        <v>185</v>
      </c>
      <c r="N60" s="2" t="b">
        <f t="shared" si="2"/>
        <v>0</v>
      </c>
    </row>
    <row r="61" spans="2:14" ht="15.75">
      <c r="B61" s="61" t="s">
        <v>236</v>
      </c>
      <c r="C61" s="30" t="s">
        <v>237</v>
      </c>
      <c r="D61" s="62">
        <v>35963</v>
      </c>
      <c r="E61" s="6" t="s">
        <v>238</v>
      </c>
      <c r="F61" s="63" t="s">
        <v>58</v>
      </c>
      <c r="G61" s="242">
        <f t="shared" si="0"/>
        <v>3</v>
      </c>
      <c r="H61" s="242">
        <f t="shared" si="1"/>
        <v>3</v>
      </c>
      <c r="I61" s="242"/>
      <c r="J61" s="242"/>
      <c r="L61" s="2" cm="1">
        <f t="array" ref="L61">SUM(--(LEFT(_xlfn.TEXTSPLIT($E61,"/"))=L$2))</f>
        <v>222</v>
      </c>
      <c r="M61" s="2" cm="1">
        <f t="array" ref="M61">SUM(--(LEFT(_xlfn.TEXTSPLIT($E61,"/"))=M$2))</f>
        <v>210</v>
      </c>
      <c r="N61" s="2" t="b">
        <f t="shared" si="2"/>
        <v>1</v>
      </c>
    </row>
    <row r="62" spans="2:14" ht="15.75">
      <c r="B62" s="61" t="s">
        <v>239</v>
      </c>
      <c r="C62" s="30" t="s">
        <v>240</v>
      </c>
      <c r="D62" s="62">
        <v>35496</v>
      </c>
      <c r="E62" s="6" t="s">
        <v>241</v>
      </c>
      <c r="F62" s="63" t="s">
        <v>175</v>
      </c>
      <c r="G62" s="242">
        <f t="shared" si="0"/>
        <v>1</v>
      </c>
      <c r="H62" s="242">
        <f t="shared" si="1"/>
        <v>5</v>
      </c>
      <c r="I62" s="242"/>
      <c r="J62" s="242"/>
      <c r="L62" s="2" cm="1">
        <f t="array" ref="L62">SUM(--(LEFT(_xlfn.TEXTSPLIT($E62,"/"))=L$2))</f>
        <v>169</v>
      </c>
      <c r="M62" s="2" cm="1">
        <f t="array" ref="M62">SUM(--(LEFT(_xlfn.TEXTSPLIT($E62,"/"))=M$2))</f>
        <v>164</v>
      </c>
      <c r="N62" s="2" t="b">
        <f t="shared" si="2"/>
        <v>1</v>
      </c>
    </row>
    <row r="63" spans="2:14" ht="15.75">
      <c r="B63" s="61" t="s">
        <v>242</v>
      </c>
      <c r="C63" s="30" t="s">
        <v>243</v>
      </c>
      <c r="D63" s="62">
        <v>34543</v>
      </c>
      <c r="E63" s="6" t="s">
        <v>244</v>
      </c>
      <c r="F63" s="63" t="s">
        <v>245</v>
      </c>
      <c r="G63" s="242">
        <f t="shared" si="0"/>
        <v>4</v>
      </c>
      <c r="H63" s="242">
        <f t="shared" si="1"/>
        <v>4</v>
      </c>
      <c r="I63" s="242"/>
      <c r="J63" s="242"/>
      <c r="L63" s="2" cm="1">
        <f t="array" ref="L63">SUM(--(LEFT(_xlfn.TEXTSPLIT($E63,"/"))=L$2))</f>
        <v>36</v>
      </c>
      <c r="M63" s="2" cm="1">
        <f t="array" ref="M63">SUM(--(LEFT(_xlfn.TEXTSPLIT($E63,"/"))=M$2))</f>
        <v>41</v>
      </c>
      <c r="N63" s="2" t="b">
        <f t="shared" si="2"/>
        <v>0</v>
      </c>
    </row>
    <row r="64" spans="2:14" ht="15.75">
      <c r="B64" s="61" t="s">
        <v>246</v>
      </c>
      <c r="C64" s="30" t="s">
        <v>247</v>
      </c>
      <c r="D64" s="62">
        <v>36189</v>
      </c>
      <c r="E64" s="6" t="s">
        <v>248</v>
      </c>
      <c r="F64" s="63" t="s">
        <v>54</v>
      </c>
      <c r="G64" s="242">
        <f t="shared" si="0"/>
        <v>5</v>
      </c>
      <c r="H64" s="242">
        <f t="shared" si="1"/>
        <v>5</v>
      </c>
      <c r="I64" s="242"/>
      <c r="J64" s="242"/>
      <c r="L64" s="2" cm="1">
        <f t="array" ref="L64">SUM(--(LEFT(_xlfn.TEXTSPLIT($E64,"/"))=L$2))</f>
        <v>146</v>
      </c>
      <c r="M64" s="2" cm="1">
        <f t="array" ref="M64">SUM(--(LEFT(_xlfn.TEXTSPLIT($E64,"/"))=M$2))</f>
        <v>145</v>
      </c>
      <c r="N64" s="2" t="b">
        <f t="shared" si="2"/>
        <v>1</v>
      </c>
    </row>
    <row r="65" spans="2:14" ht="15.75">
      <c r="B65" s="61" t="s">
        <v>249</v>
      </c>
      <c r="C65" s="30" t="s">
        <v>250</v>
      </c>
      <c r="D65" s="62">
        <v>39033</v>
      </c>
      <c r="E65" s="6" t="s">
        <v>251</v>
      </c>
      <c r="F65" s="63" t="s">
        <v>252</v>
      </c>
      <c r="G65" s="242">
        <f t="shared" si="0"/>
        <v>2</v>
      </c>
      <c r="H65" s="242">
        <f t="shared" si="1"/>
        <v>7</v>
      </c>
      <c r="I65" s="242"/>
      <c r="J65" s="242"/>
      <c r="L65" s="2" cm="1">
        <f t="array" ref="L65">SUM(--(LEFT(_xlfn.TEXTSPLIT($E65,"/"))=L$2))</f>
        <v>46</v>
      </c>
      <c r="M65" s="2" cm="1">
        <f t="array" ref="M65">SUM(--(LEFT(_xlfn.TEXTSPLIT($E65,"/"))=M$2))</f>
        <v>61</v>
      </c>
      <c r="N65" s="2" t="b">
        <f t="shared" si="2"/>
        <v>0</v>
      </c>
    </row>
    <row r="66" spans="2:14" ht="15.75">
      <c r="B66" s="61" t="s">
        <v>253</v>
      </c>
      <c r="C66" s="30" t="s">
        <v>2608</v>
      </c>
      <c r="D66" s="62">
        <v>33542</v>
      </c>
      <c r="E66" s="6" t="s">
        <v>254</v>
      </c>
      <c r="F66" s="63" t="s">
        <v>245</v>
      </c>
      <c r="G66" s="242">
        <f t="shared" si="0"/>
        <v>5</v>
      </c>
      <c r="H66" s="242">
        <f t="shared" si="1"/>
        <v>4</v>
      </c>
      <c r="I66" s="242"/>
      <c r="J66" s="242"/>
      <c r="L66" s="2" cm="1">
        <f t="array" ref="L66">SUM(--(LEFT(_xlfn.TEXTSPLIT($E66,"/"))=L$2))</f>
        <v>60</v>
      </c>
      <c r="M66" s="2" cm="1">
        <f t="array" ref="M66">SUM(--(LEFT(_xlfn.TEXTSPLIT($E66,"/"))=M$2))</f>
        <v>55</v>
      </c>
      <c r="N66" s="2" t="b">
        <f t="shared" si="2"/>
        <v>1</v>
      </c>
    </row>
    <row r="67" spans="2:14" ht="15.75">
      <c r="B67" s="61" t="s">
        <v>255</v>
      </c>
      <c r="C67" s="30" t="s">
        <v>256</v>
      </c>
      <c r="D67" s="62">
        <v>34975</v>
      </c>
      <c r="E67" s="6" t="s">
        <v>257</v>
      </c>
      <c r="F67" s="63" t="s">
        <v>131</v>
      </c>
      <c r="G67" s="242">
        <f t="shared" si="0"/>
        <v>1</v>
      </c>
      <c r="H67" s="242">
        <f t="shared" si="1"/>
        <v>2</v>
      </c>
      <c r="I67" s="242"/>
      <c r="J67" s="242"/>
      <c r="L67" s="2" cm="1">
        <f t="array" ref="L67">SUM(--(LEFT(_xlfn.TEXTSPLIT($E67,"/"))=L$2))</f>
        <v>186</v>
      </c>
      <c r="M67" s="2" cm="1">
        <f t="array" ref="M67">SUM(--(LEFT(_xlfn.TEXTSPLIT($E67,"/"))=M$2))</f>
        <v>175</v>
      </c>
      <c r="N67" s="2" t="b">
        <f t="shared" si="2"/>
        <v>1</v>
      </c>
    </row>
    <row r="68" spans="2:14" ht="15.75">
      <c r="B68" s="61" t="s">
        <v>258</v>
      </c>
      <c r="C68" s="30" t="s">
        <v>259</v>
      </c>
      <c r="D68" s="62">
        <v>36610</v>
      </c>
      <c r="E68" s="6" t="s">
        <v>260</v>
      </c>
      <c r="F68" s="63" t="s">
        <v>65</v>
      </c>
      <c r="G68" s="242">
        <f t="shared" ref="G68:G131" si="3">ROUNDUP(DAY(D68) / 7,0)</f>
        <v>4</v>
      </c>
      <c r="H68" s="242">
        <f t="shared" ref="H68:H131" si="4">WEEKDAY(D68,2)</f>
        <v>6</v>
      </c>
      <c r="I68" s="242"/>
      <c r="J68" s="242"/>
      <c r="L68" s="2" cm="1">
        <f t="array" ref="L68">SUM(--(LEFT(_xlfn.TEXTSPLIT($E68,"/"))=L$2))</f>
        <v>143</v>
      </c>
      <c r="M68" s="2" cm="1">
        <f t="array" ref="M68">SUM(--(LEFT(_xlfn.TEXTSPLIT($E68,"/"))=M$2))</f>
        <v>149</v>
      </c>
      <c r="N68" s="2" t="b">
        <f t="shared" ref="N68:N131" si="5">L68&gt;M68</f>
        <v>0</v>
      </c>
    </row>
    <row r="69" spans="2:14" ht="15.75">
      <c r="B69" s="61" t="s">
        <v>261</v>
      </c>
      <c r="C69" s="30" t="s">
        <v>262</v>
      </c>
      <c r="D69" s="62">
        <v>36075</v>
      </c>
      <c r="E69" s="6" t="s">
        <v>263</v>
      </c>
      <c r="F69" s="63" t="s">
        <v>179</v>
      </c>
      <c r="G69" s="242">
        <f t="shared" si="3"/>
        <v>1</v>
      </c>
      <c r="H69" s="242">
        <f t="shared" si="4"/>
        <v>3</v>
      </c>
      <c r="I69" s="242"/>
      <c r="J69" s="242"/>
      <c r="L69" s="2" cm="1">
        <f t="array" ref="L69">SUM(--(LEFT(_xlfn.TEXTSPLIT($E69,"/"))=L$2))</f>
        <v>122</v>
      </c>
      <c r="M69" s="2" cm="1">
        <f t="array" ref="M69">SUM(--(LEFT(_xlfn.TEXTSPLIT($E69,"/"))=M$2))</f>
        <v>123</v>
      </c>
      <c r="N69" s="2" t="b">
        <f t="shared" si="5"/>
        <v>0</v>
      </c>
    </row>
    <row r="70" spans="2:14" ht="15.75">
      <c r="B70" s="61" t="s">
        <v>264</v>
      </c>
      <c r="C70" s="30" t="s">
        <v>265</v>
      </c>
      <c r="D70" s="62">
        <v>37704</v>
      </c>
      <c r="E70" s="6" t="s">
        <v>266</v>
      </c>
      <c r="F70" s="63" t="s">
        <v>252</v>
      </c>
      <c r="G70" s="242">
        <f t="shared" si="3"/>
        <v>4</v>
      </c>
      <c r="H70" s="242">
        <f t="shared" si="4"/>
        <v>1</v>
      </c>
      <c r="I70" s="242"/>
      <c r="J70" s="242"/>
      <c r="L70" s="2" cm="1">
        <f t="array" ref="L70">SUM(--(LEFT(_xlfn.TEXTSPLIT($E70,"/"))=L$2))</f>
        <v>141</v>
      </c>
      <c r="M70" s="2" cm="1">
        <f t="array" ref="M70">SUM(--(LEFT(_xlfn.TEXTSPLIT($E70,"/"))=M$2))</f>
        <v>124</v>
      </c>
      <c r="N70" s="2" t="b">
        <f t="shared" si="5"/>
        <v>1</v>
      </c>
    </row>
    <row r="71" spans="2:14" ht="15.75">
      <c r="B71" s="61" t="s">
        <v>267</v>
      </c>
      <c r="C71" s="30" t="s">
        <v>2647</v>
      </c>
      <c r="D71" s="62">
        <v>34883</v>
      </c>
      <c r="E71" s="6" t="s">
        <v>268</v>
      </c>
      <c r="F71" s="63" t="s">
        <v>175</v>
      </c>
      <c r="G71" s="242">
        <f t="shared" si="3"/>
        <v>1</v>
      </c>
      <c r="H71" s="242">
        <f t="shared" si="4"/>
        <v>1</v>
      </c>
      <c r="I71" s="242"/>
      <c r="J71" s="242"/>
      <c r="L71" s="2" cm="1">
        <f t="array" ref="L71">SUM(--(LEFT(_xlfn.TEXTSPLIT($E71,"/"))=L$2))</f>
        <v>212</v>
      </c>
      <c r="M71" s="2" cm="1">
        <f t="array" ref="M71">SUM(--(LEFT(_xlfn.TEXTSPLIT($E71,"/"))=M$2))</f>
        <v>200</v>
      </c>
      <c r="N71" s="2" t="b">
        <f t="shared" si="5"/>
        <v>1</v>
      </c>
    </row>
    <row r="72" spans="2:14" ht="15.75">
      <c r="B72" s="61" t="s">
        <v>269</v>
      </c>
      <c r="C72" s="30" t="s">
        <v>270</v>
      </c>
      <c r="D72" s="62">
        <v>38466</v>
      </c>
      <c r="E72" s="6" t="s">
        <v>271</v>
      </c>
      <c r="F72" s="63" t="s">
        <v>73</v>
      </c>
      <c r="G72" s="242">
        <f t="shared" si="3"/>
        <v>4</v>
      </c>
      <c r="H72" s="242">
        <f t="shared" si="4"/>
        <v>7</v>
      </c>
      <c r="I72" s="242"/>
      <c r="J72" s="242"/>
      <c r="L72" s="2" cm="1">
        <f t="array" ref="L72">SUM(--(LEFT(_xlfn.TEXTSPLIT($E72,"/"))=L$2))</f>
        <v>232</v>
      </c>
      <c r="M72" s="2" cm="1">
        <f t="array" ref="M72">SUM(--(LEFT(_xlfn.TEXTSPLIT($E72,"/"))=M$2))</f>
        <v>220</v>
      </c>
      <c r="N72" s="2" t="b">
        <f t="shared" si="5"/>
        <v>1</v>
      </c>
    </row>
    <row r="73" spans="2:14" ht="15.75">
      <c r="B73" s="61" t="s">
        <v>272</v>
      </c>
      <c r="C73" s="30" t="s">
        <v>273</v>
      </c>
      <c r="D73" s="62">
        <v>37156</v>
      </c>
      <c r="E73" s="6" t="s">
        <v>274</v>
      </c>
      <c r="F73" s="63" t="s">
        <v>201</v>
      </c>
      <c r="G73" s="242">
        <f t="shared" si="3"/>
        <v>4</v>
      </c>
      <c r="H73" s="242">
        <f t="shared" si="4"/>
        <v>6</v>
      </c>
      <c r="I73" s="242"/>
      <c r="J73" s="242"/>
      <c r="L73" s="2" cm="1">
        <f t="array" ref="L73">SUM(--(LEFT(_xlfn.TEXTSPLIT($E73,"/"))=L$2))</f>
        <v>104</v>
      </c>
      <c r="M73" s="2" cm="1">
        <f t="array" ref="M73">SUM(--(LEFT(_xlfn.TEXTSPLIT($E73,"/"))=M$2))</f>
        <v>85</v>
      </c>
      <c r="N73" s="2" t="b">
        <f t="shared" si="5"/>
        <v>1</v>
      </c>
    </row>
    <row r="74" spans="2:14" ht="15.75">
      <c r="B74" s="61" t="s">
        <v>275</v>
      </c>
      <c r="C74" s="30" t="s">
        <v>276</v>
      </c>
      <c r="D74" s="62">
        <v>34798</v>
      </c>
      <c r="E74" s="6" t="s">
        <v>277</v>
      </c>
      <c r="F74" s="63" t="s">
        <v>121</v>
      </c>
      <c r="G74" s="242">
        <f t="shared" si="3"/>
        <v>2</v>
      </c>
      <c r="H74" s="242">
        <f t="shared" si="4"/>
        <v>7</v>
      </c>
      <c r="I74" s="242"/>
      <c r="J74" s="242"/>
      <c r="L74" s="2" cm="1">
        <f t="array" ref="L74">SUM(--(LEFT(_xlfn.TEXTSPLIT($E74,"/"))=L$2))</f>
        <v>112</v>
      </c>
      <c r="M74" s="2" cm="1">
        <f t="array" ref="M74">SUM(--(LEFT(_xlfn.TEXTSPLIT($E74,"/"))=M$2))</f>
        <v>121</v>
      </c>
      <c r="N74" s="2" t="b">
        <f t="shared" si="5"/>
        <v>0</v>
      </c>
    </row>
    <row r="75" spans="2:14" ht="15.75">
      <c r="B75" s="61" t="s">
        <v>278</v>
      </c>
      <c r="C75" s="30" t="s">
        <v>279</v>
      </c>
      <c r="D75" s="62">
        <v>34105</v>
      </c>
      <c r="E75" s="6" t="s">
        <v>280</v>
      </c>
      <c r="F75" s="63" t="s">
        <v>150</v>
      </c>
      <c r="G75" s="242">
        <f t="shared" si="3"/>
        <v>3</v>
      </c>
      <c r="H75" s="242">
        <f t="shared" si="4"/>
        <v>7</v>
      </c>
      <c r="I75" s="242"/>
      <c r="J75" s="242"/>
      <c r="L75" s="2" cm="1">
        <f t="array" ref="L75">SUM(--(LEFT(_xlfn.TEXTSPLIT($E75,"/"))=L$2))</f>
        <v>122</v>
      </c>
      <c r="M75" s="2" cm="1">
        <f t="array" ref="M75">SUM(--(LEFT(_xlfn.TEXTSPLIT($E75,"/"))=M$2))</f>
        <v>126</v>
      </c>
      <c r="N75" s="2" t="b">
        <f t="shared" si="5"/>
        <v>0</v>
      </c>
    </row>
    <row r="76" spans="2:14" ht="15.75">
      <c r="B76" s="61" t="s">
        <v>281</v>
      </c>
      <c r="C76" s="30" t="s">
        <v>2607</v>
      </c>
      <c r="D76" s="62">
        <v>35492</v>
      </c>
      <c r="E76" s="6" t="s">
        <v>282</v>
      </c>
      <c r="F76" s="63" t="s">
        <v>131</v>
      </c>
      <c r="G76" s="242">
        <f t="shared" si="3"/>
        <v>1</v>
      </c>
      <c r="H76" s="242">
        <f t="shared" si="4"/>
        <v>1</v>
      </c>
      <c r="I76" s="242"/>
      <c r="J76" s="242"/>
      <c r="L76" s="2" cm="1">
        <f t="array" ref="L76">SUM(--(LEFT(_xlfn.TEXTSPLIT($E76,"/"))=L$2))</f>
        <v>146</v>
      </c>
      <c r="M76" s="2" cm="1">
        <f t="array" ref="M76">SUM(--(LEFT(_xlfn.TEXTSPLIT($E76,"/"))=M$2))</f>
        <v>132</v>
      </c>
      <c r="N76" s="2" t="b">
        <f t="shared" si="5"/>
        <v>1</v>
      </c>
    </row>
    <row r="77" spans="2:14" ht="15.75">
      <c r="B77" s="61" t="s">
        <v>283</v>
      </c>
      <c r="C77" s="30" t="s">
        <v>284</v>
      </c>
      <c r="D77" s="62">
        <v>38948</v>
      </c>
      <c r="E77" s="6" t="s">
        <v>285</v>
      </c>
      <c r="F77" s="63" t="s">
        <v>121</v>
      </c>
      <c r="G77" s="242">
        <f t="shared" si="3"/>
        <v>3</v>
      </c>
      <c r="H77" s="242">
        <f t="shared" si="4"/>
        <v>6</v>
      </c>
      <c r="I77" s="242"/>
      <c r="J77" s="242"/>
      <c r="L77" s="2" cm="1">
        <f t="array" ref="L77">SUM(--(LEFT(_xlfn.TEXTSPLIT($E77,"/"))=L$2))</f>
        <v>122</v>
      </c>
      <c r="M77" s="2" cm="1">
        <f t="array" ref="M77">SUM(--(LEFT(_xlfn.TEXTSPLIT($E77,"/"))=M$2))</f>
        <v>128</v>
      </c>
      <c r="N77" s="2" t="b">
        <f t="shared" si="5"/>
        <v>0</v>
      </c>
    </row>
    <row r="78" spans="2:14" ht="15.75">
      <c r="B78" s="61" t="s">
        <v>286</v>
      </c>
      <c r="C78" s="30" t="s">
        <v>2729</v>
      </c>
      <c r="D78" s="62">
        <v>34512</v>
      </c>
      <c r="E78" s="6" t="s">
        <v>287</v>
      </c>
      <c r="F78" s="63" t="s">
        <v>288</v>
      </c>
      <c r="G78" s="242">
        <f t="shared" si="3"/>
        <v>4</v>
      </c>
      <c r="H78" s="242">
        <f t="shared" si="4"/>
        <v>1</v>
      </c>
      <c r="I78" s="242"/>
      <c r="J78" s="242"/>
      <c r="L78" s="2" cm="1">
        <f t="array" ref="L78">SUM(--(LEFT(_xlfn.TEXTSPLIT($E78,"/"))=L$2))</f>
        <v>99</v>
      </c>
      <c r="M78" s="2" cm="1">
        <f t="array" ref="M78">SUM(--(LEFT(_xlfn.TEXTSPLIT($E78,"/"))=M$2))</f>
        <v>105</v>
      </c>
      <c r="N78" s="2" t="b">
        <f t="shared" si="5"/>
        <v>0</v>
      </c>
    </row>
    <row r="79" spans="2:14" ht="15.75">
      <c r="B79" s="61" t="s">
        <v>289</v>
      </c>
      <c r="C79" s="30" t="s">
        <v>290</v>
      </c>
      <c r="D79" s="62">
        <v>38983</v>
      </c>
      <c r="E79" s="6" t="s">
        <v>291</v>
      </c>
      <c r="F79" s="63" t="s">
        <v>50</v>
      </c>
      <c r="G79" s="242">
        <f t="shared" si="3"/>
        <v>4</v>
      </c>
      <c r="H79" s="242">
        <f t="shared" si="4"/>
        <v>6</v>
      </c>
      <c r="I79" s="242"/>
      <c r="J79" s="242"/>
      <c r="L79" s="2" cm="1">
        <f t="array" ref="L79">SUM(--(LEFT(_xlfn.TEXTSPLIT($E79,"/"))=L$2))</f>
        <v>19</v>
      </c>
      <c r="M79" s="2" cm="1">
        <f t="array" ref="M79">SUM(--(LEFT(_xlfn.TEXTSPLIT($E79,"/"))=M$2))</f>
        <v>17</v>
      </c>
      <c r="N79" s="2" t="b">
        <f t="shared" si="5"/>
        <v>1</v>
      </c>
    </row>
    <row r="80" spans="2:14" ht="15.75">
      <c r="B80" s="61" t="s">
        <v>292</v>
      </c>
      <c r="C80" s="30" t="s">
        <v>293</v>
      </c>
      <c r="D80" s="62">
        <v>37111</v>
      </c>
      <c r="E80" s="6" t="s">
        <v>294</v>
      </c>
      <c r="F80" s="63" t="s">
        <v>103</v>
      </c>
      <c r="G80" s="242">
        <f t="shared" si="3"/>
        <v>2</v>
      </c>
      <c r="H80" s="242">
        <f t="shared" si="4"/>
        <v>3</v>
      </c>
      <c r="I80" s="242"/>
      <c r="J80" s="242"/>
      <c r="L80" s="2" cm="1">
        <f t="array" ref="L80">SUM(--(LEFT(_xlfn.TEXTSPLIT($E80,"/"))=L$2))</f>
        <v>209</v>
      </c>
      <c r="M80" s="2" cm="1">
        <f t="array" ref="M80">SUM(--(LEFT(_xlfn.TEXTSPLIT($E80,"/"))=M$2))</f>
        <v>174</v>
      </c>
      <c r="N80" s="2" t="b">
        <f t="shared" si="5"/>
        <v>1</v>
      </c>
    </row>
    <row r="81" spans="2:14" ht="15.75">
      <c r="B81" s="61" t="s">
        <v>295</v>
      </c>
      <c r="C81" s="30" t="s">
        <v>296</v>
      </c>
      <c r="D81" s="62">
        <v>36647</v>
      </c>
      <c r="E81" s="6" t="s">
        <v>297</v>
      </c>
      <c r="F81" s="63" t="s">
        <v>50</v>
      </c>
      <c r="G81" s="242">
        <f t="shared" si="3"/>
        <v>1</v>
      </c>
      <c r="H81" s="242">
        <f t="shared" si="4"/>
        <v>1</v>
      </c>
      <c r="I81" s="242"/>
      <c r="J81" s="242"/>
      <c r="L81" s="2" cm="1">
        <f t="array" ref="L81">SUM(--(LEFT(_xlfn.TEXTSPLIT($E81,"/"))=L$2))</f>
        <v>4</v>
      </c>
      <c r="M81" s="2" cm="1">
        <f t="array" ref="M81">SUM(--(LEFT(_xlfn.TEXTSPLIT($E81,"/"))=M$2))</f>
        <v>8</v>
      </c>
      <c r="N81" s="2" t="b">
        <f t="shared" si="5"/>
        <v>0</v>
      </c>
    </row>
    <row r="82" spans="2:14" ht="15.75">
      <c r="B82" s="61" t="s">
        <v>298</v>
      </c>
      <c r="C82" s="30" t="s">
        <v>299</v>
      </c>
      <c r="D82" s="62">
        <v>33805</v>
      </c>
      <c r="E82" s="6" t="s">
        <v>300</v>
      </c>
      <c r="F82" s="63" t="s">
        <v>131</v>
      </c>
      <c r="G82" s="242">
        <f t="shared" si="3"/>
        <v>3</v>
      </c>
      <c r="H82" s="242">
        <f t="shared" si="4"/>
        <v>1</v>
      </c>
      <c r="I82" s="242"/>
      <c r="J82" s="242"/>
      <c r="L82" s="2" cm="1">
        <f t="array" ref="L82">SUM(--(LEFT(_xlfn.TEXTSPLIT($E82,"/"))=L$2))</f>
        <v>173</v>
      </c>
      <c r="M82" s="2" cm="1">
        <f t="array" ref="M82">SUM(--(LEFT(_xlfn.TEXTSPLIT($E82,"/"))=M$2))</f>
        <v>148</v>
      </c>
      <c r="N82" s="2" t="b">
        <f t="shared" si="5"/>
        <v>1</v>
      </c>
    </row>
    <row r="83" spans="2:14" ht="15.75">
      <c r="B83" s="61" t="s">
        <v>301</v>
      </c>
      <c r="C83" s="30" t="s">
        <v>302</v>
      </c>
      <c r="D83" s="62">
        <v>36957</v>
      </c>
      <c r="E83" s="6" t="s">
        <v>303</v>
      </c>
      <c r="F83" s="63" t="s">
        <v>211</v>
      </c>
      <c r="G83" s="242">
        <f t="shared" si="3"/>
        <v>1</v>
      </c>
      <c r="H83" s="242">
        <f t="shared" si="4"/>
        <v>3</v>
      </c>
      <c r="I83" s="242"/>
      <c r="J83" s="242"/>
      <c r="L83" s="2" cm="1">
        <f t="array" ref="L83">SUM(--(LEFT(_xlfn.TEXTSPLIT($E83,"/"))=L$2))</f>
        <v>24</v>
      </c>
      <c r="M83" s="2" cm="1">
        <f t="array" ref="M83">SUM(--(LEFT(_xlfn.TEXTSPLIT($E83,"/"))=M$2))</f>
        <v>20</v>
      </c>
      <c r="N83" s="2" t="b">
        <f t="shared" si="5"/>
        <v>1</v>
      </c>
    </row>
    <row r="84" spans="2:14" ht="15.75">
      <c r="B84" s="61" t="s">
        <v>304</v>
      </c>
      <c r="C84" s="30" t="s">
        <v>2746</v>
      </c>
      <c r="D84" s="62">
        <v>33957</v>
      </c>
      <c r="E84" s="6" t="s">
        <v>305</v>
      </c>
      <c r="F84" s="63" t="s">
        <v>201</v>
      </c>
      <c r="G84" s="242">
        <f t="shared" si="3"/>
        <v>3</v>
      </c>
      <c r="H84" s="242">
        <f t="shared" si="4"/>
        <v>6</v>
      </c>
      <c r="I84" s="242"/>
      <c r="J84" s="242"/>
      <c r="L84" s="2" cm="1">
        <f t="array" ref="L84">SUM(--(LEFT(_xlfn.TEXTSPLIT($E84,"/"))=L$2))</f>
        <v>129</v>
      </c>
      <c r="M84" s="2" cm="1">
        <f t="array" ref="M84">SUM(--(LEFT(_xlfn.TEXTSPLIT($E84,"/"))=M$2))</f>
        <v>126</v>
      </c>
      <c r="N84" s="2" t="b">
        <f t="shared" si="5"/>
        <v>1</v>
      </c>
    </row>
    <row r="85" spans="2:14" ht="15.75">
      <c r="B85" s="61" t="s">
        <v>306</v>
      </c>
      <c r="C85" s="30" t="s">
        <v>307</v>
      </c>
      <c r="D85" s="62">
        <v>35964</v>
      </c>
      <c r="E85" s="6" t="s">
        <v>308</v>
      </c>
      <c r="F85" s="63" t="s">
        <v>309</v>
      </c>
      <c r="G85" s="242">
        <f t="shared" si="3"/>
        <v>3</v>
      </c>
      <c r="H85" s="242">
        <f t="shared" si="4"/>
        <v>4</v>
      </c>
      <c r="I85" s="242"/>
      <c r="J85" s="242"/>
      <c r="L85" s="2" cm="1">
        <f t="array" ref="L85">SUM(--(LEFT(_xlfn.TEXTSPLIT($E85,"/"))=L$2))</f>
        <v>151</v>
      </c>
      <c r="M85" s="2" cm="1">
        <f t="array" ref="M85">SUM(--(LEFT(_xlfn.TEXTSPLIT($E85,"/"))=M$2))</f>
        <v>148</v>
      </c>
      <c r="N85" s="2" t="b">
        <f t="shared" si="5"/>
        <v>1</v>
      </c>
    </row>
    <row r="86" spans="2:14" ht="15.75">
      <c r="B86" s="61" t="s">
        <v>310</v>
      </c>
      <c r="C86" s="30" t="s">
        <v>311</v>
      </c>
      <c r="D86" s="62">
        <v>36228</v>
      </c>
      <c r="E86" s="6" t="s">
        <v>312</v>
      </c>
      <c r="F86" s="63" t="s">
        <v>175</v>
      </c>
      <c r="G86" s="242">
        <f t="shared" si="3"/>
        <v>2</v>
      </c>
      <c r="H86" s="242">
        <f t="shared" si="4"/>
        <v>2</v>
      </c>
      <c r="I86" s="242"/>
      <c r="J86" s="242"/>
      <c r="L86" s="2" cm="1">
        <f t="array" ref="L86">SUM(--(LEFT(_xlfn.TEXTSPLIT($E86,"/"))=L$2))</f>
        <v>141</v>
      </c>
      <c r="M86" s="2" cm="1">
        <f t="array" ref="M86">SUM(--(LEFT(_xlfn.TEXTSPLIT($E86,"/"))=M$2))</f>
        <v>131</v>
      </c>
      <c r="N86" s="2" t="b">
        <f t="shared" si="5"/>
        <v>1</v>
      </c>
    </row>
    <row r="87" spans="2:14" ht="15.75">
      <c r="B87" s="61" t="s">
        <v>313</v>
      </c>
      <c r="C87" s="30" t="s">
        <v>314</v>
      </c>
      <c r="D87" s="62">
        <v>35238</v>
      </c>
      <c r="E87" s="6" t="s">
        <v>315</v>
      </c>
      <c r="F87" s="63" t="s">
        <v>111</v>
      </c>
      <c r="G87" s="242">
        <f t="shared" si="3"/>
        <v>4</v>
      </c>
      <c r="H87" s="242">
        <f t="shared" si="4"/>
        <v>6</v>
      </c>
      <c r="I87" s="242"/>
      <c r="J87" s="242"/>
      <c r="L87" s="2" cm="1">
        <f t="array" ref="L87">SUM(--(LEFT(_xlfn.TEXTSPLIT($E87,"/"))=L$2))</f>
        <v>84</v>
      </c>
      <c r="M87" s="2" cm="1">
        <f t="array" ref="M87">SUM(--(LEFT(_xlfn.TEXTSPLIT($E87,"/"))=M$2))</f>
        <v>80</v>
      </c>
      <c r="N87" s="2" t="b">
        <f t="shared" si="5"/>
        <v>1</v>
      </c>
    </row>
    <row r="88" spans="2:14" ht="15.75">
      <c r="B88" s="61" t="s">
        <v>316</v>
      </c>
      <c r="C88" s="30" t="s">
        <v>317</v>
      </c>
      <c r="D88" s="62">
        <v>34761</v>
      </c>
      <c r="E88" s="6" t="s">
        <v>318</v>
      </c>
      <c r="F88" s="63" t="s">
        <v>58</v>
      </c>
      <c r="G88" s="242">
        <f t="shared" si="3"/>
        <v>1</v>
      </c>
      <c r="H88" s="242">
        <f t="shared" si="4"/>
        <v>5</v>
      </c>
      <c r="I88" s="242"/>
      <c r="J88" s="242"/>
      <c r="L88" s="2" cm="1">
        <f t="array" ref="L88">SUM(--(LEFT(_xlfn.TEXTSPLIT($E88,"/"))=L$2))</f>
        <v>105</v>
      </c>
      <c r="M88" s="2" cm="1">
        <f t="array" ref="M88">SUM(--(LEFT(_xlfn.TEXTSPLIT($E88,"/"))=M$2))</f>
        <v>85</v>
      </c>
      <c r="N88" s="2" t="b">
        <f t="shared" si="5"/>
        <v>1</v>
      </c>
    </row>
    <row r="89" spans="2:14" ht="15.75">
      <c r="B89" s="61" t="s">
        <v>319</v>
      </c>
      <c r="C89" s="30" t="s">
        <v>320</v>
      </c>
      <c r="D89" s="62">
        <v>36773</v>
      </c>
      <c r="E89" s="6" t="s">
        <v>321</v>
      </c>
      <c r="F89" s="63" t="s">
        <v>175</v>
      </c>
      <c r="G89" s="242">
        <f t="shared" si="3"/>
        <v>1</v>
      </c>
      <c r="H89" s="242">
        <f t="shared" si="4"/>
        <v>1</v>
      </c>
      <c r="I89" s="242"/>
      <c r="J89" s="242"/>
      <c r="L89" s="2" cm="1">
        <f t="array" ref="L89">SUM(--(LEFT(_xlfn.TEXTSPLIT($E89,"/"))=L$2))</f>
        <v>175</v>
      </c>
      <c r="M89" s="2" cm="1">
        <f t="array" ref="M89">SUM(--(LEFT(_xlfn.TEXTSPLIT($E89,"/"))=M$2))</f>
        <v>165</v>
      </c>
      <c r="N89" s="2" t="b">
        <f t="shared" si="5"/>
        <v>1</v>
      </c>
    </row>
    <row r="90" spans="2:14" ht="15.75">
      <c r="B90" s="61" t="s">
        <v>322</v>
      </c>
      <c r="C90" s="30" t="s">
        <v>323</v>
      </c>
      <c r="D90" s="62">
        <v>37409</v>
      </c>
      <c r="E90" s="6" t="s">
        <v>324</v>
      </c>
      <c r="F90" s="63" t="s">
        <v>107</v>
      </c>
      <c r="G90" s="242">
        <f t="shared" si="3"/>
        <v>1</v>
      </c>
      <c r="H90" s="242">
        <f t="shared" si="4"/>
        <v>7</v>
      </c>
      <c r="I90" s="242"/>
      <c r="J90" s="242"/>
      <c r="L90" s="2" cm="1">
        <f t="array" ref="L90">SUM(--(LEFT(_xlfn.TEXTSPLIT($E90,"/"))=L$2))</f>
        <v>56</v>
      </c>
      <c r="M90" s="2" cm="1">
        <f t="array" ref="M90">SUM(--(LEFT(_xlfn.TEXTSPLIT($E90,"/"))=M$2))</f>
        <v>74</v>
      </c>
      <c r="N90" s="2" t="b">
        <f t="shared" si="5"/>
        <v>0</v>
      </c>
    </row>
    <row r="91" spans="2:14" ht="15.75">
      <c r="B91" s="61" t="s">
        <v>325</v>
      </c>
      <c r="C91" s="30" t="s">
        <v>2738</v>
      </c>
      <c r="D91" s="62">
        <v>37015</v>
      </c>
      <c r="E91" s="6" t="s">
        <v>326</v>
      </c>
      <c r="F91" s="63" t="s">
        <v>121</v>
      </c>
      <c r="G91" s="242">
        <f t="shared" si="3"/>
        <v>1</v>
      </c>
      <c r="H91" s="242">
        <f t="shared" si="4"/>
        <v>5</v>
      </c>
      <c r="I91" s="242"/>
      <c r="J91" s="242"/>
      <c r="L91" s="2" cm="1">
        <f t="array" ref="L91">SUM(--(LEFT(_xlfn.TEXTSPLIT($E91,"/"))=L$2))</f>
        <v>100</v>
      </c>
      <c r="M91" s="2" cm="1">
        <f t="array" ref="M91">SUM(--(LEFT(_xlfn.TEXTSPLIT($E91,"/"))=M$2))</f>
        <v>92</v>
      </c>
      <c r="N91" s="2" t="b">
        <f t="shared" si="5"/>
        <v>1</v>
      </c>
    </row>
    <row r="92" spans="2:14" ht="15.75">
      <c r="B92" s="61" t="s">
        <v>327</v>
      </c>
      <c r="C92" s="30" t="s">
        <v>328</v>
      </c>
      <c r="D92" s="62">
        <v>38162</v>
      </c>
      <c r="E92" s="6" t="s">
        <v>329</v>
      </c>
      <c r="F92" s="63" t="s">
        <v>201</v>
      </c>
      <c r="G92" s="242">
        <f t="shared" si="3"/>
        <v>4</v>
      </c>
      <c r="H92" s="242">
        <f t="shared" si="4"/>
        <v>4</v>
      </c>
      <c r="I92" s="242"/>
      <c r="J92" s="242"/>
      <c r="L92" s="2" cm="1">
        <f t="array" ref="L92">SUM(--(LEFT(_xlfn.TEXTSPLIT($E92,"/"))=L$2))</f>
        <v>47</v>
      </c>
      <c r="M92" s="2" cm="1">
        <f t="array" ref="M92">SUM(--(LEFT(_xlfn.TEXTSPLIT($E92,"/"))=M$2))</f>
        <v>36</v>
      </c>
      <c r="N92" s="2" t="b">
        <f t="shared" si="5"/>
        <v>1</v>
      </c>
    </row>
    <row r="93" spans="2:14" ht="15.75">
      <c r="B93" s="61" t="s">
        <v>330</v>
      </c>
      <c r="C93" s="30" t="s">
        <v>331</v>
      </c>
      <c r="D93" s="62">
        <v>38365</v>
      </c>
      <c r="E93" s="6" t="s">
        <v>332</v>
      </c>
      <c r="F93" s="63" t="s">
        <v>69</v>
      </c>
      <c r="G93" s="242">
        <f t="shared" si="3"/>
        <v>2</v>
      </c>
      <c r="H93" s="242">
        <f t="shared" si="4"/>
        <v>4</v>
      </c>
      <c r="I93" s="242"/>
      <c r="J93" s="242"/>
      <c r="L93" s="2" cm="1">
        <f t="array" ref="L93">SUM(--(LEFT(_xlfn.TEXTSPLIT($E93,"/"))=L$2))</f>
        <v>181</v>
      </c>
      <c r="M93" s="2" cm="1">
        <f t="array" ref="M93">SUM(--(LEFT(_xlfn.TEXTSPLIT($E93,"/"))=M$2))</f>
        <v>191</v>
      </c>
      <c r="N93" s="2" t="b">
        <f t="shared" si="5"/>
        <v>0</v>
      </c>
    </row>
    <row r="94" spans="2:14" ht="15.75">
      <c r="B94" s="61" t="s">
        <v>333</v>
      </c>
      <c r="C94" s="30" t="s">
        <v>334</v>
      </c>
      <c r="D94" s="62">
        <v>36864</v>
      </c>
      <c r="E94" s="6" t="s">
        <v>335</v>
      </c>
      <c r="F94" s="63" t="s">
        <v>121</v>
      </c>
      <c r="G94" s="242">
        <f t="shared" si="3"/>
        <v>1</v>
      </c>
      <c r="H94" s="242">
        <f t="shared" si="4"/>
        <v>1</v>
      </c>
      <c r="I94" s="242"/>
      <c r="J94" s="242"/>
      <c r="L94" s="2" cm="1">
        <f t="array" ref="L94">SUM(--(LEFT(_xlfn.TEXTSPLIT($E94,"/"))=L$2))</f>
        <v>219</v>
      </c>
      <c r="M94" s="2" cm="1">
        <f t="array" ref="M94">SUM(--(LEFT(_xlfn.TEXTSPLIT($E94,"/"))=M$2))</f>
        <v>207</v>
      </c>
      <c r="N94" s="2" t="b">
        <f t="shared" si="5"/>
        <v>1</v>
      </c>
    </row>
    <row r="95" spans="2:14" ht="15.75">
      <c r="B95" s="61" t="s">
        <v>336</v>
      </c>
      <c r="C95" s="30" t="s">
        <v>337</v>
      </c>
      <c r="D95" s="62">
        <v>33968</v>
      </c>
      <c r="E95" s="6" t="s">
        <v>338</v>
      </c>
      <c r="F95" s="63" t="s">
        <v>339</v>
      </c>
      <c r="G95" s="242">
        <f t="shared" si="3"/>
        <v>5</v>
      </c>
      <c r="H95" s="242">
        <f t="shared" si="4"/>
        <v>3</v>
      </c>
      <c r="I95" s="242"/>
      <c r="J95" s="242"/>
      <c r="L95" s="2" cm="1">
        <f t="array" ref="L95">SUM(--(LEFT(_xlfn.TEXTSPLIT($E95,"/"))=L$2))</f>
        <v>30</v>
      </c>
      <c r="M95" s="2" cm="1">
        <f t="array" ref="M95">SUM(--(LEFT(_xlfn.TEXTSPLIT($E95,"/"))=M$2))</f>
        <v>35</v>
      </c>
      <c r="N95" s="2" t="b">
        <f t="shared" si="5"/>
        <v>0</v>
      </c>
    </row>
    <row r="96" spans="2:14" ht="15.75">
      <c r="B96" s="61" t="s">
        <v>340</v>
      </c>
      <c r="C96" s="30" t="s">
        <v>341</v>
      </c>
      <c r="D96" s="62">
        <v>38643</v>
      </c>
      <c r="E96" s="6" t="s">
        <v>342</v>
      </c>
      <c r="F96" s="63" t="s">
        <v>69</v>
      </c>
      <c r="G96" s="242">
        <f t="shared" si="3"/>
        <v>3</v>
      </c>
      <c r="H96" s="242">
        <f t="shared" si="4"/>
        <v>2</v>
      </c>
      <c r="I96" s="242"/>
      <c r="J96" s="242"/>
      <c r="L96" s="2" cm="1">
        <f t="array" ref="L96">SUM(--(LEFT(_xlfn.TEXTSPLIT($E96,"/"))=L$2))</f>
        <v>49</v>
      </c>
      <c r="M96" s="2" cm="1">
        <f t="array" ref="M96">SUM(--(LEFT(_xlfn.TEXTSPLIT($E96,"/"))=M$2))</f>
        <v>42</v>
      </c>
      <c r="N96" s="2" t="b">
        <f t="shared" si="5"/>
        <v>1</v>
      </c>
    </row>
    <row r="97" spans="2:14" ht="15.75">
      <c r="B97" s="61" t="s">
        <v>343</v>
      </c>
      <c r="C97" s="30" t="s">
        <v>344</v>
      </c>
      <c r="D97" s="62">
        <v>37596</v>
      </c>
      <c r="E97" s="6" t="s">
        <v>345</v>
      </c>
      <c r="F97" s="63" t="s">
        <v>69</v>
      </c>
      <c r="G97" s="242">
        <f t="shared" si="3"/>
        <v>1</v>
      </c>
      <c r="H97" s="242">
        <f t="shared" si="4"/>
        <v>5</v>
      </c>
      <c r="I97" s="242"/>
      <c r="J97" s="242"/>
      <c r="L97" s="2" cm="1">
        <f t="array" ref="L97">SUM(--(LEFT(_xlfn.TEXTSPLIT($E97,"/"))=L$2))</f>
        <v>117</v>
      </c>
      <c r="M97" s="2" cm="1">
        <f t="array" ref="M97">SUM(--(LEFT(_xlfn.TEXTSPLIT($E97,"/"))=M$2))</f>
        <v>114</v>
      </c>
      <c r="N97" s="2" t="b">
        <f t="shared" si="5"/>
        <v>1</v>
      </c>
    </row>
    <row r="98" spans="2:14" ht="15.75">
      <c r="B98" s="61" t="s">
        <v>346</v>
      </c>
      <c r="C98" s="30" t="s">
        <v>347</v>
      </c>
      <c r="D98" s="62">
        <v>34248</v>
      </c>
      <c r="E98" s="6" t="s">
        <v>348</v>
      </c>
      <c r="F98" s="63" t="s">
        <v>50</v>
      </c>
      <c r="G98" s="242">
        <f t="shared" si="3"/>
        <v>1</v>
      </c>
      <c r="H98" s="242">
        <f t="shared" si="4"/>
        <v>3</v>
      </c>
      <c r="I98" s="242"/>
      <c r="J98" s="242"/>
      <c r="L98" s="2" cm="1">
        <f t="array" ref="L98">SUM(--(LEFT(_xlfn.TEXTSPLIT($E98,"/"))=L$2))</f>
        <v>28</v>
      </c>
      <c r="M98" s="2" cm="1">
        <f t="array" ref="M98">SUM(--(LEFT(_xlfn.TEXTSPLIT($E98,"/"))=M$2))</f>
        <v>34</v>
      </c>
      <c r="N98" s="2" t="b">
        <f t="shared" si="5"/>
        <v>0</v>
      </c>
    </row>
    <row r="99" spans="2:14" ht="15.75">
      <c r="B99" s="61" t="s">
        <v>349</v>
      </c>
      <c r="C99" s="30" t="s">
        <v>350</v>
      </c>
      <c r="D99" s="62">
        <v>36426</v>
      </c>
      <c r="E99" s="6" t="s">
        <v>351</v>
      </c>
      <c r="F99" s="63" t="s">
        <v>201</v>
      </c>
      <c r="G99" s="242">
        <f t="shared" si="3"/>
        <v>4</v>
      </c>
      <c r="H99" s="242">
        <f t="shared" si="4"/>
        <v>4</v>
      </c>
      <c r="I99" s="242"/>
      <c r="J99" s="242"/>
      <c r="L99" s="2" cm="1">
        <f t="array" ref="L99">SUM(--(LEFT(_xlfn.TEXTSPLIT($E99,"/"))=L$2))</f>
        <v>116</v>
      </c>
      <c r="M99" s="2" cm="1">
        <f t="array" ref="M99">SUM(--(LEFT(_xlfn.TEXTSPLIT($E99,"/"))=M$2))</f>
        <v>125</v>
      </c>
      <c r="N99" s="2" t="b">
        <f t="shared" si="5"/>
        <v>0</v>
      </c>
    </row>
    <row r="100" spans="2:14" ht="15.75">
      <c r="B100" s="61" t="s">
        <v>352</v>
      </c>
      <c r="C100" s="30" t="s">
        <v>353</v>
      </c>
      <c r="D100" s="62">
        <v>33244</v>
      </c>
      <c r="E100" s="6" t="s">
        <v>354</v>
      </c>
      <c r="F100" s="63" t="s">
        <v>121</v>
      </c>
      <c r="G100" s="242">
        <f t="shared" si="3"/>
        <v>1</v>
      </c>
      <c r="H100" s="242">
        <f t="shared" si="4"/>
        <v>7</v>
      </c>
      <c r="I100" s="242"/>
      <c r="J100" s="242"/>
      <c r="L100" s="2" cm="1">
        <f t="array" ref="L100">SUM(--(LEFT(_xlfn.TEXTSPLIT($E100,"/"))=L$2))</f>
        <v>76</v>
      </c>
      <c r="M100" s="2" cm="1">
        <f t="array" ref="M100">SUM(--(LEFT(_xlfn.TEXTSPLIT($E100,"/"))=M$2))</f>
        <v>72</v>
      </c>
      <c r="N100" s="2" t="b">
        <f t="shared" si="5"/>
        <v>1</v>
      </c>
    </row>
    <row r="101" spans="2:14" ht="15.75">
      <c r="B101" s="61" t="s">
        <v>355</v>
      </c>
      <c r="C101" s="30" t="s">
        <v>356</v>
      </c>
      <c r="D101" s="62">
        <v>36677</v>
      </c>
      <c r="E101" s="6" t="s">
        <v>357</v>
      </c>
      <c r="F101" s="63" t="s">
        <v>201</v>
      </c>
      <c r="G101" s="242">
        <f t="shared" si="3"/>
        <v>5</v>
      </c>
      <c r="H101" s="242">
        <f t="shared" si="4"/>
        <v>3</v>
      </c>
      <c r="I101" s="242"/>
      <c r="J101" s="242"/>
      <c r="L101" s="2" cm="1">
        <f t="array" ref="L101">SUM(--(LEFT(_xlfn.TEXTSPLIT($E101,"/"))=L$2))</f>
        <v>8</v>
      </c>
      <c r="M101" s="2" cm="1">
        <f t="array" ref="M101">SUM(--(LEFT(_xlfn.TEXTSPLIT($E101,"/"))=M$2))</f>
        <v>3</v>
      </c>
      <c r="N101" s="2" t="b">
        <f t="shared" si="5"/>
        <v>1</v>
      </c>
    </row>
    <row r="102" spans="2:14" ht="15.75">
      <c r="B102" s="61" t="s">
        <v>358</v>
      </c>
      <c r="C102" s="30" t="s">
        <v>359</v>
      </c>
      <c r="D102" s="62">
        <v>34105</v>
      </c>
      <c r="E102" s="6" t="s">
        <v>360</v>
      </c>
      <c r="F102" s="63" t="s">
        <v>107</v>
      </c>
      <c r="G102" s="242">
        <f t="shared" si="3"/>
        <v>3</v>
      </c>
      <c r="H102" s="242">
        <f t="shared" si="4"/>
        <v>7</v>
      </c>
      <c r="I102" s="242"/>
      <c r="J102" s="242"/>
      <c r="L102" s="2" cm="1">
        <f t="array" ref="L102">SUM(--(LEFT(_xlfn.TEXTSPLIT($E102,"/"))=L$2))</f>
        <v>151</v>
      </c>
      <c r="M102" s="2" cm="1">
        <f t="array" ref="M102">SUM(--(LEFT(_xlfn.TEXTSPLIT($E102,"/"))=M$2))</f>
        <v>137</v>
      </c>
      <c r="N102" s="2" t="b">
        <f t="shared" si="5"/>
        <v>1</v>
      </c>
    </row>
    <row r="103" spans="2:14" ht="15.75">
      <c r="B103" s="61" t="s">
        <v>361</v>
      </c>
      <c r="C103" s="30" t="s">
        <v>362</v>
      </c>
      <c r="D103" s="62">
        <v>35200</v>
      </c>
      <c r="E103" s="6" t="s">
        <v>363</v>
      </c>
      <c r="F103" s="63" t="s">
        <v>150</v>
      </c>
      <c r="G103" s="242">
        <f t="shared" si="3"/>
        <v>3</v>
      </c>
      <c r="H103" s="242">
        <f t="shared" si="4"/>
        <v>3</v>
      </c>
      <c r="I103" s="242"/>
      <c r="J103" s="242"/>
      <c r="L103" s="2" cm="1">
        <f t="array" ref="L103">SUM(--(LEFT(_xlfn.TEXTSPLIT($E103,"/"))=L$2))</f>
        <v>71</v>
      </c>
      <c r="M103" s="2" cm="1">
        <f t="array" ref="M103">SUM(--(LEFT(_xlfn.TEXTSPLIT($E103,"/"))=M$2))</f>
        <v>56</v>
      </c>
      <c r="N103" s="2" t="b">
        <f t="shared" si="5"/>
        <v>1</v>
      </c>
    </row>
    <row r="104" spans="2:14" ht="15.75">
      <c r="B104" s="61" t="s">
        <v>364</v>
      </c>
      <c r="C104" s="30" t="s">
        <v>365</v>
      </c>
      <c r="D104" s="62">
        <v>39291</v>
      </c>
      <c r="E104" s="6" t="s">
        <v>366</v>
      </c>
      <c r="F104" s="63" t="s">
        <v>201</v>
      </c>
      <c r="G104" s="242">
        <f t="shared" si="3"/>
        <v>4</v>
      </c>
      <c r="H104" s="242">
        <f t="shared" si="4"/>
        <v>6</v>
      </c>
      <c r="I104" s="242"/>
      <c r="J104" s="242"/>
      <c r="L104" s="2" cm="1">
        <f t="array" ref="L104">SUM(--(LEFT(_xlfn.TEXTSPLIT($E104,"/"))=L$2))</f>
        <v>156</v>
      </c>
      <c r="M104" s="2" cm="1">
        <f t="array" ref="M104">SUM(--(LEFT(_xlfn.TEXTSPLIT($E104,"/"))=M$2))</f>
        <v>131</v>
      </c>
      <c r="N104" s="2" t="b">
        <f t="shared" si="5"/>
        <v>1</v>
      </c>
    </row>
    <row r="105" spans="2:14" ht="15.75">
      <c r="B105" s="61" t="s">
        <v>367</v>
      </c>
      <c r="C105" s="30" t="s">
        <v>368</v>
      </c>
      <c r="D105" s="62">
        <v>35491</v>
      </c>
      <c r="E105" s="6" t="s">
        <v>369</v>
      </c>
      <c r="F105" s="63" t="s">
        <v>121</v>
      </c>
      <c r="G105" s="242">
        <f t="shared" si="3"/>
        <v>1</v>
      </c>
      <c r="H105" s="242">
        <f t="shared" si="4"/>
        <v>7</v>
      </c>
      <c r="I105" s="242"/>
      <c r="J105" s="242"/>
      <c r="L105" s="2" cm="1">
        <f t="array" ref="L105">SUM(--(LEFT(_xlfn.TEXTSPLIT($E105,"/"))=L$2))</f>
        <v>34</v>
      </c>
      <c r="M105" s="2" cm="1">
        <f t="array" ref="M105">SUM(--(LEFT(_xlfn.TEXTSPLIT($E105,"/"))=M$2))</f>
        <v>32</v>
      </c>
      <c r="N105" s="2" t="b">
        <f t="shared" si="5"/>
        <v>1</v>
      </c>
    </row>
    <row r="106" spans="2:14" ht="15.75">
      <c r="B106" s="61" t="s">
        <v>370</v>
      </c>
      <c r="C106" s="30" t="s">
        <v>371</v>
      </c>
      <c r="D106" s="62">
        <v>36888</v>
      </c>
      <c r="E106" s="6" t="s">
        <v>372</v>
      </c>
      <c r="F106" s="63" t="s">
        <v>103</v>
      </c>
      <c r="G106" s="242">
        <f t="shared" si="3"/>
        <v>4</v>
      </c>
      <c r="H106" s="242">
        <f t="shared" si="4"/>
        <v>4</v>
      </c>
      <c r="I106" s="242"/>
      <c r="J106" s="242"/>
      <c r="L106" s="2" cm="1">
        <f t="array" ref="L106">SUM(--(LEFT(_xlfn.TEXTSPLIT($E106,"/"))=L$2))</f>
        <v>187</v>
      </c>
      <c r="M106" s="2" cm="1">
        <f t="array" ref="M106">SUM(--(LEFT(_xlfn.TEXTSPLIT($E106,"/"))=M$2))</f>
        <v>168</v>
      </c>
      <c r="N106" s="2" t="b">
        <f t="shared" si="5"/>
        <v>1</v>
      </c>
    </row>
    <row r="107" spans="2:14" ht="15.75">
      <c r="B107" s="61" t="s">
        <v>373</v>
      </c>
      <c r="C107" s="30" t="s">
        <v>374</v>
      </c>
      <c r="D107" s="62">
        <v>35115</v>
      </c>
      <c r="E107" s="6" t="s">
        <v>375</v>
      </c>
      <c r="F107" s="63" t="s">
        <v>69</v>
      </c>
      <c r="G107" s="242">
        <f t="shared" si="3"/>
        <v>3</v>
      </c>
      <c r="H107" s="242">
        <f t="shared" si="4"/>
        <v>2</v>
      </c>
      <c r="I107" s="242"/>
      <c r="J107" s="242"/>
      <c r="L107" s="2" cm="1">
        <f t="array" ref="L107">SUM(--(LEFT(_xlfn.TEXTSPLIT($E107,"/"))=L$2))</f>
        <v>117</v>
      </c>
      <c r="M107" s="2" cm="1">
        <f t="array" ref="M107">SUM(--(LEFT(_xlfn.TEXTSPLIT($E107,"/"))=M$2))</f>
        <v>106</v>
      </c>
      <c r="N107" s="2" t="b">
        <f t="shared" si="5"/>
        <v>1</v>
      </c>
    </row>
    <row r="108" spans="2:14" ht="15.75">
      <c r="B108" s="61" t="s">
        <v>376</v>
      </c>
      <c r="C108" s="30" t="s">
        <v>377</v>
      </c>
      <c r="D108" s="62">
        <v>38811</v>
      </c>
      <c r="E108" s="6" t="s">
        <v>378</v>
      </c>
      <c r="F108" s="63" t="s">
        <v>46</v>
      </c>
      <c r="G108" s="242">
        <f t="shared" si="3"/>
        <v>1</v>
      </c>
      <c r="H108" s="242">
        <f t="shared" si="4"/>
        <v>2</v>
      </c>
      <c r="I108" s="242"/>
      <c r="J108" s="242"/>
      <c r="L108" s="2" cm="1">
        <f t="array" ref="L108">SUM(--(LEFT(_xlfn.TEXTSPLIT($E108,"/"))=L$2))</f>
        <v>50</v>
      </c>
      <c r="M108" s="2" cm="1">
        <f t="array" ref="M108">SUM(--(LEFT(_xlfn.TEXTSPLIT($E108,"/"))=M$2))</f>
        <v>47</v>
      </c>
      <c r="N108" s="2" t="b">
        <f t="shared" si="5"/>
        <v>1</v>
      </c>
    </row>
    <row r="109" spans="2:14" ht="15.75">
      <c r="B109" s="61" t="s">
        <v>379</v>
      </c>
      <c r="C109" s="30" t="s">
        <v>380</v>
      </c>
      <c r="D109" s="62">
        <v>38438</v>
      </c>
      <c r="E109" s="6" t="s">
        <v>381</v>
      </c>
      <c r="F109" s="63" t="s">
        <v>288</v>
      </c>
      <c r="G109" s="242">
        <f t="shared" si="3"/>
        <v>4</v>
      </c>
      <c r="H109" s="242">
        <f t="shared" si="4"/>
        <v>7</v>
      </c>
      <c r="I109" s="242"/>
      <c r="J109" s="242"/>
      <c r="L109" s="2" cm="1">
        <f t="array" ref="L109">SUM(--(LEFT(_xlfn.TEXTSPLIT($E109,"/"))=L$2))</f>
        <v>211</v>
      </c>
      <c r="M109" s="2" cm="1">
        <f t="array" ref="M109">SUM(--(LEFT(_xlfn.TEXTSPLIT($E109,"/"))=M$2))</f>
        <v>173</v>
      </c>
      <c r="N109" s="2" t="b">
        <f t="shared" si="5"/>
        <v>1</v>
      </c>
    </row>
    <row r="110" spans="2:14" ht="15.75">
      <c r="B110" s="61" t="s">
        <v>382</v>
      </c>
      <c r="C110" s="30" t="s">
        <v>2654</v>
      </c>
      <c r="D110" s="62">
        <v>33606</v>
      </c>
      <c r="E110" s="6" t="s">
        <v>383</v>
      </c>
      <c r="F110" s="63" t="s">
        <v>46</v>
      </c>
      <c r="G110" s="242">
        <f t="shared" si="3"/>
        <v>1</v>
      </c>
      <c r="H110" s="242">
        <f t="shared" si="4"/>
        <v>5</v>
      </c>
      <c r="I110" s="242"/>
      <c r="J110" s="242"/>
      <c r="L110" s="2" cm="1">
        <f t="array" ref="L110">SUM(--(LEFT(_xlfn.TEXTSPLIT($E110,"/"))=L$2))</f>
        <v>160</v>
      </c>
      <c r="M110" s="2" cm="1">
        <f t="array" ref="M110">SUM(--(LEFT(_xlfn.TEXTSPLIT($E110,"/"))=M$2))</f>
        <v>165</v>
      </c>
      <c r="N110" s="2" t="b">
        <f t="shared" si="5"/>
        <v>0</v>
      </c>
    </row>
    <row r="111" spans="2:14" ht="15.75">
      <c r="B111" s="61" t="s">
        <v>384</v>
      </c>
      <c r="C111" s="30" t="s">
        <v>385</v>
      </c>
      <c r="D111" s="62">
        <v>34219</v>
      </c>
      <c r="E111" s="6" t="s">
        <v>386</v>
      </c>
      <c r="F111" s="63" t="s">
        <v>103</v>
      </c>
      <c r="G111" s="242">
        <f t="shared" si="3"/>
        <v>1</v>
      </c>
      <c r="H111" s="242">
        <f t="shared" si="4"/>
        <v>2</v>
      </c>
      <c r="I111" s="242"/>
      <c r="J111" s="242"/>
      <c r="L111" s="2" cm="1">
        <f t="array" ref="L111">SUM(--(LEFT(_xlfn.TEXTSPLIT($E111,"/"))=L$2))</f>
        <v>251</v>
      </c>
      <c r="M111" s="2" cm="1">
        <f t="array" ref="M111">SUM(--(LEFT(_xlfn.TEXTSPLIT($E111,"/"))=M$2))</f>
        <v>224</v>
      </c>
      <c r="N111" s="2" t="b">
        <f t="shared" si="5"/>
        <v>1</v>
      </c>
    </row>
    <row r="112" spans="2:14" ht="15.75">
      <c r="B112" s="61" t="s">
        <v>387</v>
      </c>
      <c r="C112" s="30" t="s">
        <v>388</v>
      </c>
      <c r="D112" s="62">
        <v>33943</v>
      </c>
      <c r="E112" s="6" t="s">
        <v>389</v>
      </c>
      <c r="F112" s="63" t="s">
        <v>69</v>
      </c>
      <c r="G112" s="242">
        <f t="shared" si="3"/>
        <v>1</v>
      </c>
      <c r="H112" s="242">
        <f t="shared" si="4"/>
        <v>6</v>
      </c>
      <c r="I112" s="242"/>
      <c r="J112" s="242"/>
      <c r="L112" s="2" cm="1">
        <f t="array" ref="L112">SUM(--(LEFT(_xlfn.TEXTSPLIT($E112,"/"))=L$2))</f>
        <v>211</v>
      </c>
      <c r="M112" s="2" cm="1">
        <f t="array" ref="M112">SUM(--(LEFT(_xlfn.TEXTSPLIT($E112,"/"))=M$2))</f>
        <v>200</v>
      </c>
      <c r="N112" s="2" t="b">
        <f t="shared" si="5"/>
        <v>1</v>
      </c>
    </row>
    <row r="113" spans="2:14" ht="15.75">
      <c r="B113" s="61" t="s">
        <v>390</v>
      </c>
      <c r="C113" s="30" t="s">
        <v>391</v>
      </c>
      <c r="D113" s="62">
        <v>37928</v>
      </c>
      <c r="E113" s="6" t="s">
        <v>392</v>
      </c>
      <c r="F113" s="63" t="s">
        <v>121</v>
      </c>
      <c r="G113" s="242">
        <f t="shared" si="3"/>
        <v>1</v>
      </c>
      <c r="H113" s="242">
        <f t="shared" si="4"/>
        <v>1</v>
      </c>
      <c r="I113" s="242"/>
      <c r="J113" s="242"/>
      <c r="L113" s="2" cm="1">
        <f t="array" ref="L113">SUM(--(LEFT(_xlfn.TEXTSPLIT($E113,"/"))=L$2))</f>
        <v>234</v>
      </c>
      <c r="M113" s="2" cm="1">
        <f t="array" ref="M113">SUM(--(LEFT(_xlfn.TEXTSPLIT($E113,"/"))=M$2))</f>
        <v>212</v>
      </c>
      <c r="N113" s="2" t="b">
        <f t="shared" si="5"/>
        <v>1</v>
      </c>
    </row>
    <row r="114" spans="2:14" ht="15.75">
      <c r="B114" s="61" t="s">
        <v>393</v>
      </c>
      <c r="C114" s="30" t="s">
        <v>394</v>
      </c>
      <c r="D114" s="62">
        <v>34328</v>
      </c>
      <c r="E114" s="6" t="s">
        <v>395</v>
      </c>
      <c r="F114" s="63" t="s">
        <v>252</v>
      </c>
      <c r="G114" s="242">
        <f t="shared" si="3"/>
        <v>4</v>
      </c>
      <c r="H114" s="242">
        <f t="shared" si="4"/>
        <v>6</v>
      </c>
      <c r="I114" s="242"/>
      <c r="J114" s="242"/>
      <c r="L114" s="2" cm="1">
        <f t="array" ref="L114">SUM(--(LEFT(_xlfn.TEXTSPLIT($E114,"/"))=L$2))</f>
        <v>93</v>
      </c>
      <c r="M114" s="2" cm="1">
        <f t="array" ref="M114">SUM(--(LEFT(_xlfn.TEXTSPLIT($E114,"/"))=M$2))</f>
        <v>72</v>
      </c>
      <c r="N114" s="2" t="b">
        <f t="shared" si="5"/>
        <v>1</v>
      </c>
    </row>
    <row r="115" spans="2:14" ht="15.75">
      <c r="B115" s="61" t="s">
        <v>396</v>
      </c>
      <c r="C115" s="30" t="s">
        <v>397</v>
      </c>
      <c r="D115" s="62">
        <v>34196</v>
      </c>
      <c r="E115" s="6" t="s">
        <v>398</v>
      </c>
      <c r="F115" s="63" t="s">
        <v>399</v>
      </c>
      <c r="G115" s="242">
        <f t="shared" si="3"/>
        <v>3</v>
      </c>
      <c r="H115" s="242">
        <f t="shared" si="4"/>
        <v>7</v>
      </c>
      <c r="I115" s="242"/>
      <c r="J115" s="242"/>
      <c r="L115" s="2" cm="1">
        <f t="array" ref="L115">SUM(--(LEFT(_xlfn.TEXTSPLIT($E115,"/"))=L$2))</f>
        <v>239</v>
      </c>
      <c r="M115" s="2" cm="1">
        <f t="array" ref="M115">SUM(--(LEFT(_xlfn.TEXTSPLIT($E115,"/"))=M$2))</f>
        <v>221</v>
      </c>
      <c r="N115" s="2" t="b">
        <f t="shared" si="5"/>
        <v>1</v>
      </c>
    </row>
    <row r="116" spans="2:14" ht="15.75">
      <c r="B116" s="61" t="s">
        <v>400</v>
      </c>
      <c r="C116" s="30" t="s">
        <v>401</v>
      </c>
      <c r="D116" s="62">
        <v>35141</v>
      </c>
      <c r="E116" s="6" t="s">
        <v>402</v>
      </c>
      <c r="F116" s="63" t="s">
        <v>201</v>
      </c>
      <c r="G116" s="242">
        <f t="shared" si="3"/>
        <v>3</v>
      </c>
      <c r="H116" s="242">
        <f t="shared" si="4"/>
        <v>7</v>
      </c>
      <c r="I116" s="242"/>
      <c r="J116" s="242"/>
      <c r="L116" s="2" cm="1">
        <f t="array" ref="L116">SUM(--(LEFT(_xlfn.TEXTSPLIT($E116,"/"))=L$2))</f>
        <v>145</v>
      </c>
      <c r="M116" s="2" cm="1">
        <f t="array" ref="M116">SUM(--(LEFT(_xlfn.TEXTSPLIT($E116,"/"))=M$2))</f>
        <v>113</v>
      </c>
      <c r="N116" s="2" t="b">
        <f t="shared" si="5"/>
        <v>1</v>
      </c>
    </row>
    <row r="117" spans="2:14" ht="15.75">
      <c r="B117" s="61" t="s">
        <v>403</v>
      </c>
      <c r="C117" s="30" t="s">
        <v>404</v>
      </c>
      <c r="D117" s="62">
        <v>38687</v>
      </c>
      <c r="E117" s="6" t="s">
        <v>405</v>
      </c>
      <c r="F117" s="63" t="s">
        <v>50</v>
      </c>
      <c r="G117" s="242">
        <f t="shared" si="3"/>
        <v>1</v>
      </c>
      <c r="H117" s="242">
        <f t="shared" si="4"/>
        <v>4</v>
      </c>
      <c r="I117" s="242"/>
      <c r="J117" s="242"/>
      <c r="L117" s="2" cm="1">
        <f t="array" ref="L117">SUM(--(LEFT(_xlfn.TEXTSPLIT($E117,"/"))=L$2))</f>
        <v>4</v>
      </c>
      <c r="M117" s="2" cm="1">
        <f t="array" ref="M117">SUM(--(LEFT(_xlfn.TEXTSPLIT($E117,"/"))=M$2))</f>
        <v>0</v>
      </c>
      <c r="N117" s="2" t="b">
        <f t="shared" si="5"/>
        <v>1</v>
      </c>
    </row>
    <row r="118" spans="2:14" ht="15.75">
      <c r="B118" s="61" t="s">
        <v>406</v>
      </c>
      <c r="C118" s="30" t="s">
        <v>407</v>
      </c>
      <c r="D118" s="62">
        <v>34950</v>
      </c>
      <c r="E118" s="6" t="s">
        <v>408</v>
      </c>
      <c r="F118" s="63" t="s">
        <v>309</v>
      </c>
      <c r="G118" s="242">
        <f t="shared" si="3"/>
        <v>2</v>
      </c>
      <c r="H118" s="242">
        <f t="shared" si="4"/>
        <v>5</v>
      </c>
      <c r="I118" s="242"/>
      <c r="J118" s="242"/>
      <c r="L118" s="2" cm="1">
        <f t="array" ref="L118">SUM(--(LEFT(_xlfn.TEXTSPLIT($E118,"/"))=L$2))</f>
        <v>133</v>
      </c>
      <c r="M118" s="2" cm="1">
        <f t="array" ref="M118">SUM(--(LEFT(_xlfn.TEXTSPLIT($E118,"/"))=M$2))</f>
        <v>115</v>
      </c>
      <c r="N118" s="2" t="b">
        <f t="shared" si="5"/>
        <v>1</v>
      </c>
    </row>
    <row r="119" spans="2:14" ht="15.75">
      <c r="B119" s="61" t="s">
        <v>409</v>
      </c>
      <c r="C119" s="30" t="s">
        <v>410</v>
      </c>
      <c r="D119" s="62">
        <v>39049</v>
      </c>
      <c r="E119" s="6" t="s">
        <v>411</v>
      </c>
      <c r="F119" s="63" t="s">
        <v>399</v>
      </c>
      <c r="G119" s="242">
        <f t="shared" si="3"/>
        <v>4</v>
      </c>
      <c r="H119" s="242">
        <f t="shared" si="4"/>
        <v>2</v>
      </c>
      <c r="I119" s="242"/>
      <c r="J119" s="242"/>
      <c r="L119" s="2" cm="1">
        <f t="array" ref="L119">SUM(--(LEFT(_xlfn.TEXTSPLIT($E119,"/"))=L$2))</f>
        <v>138</v>
      </c>
      <c r="M119" s="2" cm="1">
        <f t="array" ref="M119">SUM(--(LEFT(_xlfn.TEXTSPLIT($E119,"/"))=M$2))</f>
        <v>111</v>
      </c>
      <c r="N119" s="2" t="b">
        <f t="shared" si="5"/>
        <v>1</v>
      </c>
    </row>
    <row r="120" spans="2:14" ht="15.75">
      <c r="B120" s="61" t="s">
        <v>412</v>
      </c>
      <c r="C120" s="30" t="s">
        <v>413</v>
      </c>
      <c r="D120" s="62">
        <v>38718</v>
      </c>
      <c r="E120" s="6" t="s">
        <v>414</v>
      </c>
      <c r="F120" s="63" t="s">
        <v>252</v>
      </c>
      <c r="G120" s="242">
        <f t="shared" si="3"/>
        <v>1</v>
      </c>
      <c r="H120" s="242">
        <f t="shared" si="4"/>
        <v>7</v>
      </c>
      <c r="I120" s="242"/>
      <c r="J120" s="242"/>
      <c r="L120" s="2" cm="1">
        <f t="array" ref="L120">SUM(--(LEFT(_xlfn.TEXTSPLIT($E120,"/"))=L$2))</f>
        <v>105</v>
      </c>
      <c r="M120" s="2" cm="1">
        <f t="array" ref="M120">SUM(--(LEFT(_xlfn.TEXTSPLIT($E120,"/"))=M$2))</f>
        <v>84</v>
      </c>
      <c r="N120" s="2" t="b">
        <f t="shared" si="5"/>
        <v>1</v>
      </c>
    </row>
    <row r="121" spans="2:14" ht="15.75">
      <c r="B121" s="61" t="s">
        <v>415</v>
      </c>
      <c r="C121" s="30" t="s">
        <v>416</v>
      </c>
      <c r="D121" s="62">
        <v>35144</v>
      </c>
      <c r="E121" s="6" t="s">
        <v>417</v>
      </c>
      <c r="F121" s="63" t="s">
        <v>65</v>
      </c>
      <c r="G121" s="242">
        <f t="shared" si="3"/>
        <v>3</v>
      </c>
      <c r="H121" s="242">
        <f t="shared" si="4"/>
        <v>3</v>
      </c>
      <c r="I121" s="242"/>
      <c r="J121" s="242"/>
      <c r="L121" s="2" cm="1">
        <f t="array" ref="L121">SUM(--(LEFT(_xlfn.TEXTSPLIT($E121,"/"))=L$2))</f>
        <v>58</v>
      </c>
      <c r="M121" s="2" cm="1">
        <f t="array" ref="M121">SUM(--(LEFT(_xlfn.TEXTSPLIT($E121,"/"))=M$2))</f>
        <v>64</v>
      </c>
      <c r="N121" s="2" t="b">
        <f t="shared" si="5"/>
        <v>0</v>
      </c>
    </row>
    <row r="122" spans="2:14" ht="15.75">
      <c r="B122" s="61" t="s">
        <v>418</v>
      </c>
      <c r="C122" s="30" t="s">
        <v>419</v>
      </c>
      <c r="D122" s="62">
        <v>36408</v>
      </c>
      <c r="E122" s="6" t="s">
        <v>420</v>
      </c>
      <c r="F122" s="63" t="s">
        <v>84</v>
      </c>
      <c r="G122" s="242">
        <f t="shared" si="3"/>
        <v>1</v>
      </c>
      <c r="H122" s="242">
        <f t="shared" si="4"/>
        <v>7</v>
      </c>
      <c r="I122" s="242"/>
      <c r="J122" s="242"/>
      <c r="L122" s="2" cm="1">
        <f t="array" ref="L122">SUM(--(LEFT(_xlfn.TEXTSPLIT($E122,"/"))=L$2))</f>
        <v>106</v>
      </c>
      <c r="M122" s="2" cm="1">
        <f t="array" ref="M122">SUM(--(LEFT(_xlfn.TEXTSPLIT($E122,"/"))=M$2))</f>
        <v>121</v>
      </c>
      <c r="N122" s="2" t="b">
        <f t="shared" si="5"/>
        <v>0</v>
      </c>
    </row>
    <row r="123" spans="2:14" ht="15.75">
      <c r="B123" s="61" t="s">
        <v>421</v>
      </c>
      <c r="C123" s="30" t="s">
        <v>422</v>
      </c>
      <c r="D123" s="62">
        <v>33541</v>
      </c>
      <c r="E123" s="6" t="s">
        <v>423</v>
      </c>
      <c r="F123" s="63" t="s">
        <v>80</v>
      </c>
      <c r="G123" s="242">
        <f t="shared" si="3"/>
        <v>5</v>
      </c>
      <c r="H123" s="242">
        <f t="shared" si="4"/>
        <v>3</v>
      </c>
      <c r="I123" s="242"/>
      <c r="J123" s="242"/>
      <c r="L123" s="2" cm="1">
        <f t="array" ref="L123">SUM(--(LEFT(_xlfn.TEXTSPLIT($E123,"/"))=L$2))</f>
        <v>201</v>
      </c>
      <c r="M123" s="2" cm="1">
        <f t="array" ref="M123">SUM(--(LEFT(_xlfn.TEXTSPLIT($E123,"/"))=M$2))</f>
        <v>193</v>
      </c>
      <c r="N123" s="2" t="b">
        <f t="shared" si="5"/>
        <v>1</v>
      </c>
    </row>
    <row r="124" spans="2:14" ht="15.75">
      <c r="B124" s="61" t="s">
        <v>424</v>
      </c>
      <c r="C124" s="30" t="s">
        <v>425</v>
      </c>
      <c r="D124" s="62">
        <v>38997</v>
      </c>
      <c r="E124" s="6" t="s">
        <v>426</v>
      </c>
      <c r="F124" s="63" t="s">
        <v>84</v>
      </c>
      <c r="G124" s="242">
        <f t="shared" si="3"/>
        <v>1</v>
      </c>
      <c r="H124" s="242">
        <f t="shared" si="4"/>
        <v>6</v>
      </c>
      <c r="I124" s="242"/>
      <c r="J124" s="242"/>
      <c r="L124" s="2" cm="1">
        <f t="array" ref="L124">SUM(--(LEFT(_xlfn.TEXTSPLIT($E124,"/"))=L$2))</f>
        <v>217</v>
      </c>
      <c r="M124" s="2" cm="1">
        <f t="array" ref="M124">SUM(--(LEFT(_xlfn.TEXTSPLIT($E124,"/"))=M$2))</f>
        <v>218</v>
      </c>
      <c r="N124" s="2" t="b">
        <f t="shared" si="5"/>
        <v>0</v>
      </c>
    </row>
    <row r="125" spans="2:14" ht="15.75">
      <c r="B125" s="61" t="s">
        <v>427</v>
      </c>
      <c r="C125" s="30" t="s">
        <v>428</v>
      </c>
      <c r="D125" s="62">
        <v>38222</v>
      </c>
      <c r="E125" s="6" t="s">
        <v>429</v>
      </c>
      <c r="F125" s="63" t="s">
        <v>73</v>
      </c>
      <c r="G125" s="242">
        <f t="shared" si="3"/>
        <v>4</v>
      </c>
      <c r="H125" s="242">
        <f t="shared" si="4"/>
        <v>1</v>
      </c>
      <c r="I125" s="242"/>
      <c r="J125" s="242"/>
      <c r="L125" s="2" cm="1">
        <f t="array" ref="L125">SUM(--(LEFT(_xlfn.TEXTSPLIT($E125,"/"))=L$2))</f>
        <v>214</v>
      </c>
      <c r="M125" s="2" cm="1">
        <f t="array" ref="M125">SUM(--(LEFT(_xlfn.TEXTSPLIT($E125,"/"))=M$2))</f>
        <v>184</v>
      </c>
      <c r="N125" s="2" t="b">
        <f t="shared" si="5"/>
        <v>1</v>
      </c>
    </row>
    <row r="126" spans="2:14" ht="15.75">
      <c r="B126" s="61" t="s">
        <v>430</v>
      </c>
      <c r="C126" s="30" t="s">
        <v>431</v>
      </c>
      <c r="D126" s="62">
        <v>34424</v>
      </c>
      <c r="E126" s="6" t="s">
        <v>432</v>
      </c>
      <c r="F126" s="63" t="s">
        <v>58</v>
      </c>
      <c r="G126" s="242">
        <f t="shared" si="3"/>
        <v>5</v>
      </c>
      <c r="H126" s="242">
        <f t="shared" si="4"/>
        <v>4</v>
      </c>
      <c r="I126" s="242"/>
      <c r="J126" s="242"/>
      <c r="L126" s="2" cm="1">
        <f t="array" ref="L126">SUM(--(LEFT(_xlfn.TEXTSPLIT($E126,"/"))=L$2))</f>
        <v>65</v>
      </c>
      <c r="M126" s="2" cm="1">
        <f t="array" ref="M126">SUM(--(LEFT(_xlfn.TEXTSPLIT($E126,"/"))=M$2))</f>
        <v>74</v>
      </c>
      <c r="N126" s="2" t="b">
        <f t="shared" si="5"/>
        <v>0</v>
      </c>
    </row>
    <row r="127" spans="2:14" ht="15.75">
      <c r="B127" s="61" t="s">
        <v>433</v>
      </c>
      <c r="C127" s="30" t="s">
        <v>434</v>
      </c>
      <c r="D127" s="62">
        <v>35779</v>
      </c>
      <c r="E127" s="6" t="s">
        <v>435</v>
      </c>
      <c r="F127" s="63" t="s">
        <v>399</v>
      </c>
      <c r="G127" s="242">
        <f t="shared" si="3"/>
        <v>3</v>
      </c>
      <c r="H127" s="242">
        <f t="shared" si="4"/>
        <v>1</v>
      </c>
      <c r="I127" s="242"/>
      <c r="J127" s="242"/>
      <c r="L127" s="2" cm="1">
        <f t="array" ref="L127">SUM(--(LEFT(_xlfn.TEXTSPLIT($E127,"/"))=L$2))</f>
        <v>164</v>
      </c>
      <c r="M127" s="2" cm="1">
        <f t="array" ref="M127">SUM(--(LEFT(_xlfn.TEXTSPLIT($E127,"/"))=M$2))</f>
        <v>153</v>
      </c>
      <c r="N127" s="2" t="b">
        <f t="shared" si="5"/>
        <v>1</v>
      </c>
    </row>
    <row r="128" spans="2:14" ht="15.75">
      <c r="B128" s="61" t="s">
        <v>436</v>
      </c>
      <c r="C128" s="30" t="s">
        <v>437</v>
      </c>
      <c r="D128" s="62">
        <v>35139</v>
      </c>
      <c r="E128" s="6" t="s">
        <v>438</v>
      </c>
      <c r="F128" s="63" t="s">
        <v>77</v>
      </c>
      <c r="G128" s="242">
        <f t="shared" si="3"/>
        <v>3</v>
      </c>
      <c r="H128" s="242">
        <f t="shared" si="4"/>
        <v>5</v>
      </c>
      <c r="I128" s="242"/>
      <c r="J128" s="242"/>
      <c r="L128" s="2" cm="1">
        <f t="array" ref="L128">SUM(--(LEFT(_xlfn.TEXTSPLIT($E128,"/"))=L$2))</f>
        <v>177</v>
      </c>
      <c r="M128" s="2" cm="1">
        <f t="array" ref="M128">SUM(--(LEFT(_xlfn.TEXTSPLIT($E128,"/"))=M$2))</f>
        <v>158</v>
      </c>
      <c r="N128" s="2" t="b">
        <f t="shared" si="5"/>
        <v>1</v>
      </c>
    </row>
    <row r="129" spans="2:14" ht="15.75">
      <c r="B129" s="61" t="s">
        <v>439</v>
      </c>
      <c r="C129" s="30" t="s">
        <v>440</v>
      </c>
      <c r="D129" s="62">
        <v>33480</v>
      </c>
      <c r="E129" s="6" t="s">
        <v>441</v>
      </c>
      <c r="F129" s="63" t="s">
        <v>442</v>
      </c>
      <c r="G129" s="242">
        <f t="shared" si="3"/>
        <v>5</v>
      </c>
      <c r="H129" s="242">
        <f t="shared" si="4"/>
        <v>5</v>
      </c>
      <c r="I129" s="242"/>
      <c r="J129" s="242"/>
      <c r="L129" s="2" cm="1">
        <f t="array" ref="L129">SUM(--(LEFT(_xlfn.TEXTSPLIT($E129,"/"))=L$2))</f>
        <v>24</v>
      </c>
      <c r="M129" s="2" cm="1">
        <f t="array" ref="M129">SUM(--(LEFT(_xlfn.TEXTSPLIT($E129,"/"))=M$2))</f>
        <v>36</v>
      </c>
      <c r="N129" s="2" t="b">
        <f t="shared" si="5"/>
        <v>0</v>
      </c>
    </row>
    <row r="130" spans="2:14" ht="15.75">
      <c r="B130" s="61" t="s">
        <v>443</v>
      </c>
      <c r="C130" s="30" t="s">
        <v>444</v>
      </c>
      <c r="D130" s="62">
        <v>34421</v>
      </c>
      <c r="E130" s="6" t="s">
        <v>445</v>
      </c>
      <c r="F130" s="63" t="s">
        <v>252</v>
      </c>
      <c r="G130" s="242">
        <f t="shared" si="3"/>
        <v>4</v>
      </c>
      <c r="H130" s="242">
        <f t="shared" si="4"/>
        <v>1</v>
      </c>
      <c r="I130" s="242"/>
      <c r="J130" s="242"/>
      <c r="L130" s="2" cm="1">
        <f t="array" ref="L130">SUM(--(LEFT(_xlfn.TEXTSPLIT($E130,"/"))=L$2))</f>
        <v>153</v>
      </c>
      <c r="M130" s="2" cm="1">
        <f t="array" ref="M130">SUM(--(LEFT(_xlfn.TEXTSPLIT($E130,"/"))=M$2))</f>
        <v>139</v>
      </c>
      <c r="N130" s="2" t="b">
        <f t="shared" si="5"/>
        <v>1</v>
      </c>
    </row>
    <row r="131" spans="2:14" ht="15.75">
      <c r="B131" s="61" t="s">
        <v>446</v>
      </c>
      <c r="C131" s="30" t="s">
        <v>447</v>
      </c>
      <c r="D131" s="62">
        <v>36137</v>
      </c>
      <c r="E131" s="6" t="s">
        <v>448</v>
      </c>
      <c r="F131" s="63" t="s">
        <v>50</v>
      </c>
      <c r="G131" s="242">
        <f t="shared" si="3"/>
        <v>2</v>
      </c>
      <c r="H131" s="242">
        <f t="shared" si="4"/>
        <v>2</v>
      </c>
      <c r="I131" s="242"/>
      <c r="J131" s="242"/>
      <c r="L131" s="2" cm="1">
        <f t="array" ref="L131">SUM(--(LEFT(_xlfn.TEXTSPLIT($E131,"/"))=L$2))</f>
        <v>145</v>
      </c>
      <c r="M131" s="2" cm="1">
        <f t="array" ref="M131">SUM(--(LEFT(_xlfn.TEXTSPLIT($E131,"/"))=M$2))</f>
        <v>150</v>
      </c>
      <c r="N131" s="2" t="b">
        <f t="shared" si="5"/>
        <v>0</v>
      </c>
    </row>
    <row r="132" spans="2:14" ht="15.75">
      <c r="B132" s="61" t="s">
        <v>449</v>
      </c>
      <c r="C132" s="30" t="s">
        <v>450</v>
      </c>
      <c r="D132" s="62">
        <v>39035</v>
      </c>
      <c r="E132" s="6" t="s">
        <v>451</v>
      </c>
      <c r="F132" s="63" t="s">
        <v>252</v>
      </c>
      <c r="G132" s="242">
        <f t="shared" ref="G132:G195" si="6">ROUNDUP(DAY(D132) / 7,0)</f>
        <v>2</v>
      </c>
      <c r="H132" s="242">
        <f t="shared" ref="H132:H195" si="7">WEEKDAY(D132,2)</f>
        <v>2</v>
      </c>
      <c r="I132" s="242"/>
      <c r="J132" s="242"/>
      <c r="L132" s="2" cm="1">
        <f t="array" ref="L132">SUM(--(LEFT(_xlfn.TEXTSPLIT($E132,"/"))=L$2))</f>
        <v>121</v>
      </c>
      <c r="M132" s="2" cm="1">
        <f t="array" ref="M132">SUM(--(LEFT(_xlfn.TEXTSPLIT($E132,"/"))=M$2))</f>
        <v>110</v>
      </c>
      <c r="N132" s="2" t="b">
        <f t="shared" ref="N132:N195" si="8">L132&gt;M132</f>
        <v>1</v>
      </c>
    </row>
    <row r="133" spans="2:14" ht="15.75">
      <c r="B133" s="61" t="s">
        <v>452</v>
      </c>
      <c r="C133" s="30" t="s">
        <v>453</v>
      </c>
      <c r="D133" s="62">
        <v>35601</v>
      </c>
      <c r="E133" s="6" t="s">
        <v>454</v>
      </c>
      <c r="F133" s="63" t="s">
        <v>455</v>
      </c>
      <c r="G133" s="242">
        <f t="shared" si="6"/>
        <v>3</v>
      </c>
      <c r="H133" s="242">
        <f t="shared" si="7"/>
        <v>5</v>
      </c>
      <c r="I133" s="242"/>
      <c r="J133" s="242"/>
      <c r="L133" s="2" cm="1">
        <f t="array" ref="L133">SUM(--(LEFT(_xlfn.TEXTSPLIT($E133,"/"))=L$2))</f>
        <v>40</v>
      </c>
      <c r="M133" s="2" cm="1">
        <f t="array" ref="M133">SUM(--(LEFT(_xlfn.TEXTSPLIT($E133,"/"))=M$2))</f>
        <v>33</v>
      </c>
      <c r="N133" s="2" t="b">
        <f t="shared" si="8"/>
        <v>1</v>
      </c>
    </row>
    <row r="134" spans="2:14" ht="15.75">
      <c r="B134" s="61" t="s">
        <v>456</v>
      </c>
      <c r="C134" s="30" t="s">
        <v>457</v>
      </c>
      <c r="D134" s="62">
        <v>38827</v>
      </c>
      <c r="E134" s="6" t="s">
        <v>458</v>
      </c>
      <c r="F134" s="63" t="s">
        <v>77</v>
      </c>
      <c r="G134" s="242">
        <f t="shared" si="6"/>
        <v>3</v>
      </c>
      <c r="H134" s="242">
        <f t="shared" si="7"/>
        <v>4</v>
      </c>
      <c r="I134" s="242"/>
      <c r="J134" s="242"/>
      <c r="L134" s="2" cm="1">
        <f t="array" ref="L134">SUM(--(LEFT(_xlfn.TEXTSPLIT($E134,"/"))=L$2))</f>
        <v>76</v>
      </c>
      <c r="M134" s="2" cm="1">
        <f t="array" ref="M134">SUM(--(LEFT(_xlfn.TEXTSPLIT($E134,"/"))=M$2))</f>
        <v>79</v>
      </c>
      <c r="N134" s="2" t="b">
        <f t="shared" si="8"/>
        <v>0</v>
      </c>
    </row>
    <row r="135" spans="2:14" ht="15.75">
      <c r="B135" s="61" t="s">
        <v>459</v>
      </c>
      <c r="C135" s="30" t="s">
        <v>460</v>
      </c>
      <c r="D135" s="62">
        <v>38060</v>
      </c>
      <c r="E135" s="6" t="s">
        <v>461</v>
      </c>
      <c r="F135" s="63" t="s">
        <v>103</v>
      </c>
      <c r="G135" s="242">
        <f t="shared" si="6"/>
        <v>2</v>
      </c>
      <c r="H135" s="242">
        <f t="shared" si="7"/>
        <v>7</v>
      </c>
      <c r="I135" s="242"/>
      <c r="J135" s="242"/>
      <c r="L135" s="2" cm="1">
        <f t="array" ref="L135">SUM(--(LEFT(_xlfn.TEXTSPLIT($E135,"/"))=L$2))</f>
        <v>112</v>
      </c>
      <c r="M135" s="2" cm="1">
        <f t="array" ref="M135">SUM(--(LEFT(_xlfn.TEXTSPLIT($E135,"/"))=M$2))</f>
        <v>98</v>
      </c>
      <c r="N135" s="2" t="b">
        <f t="shared" si="8"/>
        <v>1</v>
      </c>
    </row>
    <row r="136" spans="2:14" ht="15.75">
      <c r="B136" s="61" t="s">
        <v>462</v>
      </c>
      <c r="C136" s="30" t="s">
        <v>463</v>
      </c>
      <c r="D136" s="62">
        <v>35475</v>
      </c>
      <c r="E136" s="6" t="s">
        <v>464</v>
      </c>
      <c r="F136" s="63" t="s">
        <v>309</v>
      </c>
      <c r="G136" s="242">
        <f t="shared" si="6"/>
        <v>2</v>
      </c>
      <c r="H136" s="242">
        <f t="shared" si="7"/>
        <v>5</v>
      </c>
      <c r="I136" s="242"/>
      <c r="J136" s="242"/>
      <c r="L136" s="2" cm="1">
        <f t="array" ref="L136">SUM(--(LEFT(_xlfn.TEXTSPLIT($E136,"/"))=L$2))</f>
        <v>223</v>
      </c>
      <c r="M136" s="2" cm="1">
        <f t="array" ref="M136">SUM(--(LEFT(_xlfn.TEXTSPLIT($E136,"/"))=M$2))</f>
        <v>223</v>
      </c>
      <c r="N136" s="2" t="b">
        <f t="shared" si="8"/>
        <v>0</v>
      </c>
    </row>
    <row r="137" spans="2:14" ht="15.75">
      <c r="B137" s="61" t="s">
        <v>465</v>
      </c>
      <c r="C137" s="30" t="s">
        <v>466</v>
      </c>
      <c r="D137" s="62">
        <v>38513</v>
      </c>
      <c r="E137" s="6" t="s">
        <v>467</v>
      </c>
      <c r="F137" s="63" t="s">
        <v>309</v>
      </c>
      <c r="G137" s="242">
        <f t="shared" si="6"/>
        <v>2</v>
      </c>
      <c r="H137" s="242">
        <f t="shared" si="7"/>
        <v>5</v>
      </c>
      <c r="I137" s="242"/>
      <c r="J137" s="242"/>
      <c r="L137" s="2" cm="1">
        <f t="array" ref="L137">SUM(--(LEFT(_xlfn.TEXTSPLIT($E137,"/"))=L$2))</f>
        <v>59</v>
      </c>
      <c r="M137" s="2" cm="1">
        <f t="array" ref="M137">SUM(--(LEFT(_xlfn.TEXTSPLIT($E137,"/"))=M$2))</f>
        <v>49</v>
      </c>
      <c r="N137" s="2" t="b">
        <f t="shared" si="8"/>
        <v>1</v>
      </c>
    </row>
    <row r="138" spans="2:14" ht="15.75">
      <c r="B138" s="61" t="s">
        <v>468</v>
      </c>
      <c r="C138" s="30" t="s">
        <v>2580</v>
      </c>
      <c r="D138" s="62">
        <v>35414</v>
      </c>
      <c r="E138" s="6" t="s">
        <v>469</v>
      </c>
      <c r="F138" s="63" t="s">
        <v>131</v>
      </c>
      <c r="G138" s="242">
        <f t="shared" si="6"/>
        <v>3</v>
      </c>
      <c r="H138" s="242">
        <f t="shared" si="7"/>
        <v>7</v>
      </c>
      <c r="I138" s="242"/>
      <c r="J138" s="242"/>
      <c r="L138" s="2" cm="1">
        <f t="array" ref="L138">SUM(--(LEFT(_xlfn.TEXTSPLIT($E138,"/"))=L$2))</f>
        <v>9</v>
      </c>
      <c r="M138" s="2" cm="1">
        <f t="array" ref="M138">SUM(--(LEFT(_xlfn.TEXTSPLIT($E138,"/"))=M$2))</f>
        <v>8</v>
      </c>
      <c r="N138" s="2" t="b">
        <f t="shared" si="8"/>
        <v>1</v>
      </c>
    </row>
    <row r="139" spans="2:14" ht="15.75">
      <c r="B139" s="61" t="s">
        <v>470</v>
      </c>
      <c r="C139" s="30" t="s">
        <v>471</v>
      </c>
      <c r="D139" s="62">
        <v>38652</v>
      </c>
      <c r="E139" s="6" t="s">
        <v>472</v>
      </c>
      <c r="F139" s="63" t="s">
        <v>58</v>
      </c>
      <c r="G139" s="242">
        <f t="shared" si="6"/>
        <v>4</v>
      </c>
      <c r="H139" s="242">
        <f t="shared" si="7"/>
        <v>4</v>
      </c>
      <c r="I139" s="242"/>
      <c r="J139" s="242"/>
      <c r="L139" s="2" cm="1">
        <f t="array" ref="L139">SUM(--(LEFT(_xlfn.TEXTSPLIT($E139,"/"))=L$2))</f>
        <v>237</v>
      </c>
      <c r="M139" s="2" cm="1">
        <f t="array" ref="M139">SUM(--(LEFT(_xlfn.TEXTSPLIT($E139,"/"))=M$2))</f>
        <v>213</v>
      </c>
      <c r="N139" s="2" t="b">
        <f t="shared" si="8"/>
        <v>1</v>
      </c>
    </row>
    <row r="140" spans="2:14" ht="15.75">
      <c r="B140" s="61" t="s">
        <v>473</v>
      </c>
      <c r="C140" s="30" t="s">
        <v>474</v>
      </c>
      <c r="D140" s="62">
        <v>36575</v>
      </c>
      <c r="E140" s="6" t="s">
        <v>475</v>
      </c>
      <c r="F140" s="63" t="s">
        <v>288</v>
      </c>
      <c r="G140" s="242">
        <f t="shared" si="6"/>
        <v>3</v>
      </c>
      <c r="H140" s="242">
        <f t="shared" si="7"/>
        <v>6</v>
      </c>
      <c r="I140" s="242"/>
      <c r="J140" s="242"/>
      <c r="L140" s="2" cm="1">
        <f t="array" ref="L140">SUM(--(LEFT(_xlfn.TEXTSPLIT($E140,"/"))=L$2))</f>
        <v>162</v>
      </c>
      <c r="M140" s="2" cm="1">
        <f t="array" ref="M140">SUM(--(LEFT(_xlfn.TEXTSPLIT($E140,"/"))=M$2))</f>
        <v>151</v>
      </c>
      <c r="N140" s="2" t="b">
        <f t="shared" si="8"/>
        <v>1</v>
      </c>
    </row>
    <row r="141" spans="2:14" ht="15.75">
      <c r="B141" s="61" t="s">
        <v>476</v>
      </c>
      <c r="C141" s="30" t="s">
        <v>477</v>
      </c>
      <c r="D141" s="62">
        <v>33799</v>
      </c>
      <c r="E141" s="6" t="s">
        <v>478</v>
      </c>
      <c r="F141" s="63" t="s">
        <v>65</v>
      </c>
      <c r="G141" s="242">
        <f t="shared" si="6"/>
        <v>2</v>
      </c>
      <c r="H141" s="242">
        <f t="shared" si="7"/>
        <v>2</v>
      </c>
      <c r="I141" s="242"/>
      <c r="J141" s="242"/>
      <c r="L141" s="2" cm="1">
        <f t="array" ref="L141">SUM(--(LEFT(_xlfn.TEXTSPLIT($E141,"/"))=L$2))</f>
        <v>212</v>
      </c>
      <c r="M141" s="2" cm="1">
        <f t="array" ref="M141">SUM(--(LEFT(_xlfn.TEXTSPLIT($E141,"/"))=M$2))</f>
        <v>188</v>
      </c>
      <c r="N141" s="2" t="b">
        <f t="shared" si="8"/>
        <v>1</v>
      </c>
    </row>
    <row r="142" spans="2:14" ht="15.75">
      <c r="B142" s="61" t="s">
        <v>479</v>
      </c>
      <c r="C142" s="30" t="s">
        <v>480</v>
      </c>
      <c r="D142" s="62">
        <v>36742</v>
      </c>
      <c r="E142" s="6" t="s">
        <v>481</v>
      </c>
      <c r="F142" s="63" t="s">
        <v>131</v>
      </c>
      <c r="G142" s="242">
        <f t="shared" si="6"/>
        <v>1</v>
      </c>
      <c r="H142" s="242">
        <f t="shared" si="7"/>
        <v>5</v>
      </c>
      <c r="I142" s="242"/>
      <c r="J142" s="242"/>
      <c r="L142" s="2" cm="1">
        <f t="array" ref="L142">SUM(--(LEFT(_xlfn.TEXTSPLIT($E142,"/"))=L$2))</f>
        <v>25</v>
      </c>
      <c r="M142" s="2" cm="1">
        <f t="array" ref="M142">SUM(--(LEFT(_xlfn.TEXTSPLIT($E142,"/"))=M$2))</f>
        <v>28</v>
      </c>
      <c r="N142" s="2" t="b">
        <f t="shared" si="8"/>
        <v>0</v>
      </c>
    </row>
    <row r="143" spans="2:14" ht="15.75">
      <c r="B143" s="61" t="s">
        <v>482</v>
      </c>
      <c r="C143" s="30" t="s">
        <v>483</v>
      </c>
      <c r="D143" s="62">
        <v>35137</v>
      </c>
      <c r="E143" s="6" t="s">
        <v>484</v>
      </c>
      <c r="F143" s="63" t="s">
        <v>50</v>
      </c>
      <c r="G143" s="242">
        <f t="shared" si="6"/>
        <v>2</v>
      </c>
      <c r="H143" s="242">
        <f t="shared" si="7"/>
        <v>3</v>
      </c>
      <c r="I143" s="242"/>
      <c r="J143" s="242"/>
      <c r="L143" s="2" cm="1">
        <f t="array" ref="L143">SUM(--(LEFT(_xlfn.TEXTSPLIT($E143,"/"))=L$2))</f>
        <v>168</v>
      </c>
      <c r="M143" s="2" cm="1">
        <f t="array" ref="M143">SUM(--(LEFT(_xlfn.TEXTSPLIT($E143,"/"))=M$2))</f>
        <v>170</v>
      </c>
      <c r="N143" s="2" t="b">
        <f t="shared" si="8"/>
        <v>0</v>
      </c>
    </row>
    <row r="144" spans="2:14" ht="15.75">
      <c r="B144" s="61" t="s">
        <v>485</v>
      </c>
      <c r="C144" s="30" t="s">
        <v>486</v>
      </c>
      <c r="D144" s="62">
        <v>33717</v>
      </c>
      <c r="E144" s="6" t="s">
        <v>487</v>
      </c>
      <c r="F144" s="63" t="s">
        <v>232</v>
      </c>
      <c r="G144" s="242">
        <f t="shared" si="6"/>
        <v>4</v>
      </c>
      <c r="H144" s="242">
        <f t="shared" si="7"/>
        <v>4</v>
      </c>
      <c r="I144" s="242"/>
      <c r="J144" s="242"/>
      <c r="L144" s="2" cm="1">
        <f t="array" ref="L144">SUM(--(LEFT(_xlfn.TEXTSPLIT($E144,"/"))=L$2))</f>
        <v>209</v>
      </c>
      <c r="M144" s="2" cm="1">
        <f t="array" ref="M144">SUM(--(LEFT(_xlfn.TEXTSPLIT($E144,"/"))=M$2))</f>
        <v>167</v>
      </c>
      <c r="N144" s="2" t="b">
        <f t="shared" si="8"/>
        <v>1</v>
      </c>
    </row>
    <row r="145" spans="2:14" ht="15.75">
      <c r="B145" s="61" t="s">
        <v>488</v>
      </c>
      <c r="C145" s="30" t="s">
        <v>489</v>
      </c>
      <c r="D145" s="62">
        <v>35547</v>
      </c>
      <c r="E145" s="6" t="s">
        <v>490</v>
      </c>
      <c r="F145" s="63" t="s">
        <v>175</v>
      </c>
      <c r="G145" s="242">
        <f t="shared" si="6"/>
        <v>4</v>
      </c>
      <c r="H145" s="242">
        <f t="shared" si="7"/>
        <v>7</v>
      </c>
      <c r="I145" s="242"/>
      <c r="J145" s="242"/>
      <c r="L145" s="2" cm="1">
        <f t="array" ref="L145">SUM(--(LEFT(_xlfn.TEXTSPLIT($E145,"/"))=L$2))</f>
        <v>115</v>
      </c>
      <c r="M145" s="2" cm="1">
        <f t="array" ref="M145">SUM(--(LEFT(_xlfn.TEXTSPLIT($E145,"/"))=M$2))</f>
        <v>113</v>
      </c>
      <c r="N145" s="2" t="b">
        <f t="shared" si="8"/>
        <v>1</v>
      </c>
    </row>
    <row r="146" spans="2:14" ht="15.75">
      <c r="B146" s="61" t="s">
        <v>491</v>
      </c>
      <c r="C146" s="30" t="s">
        <v>492</v>
      </c>
      <c r="D146" s="62">
        <v>34664</v>
      </c>
      <c r="E146" s="6" t="s">
        <v>493</v>
      </c>
      <c r="F146" s="63" t="s">
        <v>131</v>
      </c>
      <c r="G146" s="242">
        <f t="shared" si="6"/>
        <v>4</v>
      </c>
      <c r="H146" s="242">
        <f t="shared" si="7"/>
        <v>6</v>
      </c>
      <c r="I146" s="242"/>
      <c r="J146" s="242"/>
      <c r="L146" s="2" cm="1">
        <f t="array" ref="L146">SUM(--(LEFT(_xlfn.TEXTSPLIT($E146,"/"))=L$2))</f>
        <v>48</v>
      </c>
      <c r="M146" s="2" cm="1">
        <f t="array" ref="M146">SUM(--(LEFT(_xlfn.TEXTSPLIT($E146,"/"))=M$2))</f>
        <v>43</v>
      </c>
      <c r="N146" s="2" t="b">
        <f t="shared" si="8"/>
        <v>1</v>
      </c>
    </row>
    <row r="147" spans="2:14" ht="15.75">
      <c r="B147" s="61" t="s">
        <v>494</v>
      </c>
      <c r="C147" s="30" t="s">
        <v>495</v>
      </c>
      <c r="D147" s="62">
        <v>36391</v>
      </c>
      <c r="E147" s="6" t="s">
        <v>496</v>
      </c>
      <c r="F147" s="63" t="s">
        <v>455</v>
      </c>
      <c r="G147" s="242">
        <f t="shared" si="6"/>
        <v>3</v>
      </c>
      <c r="H147" s="242">
        <f t="shared" si="7"/>
        <v>4</v>
      </c>
      <c r="I147" s="242"/>
      <c r="J147" s="242"/>
      <c r="L147" s="2" cm="1">
        <f t="array" ref="L147">SUM(--(LEFT(_xlfn.TEXTSPLIT($E147,"/"))=L$2))</f>
        <v>12</v>
      </c>
      <c r="M147" s="2" cm="1">
        <f t="array" ref="M147">SUM(--(LEFT(_xlfn.TEXTSPLIT($E147,"/"))=M$2))</f>
        <v>21</v>
      </c>
      <c r="N147" s="2" t="b">
        <f t="shared" si="8"/>
        <v>0</v>
      </c>
    </row>
    <row r="148" spans="2:14" ht="15.75">
      <c r="B148" s="61" t="s">
        <v>497</v>
      </c>
      <c r="C148" s="30" t="s">
        <v>498</v>
      </c>
      <c r="D148" s="62">
        <v>33904</v>
      </c>
      <c r="E148" s="6" t="s">
        <v>499</v>
      </c>
      <c r="F148" s="63" t="s">
        <v>58</v>
      </c>
      <c r="G148" s="242">
        <f t="shared" si="6"/>
        <v>4</v>
      </c>
      <c r="H148" s="242">
        <f t="shared" si="7"/>
        <v>2</v>
      </c>
      <c r="I148" s="242"/>
      <c r="J148" s="242"/>
      <c r="L148" s="2" cm="1">
        <f t="array" ref="L148">SUM(--(LEFT(_xlfn.TEXTSPLIT($E148,"/"))=L$2))</f>
        <v>163</v>
      </c>
      <c r="M148" s="2" cm="1">
        <f t="array" ref="M148">SUM(--(LEFT(_xlfn.TEXTSPLIT($E148,"/"))=M$2))</f>
        <v>156</v>
      </c>
      <c r="N148" s="2" t="b">
        <f t="shared" si="8"/>
        <v>1</v>
      </c>
    </row>
    <row r="149" spans="2:14" ht="15.75">
      <c r="B149" s="61" t="s">
        <v>500</v>
      </c>
      <c r="C149" s="30" t="s">
        <v>501</v>
      </c>
      <c r="D149" s="62">
        <v>35582</v>
      </c>
      <c r="E149" s="6" t="s">
        <v>502</v>
      </c>
      <c r="F149" s="63" t="s">
        <v>54</v>
      </c>
      <c r="G149" s="242">
        <f t="shared" si="6"/>
        <v>1</v>
      </c>
      <c r="H149" s="242">
        <f t="shared" si="7"/>
        <v>7</v>
      </c>
      <c r="I149" s="242"/>
      <c r="J149" s="242"/>
      <c r="L149" s="2" cm="1">
        <f t="array" ref="L149">SUM(--(LEFT(_xlfn.TEXTSPLIT($E149,"/"))=L$2))</f>
        <v>162</v>
      </c>
      <c r="M149" s="2" cm="1">
        <f t="array" ref="M149">SUM(--(LEFT(_xlfn.TEXTSPLIT($E149,"/"))=M$2))</f>
        <v>146</v>
      </c>
      <c r="N149" s="2" t="b">
        <f t="shared" si="8"/>
        <v>1</v>
      </c>
    </row>
    <row r="150" spans="2:14" ht="15.75">
      <c r="B150" s="61" t="s">
        <v>503</v>
      </c>
      <c r="C150" s="30" t="s">
        <v>504</v>
      </c>
      <c r="D150" s="62">
        <v>35772</v>
      </c>
      <c r="E150" s="6" t="s">
        <v>505</v>
      </c>
      <c r="F150" s="63" t="s">
        <v>87</v>
      </c>
      <c r="G150" s="242">
        <f t="shared" si="6"/>
        <v>2</v>
      </c>
      <c r="H150" s="242">
        <f t="shared" si="7"/>
        <v>1</v>
      </c>
      <c r="I150" s="242"/>
      <c r="J150" s="242"/>
      <c r="L150" s="2" cm="1">
        <f t="array" ref="L150">SUM(--(LEFT(_xlfn.TEXTSPLIT($E150,"/"))=L$2))</f>
        <v>49</v>
      </c>
      <c r="M150" s="2" cm="1">
        <f t="array" ref="M150">SUM(--(LEFT(_xlfn.TEXTSPLIT($E150,"/"))=M$2))</f>
        <v>45</v>
      </c>
      <c r="N150" s="2" t="b">
        <f t="shared" si="8"/>
        <v>1</v>
      </c>
    </row>
    <row r="151" spans="2:14" ht="15.75">
      <c r="B151" s="61" t="s">
        <v>506</v>
      </c>
      <c r="C151" s="30" t="s">
        <v>507</v>
      </c>
      <c r="D151" s="62">
        <v>35165</v>
      </c>
      <c r="E151" s="6" t="s">
        <v>508</v>
      </c>
      <c r="F151" s="63" t="s">
        <v>309</v>
      </c>
      <c r="G151" s="242">
        <f t="shared" si="6"/>
        <v>2</v>
      </c>
      <c r="H151" s="242">
        <f t="shared" si="7"/>
        <v>3</v>
      </c>
      <c r="I151" s="242"/>
      <c r="J151" s="242"/>
      <c r="L151" s="2" cm="1">
        <f t="array" ref="L151">SUM(--(LEFT(_xlfn.TEXTSPLIT($E151,"/"))=L$2))</f>
        <v>188</v>
      </c>
      <c r="M151" s="2" cm="1">
        <f t="array" ref="M151">SUM(--(LEFT(_xlfn.TEXTSPLIT($E151,"/"))=M$2))</f>
        <v>160</v>
      </c>
      <c r="N151" s="2" t="b">
        <f t="shared" si="8"/>
        <v>1</v>
      </c>
    </row>
    <row r="152" spans="2:14" ht="15.75">
      <c r="B152" s="61" t="s">
        <v>509</v>
      </c>
      <c r="C152" s="30" t="s">
        <v>2614</v>
      </c>
      <c r="D152" s="62">
        <v>38293</v>
      </c>
      <c r="E152" s="6" t="s">
        <v>510</v>
      </c>
      <c r="F152" s="63" t="s">
        <v>50</v>
      </c>
      <c r="G152" s="242">
        <f t="shared" si="6"/>
        <v>1</v>
      </c>
      <c r="H152" s="242">
        <f t="shared" si="7"/>
        <v>2</v>
      </c>
      <c r="I152" s="242"/>
      <c r="J152" s="242"/>
      <c r="L152" s="2" cm="1">
        <f t="array" ref="L152">SUM(--(LEFT(_xlfn.TEXTSPLIT($E152,"/"))=L$2))</f>
        <v>107</v>
      </c>
      <c r="M152" s="2" cm="1">
        <f t="array" ref="M152">SUM(--(LEFT(_xlfn.TEXTSPLIT($E152,"/"))=M$2))</f>
        <v>95</v>
      </c>
      <c r="N152" s="2" t="b">
        <f t="shared" si="8"/>
        <v>1</v>
      </c>
    </row>
    <row r="153" spans="2:14" ht="15.75">
      <c r="B153" s="61" t="s">
        <v>511</v>
      </c>
      <c r="C153" s="30" t="s">
        <v>512</v>
      </c>
      <c r="D153" s="62">
        <v>36504</v>
      </c>
      <c r="E153" s="6" t="s">
        <v>513</v>
      </c>
      <c r="F153" s="63" t="s">
        <v>150</v>
      </c>
      <c r="G153" s="242">
        <f t="shared" si="6"/>
        <v>2</v>
      </c>
      <c r="H153" s="242">
        <f t="shared" si="7"/>
        <v>5</v>
      </c>
      <c r="I153" s="242"/>
      <c r="J153" s="242"/>
      <c r="L153" s="2" cm="1">
        <f t="array" ref="L153">SUM(--(LEFT(_xlfn.TEXTSPLIT($E153,"/"))=L$2))</f>
        <v>171</v>
      </c>
      <c r="M153" s="2" cm="1">
        <f t="array" ref="M153">SUM(--(LEFT(_xlfn.TEXTSPLIT($E153,"/"))=M$2))</f>
        <v>146</v>
      </c>
      <c r="N153" s="2" t="b">
        <f t="shared" si="8"/>
        <v>1</v>
      </c>
    </row>
    <row r="154" spans="2:14" ht="15.75">
      <c r="B154" s="61" t="s">
        <v>514</v>
      </c>
      <c r="C154" s="30" t="s">
        <v>2577</v>
      </c>
      <c r="D154" s="62">
        <v>38445</v>
      </c>
      <c r="E154" s="6" t="s">
        <v>515</v>
      </c>
      <c r="F154" s="63" t="s">
        <v>131</v>
      </c>
      <c r="G154" s="242">
        <f t="shared" si="6"/>
        <v>1</v>
      </c>
      <c r="H154" s="242">
        <f t="shared" si="7"/>
        <v>7</v>
      </c>
      <c r="I154" s="242"/>
      <c r="J154" s="242"/>
      <c r="L154" s="2" cm="1">
        <f t="array" ref="L154">SUM(--(LEFT(_xlfn.TEXTSPLIT($E154,"/"))=L$2))</f>
        <v>251</v>
      </c>
      <c r="M154" s="2" cm="1">
        <f t="array" ref="M154">SUM(--(LEFT(_xlfn.TEXTSPLIT($E154,"/"))=M$2))</f>
        <v>233</v>
      </c>
      <c r="N154" s="2" t="b">
        <f t="shared" si="8"/>
        <v>1</v>
      </c>
    </row>
    <row r="155" spans="2:14" ht="15.75">
      <c r="B155" s="61" t="s">
        <v>516</v>
      </c>
      <c r="C155" s="30" t="s">
        <v>517</v>
      </c>
      <c r="D155" s="62">
        <v>37272</v>
      </c>
      <c r="E155" s="6" t="s">
        <v>518</v>
      </c>
      <c r="F155" s="63" t="s">
        <v>50</v>
      </c>
      <c r="G155" s="242">
        <f t="shared" si="6"/>
        <v>3</v>
      </c>
      <c r="H155" s="242">
        <f t="shared" si="7"/>
        <v>3</v>
      </c>
      <c r="I155" s="242"/>
      <c r="J155" s="242"/>
      <c r="L155" s="2" cm="1">
        <f t="array" ref="L155">SUM(--(LEFT(_xlfn.TEXTSPLIT($E155,"/"))=L$2))</f>
        <v>168</v>
      </c>
      <c r="M155" s="2" cm="1">
        <f t="array" ref="M155">SUM(--(LEFT(_xlfn.TEXTSPLIT($E155,"/"))=M$2))</f>
        <v>146</v>
      </c>
      <c r="N155" s="2" t="b">
        <f t="shared" si="8"/>
        <v>1</v>
      </c>
    </row>
    <row r="156" spans="2:14" ht="15.75">
      <c r="B156" s="61" t="s">
        <v>519</v>
      </c>
      <c r="C156" s="30" t="s">
        <v>520</v>
      </c>
      <c r="D156" s="62">
        <v>35291</v>
      </c>
      <c r="E156" s="6" t="s">
        <v>521</v>
      </c>
      <c r="F156" s="63" t="s">
        <v>201</v>
      </c>
      <c r="G156" s="242">
        <f t="shared" si="6"/>
        <v>2</v>
      </c>
      <c r="H156" s="242">
        <f t="shared" si="7"/>
        <v>3</v>
      </c>
      <c r="I156" s="242"/>
      <c r="J156" s="242"/>
      <c r="L156" s="2" cm="1">
        <f t="array" ref="L156">SUM(--(LEFT(_xlfn.TEXTSPLIT($E156,"/"))=L$2))</f>
        <v>219</v>
      </c>
      <c r="M156" s="2" cm="1">
        <f t="array" ref="M156">SUM(--(LEFT(_xlfn.TEXTSPLIT($E156,"/"))=M$2))</f>
        <v>210</v>
      </c>
      <c r="N156" s="2" t="b">
        <f t="shared" si="8"/>
        <v>1</v>
      </c>
    </row>
    <row r="157" spans="2:14" ht="15.75">
      <c r="B157" s="61" t="s">
        <v>522</v>
      </c>
      <c r="C157" s="30" t="s">
        <v>523</v>
      </c>
      <c r="D157" s="62">
        <v>34349</v>
      </c>
      <c r="E157" s="6" t="s">
        <v>524</v>
      </c>
      <c r="F157" s="63" t="s">
        <v>121</v>
      </c>
      <c r="G157" s="242">
        <f t="shared" si="6"/>
        <v>3</v>
      </c>
      <c r="H157" s="242">
        <f t="shared" si="7"/>
        <v>6</v>
      </c>
      <c r="I157" s="242"/>
      <c r="J157" s="242"/>
      <c r="L157" s="2" cm="1">
        <f t="array" ref="L157">SUM(--(LEFT(_xlfn.TEXTSPLIT($E157,"/"))=L$2))</f>
        <v>146</v>
      </c>
      <c r="M157" s="2" cm="1">
        <f t="array" ref="M157">SUM(--(LEFT(_xlfn.TEXTSPLIT($E157,"/"))=M$2))</f>
        <v>142</v>
      </c>
      <c r="N157" s="2" t="b">
        <f t="shared" si="8"/>
        <v>1</v>
      </c>
    </row>
    <row r="158" spans="2:14" ht="15.75">
      <c r="B158" s="61" t="s">
        <v>525</v>
      </c>
      <c r="C158" s="30" t="s">
        <v>526</v>
      </c>
      <c r="D158" s="62">
        <v>37534</v>
      </c>
      <c r="E158" s="6" t="s">
        <v>527</v>
      </c>
      <c r="F158" s="63" t="s">
        <v>111</v>
      </c>
      <c r="G158" s="242">
        <f t="shared" si="6"/>
        <v>1</v>
      </c>
      <c r="H158" s="242">
        <f t="shared" si="7"/>
        <v>6</v>
      </c>
      <c r="I158" s="242"/>
      <c r="J158" s="242"/>
      <c r="L158" s="2" cm="1">
        <f t="array" ref="L158">SUM(--(LEFT(_xlfn.TEXTSPLIT($E158,"/"))=L$2))</f>
        <v>19</v>
      </c>
      <c r="M158" s="2" cm="1">
        <f t="array" ref="M158">SUM(--(LEFT(_xlfn.TEXTSPLIT($E158,"/"))=M$2))</f>
        <v>12</v>
      </c>
      <c r="N158" s="2" t="b">
        <f t="shared" si="8"/>
        <v>1</v>
      </c>
    </row>
    <row r="159" spans="2:14" ht="15.75">
      <c r="B159" s="61" t="s">
        <v>528</v>
      </c>
      <c r="C159" s="30" t="s">
        <v>529</v>
      </c>
      <c r="D159" s="62">
        <v>33464</v>
      </c>
      <c r="E159" s="6" t="s">
        <v>530</v>
      </c>
      <c r="F159" s="63" t="s">
        <v>87</v>
      </c>
      <c r="G159" s="242">
        <f t="shared" si="6"/>
        <v>2</v>
      </c>
      <c r="H159" s="242">
        <f t="shared" si="7"/>
        <v>3</v>
      </c>
      <c r="I159" s="242"/>
      <c r="J159" s="242"/>
      <c r="L159" s="2" cm="1">
        <f t="array" ref="L159">SUM(--(LEFT(_xlfn.TEXTSPLIT($E159,"/"))=L$2))</f>
        <v>164</v>
      </c>
      <c r="M159" s="2" cm="1">
        <f t="array" ref="M159">SUM(--(LEFT(_xlfn.TEXTSPLIT($E159,"/"))=M$2))</f>
        <v>170</v>
      </c>
      <c r="N159" s="2" t="b">
        <f t="shared" si="8"/>
        <v>0</v>
      </c>
    </row>
    <row r="160" spans="2:14" ht="15.75">
      <c r="B160" s="61" t="s">
        <v>531</v>
      </c>
      <c r="C160" s="30" t="s">
        <v>532</v>
      </c>
      <c r="D160" s="62">
        <v>36141</v>
      </c>
      <c r="E160" s="6" t="s">
        <v>533</v>
      </c>
      <c r="F160" s="63" t="s">
        <v>179</v>
      </c>
      <c r="G160" s="242">
        <f t="shared" si="6"/>
        <v>2</v>
      </c>
      <c r="H160" s="242">
        <f t="shared" si="7"/>
        <v>6</v>
      </c>
      <c r="I160" s="242"/>
      <c r="J160" s="242"/>
      <c r="L160" s="2" cm="1">
        <f t="array" ref="L160">SUM(--(LEFT(_xlfn.TEXTSPLIT($E160,"/"))=L$2))</f>
        <v>113</v>
      </c>
      <c r="M160" s="2" cm="1">
        <f t="array" ref="M160">SUM(--(LEFT(_xlfn.TEXTSPLIT($E160,"/"))=M$2))</f>
        <v>102</v>
      </c>
      <c r="N160" s="2" t="b">
        <f t="shared" si="8"/>
        <v>1</v>
      </c>
    </row>
    <row r="161" spans="2:14" ht="15.75">
      <c r="B161" s="61" t="s">
        <v>534</v>
      </c>
      <c r="C161" s="30" t="s">
        <v>535</v>
      </c>
      <c r="D161" s="62">
        <v>34043</v>
      </c>
      <c r="E161" s="6" t="s">
        <v>536</v>
      </c>
      <c r="F161" s="63" t="s">
        <v>211</v>
      </c>
      <c r="G161" s="242">
        <f t="shared" si="6"/>
        <v>3</v>
      </c>
      <c r="H161" s="242">
        <f t="shared" si="7"/>
        <v>1</v>
      </c>
      <c r="I161" s="242"/>
      <c r="J161" s="242"/>
      <c r="L161" s="2" cm="1">
        <f t="array" ref="L161">SUM(--(LEFT(_xlfn.TEXTSPLIT($E161,"/"))=L$2))</f>
        <v>123</v>
      </c>
      <c r="M161" s="2" cm="1">
        <f t="array" ref="M161">SUM(--(LEFT(_xlfn.TEXTSPLIT($E161,"/"))=M$2))</f>
        <v>113</v>
      </c>
      <c r="N161" s="2" t="b">
        <f t="shared" si="8"/>
        <v>1</v>
      </c>
    </row>
    <row r="162" spans="2:14" ht="15.75">
      <c r="B162" s="61" t="s">
        <v>537</v>
      </c>
      <c r="C162" s="30" t="s">
        <v>538</v>
      </c>
      <c r="D162" s="62">
        <v>34916</v>
      </c>
      <c r="E162" s="6" t="s">
        <v>539</v>
      </c>
      <c r="F162" s="63" t="s">
        <v>103</v>
      </c>
      <c r="G162" s="242">
        <f t="shared" si="6"/>
        <v>1</v>
      </c>
      <c r="H162" s="242">
        <f t="shared" si="7"/>
        <v>6</v>
      </c>
      <c r="I162" s="242"/>
      <c r="J162" s="242"/>
      <c r="L162" s="2" cm="1">
        <f t="array" ref="L162">SUM(--(LEFT(_xlfn.TEXTSPLIT($E162,"/"))=L$2))</f>
        <v>108</v>
      </c>
      <c r="M162" s="2" cm="1">
        <f t="array" ref="M162">SUM(--(LEFT(_xlfn.TEXTSPLIT($E162,"/"))=M$2))</f>
        <v>102</v>
      </c>
      <c r="N162" s="2" t="b">
        <f t="shared" si="8"/>
        <v>1</v>
      </c>
    </row>
    <row r="163" spans="2:14" ht="15.75">
      <c r="B163" s="61" t="s">
        <v>540</v>
      </c>
      <c r="C163" s="30" t="s">
        <v>541</v>
      </c>
      <c r="D163" s="62">
        <v>37157</v>
      </c>
      <c r="E163" s="6" t="s">
        <v>542</v>
      </c>
      <c r="F163" s="63" t="s">
        <v>77</v>
      </c>
      <c r="G163" s="242">
        <f t="shared" si="6"/>
        <v>4</v>
      </c>
      <c r="H163" s="242">
        <f t="shared" si="7"/>
        <v>7</v>
      </c>
      <c r="I163" s="242"/>
      <c r="J163" s="242"/>
      <c r="L163" s="2" cm="1">
        <f t="array" ref="L163">SUM(--(LEFT(_xlfn.TEXTSPLIT($E163,"/"))=L$2))</f>
        <v>246</v>
      </c>
      <c r="M163" s="2" cm="1">
        <f t="array" ref="M163">SUM(--(LEFT(_xlfn.TEXTSPLIT($E163,"/"))=M$2))</f>
        <v>231</v>
      </c>
      <c r="N163" s="2" t="b">
        <f t="shared" si="8"/>
        <v>1</v>
      </c>
    </row>
    <row r="164" spans="2:14" ht="15.75">
      <c r="B164" s="61" t="s">
        <v>543</v>
      </c>
      <c r="C164" s="30" t="s">
        <v>544</v>
      </c>
      <c r="D164" s="62">
        <v>35523</v>
      </c>
      <c r="E164" s="6" t="s">
        <v>545</v>
      </c>
      <c r="F164" s="63" t="s">
        <v>84</v>
      </c>
      <c r="G164" s="242">
        <f t="shared" si="6"/>
        <v>1</v>
      </c>
      <c r="H164" s="242">
        <f t="shared" si="7"/>
        <v>4</v>
      </c>
      <c r="I164" s="242"/>
      <c r="J164" s="242"/>
      <c r="L164" s="2" cm="1">
        <f t="array" ref="L164">SUM(--(LEFT(_xlfn.TEXTSPLIT($E164,"/"))=L$2))</f>
        <v>145</v>
      </c>
      <c r="M164" s="2" cm="1">
        <f t="array" ref="M164">SUM(--(LEFT(_xlfn.TEXTSPLIT($E164,"/"))=M$2))</f>
        <v>132</v>
      </c>
      <c r="N164" s="2" t="b">
        <f t="shared" si="8"/>
        <v>1</v>
      </c>
    </row>
    <row r="165" spans="2:14" ht="15.75">
      <c r="B165" s="61" t="s">
        <v>546</v>
      </c>
      <c r="C165" s="30" t="s">
        <v>2643</v>
      </c>
      <c r="D165" s="62">
        <v>34577</v>
      </c>
      <c r="E165" s="6" t="s">
        <v>547</v>
      </c>
      <c r="F165" s="63" t="s">
        <v>309</v>
      </c>
      <c r="G165" s="242">
        <f t="shared" si="6"/>
        <v>5</v>
      </c>
      <c r="H165" s="242">
        <f t="shared" si="7"/>
        <v>3</v>
      </c>
      <c r="I165" s="242"/>
      <c r="J165" s="242"/>
      <c r="L165" s="2" cm="1">
        <f t="array" ref="L165">SUM(--(LEFT(_xlfn.TEXTSPLIT($E165,"/"))=L$2))</f>
        <v>143</v>
      </c>
      <c r="M165" s="2" cm="1">
        <f t="array" ref="M165">SUM(--(LEFT(_xlfn.TEXTSPLIT($E165,"/"))=M$2))</f>
        <v>143</v>
      </c>
      <c r="N165" s="2" t="b">
        <f t="shared" si="8"/>
        <v>0</v>
      </c>
    </row>
    <row r="166" spans="2:14" ht="15.75">
      <c r="B166" s="61" t="s">
        <v>548</v>
      </c>
      <c r="C166" s="30" t="s">
        <v>549</v>
      </c>
      <c r="D166" s="62">
        <v>37191</v>
      </c>
      <c r="E166" s="6" t="s">
        <v>550</v>
      </c>
      <c r="F166" s="63" t="s">
        <v>339</v>
      </c>
      <c r="G166" s="242">
        <f t="shared" si="6"/>
        <v>4</v>
      </c>
      <c r="H166" s="242">
        <f t="shared" si="7"/>
        <v>6</v>
      </c>
      <c r="I166" s="242"/>
      <c r="J166" s="242"/>
      <c r="L166" s="2" cm="1">
        <f t="array" ref="L166">SUM(--(LEFT(_xlfn.TEXTSPLIT($E166,"/"))=L$2))</f>
        <v>21</v>
      </c>
      <c r="M166" s="2" cm="1">
        <f t="array" ref="M166">SUM(--(LEFT(_xlfn.TEXTSPLIT($E166,"/"))=M$2))</f>
        <v>11</v>
      </c>
      <c r="N166" s="2" t="b">
        <f t="shared" si="8"/>
        <v>1</v>
      </c>
    </row>
    <row r="167" spans="2:14" ht="15.75">
      <c r="B167" s="61" t="s">
        <v>551</v>
      </c>
      <c r="C167" s="30" t="s">
        <v>552</v>
      </c>
      <c r="D167" s="62">
        <v>34763</v>
      </c>
      <c r="E167" s="6" t="s">
        <v>553</v>
      </c>
      <c r="F167" s="63" t="s">
        <v>339</v>
      </c>
      <c r="G167" s="242">
        <f t="shared" si="6"/>
        <v>1</v>
      </c>
      <c r="H167" s="242">
        <f t="shared" si="7"/>
        <v>7</v>
      </c>
      <c r="I167" s="242"/>
      <c r="J167" s="242"/>
      <c r="L167" s="2" cm="1">
        <f t="array" ref="L167">SUM(--(LEFT(_xlfn.TEXTSPLIT($E167,"/"))=L$2))</f>
        <v>188</v>
      </c>
      <c r="M167" s="2" cm="1">
        <f t="array" ref="M167">SUM(--(LEFT(_xlfn.TEXTSPLIT($E167,"/"))=M$2))</f>
        <v>162</v>
      </c>
      <c r="N167" s="2" t="b">
        <f t="shared" si="8"/>
        <v>1</v>
      </c>
    </row>
    <row r="168" spans="2:14" ht="15.75">
      <c r="B168" s="61" t="s">
        <v>554</v>
      </c>
      <c r="C168" s="30" t="s">
        <v>555</v>
      </c>
      <c r="D168" s="62">
        <v>34150</v>
      </c>
      <c r="E168" s="6" t="s">
        <v>556</v>
      </c>
      <c r="F168" s="63" t="s">
        <v>107</v>
      </c>
      <c r="G168" s="242">
        <f t="shared" si="6"/>
        <v>5</v>
      </c>
      <c r="H168" s="242">
        <f t="shared" si="7"/>
        <v>3</v>
      </c>
      <c r="I168" s="242"/>
      <c r="J168" s="242"/>
      <c r="L168" s="2" cm="1">
        <f t="array" ref="L168">SUM(--(LEFT(_xlfn.TEXTSPLIT($E168,"/"))=L$2))</f>
        <v>237</v>
      </c>
      <c r="M168" s="2" cm="1">
        <f t="array" ref="M168">SUM(--(LEFT(_xlfn.TEXTSPLIT($E168,"/"))=M$2))</f>
        <v>216</v>
      </c>
      <c r="N168" s="2" t="b">
        <f t="shared" si="8"/>
        <v>1</v>
      </c>
    </row>
    <row r="169" spans="2:14" ht="15.75">
      <c r="B169" s="61" t="s">
        <v>557</v>
      </c>
      <c r="C169" s="30" t="s">
        <v>558</v>
      </c>
      <c r="D169" s="62">
        <v>35620</v>
      </c>
      <c r="E169" s="6" t="s">
        <v>559</v>
      </c>
      <c r="F169" s="63" t="s">
        <v>455</v>
      </c>
      <c r="G169" s="242">
        <f t="shared" si="6"/>
        <v>2</v>
      </c>
      <c r="H169" s="242">
        <f t="shared" si="7"/>
        <v>3</v>
      </c>
      <c r="I169" s="242"/>
      <c r="J169" s="242"/>
      <c r="L169" s="2" cm="1">
        <f t="array" ref="L169">SUM(--(LEFT(_xlfn.TEXTSPLIT($E169,"/"))=L$2))</f>
        <v>173</v>
      </c>
      <c r="M169" s="2" cm="1">
        <f t="array" ref="M169">SUM(--(LEFT(_xlfn.TEXTSPLIT($E169,"/"))=M$2))</f>
        <v>174</v>
      </c>
      <c r="N169" s="2" t="b">
        <f t="shared" si="8"/>
        <v>0</v>
      </c>
    </row>
    <row r="170" spans="2:14" ht="15.75">
      <c r="B170" s="61" t="s">
        <v>560</v>
      </c>
      <c r="C170" s="30" t="s">
        <v>561</v>
      </c>
      <c r="D170" s="62">
        <v>33766</v>
      </c>
      <c r="E170" s="6" t="s">
        <v>562</v>
      </c>
      <c r="F170" s="63" t="s">
        <v>111</v>
      </c>
      <c r="G170" s="242">
        <f t="shared" si="6"/>
        <v>2</v>
      </c>
      <c r="H170" s="242">
        <f t="shared" si="7"/>
        <v>4</v>
      </c>
      <c r="I170" s="242"/>
      <c r="J170" s="242"/>
      <c r="L170" s="2" cm="1">
        <f t="array" ref="L170">SUM(--(LEFT(_xlfn.TEXTSPLIT($E170,"/"))=L$2))</f>
        <v>239</v>
      </c>
      <c r="M170" s="2" cm="1">
        <f t="array" ref="M170">SUM(--(LEFT(_xlfn.TEXTSPLIT($E170,"/"))=M$2))</f>
        <v>228</v>
      </c>
      <c r="N170" s="2" t="b">
        <f t="shared" si="8"/>
        <v>1</v>
      </c>
    </row>
    <row r="171" spans="2:14" ht="15.75">
      <c r="B171" s="61" t="s">
        <v>563</v>
      </c>
      <c r="C171" s="30" t="s">
        <v>30</v>
      </c>
      <c r="D171" s="62">
        <v>36291</v>
      </c>
      <c r="E171" s="6" t="s">
        <v>564</v>
      </c>
      <c r="F171" s="63" t="s">
        <v>309</v>
      </c>
      <c r="G171" s="242">
        <f t="shared" si="6"/>
        <v>2</v>
      </c>
      <c r="H171" s="242">
        <f t="shared" si="7"/>
        <v>2</v>
      </c>
      <c r="I171" s="242"/>
      <c r="J171" s="242"/>
      <c r="L171" s="2" cm="1">
        <f t="array" ref="L171">SUM(--(LEFT(_xlfn.TEXTSPLIT($E171,"/"))=L$2))</f>
        <v>143</v>
      </c>
      <c r="M171" s="2" cm="1">
        <f t="array" ref="M171">SUM(--(LEFT(_xlfn.TEXTSPLIT($E171,"/"))=M$2))</f>
        <v>116</v>
      </c>
      <c r="N171" s="2" t="b">
        <f t="shared" si="8"/>
        <v>1</v>
      </c>
    </row>
    <row r="172" spans="2:14" ht="15.75">
      <c r="B172" s="61" t="s">
        <v>565</v>
      </c>
      <c r="C172" s="30" t="s">
        <v>566</v>
      </c>
      <c r="D172" s="62">
        <v>37034</v>
      </c>
      <c r="E172" s="6" t="s">
        <v>567</v>
      </c>
      <c r="F172" s="63" t="s">
        <v>87</v>
      </c>
      <c r="G172" s="242">
        <f t="shared" si="6"/>
        <v>4</v>
      </c>
      <c r="H172" s="242">
        <f t="shared" si="7"/>
        <v>3</v>
      </c>
      <c r="I172" s="242"/>
      <c r="J172" s="242"/>
      <c r="L172" s="2" cm="1">
        <f t="array" ref="L172">SUM(--(LEFT(_xlfn.TEXTSPLIT($E172,"/"))=L$2))</f>
        <v>171</v>
      </c>
      <c r="M172" s="2" cm="1">
        <f t="array" ref="M172">SUM(--(LEFT(_xlfn.TEXTSPLIT($E172,"/"))=M$2))</f>
        <v>143</v>
      </c>
      <c r="N172" s="2" t="b">
        <f t="shared" si="8"/>
        <v>1</v>
      </c>
    </row>
    <row r="173" spans="2:14" ht="15.75">
      <c r="B173" s="61" t="s">
        <v>568</v>
      </c>
      <c r="C173" s="30" t="s">
        <v>569</v>
      </c>
      <c r="D173" s="62">
        <v>38001</v>
      </c>
      <c r="E173" s="6" t="s">
        <v>570</v>
      </c>
      <c r="F173" s="63" t="s">
        <v>103</v>
      </c>
      <c r="G173" s="242">
        <f t="shared" si="6"/>
        <v>3</v>
      </c>
      <c r="H173" s="242">
        <f t="shared" si="7"/>
        <v>4</v>
      </c>
      <c r="I173" s="242"/>
      <c r="J173" s="242"/>
      <c r="L173" s="2" cm="1">
        <f t="array" ref="L173">SUM(--(LEFT(_xlfn.TEXTSPLIT($E173,"/"))=L$2))</f>
        <v>126</v>
      </c>
      <c r="M173" s="2" cm="1">
        <f t="array" ref="M173">SUM(--(LEFT(_xlfn.TEXTSPLIT($E173,"/"))=M$2))</f>
        <v>116</v>
      </c>
      <c r="N173" s="2" t="b">
        <f t="shared" si="8"/>
        <v>1</v>
      </c>
    </row>
    <row r="174" spans="2:14" ht="15.75">
      <c r="B174" s="61" t="s">
        <v>571</v>
      </c>
      <c r="C174" s="30" t="s">
        <v>572</v>
      </c>
      <c r="D174" s="62">
        <v>38210</v>
      </c>
      <c r="E174" s="6" t="s">
        <v>573</v>
      </c>
      <c r="F174" s="63" t="s">
        <v>252</v>
      </c>
      <c r="G174" s="242">
        <f t="shared" si="6"/>
        <v>2</v>
      </c>
      <c r="H174" s="242">
        <f t="shared" si="7"/>
        <v>3</v>
      </c>
      <c r="I174" s="242"/>
      <c r="J174" s="242"/>
      <c r="L174" s="2" cm="1">
        <f t="array" ref="L174">SUM(--(LEFT(_xlfn.TEXTSPLIT($E174,"/"))=L$2))</f>
        <v>51</v>
      </c>
      <c r="M174" s="2" cm="1">
        <f t="array" ref="M174">SUM(--(LEFT(_xlfn.TEXTSPLIT($E174,"/"))=M$2))</f>
        <v>42</v>
      </c>
      <c r="N174" s="2" t="b">
        <f t="shared" si="8"/>
        <v>1</v>
      </c>
    </row>
    <row r="175" spans="2:14" ht="15.75">
      <c r="B175" s="61" t="s">
        <v>574</v>
      </c>
      <c r="C175" s="30" t="s">
        <v>575</v>
      </c>
      <c r="D175" s="62">
        <v>36235</v>
      </c>
      <c r="E175" s="6" t="s">
        <v>576</v>
      </c>
      <c r="F175" s="63" t="s">
        <v>103</v>
      </c>
      <c r="G175" s="242">
        <f t="shared" si="6"/>
        <v>3</v>
      </c>
      <c r="H175" s="242">
        <f t="shared" si="7"/>
        <v>2</v>
      </c>
      <c r="I175" s="242"/>
      <c r="J175" s="242"/>
      <c r="L175" s="2" cm="1">
        <f t="array" ref="L175">SUM(--(LEFT(_xlfn.TEXTSPLIT($E175,"/"))=L$2))</f>
        <v>42</v>
      </c>
      <c r="M175" s="2" cm="1">
        <f t="array" ref="M175">SUM(--(LEFT(_xlfn.TEXTSPLIT($E175,"/"))=M$2))</f>
        <v>44</v>
      </c>
      <c r="N175" s="2" t="b">
        <f t="shared" si="8"/>
        <v>0</v>
      </c>
    </row>
    <row r="176" spans="2:14" ht="15.75">
      <c r="B176" s="61" t="s">
        <v>577</v>
      </c>
      <c r="C176" s="30" t="s">
        <v>578</v>
      </c>
      <c r="D176" s="62">
        <v>39121</v>
      </c>
      <c r="E176" s="6" t="s">
        <v>579</v>
      </c>
      <c r="F176" s="63" t="s">
        <v>121</v>
      </c>
      <c r="G176" s="242">
        <f t="shared" si="6"/>
        <v>2</v>
      </c>
      <c r="H176" s="242">
        <f t="shared" si="7"/>
        <v>4</v>
      </c>
      <c r="I176" s="242"/>
      <c r="J176" s="242"/>
      <c r="L176" s="2" cm="1">
        <f t="array" ref="L176">SUM(--(LEFT(_xlfn.TEXTSPLIT($E176,"/"))=L$2))</f>
        <v>193</v>
      </c>
      <c r="M176" s="2" cm="1">
        <f t="array" ref="M176">SUM(--(LEFT(_xlfn.TEXTSPLIT($E176,"/"))=M$2))</f>
        <v>175</v>
      </c>
      <c r="N176" s="2" t="b">
        <f t="shared" si="8"/>
        <v>1</v>
      </c>
    </row>
    <row r="177" spans="2:14" ht="15.75">
      <c r="B177" s="61" t="s">
        <v>580</v>
      </c>
      <c r="C177" s="30" t="s">
        <v>581</v>
      </c>
      <c r="D177" s="62">
        <v>36316</v>
      </c>
      <c r="E177" s="6" t="s">
        <v>582</v>
      </c>
      <c r="F177" s="63" t="s">
        <v>201</v>
      </c>
      <c r="G177" s="242">
        <f t="shared" si="6"/>
        <v>1</v>
      </c>
      <c r="H177" s="242">
        <f t="shared" si="7"/>
        <v>6</v>
      </c>
      <c r="I177" s="242"/>
      <c r="J177" s="242"/>
      <c r="L177" s="2" cm="1">
        <f t="array" ref="L177">SUM(--(LEFT(_xlfn.TEXTSPLIT($E177,"/"))=L$2))</f>
        <v>134</v>
      </c>
      <c r="M177" s="2" cm="1">
        <f t="array" ref="M177">SUM(--(LEFT(_xlfn.TEXTSPLIT($E177,"/"))=M$2))</f>
        <v>129</v>
      </c>
      <c r="N177" s="2" t="b">
        <f t="shared" si="8"/>
        <v>1</v>
      </c>
    </row>
    <row r="178" spans="2:14" ht="15.75">
      <c r="B178" s="61" t="s">
        <v>583</v>
      </c>
      <c r="C178" s="30" t="s">
        <v>584</v>
      </c>
      <c r="D178" s="62">
        <v>34902</v>
      </c>
      <c r="E178" s="6" t="s">
        <v>585</v>
      </c>
      <c r="F178" s="63" t="s">
        <v>54</v>
      </c>
      <c r="G178" s="242">
        <f t="shared" si="6"/>
        <v>4</v>
      </c>
      <c r="H178" s="242">
        <f t="shared" si="7"/>
        <v>6</v>
      </c>
      <c r="I178" s="242"/>
      <c r="J178" s="242"/>
      <c r="L178" s="2" cm="1">
        <f t="array" ref="L178">SUM(--(LEFT(_xlfn.TEXTSPLIT($E178,"/"))=L$2))</f>
        <v>102</v>
      </c>
      <c r="M178" s="2" cm="1">
        <f t="array" ref="M178">SUM(--(LEFT(_xlfn.TEXTSPLIT($E178,"/"))=M$2))</f>
        <v>92</v>
      </c>
      <c r="N178" s="2" t="b">
        <f t="shared" si="8"/>
        <v>1</v>
      </c>
    </row>
    <row r="179" spans="2:14" ht="15.75">
      <c r="B179" s="61" t="s">
        <v>586</v>
      </c>
      <c r="C179" s="30" t="s">
        <v>587</v>
      </c>
      <c r="D179" s="62">
        <v>38689</v>
      </c>
      <c r="E179" s="6" t="s">
        <v>588</v>
      </c>
      <c r="F179" s="63" t="s">
        <v>69</v>
      </c>
      <c r="G179" s="242">
        <f t="shared" si="6"/>
        <v>1</v>
      </c>
      <c r="H179" s="242">
        <f t="shared" si="7"/>
        <v>6</v>
      </c>
      <c r="I179" s="242"/>
      <c r="J179" s="242"/>
      <c r="L179" s="2" cm="1">
        <f t="array" ref="L179">SUM(--(LEFT(_xlfn.TEXTSPLIT($E179,"/"))=L$2))</f>
        <v>56</v>
      </c>
      <c r="M179" s="2" cm="1">
        <f t="array" ref="M179">SUM(--(LEFT(_xlfn.TEXTSPLIT($E179,"/"))=M$2))</f>
        <v>57</v>
      </c>
      <c r="N179" s="2" t="b">
        <f t="shared" si="8"/>
        <v>0</v>
      </c>
    </row>
    <row r="180" spans="2:14" ht="15.75">
      <c r="B180" s="61" t="s">
        <v>589</v>
      </c>
      <c r="C180" s="30" t="s">
        <v>590</v>
      </c>
      <c r="D180" s="62">
        <v>36555</v>
      </c>
      <c r="E180" s="6" t="s">
        <v>591</v>
      </c>
      <c r="F180" s="63" t="s">
        <v>46</v>
      </c>
      <c r="G180" s="242">
        <f t="shared" si="6"/>
        <v>5</v>
      </c>
      <c r="H180" s="242">
        <f t="shared" si="7"/>
        <v>7</v>
      </c>
      <c r="I180" s="242"/>
      <c r="J180" s="242"/>
      <c r="L180" s="2" cm="1">
        <f t="array" ref="L180">SUM(--(LEFT(_xlfn.TEXTSPLIT($E180,"/"))=L$2))</f>
        <v>115</v>
      </c>
      <c r="M180" s="2" cm="1">
        <f t="array" ref="M180">SUM(--(LEFT(_xlfn.TEXTSPLIT($E180,"/"))=M$2))</f>
        <v>103</v>
      </c>
      <c r="N180" s="2" t="b">
        <f t="shared" si="8"/>
        <v>1</v>
      </c>
    </row>
    <row r="181" spans="2:14" ht="15.75">
      <c r="B181" s="61" t="s">
        <v>592</v>
      </c>
      <c r="C181" s="30" t="s">
        <v>593</v>
      </c>
      <c r="D181" s="62">
        <v>37980</v>
      </c>
      <c r="E181" s="6" t="s">
        <v>594</v>
      </c>
      <c r="F181" s="63" t="s">
        <v>175</v>
      </c>
      <c r="G181" s="242">
        <f t="shared" si="6"/>
        <v>4</v>
      </c>
      <c r="H181" s="242">
        <f t="shared" si="7"/>
        <v>4</v>
      </c>
      <c r="I181" s="242"/>
      <c r="J181" s="242"/>
      <c r="L181" s="2" cm="1">
        <f t="array" ref="L181">SUM(--(LEFT(_xlfn.TEXTSPLIT($E181,"/"))=L$2))</f>
        <v>34</v>
      </c>
      <c r="M181" s="2" cm="1">
        <f t="array" ref="M181">SUM(--(LEFT(_xlfn.TEXTSPLIT($E181,"/"))=M$2))</f>
        <v>27</v>
      </c>
      <c r="N181" s="2" t="b">
        <f t="shared" si="8"/>
        <v>1</v>
      </c>
    </row>
    <row r="182" spans="2:14" ht="15.75">
      <c r="B182" s="61" t="s">
        <v>595</v>
      </c>
      <c r="C182" s="30" t="s">
        <v>596</v>
      </c>
      <c r="D182" s="62">
        <v>35654</v>
      </c>
      <c r="E182" s="6" t="s">
        <v>597</v>
      </c>
      <c r="F182" s="63" t="s">
        <v>84</v>
      </c>
      <c r="G182" s="242">
        <f t="shared" si="6"/>
        <v>2</v>
      </c>
      <c r="H182" s="242">
        <f t="shared" si="7"/>
        <v>2</v>
      </c>
      <c r="I182" s="242"/>
      <c r="J182" s="242"/>
      <c r="L182" s="2" cm="1">
        <f t="array" ref="L182">SUM(--(LEFT(_xlfn.TEXTSPLIT($E182,"/"))=L$2))</f>
        <v>64</v>
      </c>
      <c r="M182" s="2" cm="1">
        <f t="array" ref="M182">SUM(--(LEFT(_xlfn.TEXTSPLIT($E182,"/"))=M$2))</f>
        <v>59</v>
      </c>
      <c r="N182" s="2" t="b">
        <f t="shared" si="8"/>
        <v>1</v>
      </c>
    </row>
    <row r="183" spans="2:14" ht="15.75">
      <c r="B183" s="61" t="s">
        <v>598</v>
      </c>
      <c r="C183" s="30" t="s">
        <v>2734</v>
      </c>
      <c r="D183" s="62">
        <v>36840</v>
      </c>
      <c r="E183" s="6" t="s">
        <v>599</v>
      </c>
      <c r="F183" s="63" t="s">
        <v>103</v>
      </c>
      <c r="G183" s="242">
        <f t="shared" si="6"/>
        <v>2</v>
      </c>
      <c r="H183" s="242">
        <f t="shared" si="7"/>
        <v>5</v>
      </c>
      <c r="I183" s="242"/>
      <c r="J183" s="242"/>
      <c r="L183" s="2" cm="1">
        <f t="array" ref="L183">SUM(--(LEFT(_xlfn.TEXTSPLIT($E183,"/"))=L$2))</f>
        <v>205</v>
      </c>
      <c r="M183" s="2" cm="1">
        <f t="array" ref="M183">SUM(--(LEFT(_xlfn.TEXTSPLIT($E183,"/"))=M$2))</f>
        <v>200</v>
      </c>
      <c r="N183" s="2" t="b">
        <f t="shared" si="8"/>
        <v>1</v>
      </c>
    </row>
    <row r="184" spans="2:14" ht="15.75">
      <c r="B184" s="61" t="s">
        <v>600</v>
      </c>
      <c r="C184" s="30" t="s">
        <v>601</v>
      </c>
      <c r="D184" s="62">
        <v>38168</v>
      </c>
      <c r="E184" s="6" t="s">
        <v>602</v>
      </c>
      <c r="F184" s="63" t="s">
        <v>252</v>
      </c>
      <c r="G184" s="242">
        <f t="shared" si="6"/>
        <v>5</v>
      </c>
      <c r="H184" s="242">
        <f t="shared" si="7"/>
        <v>3</v>
      </c>
      <c r="I184" s="242"/>
      <c r="J184" s="242"/>
      <c r="L184" s="2" cm="1">
        <f t="array" ref="L184">SUM(--(LEFT(_xlfn.TEXTSPLIT($E184,"/"))=L$2))</f>
        <v>145</v>
      </c>
      <c r="M184" s="2" cm="1">
        <f t="array" ref="M184">SUM(--(LEFT(_xlfn.TEXTSPLIT($E184,"/"))=M$2))</f>
        <v>117</v>
      </c>
      <c r="N184" s="2" t="b">
        <f t="shared" si="8"/>
        <v>1</v>
      </c>
    </row>
    <row r="185" spans="2:14" ht="15.75">
      <c r="B185" s="61" t="s">
        <v>603</v>
      </c>
      <c r="C185" s="30" t="s">
        <v>604</v>
      </c>
      <c r="D185" s="62">
        <v>37587</v>
      </c>
      <c r="E185" s="6" t="s">
        <v>605</v>
      </c>
      <c r="F185" s="63" t="s">
        <v>69</v>
      </c>
      <c r="G185" s="242">
        <f t="shared" si="6"/>
        <v>4</v>
      </c>
      <c r="H185" s="242">
        <f t="shared" si="7"/>
        <v>3</v>
      </c>
      <c r="I185" s="242"/>
      <c r="J185" s="242"/>
      <c r="L185" s="2" cm="1">
        <f t="array" ref="L185">SUM(--(LEFT(_xlfn.TEXTSPLIT($E185,"/"))=L$2))</f>
        <v>95</v>
      </c>
      <c r="M185" s="2" cm="1">
        <f t="array" ref="M185">SUM(--(LEFT(_xlfn.TEXTSPLIT($E185,"/"))=M$2))</f>
        <v>98</v>
      </c>
      <c r="N185" s="2" t="b">
        <f t="shared" si="8"/>
        <v>0</v>
      </c>
    </row>
    <row r="186" spans="2:14" ht="15.75">
      <c r="B186" s="61" t="s">
        <v>606</v>
      </c>
      <c r="C186" s="30" t="s">
        <v>2727</v>
      </c>
      <c r="D186" s="62">
        <v>34369</v>
      </c>
      <c r="E186" s="6" t="s">
        <v>607</v>
      </c>
      <c r="F186" s="63" t="s">
        <v>131</v>
      </c>
      <c r="G186" s="242">
        <f t="shared" si="6"/>
        <v>1</v>
      </c>
      <c r="H186" s="242">
        <f t="shared" si="7"/>
        <v>5</v>
      </c>
      <c r="I186" s="242"/>
      <c r="J186" s="242"/>
      <c r="L186" s="2" cm="1">
        <f t="array" ref="L186">SUM(--(LEFT(_xlfn.TEXTSPLIT($E186,"/"))=L$2))</f>
        <v>5</v>
      </c>
      <c r="M186" s="2" cm="1">
        <f t="array" ref="M186">SUM(--(LEFT(_xlfn.TEXTSPLIT($E186,"/"))=M$2))</f>
        <v>10</v>
      </c>
      <c r="N186" s="2" t="b">
        <f t="shared" si="8"/>
        <v>0</v>
      </c>
    </row>
    <row r="187" spans="2:14" ht="15.75">
      <c r="B187" s="61" t="s">
        <v>608</v>
      </c>
      <c r="C187" s="30" t="s">
        <v>609</v>
      </c>
      <c r="D187" s="62">
        <v>36962</v>
      </c>
      <c r="E187" s="6" t="s">
        <v>610</v>
      </c>
      <c r="F187" s="63" t="s">
        <v>103</v>
      </c>
      <c r="G187" s="242">
        <f t="shared" si="6"/>
        <v>2</v>
      </c>
      <c r="H187" s="242">
        <f t="shared" si="7"/>
        <v>1</v>
      </c>
      <c r="I187" s="242"/>
      <c r="J187" s="242"/>
      <c r="L187" s="2" cm="1">
        <f t="array" ref="L187">SUM(--(LEFT(_xlfn.TEXTSPLIT($E187,"/"))=L$2))</f>
        <v>236</v>
      </c>
      <c r="M187" s="2" cm="1">
        <f t="array" ref="M187">SUM(--(LEFT(_xlfn.TEXTSPLIT($E187,"/"))=M$2))</f>
        <v>229</v>
      </c>
      <c r="N187" s="2" t="b">
        <f t="shared" si="8"/>
        <v>1</v>
      </c>
    </row>
    <row r="188" spans="2:14" ht="15.75">
      <c r="B188" s="61" t="s">
        <v>611</v>
      </c>
      <c r="C188" s="30" t="s">
        <v>612</v>
      </c>
      <c r="D188" s="62">
        <v>35615</v>
      </c>
      <c r="E188" s="6" t="s">
        <v>613</v>
      </c>
      <c r="F188" s="63" t="s">
        <v>309</v>
      </c>
      <c r="G188" s="242">
        <f t="shared" si="6"/>
        <v>1</v>
      </c>
      <c r="H188" s="242">
        <f t="shared" si="7"/>
        <v>5</v>
      </c>
      <c r="I188" s="242"/>
      <c r="J188" s="242"/>
      <c r="L188" s="2" cm="1">
        <f t="array" ref="L188">SUM(--(LEFT(_xlfn.TEXTSPLIT($E188,"/"))=L$2))</f>
        <v>53</v>
      </c>
      <c r="M188" s="2" cm="1">
        <f t="array" ref="M188">SUM(--(LEFT(_xlfn.TEXTSPLIT($E188,"/"))=M$2))</f>
        <v>53</v>
      </c>
      <c r="N188" s="2" t="b">
        <f t="shared" si="8"/>
        <v>0</v>
      </c>
    </row>
    <row r="189" spans="2:14" ht="15.75">
      <c r="B189" s="61" t="s">
        <v>614</v>
      </c>
      <c r="C189" s="30" t="s">
        <v>615</v>
      </c>
      <c r="D189" s="62">
        <v>37085</v>
      </c>
      <c r="E189" s="6" t="s">
        <v>616</v>
      </c>
      <c r="F189" s="63" t="s">
        <v>50</v>
      </c>
      <c r="G189" s="242">
        <f t="shared" si="6"/>
        <v>2</v>
      </c>
      <c r="H189" s="242">
        <f t="shared" si="7"/>
        <v>5</v>
      </c>
      <c r="I189" s="242"/>
      <c r="J189" s="242"/>
      <c r="L189" s="2" cm="1">
        <f t="array" ref="L189">SUM(--(LEFT(_xlfn.TEXTSPLIT($E189,"/"))=L$2))</f>
        <v>84</v>
      </c>
      <c r="M189" s="2" cm="1">
        <f t="array" ref="M189">SUM(--(LEFT(_xlfn.TEXTSPLIT($E189,"/"))=M$2))</f>
        <v>91</v>
      </c>
      <c r="N189" s="2" t="b">
        <f t="shared" si="8"/>
        <v>0</v>
      </c>
    </row>
    <row r="190" spans="2:14" ht="15.75">
      <c r="B190" s="61" t="s">
        <v>617</v>
      </c>
      <c r="C190" s="30" t="s">
        <v>618</v>
      </c>
      <c r="D190" s="62">
        <v>33457</v>
      </c>
      <c r="E190" s="6" t="s">
        <v>619</v>
      </c>
      <c r="F190" s="63" t="s">
        <v>73</v>
      </c>
      <c r="G190" s="242">
        <f t="shared" si="6"/>
        <v>1</v>
      </c>
      <c r="H190" s="242">
        <f t="shared" si="7"/>
        <v>3</v>
      </c>
      <c r="I190" s="242"/>
      <c r="J190" s="242"/>
      <c r="L190" s="2" cm="1">
        <f t="array" ref="L190">SUM(--(LEFT(_xlfn.TEXTSPLIT($E190,"/"))=L$2))</f>
        <v>190</v>
      </c>
      <c r="M190" s="2" cm="1">
        <f t="array" ref="M190">SUM(--(LEFT(_xlfn.TEXTSPLIT($E190,"/"))=M$2))</f>
        <v>179</v>
      </c>
      <c r="N190" s="2" t="b">
        <f t="shared" si="8"/>
        <v>1</v>
      </c>
    </row>
    <row r="191" spans="2:14" ht="15.75">
      <c r="B191" s="61" t="s">
        <v>620</v>
      </c>
      <c r="C191" s="30" t="s">
        <v>621</v>
      </c>
      <c r="D191" s="62">
        <v>37662</v>
      </c>
      <c r="E191" s="6" t="s">
        <v>622</v>
      </c>
      <c r="F191" s="63" t="s">
        <v>54</v>
      </c>
      <c r="G191" s="242">
        <f t="shared" si="6"/>
        <v>2</v>
      </c>
      <c r="H191" s="242">
        <f t="shared" si="7"/>
        <v>1</v>
      </c>
      <c r="I191" s="242"/>
      <c r="J191" s="242"/>
      <c r="L191" s="2" cm="1">
        <f t="array" ref="L191">SUM(--(LEFT(_xlfn.TEXTSPLIT($E191,"/"))=L$2))</f>
        <v>209</v>
      </c>
      <c r="M191" s="2" cm="1">
        <f t="array" ref="M191">SUM(--(LEFT(_xlfn.TEXTSPLIT($E191,"/"))=M$2))</f>
        <v>219</v>
      </c>
      <c r="N191" s="2" t="b">
        <f t="shared" si="8"/>
        <v>0</v>
      </c>
    </row>
    <row r="192" spans="2:14" ht="15.75">
      <c r="B192" s="61" t="s">
        <v>623</v>
      </c>
      <c r="C192" s="30" t="s">
        <v>624</v>
      </c>
      <c r="D192" s="62">
        <v>36504</v>
      </c>
      <c r="E192" s="6" t="s">
        <v>625</v>
      </c>
      <c r="F192" s="63" t="s">
        <v>121</v>
      </c>
      <c r="G192" s="242">
        <f t="shared" si="6"/>
        <v>2</v>
      </c>
      <c r="H192" s="242">
        <f t="shared" si="7"/>
        <v>5</v>
      </c>
      <c r="I192" s="242"/>
      <c r="J192" s="242"/>
      <c r="L192" s="2" cm="1">
        <f t="array" ref="L192">SUM(--(LEFT(_xlfn.TEXTSPLIT($E192,"/"))=L$2))</f>
        <v>63</v>
      </c>
      <c r="M192" s="2" cm="1">
        <f t="array" ref="M192">SUM(--(LEFT(_xlfn.TEXTSPLIT($E192,"/"))=M$2))</f>
        <v>63</v>
      </c>
      <c r="N192" s="2" t="b">
        <f t="shared" si="8"/>
        <v>0</v>
      </c>
    </row>
    <row r="193" spans="2:14" ht="15.75">
      <c r="B193" s="61" t="s">
        <v>626</v>
      </c>
      <c r="C193" s="30" t="s">
        <v>2728</v>
      </c>
      <c r="D193" s="62">
        <v>38758</v>
      </c>
      <c r="E193" s="6" t="s">
        <v>627</v>
      </c>
      <c r="F193" s="63" t="s">
        <v>121</v>
      </c>
      <c r="G193" s="242">
        <f t="shared" si="6"/>
        <v>2</v>
      </c>
      <c r="H193" s="242">
        <f t="shared" si="7"/>
        <v>5</v>
      </c>
      <c r="I193" s="242"/>
      <c r="J193" s="242"/>
      <c r="L193" s="2" cm="1">
        <f t="array" ref="L193">SUM(--(LEFT(_xlfn.TEXTSPLIT($E193,"/"))=L$2))</f>
        <v>170</v>
      </c>
      <c r="M193" s="2" cm="1">
        <f t="array" ref="M193">SUM(--(LEFT(_xlfn.TEXTSPLIT($E193,"/"))=M$2))</f>
        <v>176</v>
      </c>
      <c r="N193" s="2" t="b">
        <f t="shared" si="8"/>
        <v>0</v>
      </c>
    </row>
    <row r="194" spans="2:14" ht="15.75">
      <c r="B194" s="61" t="s">
        <v>628</v>
      </c>
      <c r="C194" s="30" t="s">
        <v>629</v>
      </c>
      <c r="D194" s="62">
        <v>34450</v>
      </c>
      <c r="E194" s="6" t="s">
        <v>630</v>
      </c>
      <c r="F194" s="63" t="s">
        <v>80</v>
      </c>
      <c r="G194" s="242">
        <f t="shared" si="6"/>
        <v>4</v>
      </c>
      <c r="H194" s="242">
        <f t="shared" si="7"/>
        <v>2</v>
      </c>
      <c r="I194" s="242"/>
      <c r="J194" s="242"/>
      <c r="L194" s="2" cm="1">
        <f t="array" ref="L194">SUM(--(LEFT(_xlfn.TEXTSPLIT($E194,"/"))=L$2))</f>
        <v>64</v>
      </c>
      <c r="M194" s="2" cm="1">
        <f t="array" ref="M194">SUM(--(LEFT(_xlfn.TEXTSPLIT($E194,"/"))=M$2))</f>
        <v>45</v>
      </c>
      <c r="N194" s="2" t="b">
        <f t="shared" si="8"/>
        <v>1</v>
      </c>
    </row>
    <row r="195" spans="2:14" ht="15.75">
      <c r="B195" s="61" t="s">
        <v>631</v>
      </c>
      <c r="C195" s="30" t="s">
        <v>632</v>
      </c>
      <c r="D195" s="62">
        <v>36584</v>
      </c>
      <c r="E195" s="6" t="s">
        <v>633</v>
      </c>
      <c r="F195" s="63" t="s">
        <v>131</v>
      </c>
      <c r="G195" s="242">
        <f t="shared" si="6"/>
        <v>4</v>
      </c>
      <c r="H195" s="242">
        <f t="shared" si="7"/>
        <v>1</v>
      </c>
      <c r="I195" s="242"/>
      <c r="J195" s="242"/>
      <c r="L195" s="2" cm="1">
        <f t="array" ref="L195">SUM(--(LEFT(_xlfn.TEXTSPLIT($E195,"/"))=L$2))</f>
        <v>53</v>
      </c>
      <c r="M195" s="2" cm="1">
        <f t="array" ref="M195">SUM(--(LEFT(_xlfn.TEXTSPLIT($E195,"/"))=M$2))</f>
        <v>56</v>
      </c>
      <c r="N195" s="2" t="b">
        <f t="shared" si="8"/>
        <v>0</v>
      </c>
    </row>
    <row r="196" spans="2:14" ht="15.75">
      <c r="B196" s="61" t="s">
        <v>634</v>
      </c>
      <c r="C196" s="30" t="s">
        <v>635</v>
      </c>
      <c r="D196" s="62">
        <v>38561</v>
      </c>
      <c r="E196" s="6" t="s">
        <v>636</v>
      </c>
      <c r="F196" s="63" t="s">
        <v>232</v>
      </c>
      <c r="G196" s="242">
        <f t="shared" ref="G196:G259" si="9">ROUNDUP(DAY(D196) / 7,0)</f>
        <v>4</v>
      </c>
      <c r="H196" s="242">
        <f t="shared" ref="H196:H259" si="10">WEEKDAY(D196,2)</f>
        <v>4</v>
      </c>
      <c r="I196" s="242"/>
      <c r="J196" s="242"/>
      <c r="L196" s="2" cm="1">
        <f t="array" ref="L196">SUM(--(LEFT(_xlfn.TEXTSPLIT($E196,"/"))=L$2))</f>
        <v>221</v>
      </c>
      <c r="M196" s="2" cm="1">
        <f t="array" ref="M196">SUM(--(LEFT(_xlfn.TEXTSPLIT($E196,"/"))=M$2))</f>
        <v>229</v>
      </c>
      <c r="N196" s="2" t="b">
        <f t="shared" ref="N196:N259" si="11">L196&gt;M196</f>
        <v>0</v>
      </c>
    </row>
    <row r="197" spans="2:14" ht="15.75">
      <c r="B197" s="61" t="s">
        <v>637</v>
      </c>
      <c r="C197" s="30" t="s">
        <v>638</v>
      </c>
      <c r="D197" s="62">
        <v>34357</v>
      </c>
      <c r="E197" s="6" t="s">
        <v>639</v>
      </c>
      <c r="F197" s="63" t="s">
        <v>50</v>
      </c>
      <c r="G197" s="242">
        <f t="shared" si="9"/>
        <v>4</v>
      </c>
      <c r="H197" s="242">
        <f t="shared" si="10"/>
        <v>7</v>
      </c>
      <c r="I197" s="242"/>
      <c r="J197" s="242"/>
      <c r="L197" s="2" cm="1">
        <f t="array" ref="L197">SUM(--(LEFT(_xlfn.TEXTSPLIT($E197,"/"))=L$2))</f>
        <v>59</v>
      </c>
      <c r="M197" s="2" cm="1">
        <f t="array" ref="M197">SUM(--(LEFT(_xlfn.TEXTSPLIT($E197,"/"))=M$2))</f>
        <v>44</v>
      </c>
      <c r="N197" s="2" t="b">
        <f t="shared" si="11"/>
        <v>1</v>
      </c>
    </row>
    <row r="198" spans="2:14" ht="15.75">
      <c r="B198" s="61" t="s">
        <v>640</v>
      </c>
      <c r="C198" s="30" t="s">
        <v>641</v>
      </c>
      <c r="D198" s="62">
        <v>38207</v>
      </c>
      <c r="E198" s="6" t="s">
        <v>642</v>
      </c>
      <c r="F198" s="63" t="s">
        <v>131</v>
      </c>
      <c r="G198" s="242">
        <f t="shared" si="9"/>
        <v>2</v>
      </c>
      <c r="H198" s="242">
        <f t="shared" si="10"/>
        <v>7</v>
      </c>
      <c r="I198" s="242"/>
      <c r="J198" s="242"/>
      <c r="L198" s="2" cm="1">
        <f t="array" ref="L198">SUM(--(LEFT(_xlfn.TEXTSPLIT($E198,"/"))=L$2))</f>
        <v>55</v>
      </c>
      <c r="M198" s="2" cm="1">
        <f t="array" ref="M198">SUM(--(LEFT(_xlfn.TEXTSPLIT($E198,"/"))=M$2))</f>
        <v>64</v>
      </c>
      <c r="N198" s="2" t="b">
        <f t="shared" si="11"/>
        <v>0</v>
      </c>
    </row>
    <row r="199" spans="2:14" ht="15.75">
      <c r="B199" s="61" t="s">
        <v>643</v>
      </c>
      <c r="C199" s="30" t="s">
        <v>644</v>
      </c>
      <c r="D199" s="62">
        <v>35418</v>
      </c>
      <c r="E199" s="6" t="s">
        <v>645</v>
      </c>
      <c r="F199" s="63" t="s">
        <v>288</v>
      </c>
      <c r="G199" s="242">
        <f t="shared" si="9"/>
        <v>3</v>
      </c>
      <c r="H199" s="242">
        <f t="shared" si="10"/>
        <v>4</v>
      </c>
      <c r="I199" s="242"/>
      <c r="J199" s="242"/>
      <c r="L199" s="2" cm="1">
        <f t="array" ref="L199">SUM(--(LEFT(_xlfn.TEXTSPLIT($E199,"/"))=L$2))</f>
        <v>7</v>
      </c>
      <c r="M199" s="2" cm="1">
        <f t="array" ref="M199">SUM(--(LEFT(_xlfn.TEXTSPLIT($E199,"/"))=M$2))</f>
        <v>10</v>
      </c>
      <c r="N199" s="2" t="b">
        <f t="shared" si="11"/>
        <v>0</v>
      </c>
    </row>
    <row r="200" spans="2:14" ht="15.75">
      <c r="B200" s="61" t="s">
        <v>646</v>
      </c>
      <c r="C200" s="30" t="s">
        <v>647</v>
      </c>
      <c r="D200" s="62">
        <v>38505</v>
      </c>
      <c r="E200" s="6" t="s">
        <v>648</v>
      </c>
      <c r="F200" s="63" t="s">
        <v>399</v>
      </c>
      <c r="G200" s="242">
        <f t="shared" si="9"/>
        <v>1</v>
      </c>
      <c r="H200" s="242">
        <f t="shared" si="10"/>
        <v>4</v>
      </c>
      <c r="I200" s="242"/>
      <c r="J200" s="242"/>
      <c r="L200" s="2" cm="1">
        <f t="array" ref="L200">SUM(--(LEFT(_xlfn.TEXTSPLIT($E200,"/"))=L$2))</f>
        <v>104</v>
      </c>
      <c r="M200" s="2" cm="1">
        <f t="array" ref="M200">SUM(--(LEFT(_xlfn.TEXTSPLIT($E200,"/"))=M$2))</f>
        <v>111</v>
      </c>
      <c r="N200" s="2" t="b">
        <f t="shared" si="11"/>
        <v>0</v>
      </c>
    </row>
    <row r="201" spans="2:14" ht="15.75">
      <c r="B201" s="61" t="s">
        <v>649</v>
      </c>
      <c r="C201" s="30" t="s">
        <v>650</v>
      </c>
      <c r="D201" s="62">
        <v>36679</v>
      </c>
      <c r="E201" s="6" t="s">
        <v>651</v>
      </c>
      <c r="F201" s="63" t="s">
        <v>442</v>
      </c>
      <c r="G201" s="242">
        <f t="shared" si="9"/>
        <v>1</v>
      </c>
      <c r="H201" s="242">
        <f t="shared" si="10"/>
        <v>5</v>
      </c>
      <c r="I201" s="242"/>
      <c r="J201" s="242"/>
      <c r="L201" s="2" cm="1">
        <f t="array" ref="L201">SUM(--(LEFT(_xlfn.TEXTSPLIT($E201,"/"))=L$2))</f>
        <v>68</v>
      </c>
      <c r="M201" s="2" cm="1">
        <f t="array" ref="M201">SUM(--(LEFT(_xlfn.TEXTSPLIT($E201,"/"))=M$2))</f>
        <v>72</v>
      </c>
      <c r="N201" s="2" t="b">
        <f t="shared" si="11"/>
        <v>0</v>
      </c>
    </row>
    <row r="202" spans="2:14" ht="15.75">
      <c r="B202" s="61" t="s">
        <v>652</v>
      </c>
      <c r="C202" s="30" t="s">
        <v>653</v>
      </c>
      <c r="D202" s="62">
        <v>37356</v>
      </c>
      <c r="E202" s="6" t="s">
        <v>654</v>
      </c>
      <c r="F202" s="63" t="s">
        <v>107</v>
      </c>
      <c r="G202" s="242">
        <f t="shared" si="9"/>
        <v>2</v>
      </c>
      <c r="H202" s="242">
        <f t="shared" si="10"/>
        <v>3</v>
      </c>
      <c r="I202" s="242"/>
      <c r="J202" s="242"/>
      <c r="L202" s="2" cm="1">
        <f t="array" ref="L202">SUM(--(LEFT(_xlfn.TEXTSPLIT($E202,"/"))=L$2))</f>
        <v>123</v>
      </c>
      <c r="M202" s="2" cm="1">
        <f t="array" ref="M202">SUM(--(LEFT(_xlfn.TEXTSPLIT($E202,"/"))=M$2))</f>
        <v>133</v>
      </c>
      <c r="N202" s="2" t="b">
        <f t="shared" si="11"/>
        <v>0</v>
      </c>
    </row>
    <row r="203" spans="2:14" ht="15.75">
      <c r="B203" s="61" t="s">
        <v>655</v>
      </c>
      <c r="C203" s="30" t="s">
        <v>656</v>
      </c>
      <c r="D203" s="62">
        <v>36233</v>
      </c>
      <c r="E203" s="6" t="s">
        <v>657</v>
      </c>
      <c r="F203" s="63" t="s">
        <v>232</v>
      </c>
      <c r="G203" s="242">
        <f t="shared" si="9"/>
        <v>2</v>
      </c>
      <c r="H203" s="242">
        <f t="shared" si="10"/>
        <v>7</v>
      </c>
      <c r="I203" s="242"/>
      <c r="J203" s="242"/>
      <c r="L203" s="2" cm="1">
        <f t="array" ref="L203">SUM(--(LEFT(_xlfn.TEXTSPLIT($E203,"/"))=L$2))</f>
        <v>185</v>
      </c>
      <c r="M203" s="2" cm="1">
        <f t="array" ref="M203">SUM(--(LEFT(_xlfn.TEXTSPLIT($E203,"/"))=M$2))</f>
        <v>166</v>
      </c>
      <c r="N203" s="2" t="b">
        <f t="shared" si="11"/>
        <v>1</v>
      </c>
    </row>
    <row r="204" spans="2:14" ht="15.75">
      <c r="B204" s="61" t="s">
        <v>658</v>
      </c>
      <c r="C204" s="30" t="s">
        <v>2568</v>
      </c>
      <c r="D204" s="62">
        <v>36587</v>
      </c>
      <c r="E204" s="6" t="s">
        <v>659</v>
      </c>
      <c r="F204" s="63" t="s">
        <v>201</v>
      </c>
      <c r="G204" s="242">
        <f t="shared" si="9"/>
        <v>1</v>
      </c>
      <c r="H204" s="242">
        <f t="shared" si="10"/>
        <v>4</v>
      </c>
      <c r="I204" s="242"/>
      <c r="J204" s="242"/>
      <c r="L204" s="2" cm="1">
        <f t="array" ref="L204">SUM(--(LEFT(_xlfn.TEXTSPLIT($E204,"/"))=L$2))</f>
        <v>62</v>
      </c>
      <c r="M204" s="2" cm="1">
        <f t="array" ref="M204">SUM(--(LEFT(_xlfn.TEXTSPLIT($E204,"/"))=M$2))</f>
        <v>69</v>
      </c>
      <c r="N204" s="2" t="b">
        <f t="shared" si="11"/>
        <v>0</v>
      </c>
    </row>
    <row r="205" spans="2:14" ht="15.75">
      <c r="B205" s="61" t="s">
        <v>660</v>
      </c>
      <c r="C205" s="30" t="s">
        <v>2637</v>
      </c>
      <c r="D205" s="62">
        <v>34920</v>
      </c>
      <c r="E205" s="6" t="s">
        <v>661</v>
      </c>
      <c r="F205" s="63" t="s">
        <v>339</v>
      </c>
      <c r="G205" s="242">
        <f t="shared" si="9"/>
        <v>2</v>
      </c>
      <c r="H205" s="242">
        <f t="shared" si="10"/>
        <v>3</v>
      </c>
      <c r="I205" s="242"/>
      <c r="J205" s="242"/>
      <c r="L205" s="2" cm="1">
        <f t="array" ref="L205">SUM(--(LEFT(_xlfn.TEXTSPLIT($E205,"/"))=L$2))</f>
        <v>209</v>
      </c>
      <c r="M205" s="2" cm="1">
        <f t="array" ref="M205">SUM(--(LEFT(_xlfn.TEXTSPLIT($E205,"/"))=M$2))</f>
        <v>182</v>
      </c>
      <c r="N205" s="2" t="b">
        <f t="shared" si="11"/>
        <v>1</v>
      </c>
    </row>
    <row r="206" spans="2:14" ht="15.75">
      <c r="B206" s="61" t="s">
        <v>662</v>
      </c>
      <c r="C206" s="30" t="s">
        <v>663</v>
      </c>
      <c r="D206" s="62">
        <v>34419</v>
      </c>
      <c r="E206" s="6" t="s">
        <v>664</v>
      </c>
      <c r="F206" s="63" t="s">
        <v>111</v>
      </c>
      <c r="G206" s="242">
        <f t="shared" si="9"/>
        <v>4</v>
      </c>
      <c r="H206" s="242">
        <f t="shared" si="10"/>
        <v>6</v>
      </c>
      <c r="I206" s="242"/>
      <c r="J206" s="242"/>
      <c r="L206" s="2" cm="1">
        <f t="array" ref="L206">SUM(--(LEFT(_xlfn.TEXTSPLIT($E206,"/"))=L$2))</f>
        <v>218</v>
      </c>
      <c r="M206" s="2" cm="1">
        <f t="array" ref="M206">SUM(--(LEFT(_xlfn.TEXTSPLIT($E206,"/"))=M$2))</f>
        <v>223</v>
      </c>
      <c r="N206" s="2" t="b">
        <f t="shared" si="11"/>
        <v>0</v>
      </c>
    </row>
    <row r="207" spans="2:14" ht="15.75">
      <c r="B207" s="61" t="s">
        <v>665</v>
      </c>
      <c r="C207" s="30" t="s">
        <v>666</v>
      </c>
      <c r="D207" s="62">
        <v>38323</v>
      </c>
      <c r="E207" s="6" t="s">
        <v>667</v>
      </c>
      <c r="F207" s="63" t="s">
        <v>58</v>
      </c>
      <c r="G207" s="242">
        <f t="shared" si="9"/>
        <v>1</v>
      </c>
      <c r="H207" s="242">
        <f t="shared" si="10"/>
        <v>4</v>
      </c>
      <c r="I207" s="242"/>
      <c r="J207" s="242"/>
      <c r="L207" s="2" cm="1">
        <f t="array" ref="L207">SUM(--(LEFT(_xlfn.TEXTSPLIT($E207,"/"))=L$2))</f>
        <v>126</v>
      </c>
      <c r="M207" s="2" cm="1">
        <f t="array" ref="M207">SUM(--(LEFT(_xlfn.TEXTSPLIT($E207,"/"))=M$2))</f>
        <v>119</v>
      </c>
      <c r="N207" s="2" t="b">
        <f t="shared" si="11"/>
        <v>1</v>
      </c>
    </row>
    <row r="208" spans="2:14" ht="15.75">
      <c r="B208" s="61" t="s">
        <v>668</v>
      </c>
      <c r="C208" s="30" t="s">
        <v>669</v>
      </c>
      <c r="D208" s="62">
        <v>34833</v>
      </c>
      <c r="E208" s="6" t="s">
        <v>670</v>
      </c>
      <c r="F208" s="63" t="s">
        <v>50</v>
      </c>
      <c r="G208" s="242">
        <f t="shared" si="9"/>
        <v>2</v>
      </c>
      <c r="H208" s="242">
        <f t="shared" si="10"/>
        <v>7</v>
      </c>
      <c r="I208" s="242"/>
      <c r="J208" s="242"/>
      <c r="L208" s="2" cm="1">
        <f t="array" ref="L208">SUM(--(LEFT(_xlfn.TEXTSPLIT($E208,"/"))=L$2))</f>
        <v>20</v>
      </c>
      <c r="M208" s="2" cm="1">
        <f t="array" ref="M208">SUM(--(LEFT(_xlfn.TEXTSPLIT($E208,"/"))=M$2))</f>
        <v>16</v>
      </c>
      <c r="N208" s="2" t="b">
        <f t="shared" si="11"/>
        <v>1</v>
      </c>
    </row>
    <row r="209" spans="2:14" ht="15.75">
      <c r="B209" s="61" t="s">
        <v>671</v>
      </c>
      <c r="C209" s="30" t="s">
        <v>672</v>
      </c>
      <c r="D209" s="62">
        <v>35560</v>
      </c>
      <c r="E209" s="6" t="s">
        <v>673</v>
      </c>
      <c r="F209" s="63" t="s">
        <v>442</v>
      </c>
      <c r="G209" s="242">
        <f t="shared" si="9"/>
        <v>2</v>
      </c>
      <c r="H209" s="242">
        <f t="shared" si="10"/>
        <v>6</v>
      </c>
      <c r="I209" s="242"/>
      <c r="J209" s="242"/>
      <c r="L209" s="2" cm="1">
        <f t="array" ref="L209">SUM(--(LEFT(_xlfn.TEXTSPLIT($E209,"/"))=L$2))</f>
        <v>217</v>
      </c>
      <c r="M209" s="2" cm="1">
        <f t="array" ref="M209">SUM(--(LEFT(_xlfn.TEXTSPLIT($E209,"/"))=M$2))</f>
        <v>209</v>
      </c>
      <c r="N209" s="2" t="b">
        <f t="shared" si="11"/>
        <v>1</v>
      </c>
    </row>
    <row r="210" spans="2:14" ht="15.75">
      <c r="B210" s="61" t="s">
        <v>674</v>
      </c>
      <c r="C210" s="30" t="s">
        <v>675</v>
      </c>
      <c r="D210" s="62">
        <v>37077</v>
      </c>
      <c r="E210" s="6" t="s">
        <v>676</v>
      </c>
      <c r="F210" s="63" t="s">
        <v>50</v>
      </c>
      <c r="G210" s="242">
        <f t="shared" si="9"/>
        <v>1</v>
      </c>
      <c r="H210" s="242">
        <f t="shared" si="10"/>
        <v>4</v>
      </c>
      <c r="I210" s="242"/>
      <c r="J210" s="242"/>
      <c r="L210" s="2" cm="1">
        <f t="array" ref="L210">SUM(--(LEFT(_xlfn.TEXTSPLIT($E210,"/"))=L$2))</f>
        <v>85</v>
      </c>
      <c r="M210" s="2" cm="1">
        <f t="array" ref="M210">SUM(--(LEFT(_xlfn.TEXTSPLIT($E210,"/"))=M$2))</f>
        <v>79</v>
      </c>
      <c r="N210" s="2" t="b">
        <f t="shared" si="11"/>
        <v>1</v>
      </c>
    </row>
    <row r="211" spans="2:14" ht="15.75">
      <c r="B211" s="61" t="s">
        <v>677</v>
      </c>
      <c r="C211" s="30" t="s">
        <v>2645</v>
      </c>
      <c r="D211" s="62">
        <v>35396</v>
      </c>
      <c r="E211" s="6" t="s">
        <v>678</v>
      </c>
      <c r="F211" s="63" t="s">
        <v>107</v>
      </c>
      <c r="G211" s="242">
        <f t="shared" si="9"/>
        <v>4</v>
      </c>
      <c r="H211" s="242">
        <f t="shared" si="10"/>
        <v>3</v>
      </c>
      <c r="I211" s="242"/>
      <c r="J211" s="242"/>
      <c r="L211" s="2" cm="1">
        <f t="array" ref="L211">SUM(--(LEFT(_xlfn.TEXTSPLIT($E211,"/"))=L$2))</f>
        <v>130</v>
      </c>
      <c r="M211" s="2" cm="1">
        <f t="array" ref="M211">SUM(--(LEFT(_xlfn.TEXTSPLIT($E211,"/"))=M$2))</f>
        <v>112</v>
      </c>
      <c r="N211" s="2" t="b">
        <f t="shared" si="11"/>
        <v>1</v>
      </c>
    </row>
    <row r="212" spans="2:14" ht="15.75">
      <c r="B212" s="61" t="s">
        <v>679</v>
      </c>
      <c r="C212" s="30" t="s">
        <v>680</v>
      </c>
      <c r="D212" s="62">
        <v>35259</v>
      </c>
      <c r="E212" s="6" t="s">
        <v>681</v>
      </c>
      <c r="F212" s="63" t="s">
        <v>87</v>
      </c>
      <c r="G212" s="242">
        <f t="shared" si="9"/>
        <v>2</v>
      </c>
      <c r="H212" s="242">
        <f t="shared" si="10"/>
        <v>6</v>
      </c>
      <c r="I212" s="242"/>
      <c r="J212" s="242"/>
      <c r="L212" s="2" cm="1">
        <f t="array" ref="L212">SUM(--(LEFT(_xlfn.TEXTSPLIT($E212,"/"))=L$2))</f>
        <v>198</v>
      </c>
      <c r="M212" s="2" cm="1">
        <f t="array" ref="M212">SUM(--(LEFT(_xlfn.TEXTSPLIT($E212,"/"))=M$2))</f>
        <v>190</v>
      </c>
      <c r="N212" s="2" t="b">
        <f t="shared" si="11"/>
        <v>1</v>
      </c>
    </row>
    <row r="213" spans="2:14" ht="15.75">
      <c r="B213" s="61" t="s">
        <v>682</v>
      </c>
      <c r="C213" s="30" t="s">
        <v>683</v>
      </c>
      <c r="D213" s="62">
        <v>34564</v>
      </c>
      <c r="E213" s="6" t="s">
        <v>684</v>
      </c>
      <c r="F213" s="63" t="s">
        <v>150</v>
      </c>
      <c r="G213" s="242">
        <f t="shared" si="9"/>
        <v>3</v>
      </c>
      <c r="H213" s="242">
        <f t="shared" si="10"/>
        <v>4</v>
      </c>
      <c r="I213" s="242"/>
      <c r="J213" s="242"/>
      <c r="L213" s="2" cm="1">
        <f t="array" ref="L213">SUM(--(LEFT(_xlfn.TEXTSPLIT($E213,"/"))=L$2))</f>
        <v>86</v>
      </c>
      <c r="M213" s="2" cm="1">
        <f t="array" ref="M213">SUM(--(LEFT(_xlfn.TEXTSPLIT($E213,"/"))=M$2))</f>
        <v>87</v>
      </c>
      <c r="N213" s="2" t="b">
        <f t="shared" si="11"/>
        <v>0</v>
      </c>
    </row>
    <row r="214" spans="2:14" ht="15.75">
      <c r="B214" s="61" t="s">
        <v>685</v>
      </c>
      <c r="C214" s="30" t="s">
        <v>686</v>
      </c>
      <c r="D214" s="62">
        <v>37411</v>
      </c>
      <c r="E214" s="6" t="s">
        <v>687</v>
      </c>
      <c r="F214" s="63" t="s">
        <v>252</v>
      </c>
      <c r="G214" s="242">
        <f t="shared" si="9"/>
        <v>1</v>
      </c>
      <c r="H214" s="242">
        <f t="shared" si="10"/>
        <v>2</v>
      </c>
      <c r="I214" s="242"/>
      <c r="J214" s="242"/>
      <c r="L214" s="2" cm="1">
        <f t="array" ref="L214">SUM(--(LEFT(_xlfn.TEXTSPLIT($E214,"/"))=L$2))</f>
        <v>61</v>
      </c>
      <c r="M214" s="2" cm="1">
        <f t="array" ref="M214">SUM(--(LEFT(_xlfn.TEXTSPLIT($E214,"/"))=M$2))</f>
        <v>67</v>
      </c>
      <c r="N214" s="2" t="b">
        <f t="shared" si="11"/>
        <v>0</v>
      </c>
    </row>
    <row r="215" spans="2:14" ht="15.75">
      <c r="B215" s="61" t="s">
        <v>688</v>
      </c>
      <c r="C215" s="30" t="s">
        <v>689</v>
      </c>
      <c r="D215" s="62">
        <v>34052</v>
      </c>
      <c r="E215" s="6" t="s">
        <v>690</v>
      </c>
      <c r="F215" s="63" t="s">
        <v>211</v>
      </c>
      <c r="G215" s="242">
        <f t="shared" si="9"/>
        <v>4</v>
      </c>
      <c r="H215" s="242">
        <f t="shared" si="10"/>
        <v>3</v>
      </c>
      <c r="I215" s="242"/>
      <c r="J215" s="242"/>
      <c r="L215" s="2" cm="1">
        <f t="array" ref="L215">SUM(--(LEFT(_xlfn.TEXTSPLIT($E215,"/"))=L$2))</f>
        <v>46</v>
      </c>
      <c r="M215" s="2" cm="1">
        <f t="array" ref="M215">SUM(--(LEFT(_xlfn.TEXTSPLIT($E215,"/"))=M$2))</f>
        <v>30</v>
      </c>
      <c r="N215" s="2" t="b">
        <f t="shared" si="11"/>
        <v>1</v>
      </c>
    </row>
    <row r="216" spans="2:14" ht="15.75">
      <c r="B216" s="61" t="s">
        <v>691</v>
      </c>
      <c r="C216" s="30" t="s">
        <v>692</v>
      </c>
      <c r="D216" s="62">
        <v>35312</v>
      </c>
      <c r="E216" s="6" t="s">
        <v>693</v>
      </c>
      <c r="F216" s="63" t="s">
        <v>77</v>
      </c>
      <c r="G216" s="242">
        <f t="shared" si="9"/>
        <v>1</v>
      </c>
      <c r="H216" s="242">
        <f t="shared" si="10"/>
        <v>3</v>
      </c>
      <c r="I216" s="242"/>
      <c r="J216" s="242"/>
      <c r="L216" s="2" cm="1">
        <f t="array" ref="L216">SUM(--(LEFT(_xlfn.TEXTSPLIT($E216,"/"))=L$2))</f>
        <v>253</v>
      </c>
      <c r="M216" s="2" cm="1">
        <f t="array" ref="M216">SUM(--(LEFT(_xlfn.TEXTSPLIT($E216,"/"))=M$2))</f>
        <v>223</v>
      </c>
      <c r="N216" s="2" t="b">
        <f t="shared" si="11"/>
        <v>1</v>
      </c>
    </row>
    <row r="217" spans="2:14" ht="15.75">
      <c r="B217" s="61" t="s">
        <v>694</v>
      </c>
      <c r="C217" s="30" t="s">
        <v>695</v>
      </c>
      <c r="D217" s="62">
        <v>35642</v>
      </c>
      <c r="E217" s="6" t="s">
        <v>696</v>
      </c>
      <c r="F217" s="63" t="s">
        <v>179</v>
      </c>
      <c r="G217" s="242">
        <f t="shared" si="9"/>
        <v>5</v>
      </c>
      <c r="H217" s="242">
        <f t="shared" si="10"/>
        <v>4</v>
      </c>
      <c r="I217" s="242"/>
      <c r="J217" s="242"/>
      <c r="L217" s="2" cm="1">
        <f t="array" ref="L217">SUM(--(LEFT(_xlfn.TEXTSPLIT($E217,"/"))=L$2))</f>
        <v>118</v>
      </c>
      <c r="M217" s="2" cm="1">
        <f t="array" ref="M217">SUM(--(LEFT(_xlfn.TEXTSPLIT($E217,"/"))=M$2))</f>
        <v>113</v>
      </c>
      <c r="N217" s="2" t="b">
        <f t="shared" si="11"/>
        <v>1</v>
      </c>
    </row>
    <row r="218" spans="2:14" ht="15.75">
      <c r="B218" s="61" t="s">
        <v>697</v>
      </c>
      <c r="C218" s="30" t="s">
        <v>698</v>
      </c>
      <c r="D218" s="62">
        <v>35270</v>
      </c>
      <c r="E218" s="6" t="s">
        <v>699</v>
      </c>
      <c r="F218" s="63" t="s">
        <v>211</v>
      </c>
      <c r="G218" s="242">
        <f t="shared" si="9"/>
        <v>4</v>
      </c>
      <c r="H218" s="242">
        <f t="shared" si="10"/>
        <v>3</v>
      </c>
      <c r="I218" s="242"/>
      <c r="J218" s="242"/>
      <c r="L218" s="2" cm="1">
        <f t="array" ref="L218">SUM(--(LEFT(_xlfn.TEXTSPLIT($E218,"/"))=L$2))</f>
        <v>135</v>
      </c>
      <c r="M218" s="2" cm="1">
        <f t="array" ref="M218">SUM(--(LEFT(_xlfn.TEXTSPLIT($E218,"/"))=M$2))</f>
        <v>127</v>
      </c>
      <c r="N218" s="2" t="b">
        <f t="shared" si="11"/>
        <v>1</v>
      </c>
    </row>
    <row r="219" spans="2:14" ht="15.75">
      <c r="B219" s="61" t="s">
        <v>700</v>
      </c>
      <c r="C219" s="30" t="s">
        <v>2726</v>
      </c>
      <c r="D219" s="62">
        <v>35002</v>
      </c>
      <c r="E219" s="6" t="s">
        <v>701</v>
      </c>
      <c r="F219" s="63" t="s">
        <v>65</v>
      </c>
      <c r="G219" s="242">
        <f t="shared" si="9"/>
        <v>5</v>
      </c>
      <c r="H219" s="242">
        <f t="shared" si="10"/>
        <v>1</v>
      </c>
      <c r="I219" s="242"/>
      <c r="J219" s="242"/>
      <c r="L219" s="2" cm="1">
        <f t="array" ref="L219">SUM(--(LEFT(_xlfn.TEXTSPLIT($E219,"/"))=L$2))</f>
        <v>91</v>
      </c>
      <c r="M219" s="2" cm="1">
        <f t="array" ref="M219">SUM(--(LEFT(_xlfn.TEXTSPLIT($E219,"/"))=M$2))</f>
        <v>92</v>
      </c>
      <c r="N219" s="2" t="b">
        <f t="shared" si="11"/>
        <v>0</v>
      </c>
    </row>
    <row r="220" spans="2:14" ht="15.75">
      <c r="B220" s="61" t="s">
        <v>702</v>
      </c>
      <c r="C220" s="30" t="s">
        <v>703</v>
      </c>
      <c r="D220" s="62">
        <v>35431</v>
      </c>
      <c r="E220" s="6" t="s">
        <v>704</v>
      </c>
      <c r="F220" s="63" t="s">
        <v>69</v>
      </c>
      <c r="G220" s="242">
        <f t="shared" si="9"/>
        <v>1</v>
      </c>
      <c r="H220" s="242">
        <f t="shared" si="10"/>
        <v>3</v>
      </c>
      <c r="I220" s="242"/>
      <c r="J220" s="242"/>
      <c r="L220" s="2" cm="1">
        <f t="array" ref="L220">SUM(--(LEFT(_xlfn.TEXTSPLIT($E220,"/"))=L$2))</f>
        <v>221</v>
      </c>
      <c r="M220" s="2" cm="1">
        <f t="array" ref="M220">SUM(--(LEFT(_xlfn.TEXTSPLIT($E220,"/"))=M$2))</f>
        <v>200</v>
      </c>
      <c r="N220" s="2" t="b">
        <f t="shared" si="11"/>
        <v>1</v>
      </c>
    </row>
    <row r="221" spans="2:14" ht="15.75">
      <c r="B221" s="61" t="s">
        <v>705</v>
      </c>
      <c r="C221" s="30" t="s">
        <v>706</v>
      </c>
      <c r="D221" s="62">
        <v>34524</v>
      </c>
      <c r="E221" s="6" t="s">
        <v>707</v>
      </c>
      <c r="F221" s="63" t="s">
        <v>121</v>
      </c>
      <c r="G221" s="242">
        <f t="shared" si="9"/>
        <v>2</v>
      </c>
      <c r="H221" s="242">
        <f t="shared" si="10"/>
        <v>6</v>
      </c>
      <c r="I221" s="242"/>
      <c r="J221" s="242"/>
      <c r="L221" s="2" cm="1">
        <f t="array" ref="L221">SUM(--(LEFT(_xlfn.TEXTSPLIT($E221,"/"))=L$2))</f>
        <v>27</v>
      </c>
      <c r="M221" s="2" cm="1">
        <f t="array" ref="M221">SUM(--(LEFT(_xlfn.TEXTSPLIT($E221,"/"))=M$2))</f>
        <v>14</v>
      </c>
      <c r="N221" s="2" t="b">
        <f t="shared" si="11"/>
        <v>1</v>
      </c>
    </row>
    <row r="222" spans="2:14" ht="15.75">
      <c r="B222" s="61" t="s">
        <v>708</v>
      </c>
      <c r="C222" s="30" t="s">
        <v>709</v>
      </c>
      <c r="D222" s="62">
        <v>35444</v>
      </c>
      <c r="E222" s="6" t="s">
        <v>710</v>
      </c>
      <c r="F222" s="63" t="s">
        <v>80</v>
      </c>
      <c r="G222" s="242">
        <f t="shared" si="9"/>
        <v>2</v>
      </c>
      <c r="H222" s="242">
        <f t="shared" si="10"/>
        <v>2</v>
      </c>
      <c r="I222" s="242"/>
      <c r="J222" s="242"/>
      <c r="L222" s="2" cm="1">
        <f t="array" ref="L222">SUM(--(LEFT(_xlfn.TEXTSPLIT($E222,"/"))=L$2))</f>
        <v>50</v>
      </c>
      <c r="M222" s="2" cm="1">
        <f t="array" ref="M222">SUM(--(LEFT(_xlfn.TEXTSPLIT($E222,"/"))=M$2))</f>
        <v>42</v>
      </c>
      <c r="N222" s="2" t="b">
        <f t="shared" si="11"/>
        <v>1</v>
      </c>
    </row>
    <row r="223" spans="2:14" ht="15.75">
      <c r="B223" s="61" t="s">
        <v>711</v>
      </c>
      <c r="C223" s="30" t="s">
        <v>712</v>
      </c>
      <c r="D223" s="62">
        <v>34142</v>
      </c>
      <c r="E223" s="6" t="s">
        <v>713</v>
      </c>
      <c r="F223" s="63" t="s">
        <v>175</v>
      </c>
      <c r="G223" s="242">
        <f t="shared" si="9"/>
        <v>4</v>
      </c>
      <c r="H223" s="242">
        <f t="shared" si="10"/>
        <v>2</v>
      </c>
      <c r="I223" s="242"/>
      <c r="J223" s="242"/>
      <c r="L223" s="2" cm="1">
        <f t="array" ref="L223">SUM(--(LEFT(_xlfn.TEXTSPLIT($E223,"/"))=L$2))</f>
        <v>93</v>
      </c>
      <c r="M223" s="2" cm="1">
        <f t="array" ref="M223">SUM(--(LEFT(_xlfn.TEXTSPLIT($E223,"/"))=M$2))</f>
        <v>71</v>
      </c>
      <c r="N223" s="2" t="b">
        <f t="shared" si="11"/>
        <v>1</v>
      </c>
    </row>
    <row r="224" spans="2:14" ht="15.75">
      <c r="B224" s="61" t="s">
        <v>714</v>
      </c>
      <c r="C224" s="30" t="s">
        <v>715</v>
      </c>
      <c r="D224" s="62">
        <v>37901</v>
      </c>
      <c r="E224" s="6" t="s">
        <v>716</v>
      </c>
      <c r="F224" s="63" t="s">
        <v>245</v>
      </c>
      <c r="G224" s="242">
        <f t="shared" si="9"/>
        <v>1</v>
      </c>
      <c r="H224" s="242">
        <f t="shared" si="10"/>
        <v>2</v>
      </c>
      <c r="I224" s="242"/>
      <c r="J224" s="242"/>
      <c r="L224" s="2" cm="1">
        <f t="array" ref="L224">SUM(--(LEFT(_xlfn.TEXTSPLIT($E224,"/"))=L$2))</f>
        <v>133</v>
      </c>
      <c r="M224" s="2" cm="1">
        <f t="array" ref="M224">SUM(--(LEFT(_xlfn.TEXTSPLIT($E224,"/"))=M$2))</f>
        <v>139</v>
      </c>
      <c r="N224" s="2" t="b">
        <f t="shared" si="11"/>
        <v>0</v>
      </c>
    </row>
    <row r="225" spans="2:14" ht="15.75">
      <c r="B225" s="61" t="s">
        <v>717</v>
      </c>
      <c r="C225" s="30" t="s">
        <v>718</v>
      </c>
      <c r="D225" s="62">
        <v>35757</v>
      </c>
      <c r="E225" s="6" t="s">
        <v>719</v>
      </c>
      <c r="F225" s="63" t="s">
        <v>179</v>
      </c>
      <c r="G225" s="242">
        <f t="shared" si="9"/>
        <v>4</v>
      </c>
      <c r="H225" s="242">
        <f t="shared" si="10"/>
        <v>7</v>
      </c>
      <c r="I225" s="242"/>
      <c r="J225" s="242"/>
      <c r="L225" s="2" cm="1">
        <f t="array" ref="L225">SUM(--(LEFT(_xlfn.TEXTSPLIT($E225,"/"))=L$2))</f>
        <v>160</v>
      </c>
      <c r="M225" s="2" cm="1">
        <f t="array" ref="M225">SUM(--(LEFT(_xlfn.TEXTSPLIT($E225,"/"))=M$2))</f>
        <v>142</v>
      </c>
      <c r="N225" s="2" t="b">
        <f t="shared" si="11"/>
        <v>1</v>
      </c>
    </row>
    <row r="226" spans="2:14" ht="15.75">
      <c r="B226" s="61" t="s">
        <v>720</v>
      </c>
      <c r="C226" s="30" t="s">
        <v>721</v>
      </c>
      <c r="D226" s="62">
        <v>35556</v>
      </c>
      <c r="E226" s="6" t="s">
        <v>722</v>
      </c>
      <c r="F226" s="63" t="s">
        <v>309</v>
      </c>
      <c r="G226" s="242">
        <f t="shared" si="9"/>
        <v>1</v>
      </c>
      <c r="H226" s="242">
        <f t="shared" si="10"/>
        <v>2</v>
      </c>
      <c r="I226" s="242"/>
      <c r="J226" s="242"/>
      <c r="L226" s="2" cm="1">
        <f t="array" ref="L226">SUM(--(LEFT(_xlfn.TEXTSPLIT($E226,"/"))=L$2))</f>
        <v>200</v>
      </c>
      <c r="M226" s="2" cm="1">
        <f t="array" ref="M226">SUM(--(LEFT(_xlfn.TEXTSPLIT($E226,"/"))=M$2))</f>
        <v>193</v>
      </c>
      <c r="N226" s="2" t="b">
        <f t="shared" si="11"/>
        <v>1</v>
      </c>
    </row>
    <row r="227" spans="2:14" ht="15.75">
      <c r="B227" s="61" t="s">
        <v>723</v>
      </c>
      <c r="C227" s="30" t="s">
        <v>724</v>
      </c>
      <c r="D227" s="62">
        <v>34023</v>
      </c>
      <c r="E227" s="6" t="s">
        <v>725</v>
      </c>
      <c r="F227" s="63" t="s">
        <v>399</v>
      </c>
      <c r="G227" s="242">
        <f t="shared" si="9"/>
        <v>4</v>
      </c>
      <c r="H227" s="242">
        <f t="shared" si="10"/>
        <v>2</v>
      </c>
      <c r="I227" s="242"/>
      <c r="J227" s="242"/>
      <c r="L227" s="2" cm="1">
        <f t="array" ref="L227">SUM(--(LEFT(_xlfn.TEXTSPLIT($E227,"/"))=L$2))</f>
        <v>217</v>
      </c>
      <c r="M227" s="2" cm="1">
        <f t="array" ref="M227">SUM(--(LEFT(_xlfn.TEXTSPLIT($E227,"/"))=M$2))</f>
        <v>214</v>
      </c>
      <c r="N227" s="2" t="b">
        <f t="shared" si="11"/>
        <v>1</v>
      </c>
    </row>
    <row r="228" spans="2:14" ht="15.75">
      <c r="B228" s="61" t="s">
        <v>726</v>
      </c>
      <c r="C228" s="30" t="s">
        <v>727</v>
      </c>
      <c r="D228" s="62">
        <v>36967</v>
      </c>
      <c r="E228" s="6" t="s">
        <v>728</v>
      </c>
      <c r="F228" s="63" t="s">
        <v>175</v>
      </c>
      <c r="G228" s="242">
        <f t="shared" si="9"/>
        <v>3</v>
      </c>
      <c r="H228" s="242">
        <f t="shared" si="10"/>
        <v>6</v>
      </c>
      <c r="I228" s="242"/>
      <c r="J228" s="242"/>
      <c r="L228" s="2" cm="1">
        <f t="array" ref="L228">SUM(--(LEFT(_xlfn.TEXTSPLIT($E228,"/"))=L$2))</f>
        <v>166</v>
      </c>
      <c r="M228" s="2" cm="1">
        <f t="array" ref="M228">SUM(--(LEFT(_xlfn.TEXTSPLIT($E228,"/"))=M$2))</f>
        <v>154</v>
      </c>
      <c r="N228" s="2" t="b">
        <f t="shared" si="11"/>
        <v>1</v>
      </c>
    </row>
    <row r="229" spans="2:14" ht="15.75">
      <c r="B229" s="61" t="s">
        <v>729</v>
      </c>
      <c r="C229" s="30" t="s">
        <v>730</v>
      </c>
      <c r="D229" s="62">
        <v>34873</v>
      </c>
      <c r="E229" s="6" t="s">
        <v>731</v>
      </c>
      <c r="F229" s="63" t="s">
        <v>103</v>
      </c>
      <c r="G229" s="242">
        <f t="shared" si="9"/>
        <v>4</v>
      </c>
      <c r="H229" s="242">
        <f t="shared" si="10"/>
        <v>5</v>
      </c>
      <c r="I229" s="242"/>
      <c r="J229" s="242"/>
      <c r="L229" s="2" cm="1">
        <f t="array" ref="L229">SUM(--(LEFT(_xlfn.TEXTSPLIT($E229,"/"))=L$2))</f>
        <v>147</v>
      </c>
      <c r="M229" s="2" cm="1">
        <f t="array" ref="M229">SUM(--(LEFT(_xlfn.TEXTSPLIT($E229,"/"))=M$2))</f>
        <v>148</v>
      </c>
      <c r="N229" s="2" t="b">
        <f t="shared" si="11"/>
        <v>0</v>
      </c>
    </row>
    <row r="230" spans="2:14" ht="15.75">
      <c r="B230" s="61" t="s">
        <v>732</v>
      </c>
      <c r="C230" s="30" t="s">
        <v>733</v>
      </c>
      <c r="D230" s="62">
        <v>37005</v>
      </c>
      <c r="E230" s="6" t="s">
        <v>734</v>
      </c>
      <c r="F230" s="63" t="s">
        <v>107</v>
      </c>
      <c r="G230" s="242">
        <f t="shared" si="9"/>
        <v>4</v>
      </c>
      <c r="H230" s="242">
        <f t="shared" si="10"/>
        <v>2</v>
      </c>
      <c r="I230" s="242"/>
      <c r="J230" s="242"/>
      <c r="L230" s="2" cm="1">
        <f t="array" ref="L230">SUM(--(LEFT(_xlfn.TEXTSPLIT($E230,"/"))=L$2))</f>
        <v>126</v>
      </c>
      <c r="M230" s="2" cm="1">
        <f t="array" ref="M230">SUM(--(LEFT(_xlfn.TEXTSPLIT($E230,"/"))=M$2))</f>
        <v>122</v>
      </c>
      <c r="N230" s="2" t="b">
        <f t="shared" si="11"/>
        <v>1</v>
      </c>
    </row>
    <row r="231" spans="2:14" ht="15.75">
      <c r="B231" s="61" t="s">
        <v>735</v>
      </c>
      <c r="C231" s="30" t="s">
        <v>736</v>
      </c>
      <c r="D231" s="62">
        <v>34939</v>
      </c>
      <c r="E231" s="6" t="s">
        <v>737</v>
      </c>
      <c r="F231" s="63" t="s">
        <v>179</v>
      </c>
      <c r="G231" s="242">
        <f t="shared" si="9"/>
        <v>4</v>
      </c>
      <c r="H231" s="242">
        <f t="shared" si="10"/>
        <v>1</v>
      </c>
      <c r="I231" s="242"/>
      <c r="J231" s="242"/>
      <c r="L231" s="2" cm="1">
        <f t="array" ref="L231">SUM(--(LEFT(_xlfn.TEXTSPLIT($E231,"/"))=L$2))</f>
        <v>114</v>
      </c>
      <c r="M231" s="2" cm="1">
        <f t="array" ref="M231">SUM(--(LEFT(_xlfn.TEXTSPLIT($E231,"/"))=M$2))</f>
        <v>108</v>
      </c>
      <c r="N231" s="2" t="b">
        <f t="shared" si="11"/>
        <v>1</v>
      </c>
    </row>
    <row r="232" spans="2:14" ht="15.75">
      <c r="B232" s="61" t="s">
        <v>738</v>
      </c>
      <c r="C232" s="30" t="s">
        <v>739</v>
      </c>
      <c r="D232" s="62">
        <v>37788</v>
      </c>
      <c r="E232" s="6" t="s">
        <v>740</v>
      </c>
      <c r="F232" s="63" t="s">
        <v>77</v>
      </c>
      <c r="G232" s="242">
        <f t="shared" si="9"/>
        <v>3</v>
      </c>
      <c r="H232" s="242">
        <f t="shared" si="10"/>
        <v>1</v>
      </c>
      <c r="I232" s="242"/>
      <c r="J232" s="242"/>
      <c r="L232" s="2" cm="1">
        <f t="array" ref="L232">SUM(--(LEFT(_xlfn.TEXTSPLIT($E232,"/"))=L$2))</f>
        <v>129</v>
      </c>
      <c r="M232" s="2" cm="1">
        <f t="array" ref="M232">SUM(--(LEFT(_xlfn.TEXTSPLIT($E232,"/"))=M$2))</f>
        <v>135</v>
      </c>
      <c r="N232" s="2" t="b">
        <f t="shared" si="11"/>
        <v>0</v>
      </c>
    </row>
    <row r="233" spans="2:14" ht="15.75">
      <c r="B233" s="61" t="s">
        <v>741</v>
      </c>
      <c r="C233" s="30" t="s">
        <v>742</v>
      </c>
      <c r="D233" s="62">
        <v>34634</v>
      </c>
      <c r="E233" s="6" t="s">
        <v>743</v>
      </c>
      <c r="F233" s="63" t="s">
        <v>80</v>
      </c>
      <c r="G233" s="242">
        <f t="shared" si="9"/>
        <v>4</v>
      </c>
      <c r="H233" s="242">
        <f t="shared" si="10"/>
        <v>4</v>
      </c>
      <c r="I233" s="242"/>
      <c r="J233" s="242"/>
      <c r="L233" s="2" cm="1">
        <f t="array" ref="L233">SUM(--(LEFT(_xlfn.TEXTSPLIT($E233,"/"))=L$2))</f>
        <v>98</v>
      </c>
      <c r="M233" s="2" cm="1">
        <f t="array" ref="M233">SUM(--(LEFT(_xlfn.TEXTSPLIT($E233,"/"))=M$2))</f>
        <v>97</v>
      </c>
      <c r="N233" s="2" t="b">
        <f t="shared" si="11"/>
        <v>1</v>
      </c>
    </row>
    <row r="234" spans="2:14" ht="15.75">
      <c r="B234" s="61" t="s">
        <v>744</v>
      </c>
      <c r="C234" s="30" t="s">
        <v>745</v>
      </c>
      <c r="D234" s="62">
        <v>33431</v>
      </c>
      <c r="E234" s="6" t="s">
        <v>746</v>
      </c>
      <c r="F234" s="63" t="s">
        <v>211</v>
      </c>
      <c r="G234" s="242">
        <f t="shared" si="9"/>
        <v>2</v>
      </c>
      <c r="H234" s="242">
        <f t="shared" si="10"/>
        <v>5</v>
      </c>
      <c r="I234" s="242"/>
      <c r="J234" s="242"/>
      <c r="L234" s="2" cm="1">
        <f t="array" ref="L234">SUM(--(LEFT(_xlfn.TEXTSPLIT($E234,"/"))=L$2))</f>
        <v>67</v>
      </c>
      <c r="M234" s="2" cm="1">
        <f t="array" ref="M234">SUM(--(LEFT(_xlfn.TEXTSPLIT($E234,"/"))=M$2))</f>
        <v>64</v>
      </c>
      <c r="N234" s="2" t="b">
        <f t="shared" si="11"/>
        <v>1</v>
      </c>
    </row>
    <row r="235" spans="2:14" ht="15.75">
      <c r="B235" s="61" t="s">
        <v>747</v>
      </c>
      <c r="C235" s="30" t="s">
        <v>748</v>
      </c>
      <c r="D235" s="62">
        <v>35062</v>
      </c>
      <c r="E235" s="6" t="s">
        <v>749</v>
      </c>
      <c r="F235" s="63" t="s">
        <v>87</v>
      </c>
      <c r="G235" s="242">
        <f t="shared" si="9"/>
        <v>5</v>
      </c>
      <c r="H235" s="242">
        <f t="shared" si="10"/>
        <v>5</v>
      </c>
      <c r="I235" s="242"/>
      <c r="J235" s="242"/>
      <c r="L235" s="2" cm="1">
        <f t="array" ref="L235">SUM(--(LEFT(_xlfn.TEXTSPLIT($E235,"/"))=L$2))</f>
        <v>122</v>
      </c>
      <c r="M235" s="2" cm="1">
        <f t="array" ref="M235">SUM(--(LEFT(_xlfn.TEXTSPLIT($E235,"/"))=M$2))</f>
        <v>134</v>
      </c>
      <c r="N235" s="2" t="b">
        <f t="shared" si="11"/>
        <v>0</v>
      </c>
    </row>
    <row r="236" spans="2:14" ht="15.75">
      <c r="B236" s="61" t="s">
        <v>750</v>
      </c>
      <c r="C236" s="30" t="s">
        <v>751</v>
      </c>
      <c r="D236" s="62">
        <v>38935</v>
      </c>
      <c r="E236" s="6" t="s">
        <v>752</v>
      </c>
      <c r="F236" s="63" t="s">
        <v>131</v>
      </c>
      <c r="G236" s="242">
        <f t="shared" si="9"/>
        <v>1</v>
      </c>
      <c r="H236" s="242">
        <f t="shared" si="10"/>
        <v>7</v>
      </c>
      <c r="I236" s="242"/>
      <c r="J236" s="242"/>
      <c r="L236" s="2" cm="1">
        <f t="array" ref="L236">SUM(--(LEFT(_xlfn.TEXTSPLIT($E236,"/"))=L$2))</f>
        <v>126</v>
      </c>
      <c r="M236" s="2" cm="1">
        <f t="array" ref="M236">SUM(--(LEFT(_xlfn.TEXTSPLIT($E236,"/"))=M$2))</f>
        <v>123</v>
      </c>
      <c r="N236" s="2" t="b">
        <f t="shared" si="11"/>
        <v>1</v>
      </c>
    </row>
    <row r="237" spans="2:14" ht="15.75">
      <c r="B237" s="61" t="s">
        <v>753</v>
      </c>
      <c r="C237" s="30" t="s">
        <v>754</v>
      </c>
      <c r="D237" s="62">
        <v>36936</v>
      </c>
      <c r="E237" s="6" t="s">
        <v>755</v>
      </c>
      <c r="F237" s="63" t="s">
        <v>179</v>
      </c>
      <c r="G237" s="242">
        <f t="shared" si="9"/>
        <v>2</v>
      </c>
      <c r="H237" s="242">
        <f t="shared" si="10"/>
        <v>3</v>
      </c>
      <c r="I237" s="242"/>
      <c r="J237" s="242"/>
      <c r="L237" s="2" cm="1">
        <f t="array" ref="L237">SUM(--(LEFT(_xlfn.TEXTSPLIT($E237,"/"))=L$2))</f>
        <v>145</v>
      </c>
      <c r="M237" s="2" cm="1">
        <f t="array" ref="M237">SUM(--(LEFT(_xlfn.TEXTSPLIT($E237,"/"))=M$2))</f>
        <v>127</v>
      </c>
      <c r="N237" s="2" t="b">
        <f t="shared" si="11"/>
        <v>1</v>
      </c>
    </row>
    <row r="238" spans="2:14" ht="15.75">
      <c r="B238" s="61" t="s">
        <v>756</v>
      </c>
      <c r="C238" s="30" t="s">
        <v>757</v>
      </c>
      <c r="D238" s="62">
        <v>33524</v>
      </c>
      <c r="E238" s="6" t="s">
        <v>758</v>
      </c>
      <c r="F238" s="63" t="s">
        <v>77</v>
      </c>
      <c r="G238" s="242">
        <f t="shared" si="9"/>
        <v>2</v>
      </c>
      <c r="H238" s="242">
        <f t="shared" si="10"/>
        <v>7</v>
      </c>
      <c r="I238" s="242"/>
      <c r="J238" s="242"/>
      <c r="L238" s="2" cm="1">
        <f t="array" ref="L238">SUM(--(LEFT(_xlfn.TEXTSPLIT($E238,"/"))=L$2))</f>
        <v>2</v>
      </c>
      <c r="M238" s="2" cm="1">
        <f t="array" ref="M238">SUM(--(LEFT(_xlfn.TEXTSPLIT($E238,"/"))=M$2))</f>
        <v>3</v>
      </c>
      <c r="N238" s="2" t="b">
        <f t="shared" si="11"/>
        <v>0</v>
      </c>
    </row>
    <row r="239" spans="2:14" ht="15.75">
      <c r="B239" s="61" t="s">
        <v>759</v>
      </c>
      <c r="C239" s="30" t="s">
        <v>760</v>
      </c>
      <c r="D239" s="62">
        <v>37718</v>
      </c>
      <c r="E239" s="6" t="s">
        <v>761</v>
      </c>
      <c r="F239" s="63" t="s">
        <v>50</v>
      </c>
      <c r="G239" s="242">
        <f t="shared" si="9"/>
        <v>1</v>
      </c>
      <c r="H239" s="242">
        <f t="shared" si="10"/>
        <v>1</v>
      </c>
      <c r="I239" s="242"/>
      <c r="J239" s="242"/>
      <c r="L239" s="2" cm="1">
        <f t="array" ref="L239">SUM(--(LEFT(_xlfn.TEXTSPLIT($E239,"/"))=L$2))</f>
        <v>115</v>
      </c>
      <c r="M239" s="2" cm="1">
        <f t="array" ref="M239">SUM(--(LEFT(_xlfn.TEXTSPLIT($E239,"/"))=M$2))</f>
        <v>112</v>
      </c>
      <c r="N239" s="2" t="b">
        <f t="shared" si="11"/>
        <v>1</v>
      </c>
    </row>
    <row r="240" spans="2:14" ht="15.75">
      <c r="B240" s="61" t="s">
        <v>762</v>
      </c>
      <c r="C240" s="30" t="s">
        <v>763</v>
      </c>
      <c r="D240" s="62">
        <v>33713</v>
      </c>
      <c r="E240" s="6" t="s">
        <v>764</v>
      </c>
      <c r="F240" s="63" t="s">
        <v>46</v>
      </c>
      <c r="G240" s="242">
        <f t="shared" si="9"/>
        <v>3</v>
      </c>
      <c r="H240" s="242">
        <f t="shared" si="10"/>
        <v>7</v>
      </c>
      <c r="I240" s="242"/>
      <c r="J240" s="242"/>
      <c r="L240" s="2" cm="1">
        <f t="array" ref="L240">SUM(--(LEFT(_xlfn.TEXTSPLIT($E240,"/"))=L$2))</f>
        <v>70</v>
      </c>
      <c r="M240" s="2" cm="1">
        <f t="array" ref="M240">SUM(--(LEFT(_xlfn.TEXTSPLIT($E240,"/"))=M$2))</f>
        <v>59</v>
      </c>
      <c r="N240" s="2" t="b">
        <f t="shared" si="11"/>
        <v>1</v>
      </c>
    </row>
    <row r="241" spans="2:14" ht="15.75">
      <c r="B241" s="61" t="s">
        <v>765</v>
      </c>
      <c r="C241" s="30" t="s">
        <v>2741</v>
      </c>
      <c r="D241" s="62">
        <v>38814</v>
      </c>
      <c r="E241" s="6" t="s">
        <v>766</v>
      </c>
      <c r="F241" s="63" t="s">
        <v>87</v>
      </c>
      <c r="G241" s="242">
        <f t="shared" si="9"/>
        <v>1</v>
      </c>
      <c r="H241" s="242">
        <f t="shared" si="10"/>
        <v>5</v>
      </c>
      <c r="I241" s="242"/>
      <c r="J241" s="242"/>
      <c r="L241" s="2" cm="1">
        <f t="array" ref="L241">SUM(--(LEFT(_xlfn.TEXTSPLIT($E241,"/"))=L$2))</f>
        <v>93</v>
      </c>
      <c r="M241" s="2" cm="1">
        <f t="array" ref="M241">SUM(--(LEFT(_xlfn.TEXTSPLIT($E241,"/"))=M$2))</f>
        <v>78</v>
      </c>
      <c r="N241" s="2" t="b">
        <f t="shared" si="11"/>
        <v>1</v>
      </c>
    </row>
    <row r="242" spans="2:14" ht="15.75">
      <c r="B242" s="61" t="s">
        <v>767</v>
      </c>
      <c r="C242" s="30" t="s">
        <v>768</v>
      </c>
      <c r="D242" s="62">
        <v>38087</v>
      </c>
      <c r="E242" s="6" t="s">
        <v>769</v>
      </c>
      <c r="F242" s="63" t="s">
        <v>84</v>
      </c>
      <c r="G242" s="242">
        <f t="shared" si="9"/>
        <v>2</v>
      </c>
      <c r="H242" s="242">
        <f t="shared" si="10"/>
        <v>6</v>
      </c>
      <c r="I242" s="242"/>
      <c r="J242" s="242"/>
      <c r="L242" s="2" cm="1">
        <f t="array" ref="L242">SUM(--(LEFT(_xlfn.TEXTSPLIT($E242,"/"))=L$2))</f>
        <v>154</v>
      </c>
      <c r="M242" s="2" cm="1">
        <f t="array" ref="M242">SUM(--(LEFT(_xlfn.TEXTSPLIT($E242,"/"))=M$2))</f>
        <v>135</v>
      </c>
      <c r="N242" s="2" t="b">
        <f t="shared" si="11"/>
        <v>1</v>
      </c>
    </row>
    <row r="243" spans="2:14" ht="15.75">
      <c r="B243" s="61" t="s">
        <v>770</v>
      </c>
      <c r="C243" s="30" t="s">
        <v>771</v>
      </c>
      <c r="D243" s="62">
        <v>34198</v>
      </c>
      <c r="E243" s="6" t="s">
        <v>772</v>
      </c>
      <c r="F243" s="63" t="s">
        <v>65</v>
      </c>
      <c r="G243" s="242">
        <f t="shared" si="9"/>
        <v>3</v>
      </c>
      <c r="H243" s="242">
        <f t="shared" si="10"/>
        <v>2</v>
      </c>
      <c r="I243" s="242"/>
      <c r="J243" s="242"/>
      <c r="L243" s="2" cm="1">
        <f t="array" ref="L243">SUM(--(LEFT(_xlfn.TEXTSPLIT($E243,"/"))=L$2))</f>
        <v>137</v>
      </c>
      <c r="M243" s="2" cm="1">
        <f t="array" ref="M243">SUM(--(LEFT(_xlfn.TEXTSPLIT($E243,"/"))=M$2))</f>
        <v>130</v>
      </c>
      <c r="N243" s="2" t="b">
        <f t="shared" si="11"/>
        <v>1</v>
      </c>
    </row>
    <row r="244" spans="2:14" ht="15.75">
      <c r="B244" s="61" t="s">
        <v>773</v>
      </c>
      <c r="C244" s="30" t="s">
        <v>774</v>
      </c>
      <c r="D244" s="62">
        <v>37805</v>
      </c>
      <c r="E244" s="6" t="s">
        <v>775</v>
      </c>
      <c r="F244" s="63" t="s">
        <v>111</v>
      </c>
      <c r="G244" s="242">
        <f t="shared" si="9"/>
        <v>1</v>
      </c>
      <c r="H244" s="242">
        <f t="shared" si="10"/>
        <v>4</v>
      </c>
      <c r="I244" s="242"/>
      <c r="J244" s="242"/>
      <c r="L244" s="2" cm="1">
        <f t="array" ref="L244">SUM(--(LEFT(_xlfn.TEXTSPLIT($E244,"/"))=L$2))</f>
        <v>21</v>
      </c>
      <c r="M244" s="2" cm="1">
        <f t="array" ref="M244">SUM(--(LEFT(_xlfn.TEXTSPLIT($E244,"/"))=M$2))</f>
        <v>13</v>
      </c>
      <c r="N244" s="2" t="b">
        <f t="shared" si="11"/>
        <v>1</v>
      </c>
    </row>
    <row r="245" spans="2:14" ht="15.75">
      <c r="B245" s="61" t="s">
        <v>776</v>
      </c>
      <c r="C245" s="30" t="s">
        <v>777</v>
      </c>
      <c r="D245" s="62">
        <v>36106</v>
      </c>
      <c r="E245" s="6" t="s">
        <v>778</v>
      </c>
      <c r="F245" s="63" t="s">
        <v>131</v>
      </c>
      <c r="G245" s="242">
        <f t="shared" si="9"/>
        <v>1</v>
      </c>
      <c r="H245" s="242">
        <f t="shared" si="10"/>
        <v>6</v>
      </c>
      <c r="I245" s="242"/>
      <c r="J245" s="242"/>
      <c r="L245" s="2" cm="1">
        <f t="array" ref="L245">SUM(--(LEFT(_xlfn.TEXTSPLIT($E245,"/"))=L$2))</f>
        <v>231</v>
      </c>
      <c r="M245" s="2" cm="1">
        <f t="array" ref="M245">SUM(--(LEFT(_xlfn.TEXTSPLIT($E245,"/"))=M$2))</f>
        <v>226</v>
      </c>
      <c r="N245" s="2" t="b">
        <f t="shared" si="11"/>
        <v>1</v>
      </c>
    </row>
    <row r="246" spans="2:14" ht="15.75">
      <c r="B246" s="61" t="s">
        <v>779</v>
      </c>
      <c r="C246" s="30" t="s">
        <v>780</v>
      </c>
      <c r="D246" s="62">
        <v>38897</v>
      </c>
      <c r="E246" s="6" t="s">
        <v>781</v>
      </c>
      <c r="F246" s="63" t="s">
        <v>73</v>
      </c>
      <c r="G246" s="242">
        <f t="shared" si="9"/>
        <v>5</v>
      </c>
      <c r="H246" s="242">
        <f t="shared" si="10"/>
        <v>4</v>
      </c>
      <c r="I246" s="242"/>
      <c r="J246" s="242"/>
      <c r="L246" s="2" cm="1">
        <f t="array" ref="L246">SUM(--(LEFT(_xlfn.TEXTSPLIT($E246,"/"))=L$2))</f>
        <v>141</v>
      </c>
      <c r="M246" s="2" cm="1">
        <f t="array" ref="M246">SUM(--(LEFT(_xlfn.TEXTSPLIT($E246,"/"))=M$2))</f>
        <v>140</v>
      </c>
      <c r="N246" s="2" t="b">
        <f t="shared" si="11"/>
        <v>1</v>
      </c>
    </row>
    <row r="247" spans="2:14" ht="15.75">
      <c r="B247" s="61" t="s">
        <v>782</v>
      </c>
      <c r="C247" s="30" t="s">
        <v>783</v>
      </c>
      <c r="D247" s="62">
        <v>35090</v>
      </c>
      <c r="E247" s="6" t="s">
        <v>784</v>
      </c>
      <c r="F247" s="63" t="s">
        <v>77</v>
      </c>
      <c r="G247" s="242">
        <f t="shared" si="9"/>
        <v>4</v>
      </c>
      <c r="H247" s="242">
        <f t="shared" si="10"/>
        <v>5</v>
      </c>
      <c r="I247" s="242"/>
      <c r="J247" s="242"/>
      <c r="L247" s="2" cm="1">
        <f t="array" ref="L247">SUM(--(LEFT(_xlfn.TEXTSPLIT($E247,"/"))=L$2))</f>
        <v>72</v>
      </c>
      <c r="M247" s="2" cm="1">
        <f t="array" ref="M247">SUM(--(LEFT(_xlfn.TEXTSPLIT($E247,"/"))=M$2))</f>
        <v>69</v>
      </c>
      <c r="N247" s="2" t="b">
        <f t="shared" si="11"/>
        <v>1</v>
      </c>
    </row>
    <row r="248" spans="2:14" ht="15.75">
      <c r="B248" s="61" t="s">
        <v>785</v>
      </c>
      <c r="C248" s="30" t="s">
        <v>786</v>
      </c>
      <c r="D248" s="62">
        <v>39022</v>
      </c>
      <c r="E248" s="6" t="s">
        <v>787</v>
      </c>
      <c r="F248" s="63" t="s">
        <v>339</v>
      </c>
      <c r="G248" s="242">
        <f t="shared" si="9"/>
        <v>1</v>
      </c>
      <c r="H248" s="242">
        <f t="shared" si="10"/>
        <v>3</v>
      </c>
      <c r="I248" s="242"/>
      <c r="J248" s="242"/>
      <c r="L248" s="2" cm="1">
        <f t="array" ref="L248">SUM(--(LEFT(_xlfn.TEXTSPLIT($E248,"/"))=L$2))</f>
        <v>133</v>
      </c>
      <c r="M248" s="2" cm="1">
        <f t="array" ref="M248">SUM(--(LEFT(_xlfn.TEXTSPLIT($E248,"/"))=M$2))</f>
        <v>113</v>
      </c>
      <c r="N248" s="2" t="b">
        <f t="shared" si="11"/>
        <v>1</v>
      </c>
    </row>
    <row r="249" spans="2:14" ht="15.75">
      <c r="B249" s="61" t="s">
        <v>788</v>
      </c>
      <c r="C249" s="30" t="s">
        <v>789</v>
      </c>
      <c r="D249" s="62">
        <v>33450</v>
      </c>
      <c r="E249" s="6" t="s">
        <v>790</v>
      </c>
      <c r="F249" s="63" t="s">
        <v>179</v>
      </c>
      <c r="G249" s="242">
        <f t="shared" si="9"/>
        <v>5</v>
      </c>
      <c r="H249" s="242">
        <f t="shared" si="10"/>
        <v>3</v>
      </c>
      <c r="I249" s="242"/>
      <c r="J249" s="242"/>
      <c r="L249" s="2" cm="1">
        <f t="array" ref="L249">SUM(--(LEFT(_xlfn.TEXTSPLIT($E249,"/"))=L$2))</f>
        <v>211</v>
      </c>
      <c r="M249" s="2" cm="1">
        <f t="array" ref="M249">SUM(--(LEFT(_xlfn.TEXTSPLIT($E249,"/"))=M$2))</f>
        <v>202</v>
      </c>
      <c r="N249" s="2" t="b">
        <f t="shared" si="11"/>
        <v>1</v>
      </c>
    </row>
    <row r="250" spans="2:14" ht="15.75">
      <c r="B250" s="61" t="s">
        <v>791</v>
      </c>
      <c r="C250" s="30" t="s">
        <v>792</v>
      </c>
      <c r="D250" s="62">
        <v>36940</v>
      </c>
      <c r="E250" s="6" t="s">
        <v>793</v>
      </c>
      <c r="F250" s="63" t="s">
        <v>73</v>
      </c>
      <c r="G250" s="242">
        <f t="shared" si="9"/>
        <v>3</v>
      </c>
      <c r="H250" s="242">
        <f t="shared" si="10"/>
        <v>7</v>
      </c>
      <c r="I250" s="242"/>
      <c r="J250" s="242"/>
      <c r="L250" s="2" cm="1">
        <f t="array" ref="L250">SUM(--(LEFT(_xlfn.TEXTSPLIT($E250,"/"))=L$2))</f>
        <v>47</v>
      </c>
      <c r="M250" s="2" cm="1">
        <f t="array" ref="M250">SUM(--(LEFT(_xlfn.TEXTSPLIT($E250,"/"))=M$2))</f>
        <v>31</v>
      </c>
      <c r="N250" s="2" t="b">
        <f t="shared" si="11"/>
        <v>1</v>
      </c>
    </row>
    <row r="251" spans="2:14" ht="15.75">
      <c r="B251" s="61" t="s">
        <v>794</v>
      </c>
      <c r="C251" s="30" t="s">
        <v>795</v>
      </c>
      <c r="D251" s="62">
        <v>34592</v>
      </c>
      <c r="E251" s="6" t="s">
        <v>796</v>
      </c>
      <c r="F251" s="63" t="s">
        <v>84</v>
      </c>
      <c r="G251" s="242">
        <f t="shared" si="9"/>
        <v>3</v>
      </c>
      <c r="H251" s="242">
        <f t="shared" si="10"/>
        <v>4</v>
      </c>
      <c r="I251" s="242"/>
      <c r="J251" s="242"/>
      <c r="L251" s="2" cm="1">
        <f t="array" ref="L251">SUM(--(LEFT(_xlfn.TEXTSPLIT($E251,"/"))=L$2))</f>
        <v>25</v>
      </c>
      <c r="M251" s="2" cm="1">
        <f t="array" ref="M251">SUM(--(LEFT(_xlfn.TEXTSPLIT($E251,"/"))=M$2))</f>
        <v>19</v>
      </c>
      <c r="N251" s="2" t="b">
        <f t="shared" si="11"/>
        <v>1</v>
      </c>
    </row>
    <row r="252" spans="2:14" ht="15.75">
      <c r="B252" s="61" t="s">
        <v>797</v>
      </c>
      <c r="C252" s="30" t="s">
        <v>798</v>
      </c>
      <c r="D252" s="62">
        <v>35239</v>
      </c>
      <c r="E252" s="6" t="s">
        <v>799</v>
      </c>
      <c r="F252" s="63" t="s">
        <v>107</v>
      </c>
      <c r="G252" s="242">
        <f t="shared" si="9"/>
        <v>4</v>
      </c>
      <c r="H252" s="242">
        <f t="shared" si="10"/>
        <v>7</v>
      </c>
      <c r="I252" s="242"/>
      <c r="J252" s="242"/>
      <c r="L252" s="2" cm="1">
        <f t="array" ref="L252">SUM(--(LEFT(_xlfn.TEXTSPLIT($E252,"/"))=L$2))</f>
        <v>216</v>
      </c>
      <c r="M252" s="2" cm="1">
        <f t="array" ref="M252">SUM(--(LEFT(_xlfn.TEXTSPLIT($E252,"/"))=M$2))</f>
        <v>194</v>
      </c>
      <c r="N252" s="2" t="b">
        <f t="shared" si="11"/>
        <v>1</v>
      </c>
    </row>
    <row r="253" spans="2:14" ht="15.75">
      <c r="B253" s="61" t="s">
        <v>800</v>
      </c>
      <c r="C253" s="30" t="s">
        <v>801</v>
      </c>
      <c r="D253" s="62">
        <v>34397</v>
      </c>
      <c r="E253" s="6" t="s">
        <v>802</v>
      </c>
      <c r="F253" s="63" t="s">
        <v>442</v>
      </c>
      <c r="G253" s="242">
        <f t="shared" si="9"/>
        <v>1</v>
      </c>
      <c r="H253" s="242">
        <f t="shared" si="10"/>
        <v>5</v>
      </c>
      <c r="I253" s="242"/>
      <c r="J253" s="242"/>
      <c r="L253" s="2" cm="1">
        <f t="array" ref="L253">SUM(--(LEFT(_xlfn.TEXTSPLIT($E253,"/"))=L$2))</f>
        <v>126</v>
      </c>
      <c r="M253" s="2" cm="1">
        <f t="array" ref="M253">SUM(--(LEFT(_xlfn.TEXTSPLIT($E253,"/"))=M$2))</f>
        <v>120</v>
      </c>
      <c r="N253" s="2" t="b">
        <f t="shared" si="11"/>
        <v>1</v>
      </c>
    </row>
    <row r="254" spans="2:14" ht="15.75">
      <c r="B254" s="61" t="s">
        <v>803</v>
      </c>
      <c r="C254" s="30" t="s">
        <v>804</v>
      </c>
      <c r="D254" s="62">
        <v>38916</v>
      </c>
      <c r="E254" s="6" t="s">
        <v>805</v>
      </c>
      <c r="F254" s="63" t="s">
        <v>131</v>
      </c>
      <c r="G254" s="242">
        <f t="shared" si="9"/>
        <v>3</v>
      </c>
      <c r="H254" s="242">
        <f t="shared" si="10"/>
        <v>2</v>
      </c>
      <c r="I254" s="242"/>
      <c r="J254" s="242"/>
      <c r="L254" s="2" cm="1">
        <f t="array" ref="L254">SUM(--(LEFT(_xlfn.TEXTSPLIT($E254,"/"))=L$2))</f>
        <v>111</v>
      </c>
      <c r="M254" s="2" cm="1">
        <f t="array" ref="M254">SUM(--(LEFT(_xlfn.TEXTSPLIT($E254,"/"))=M$2))</f>
        <v>106</v>
      </c>
      <c r="N254" s="2" t="b">
        <f t="shared" si="11"/>
        <v>1</v>
      </c>
    </row>
    <row r="255" spans="2:14" ht="15.75">
      <c r="B255" s="61" t="s">
        <v>806</v>
      </c>
      <c r="C255" s="30" t="s">
        <v>807</v>
      </c>
      <c r="D255" s="62">
        <v>37808</v>
      </c>
      <c r="E255" s="6" t="s">
        <v>808</v>
      </c>
      <c r="F255" s="63" t="s">
        <v>46</v>
      </c>
      <c r="G255" s="242">
        <f t="shared" si="9"/>
        <v>1</v>
      </c>
      <c r="H255" s="242">
        <f t="shared" si="10"/>
        <v>7</v>
      </c>
      <c r="I255" s="242"/>
      <c r="J255" s="242"/>
      <c r="L255" s="2" cm="1">
        <f t="array" ref="L255">SUM(--(LEFT(_xlfn.TEXTSPLIT($E255,"/"))=L$2))</f>
        <v>3</v>
      </c>
      <c r="M255" s="2" cm="1">
        <f t="array" ref="M255">SUM(--(LEFT(_xlfn.TEXTSPLIT($E255,"/"))=M$2))</f>
        <v>3</v>
      </c>
      <c r="N255" s="2" t="b">
        <f t="shared" si="11"/>
        <v>0</v>
      </c>
    </row>
    <row r="256" spans="2:14" ht="15.75">
      <c r="B256" s="61" t="s">
        <v>809</v>
      </c>
      <c r="C256" s="30" t="s">
        <v>810</v>
      </c>
      <c r="D256" s="62">
        <v>37632</v>
      </c>
      <c r="E256" s="6" t="s">
        <v>811</v>
      </c>
      <c r="F256" s="63" t="s">
        <v>175</v>
      </c>
      <c r="G256" s="242">
        <f t="shared" si="9"/>
        <v>2</v>
      </c>
      <c r="H256" s="242">
        <f t="shared" si="10"/>
        <v>6</v>
      </c>
      <c r="I256" s="242"/>
      <c r="J256" s="242"/>
      <c r="L256" s="2" cm="1">
        <f t="array" ref="L256">SUM(--(LEFT(_xlfn.TEXTSPLIT($E256,"/"))=L$2))</f>
        <v>9</v>
      </c>
      <c r="M256" s="2" cm="1">
        <f t="array" ref="M256">SUM(--(LEFT(_xlfn.TEXTSPLIT($E256,"/"))=M$2))</f>
        <v>10</v>
      </c>
      <c r="N256" s="2" t="b">
        <f t="shared" si="11"/>
        <v>0</v>
      </c>
    </row>
    <row r="257" spans="2:14" ht="15.75">
      <c r="B257" s="61" t="s">
        <v>812</v>
      </c>
      <c r="C257" s="30" t="s">
        <v>675</v>
      </c>
      <c r="D257" s="62">
        <v>39113</v>
      </c>
      <c r="E257" s="6" t="s">
        <v>813</v>
      </c>
      <c r="F257" s="63" t="s">
        <v>232</v>
      </c>
      <c r="G257" s="242">
        <f t="shared" si="9"/>
        <v>5</v>
      </c>
      <c r="H257" s="242">
        <f t="shared" si="10"/>
        <v>3</v>
      </c>
      <c r="I257" s="242"/>
      <c r="J257" s="242"/>
      <c r="L257" s="2" cm="1">
        <f t="array" ref="L257">SUM(--(LEFT(_xlfn.TEXTSPLIT($E257,"/"))=L$2))</f>
        <v>231</v>
      </c>
      <c r="M257" s="2" cm="1">
        <f t="array" ref="M257">SUM(--(LEFT(_xlfn.TEXTSPLIT($E257,"/"))=M$2))</f>
        <v>235</v>
      </c>
      <c r="N257" s="2" t="b">
        <f t="shared" si="11"/>
        <v>0</v>
      </c>
    </row>
    <row r="258" spans="2:14" ht="15.75">
      <c r="B258" s="61" t="s">
        <v>814</v>
      </c>
      <c r="C258" s="30" t="s">
        <v>815</v>
      </c>
      <c r="D258" s="62">
        <v>38315</v>
      </c>
      <c r="E258" s="6" t="s">
        <v>816</v>
      </c>
      <c r="F258" s="63" t="s">
        <v>46</v>
      </c>
      <c r="G258" s="242">
        <f t="shared" si="9"/>
        <v>4</v>
      </c>
      <c r="H258" s="242">
        <f t="shared" si="10"/>
        <v>3</v>
      </c>
      <c r="I258" s="242"/>
      <c r="J258" s="242"/>
      <c r="L258" s="2" cm="1">
        <f t="array" ref="L258">SUM(--(LEFT(_xlfn.TEXTSPLIT($E258,"/"))=L$2))</f>
        <v>168</v>
      </c>
      <c r="M258" s="2" cm="1">
        <f t="array" ref="M258">SUM(--(LEFT(_xlfn.TEXTSPLIT($E258,"/"))=M$2))</f>
        <v>159</v>
      </c>
      <c r="N258" s="2" t="b">
        <f t="shared" si="11"/>
        <v>1</v>
      </c>
    </row>
    <row r="259" spans="2:14" ht="15.75">
      <c r="B259" s="61" t="s">
        <v>817</v>
      </c>
      <c r="C259" s="30" t="s">
        <v>818</v>
      </c>
      <c r="D259" s="62">
        <v>33752</v>
      </c>
      <c r="E259" s="6" t="s">
        <v>819</v>
      </c>
      <c r="F259" s="63" t="s">
        <v>54</v>
      </c>
      <c r="G259" s="242">
        <f t="shared" si="9"/>
        <v>4</v>
      </c>
      <c r="H259" s="242">
        <f t="shared" si="10"/>
        <v>4</v>
      </c>
      <c r="I259" s="242"/>
      <c r="J259" s="242"/>
      <c r="L259" s="2" cm="1">
        <f t="array" ref="L259">SUM(--(LEFT(_xlfn.TEXTSPLIT($E259,"/"))=L$2))</f>
        <v>202</v>
      </c>
      <c r="M259" s="2" cm="1">
        <f t="array" ref="M259">SUM(--(LEFT(_xlfn.TEXTSPLIT($E259,"/"))=M$2))</f>
        <v>184</v>
      </c>
      <c r="N259" s="2" t="b">
        <f t="shared" si="11"/>
        <v>1</v>
      </c>
    </row>
    <row r="260" spans="2:14" ht="15.75">
      <c r="B260" s="61" t="s">
        <v>820</v>
      </c>
      <c r="C260" s="30" t="s">
        <v>821</v>
      </c>
      <c r="D260" s="62">
        <v>35873</v>
      </c>
      <c r="E260" s="6" t="s">
        <v>822</v>
      </c>
      <c r="F260" s="63" t="s">
        <v>54</v>
      </c>
      <c r="G260" s="242">
        <f t="shared" ref="G260:G323" si="12">ROUNDUP(DAY(D260) / 7,0)</f>
        <v>3</v>
      </c>
      <c r="H260" s="242">
        <f t="shared" ref="H260:H323" si="13">WEEKDAY(D260,2)</f>
        <v>4</v>
      </c>
      <c r="I260" s="242"/>
      <c r="J260" s="242"/>
      <c r="L260" s="2" cm="1">
        <f t="array" ref="L260">SUM(--(LEFT(_xlfn.TEXTSPLIT($E260,"/"))=L$2))</f>
        <v>65</v>
      </c>
      <c r="M260" s="2" cm="1">
        <f t="array" ref="M260">SUM(--(LEFT(_xlfn.TEXTSPLIT($E260,"/"))=M$2))</f>
        <v>47</v>
      </c>
      <c r="N260" s="2" t="b">
        <f t="shared" ref="N260:N323" si="14">L260&gt;M260</f>
        <v>1</v>
      </c>
    </row>
    <row r="261" spans="2:14" ht="15.75">
      <c r="B261" s="61" t="s">
        <v>823</v>
      </c>
      <c r="C261" s="30" t="s">
        <v>2748</v>
      </c>
      <c r="D261" s="62">
        <v>35078</v>
      </c>
      <c r="E261" s="6" t="s">
        <v>824</v>
      </c>
      <c r="F261" s="63" t="s">
        <v>103</v>
      </c>
      <c r="G261" s="242">
        <f t="shared" si="12"/>
        <v>2</v>
      </c>
      <c r="H261" s="242">
        <f t="shared" si="13"/>
        <v>7</v>
      </c>
      <c r="I261" s="242"/>
      <c r="J261" s="242"/>
      <c r="L261" s="2" cm="1">
        <f t="array" ref="L261">SUM(--(LEFT(_xlfn.TEXTSPLIT($E261,"/"))=L$2))</f>
        <v>175</v>
      </c>
      <c r="M261" s="2" cm="1">
        <f t="array" ref="M261">SUM(--(LEFT(_xlfn.TEXTSPLIT($E261,"/"))=M$2))</f>
        <v>168</v>
      </c>
      <c r="N261" s="2" t="b">
        <f t="shared" si="14"/>
        <v>1</v>
      </c>
    </row>
    <row r="262" spans="2:14" ht="15.75">
      <c r="B262" s="61" t="s">
        <v>825</v>
      </c>
      <c r="C262" s="30" t="s">
        <v>2749</v>
      </c>
      <c r="D262" s="62">
        <v>34270</v>
      </c>
      <c r="E262" s="6" t="s">
        <v>826</v>
      </c>
      <c r="F262" s="63" t="s">
        <v>77</v>
      </c>
      <c r="G262" s="242">
        <f t="shared" si="12"/>
        <v>4</v>
      </c>
      <c r="H262" s="242">
        <f t="shared" si="13"/>
        <v>4</v>
      </c>
      <c r="I262" s="242"/>
      <c r="J262" s="242"/>
      <c r="L262" s="2" cm="1">
        <f t="array" ref="L262">SUM(--(LEFT(_xlfn.TEXTSPLIT($E262,"/"))=L$2))</f>
        <v>226</v>
      </c>
      <c r="M262" s="2" cm="1">
        <f t="array" ref="M262">SUM(--(LEFT(_xlfn.TEXTSPLIT($E262,"/"))=M$2))</f>
        <v>212</v>
      </c>
      <c r="N262" s="2" t="b">
        <f t="shared" si="14"/>
        <v>1</v>
      </c>
    </row>
    <row r="263" spans="2:14" ht="15.75">
      <c r="B263" s="61" t="s">
        <v>827</v>
      </c>
      <c r="C263" s="30" t="s">
        <v>828</v>
      </c>
      <c r="D263" s="62">
        <v>35652</v>
      </c>
      <c r="E263" s="6" t="s">
        <v>829</v>
      </c>
      <c r="F263" s="63" t="s">
        <v>54</v>
      </c>
      <c r="G263" s="242">
        <f t="shared" si="12"/>
        <v>2</v>
      </c>
      <c r="H263" s="242">
        <f t="shared" si="13"/>
        <v>7</v>
      </c>
      <c r="I263" s="242"/>
      <c r="J263" s="242"/>
      <c r="L263" s="2" cm="1">
        <f t="array" ref="L263">SUM(--(LEFT(_xlfn.TEXTSPLIT($E263,"/"))=L$2))</f>
        <v>243</v>
      </c>
      <c r="M263" s="2" cm="1">
        <f t="array" ref="M263">SUM(--(LEFT(_xlfn.TEXTSPLIT($E263,"/"))=M$2))</f>
        <v>240</v>
      </c>
      <c r="N263" s="2" t="b">
        <f t="shared" si="14"/>
        <v>1</v>
      </c>
    </row>
    <row r="264" spans="2:14" ht="15.75">
      <c r="B264" s="61" t="s">
        <v>830</v>
      </c>
      <c r="C264" s="30" t="s">
        <v>831</v>
      </c>
      <c r="D264" s="62">
        <v>38345</v>
      </c>
      <c r="E264" s="6" t="s">
        <v>832</v>
      </c>
      <c r="F264" s="63" t="s">
        <v>309</v>
      </c>
      <c r="G264" s="242">
        <f t="shared" si="12"/>
        <v>4</v>
      </c>
      <c r="H264" s="242">
        <f t="shared" si="13"/>
        <v>5</v>
      </c>
      <c r="I264" s="242"/>
      <c r="J264" s="242"/>
      <c r="L264" s="2" cm="1">
        <f t="array" ref="L264">SUM(--(LEFT(_xlfn.TEXTSPLIT($E264,"/"))=L$2))</f>
        <v>102</v>
      </c>
      <c r="M264" s="2" cm="1">
        <f t="array" ref="M264">SUM(--(LEFT(_xlfn.TEXTSPLIT($E264,"/"))=M$2))</f>
        <v>100</v>
      </c>
      <c r="N264" s="2" t="b">
        <f t="shared" si="14"/>
        <v>1</v>
      </c>
    </row>
    <row r="265" spans="2:14" ht="15.75">
      <c r="B265" s="61" t="s">
        <v>833</v>
      </c>
      <c r="C265" s="30" t="s">
        <v>2633</v>
      </c>
      <c r="D265" s="62">
        <v>35477</v>
      </c>
      <c r="E265" s="6" t="s">
        <v>834</v>
      </c>
      <c r="F265" s="63" t="s">
        <v>73</v>
      </c>
      <c r="G265" s="242">
        <f t="shared" si="12"/>
        <v>3</v>
      </c>
      <c r="H265" s="242">
        <f t="shared" si="13"/>
        <v>7</v>
      </c>
      <c r="I265" s="242"/>
      <c r="J265" s="242"/>
      <c r="L265" s="2" cm="1">
        <f t="array" ref="L265">SUM(--(LEFT(_xlfn.TEXTSPLIT($E265,"/"))=L$2))</f>
        <v>160</v>
      </c>
      <c r="M265" s="2" cm="1">
        <f t="array" ref="M265">SUM(--(LEFT(_xlfn.TEXTSPLIT($E265,"/"))=M$2))</f>
        <v>170</v>
      </c>
      <c r="N265" s="2" t="b">
        <f t="shared" si="14"/>
        <v>0</v>
      </c>
    </row>
    <row r="266" spans="2:14" ht="15.75">
      <c r="B266" s="61" t="s">
        <v>835</v>
      </c>
      <c r="C266" s="30" t="s">
        <v>836</v>
      </c>
      <c r="D266" s="62">
        <v>34548</v>
      </c>
      <c r="E266" s="6" t="s">
        <v>837</v>
      </c>
      <c r="F266" s="63" t="s">
        <v>46</v>
      </c>
      <c r="G266" s="242">
        <f t="shared" si="12"/>
        <v>1</v>
      </c>
      <c r="H266" s="242">
        <f t="shared" si="13"/>
        <v>2</v>
      </c>
      <c r="I266" s="242"/>
      <c r="J266" s="242"/>
      <c r="L266" s="2" cm="1">
        <f t="array" ref="L266">SUM(--(LEFT(_xlfn.TEXTSPLIT($E266,"/"))=L$2))</f>
        <v>6</v>
      </c>
      <c r="M266" s="2" cm="1">
        <f t="array" ref="M266">SUM(--(LEFT(_xlfn.TEXTSPLIT($E266,"/"))=M$2))</f>
        <v>9</v>
      </c>
      <c r="N266" s="2" t="b">
        <f t="shared" si="14"/>
        <v>0</v>
      </c>
    </row>
    <row r="267" spans="2:14" ht="15.75">
      <c r="B267" s="61" t="s">
        <v>838</v>
      </c>
      <c r="C267" s="30" t="s">
        <v>839</v>
      </c>
      <c r="D267" s="62">
        <v>37856</v>
      </c>
      <c r="E267" s="6" t="s">
        <v>840</v>
      </c>
      <c r="F267" s="63" t="s">
        <v>84</v>
      </c>
      <c r="G267" s="242">
        <f t="shared" si="12"/>
        <v>4</v>
      </c>
      <c r="H267" s="242">
        <f t="shared" si="13"/>
        <v>6</v>
      </c>
      <c r="I267" s="242"/>
      <c r="J267" s="242"/>
      <c r="L267" s="2" cm="1">
        <f t="array" ref="L267">SUM(--(LEFT(_xlfn.TEXTSPLIT($E267,"/"))=L$2))</f>
        <v>154</v>
      </c>
      <c r="M267" s="2" cm="1">
        <f t="array" ref="M267">SUM(--(LEFT(_xlfn.TEXTSPLIT($E267,"/"))=M$2))</f>
        <v>143</v>
      </c>
      <c r="N267" s="2" t="b">
        <f t="shared" si="14"/>
        <v>1</v>
      </c>
    </row>
    <row r="268" spans="2:14" ht="15.75">
      <c r="B268" s="61" t="s">
        <v>841</v>
      </c>
      <c r="C268" s="30" t="s">
        <v>842</v>
      </c>
      <c r="D268" s="62">
        <v>38222</v>
      </c>
      <c r="E268" s="6" t="s">
        <v>843</v>
      </c>
      <c r="F268" s="63" t="s">
        <v>103</v>
      </c>
      <c r="G268" s="242">
        <f t="shared" si="12"/>
        <v>4</v>
      </c>
      <c r="H268" s="242">
        <f t="shared" si="13"/>
        <v>1</v>
      </c>
      <c r="I268" s="242"/>
      <c r="J268" s="242"/>
      <c r="L268" s="2" cm="1">
        <f t="array" ref="L268">SUM(--(LEFT(_xlfn.TEXTSPLIT($E268,"/"))=L$2))</f>
        <v>54</v>
      </c>
      <c r="M268" s="2" cm="1">
        <f t="array" ref="M268">SUM(--(LEFT(_xlfn.TEXTSPLIT($E268,"/"))=M$2))</f>
        <v>52</v>
      </c>
      <c r="N268" s="2" t="b">
        <f t="shared" si="14"/>
        <v>1</v>
      </c>
    </row>
    <row r="269" spans="2:14" ht="15.75">
      <c r="B269" s="61" t="s">
        <v>844</v>
      </c>
      <c r="C269" s="30" t="s">
        <v>845</v>
      </c>
      <c r="D269" s="62">
        <v>34606</v>
      </c>
      <c r="E269" s="6" t="s">
        <v>846</v>
      </c>
      <c r="F269" s="63" t="s">
        <v>103</v>
      </c>
      <c r="G269" s="242">
        <f t="shared" si="12"/>
        <v>5</v>
      </c>
      <c r="H269" s="242">
        <f t="shared" si="13"/>
        <v>4</v>
      </c>
      <c r="I269" s="242"/>
      <c r="J269" s="242"/>
      <c r="L269" s="2" cm="1">
        <f t="array" ref="L269">SUM(--(LEFT(_xlfn.TEXTSPLIT($E269,"/"))=L$2))</f>
        <v>233</v>
      </c>
      <c r="M269" s="2" cm="1">
        <f t="array" ref="M269">SUM(--(LEFT(_xlfn.TEXTSPLIT($E269,"/"))=M$2))</f>
        <v>227</v>
      </c>
      <c r="N269" s="2" t="b">
        <f t="shared" si="14"/>
        <v>1</v>
      </c>
    </row>
    <row r="270" spans="2:14" ht="15.75">
      <c r="B270" s="61" t="s">
        <v>847</v>
      </c>
      <c r="C270" s="30" t="s">
        <v>848</v>
      </c>
      <c r="D270" s="62">
        <v>36886</v>
      </c>
      <c r="E270" s="6" t="s">
        <v>849</v>
      </c>
      <c r="F270" s="63" t="s">
        <v>87</v>
      </c>
      <c r="G270" s="242">
        <f t="shared" si="12"/>
        <v>4</v>
      </c>
      <c r="H270" s="242">
        <f t="shared" si="13"/>
        <v>2</v>
      </c>
      <c r="I270" s="242"/>
      <c r="J270" s="242"/>
      <c r="L270" s="2" cm="1">
        <f t="array" ref="L270">SUM(--(LEFT(_xlfn.TEXTSPLIT($E270,"/"))=L$2))</f>
        <v>32</v>
      </c>
      <c r="M270" s="2" cm="1">
        <f t="array" ref="M270">SUM(--(LEFT(_xlfn.TEXTSPLIT($E270,"/"))=M$2))</f>
        <v>37</v>
      </c>
      <c r="N270" s="2" t="b">
        <f t="shared" si="14"/>
        <v>0</v>
      </c>
    </row>
    <row r="271" spans="2:14" ht="15.75">
      <c r="B271" s="61" t="s">
        <v>850</v>
      </c>
      <c r="C271" s="30" t="s">
        <v>851</v>
      </c>
      <c r="D271" s="62">
        <v>34071</v>
      </c>
      <c r="E271" s="6" t="s">
        <v>852</v>
      </c>
      <c r="F271" s="63" t="s">
        <v>131</v>
      </c>
      <c r="G271" s="242">
        <f t="shared" si="12"/>
        <v>2</v>
      </c>
      <c r="H271" s="242">
        <f t="shared" si="13"/>
        <v>1</v>
      </c>
      <c r="I271" s="242"/>
      <c r="J271" s="242"/>
      <c r="L271" s="2" cm="1">
        <f t="array" ref="L271">SUM(--(LEFT(_xlfn.TEXTSPLIT($E271,"/"))=L$2))</f>
        <v>18</v>
      </c>
      <c r="M271" s="2" cm="1">
        <f t="array" ref="M271">SUM(--(LEFT(_xlfn.TEXTSPLIT($E271,"/"))=M$2))</f>
        <v>20</v>
      </c>
      <c r="N271" s="2" t="b">
        <f t="shared" si="14"/>
        <v>0</v>
      </c>
    </row>
    <row r="272" spans="2:14" ht="15.75">
      <c r="B272" s="61" t="s">
        <v>853</v>
      </c>
      <c r="C272" s="30" t="s">
        <v>854</v>
      </c>
      <c r="D272" s="62">
        <v>36060</v>
      </c>
      <c r="E272" s="6" t="s">
        <v>855</v>
      </c>
      <c r="F272" s="63" t="s">
        <v>131</v>
      </c>
      <c r="G272" s="242">
        <f t="shared" si="12"/>
        <v>4</v>
      </c>
      <c r="H272" s="242">
        <f t="shared" si="13"/>
        <v>2</v>
      </c>
      <c r="I272" s="242"/>
      <c r="J272" s="242"/>
      <c r="L272" s="2" cm="1">
        <f t="array" ref="L272">SUM(--(LEFT(_xlfn.TEXTSPLIT($E272,"/"))=L$2))</f>
        <v>199</v>
      </c>
      <c r="M272" s="2" cm="1">
        <f t="array" ref="M272">SUM(--(LEFT(_xlfn.TEXTSPLIT($E272,"/"))=M$2))</f>
        <v>166</v>
      </c>
      <c r="N272" s="2" t="b">
        <f t="shared" si="14"/>
        <v>1</v>
      </c>
    </row>
    <row r="273" spans="2:14" ht="15.75">
      <c r="B273" s="61" t="s">
        <v>856</v>
      </c>
      <c r="C273" s="30" t="s">
        <v>857</v>
      </c>
      <c r="D273" s="62">
        <v>38659</v>
      </c>
      <c r="E273" s="6" t="s">
        <v>858</v>
      </c>
      <c r="F273" s="63" t="s">
        <v>288</v>
      </c>
      <c r="G273" s="242">
        <f t="shared" si="12"/>
        <v>1</v>
      </c>
      <c r="H273" s="242">
        <f t="shared" si="13"/>
        <v>4</v>
      </c>
      <c r="I273" s="242"/>
      <c r="J273" s="242"/>
      <c r="L273" s="2" cm="1">
        <f t="array" ref="L273">SUM(--(LEFT(_xlfn.TEXTSPLIT($E273,"/"))=L$2))</f>
        <v>126</v>
      </c>
      <c r="M273" s="2" cm="1">
        <f t="array" ref="M273">SUM(--(LEFT(_xlfn.TEXTSPLIT($E273,"/"))=M$2))</f>
        <v>112</v>
      </c>
      <c r="N273" s="2" t="b">
        <f t="shared" si="14"/>
        <v>1</v>
      </c>
    </row>
    <row r="274" spans="2:14" ht="15.75">
      <c r="B274" s="61" t="s">
        <v>859</v>
      </c>
      <c r="C274" s="30" t="s">
        <v>860</v>
      </c>
      <c r="D274" s="62">
        <v>33339</v>
      </c>
      <c r="E274" s="6" t="s">
        <v>861</v>
      </c>
      <c r="F274" s="63" t="s">
        <v>150</v>
      </c>
      <c r="G274" s="242">
        <f t="shared" si="12"/>
        <v>2</v>
      </c>
      <c r="H274" s="242">
        <f t="shared" si="13"/>
        <v>4</v>
      </c>
      <c r="I274" s="242"/>
      <c r="J274" s="242"/>
      <c r="L274" s="2" cm="1">
        <f t="array" ref="L274">SUM(--(LEFT(_xlfn.TEXTSPLIT($E274,"/"))=L$2))</f>
        <v>164</v>
      </c>
      <c r="M274" s="2" cm="1">
        <f t="array" ref="M274">SUM(--(LEFT(_xlfn.TEXTSPLIT($E274,"/"))=M$2))</f>
        <v>171</v>
      </c>
      <c r="N274" s="2" t="b">
        <f t="shared" si="14"/>
        <v>0</v>
      </c>
    </row>
    <row r="275" spans="2:14" ht="15.75">
      <c r="B275" s="61" t="s">
        <v>862</v>
      </c>
      <c r="C275" s="30" t="s">
        <v>863</v>
      </c>
      <c r="D275" s="62">
        <v>33448</v>
      </c>
      <c r="E275" s="6" t="s">
        <v>864</v>
      </c>
      <c r="F275" s="63" t="s">
        <v>111</v>
      </c>
      <c r="G275" s="242">
        <f t="shared" si="12"/>
        <v>5</v>
      </c>
      <c r="H275" s="242">
        <f t="shared" si="13"/>
        <v>1</v>
      </c>
      <c r="I275" s="242"/>
      <c r="J275" s="242"/>
      <c r="L275" s="2" cm="1">
        <f t="array" ref="L275">SUM(--(LEFT(_xlfn.TEXTSPLIT($E275,"/"))=L$2))</f>
        <v>106</v>
      </c>
      <c r="M275" s="2" cm="1">
        <f t="array" ref="M275">SUM(--(LEFT(_xlfn.TEXTSPLIT($E275,"/"))=M$2))</f>
        <v>108</v>
      </c>
      <c r="N275" s="2" t="b">
        <f t="shared" si="14"/>
        <v>0</v>
      </c>
    </row>
    <row r="276" spans="2:14" ht="15.75">
      <c r="B276" s="61" t="s">
        <v>865</v>
      </c>
      <c r="C276" s="30" t="s">
        <v>866</v>
      </c>
      <c r="D276" s="62">
        <v>36951</v>
      </c>
      <c r="E276" s="6" t="s">
        <v>867</v>
      </c>
      <c r="F276" s="63" t="s">
        <v>150</v>
      </c>
      <c r="G276" s="242">
        <f t="shared" si="12"/>
        <v>1</v>
      </c>
      <c r="H276" s="242">
        <f t="shared" si="13"/>
        <v>4</v>
      </c>
      <c r="I276" s="242"/>
      <c r="J276" s="242"/>
      <c r="L276" s="2" cm="1">
        <f t="array" ref="L276">SUM(--(LEFT(_xlfn.TEXTSPLIT($E276,"/"))=L$2))</f>
        <v>230</v>
      </c>
      <c r="M276" s="2" cm="1">
        <f t="array" ref="M276">SUM(--(LEFT(_xlfn.TEXTSPLIT($E276,"/"))=M$2))</f>
        <v>219</v>
      </c>
      <c r="N276" s="2" t="b">
        <f t="shared" si="14"/>
        <v>1</v>
      </c>
    </row>
    <row r="277" spans="2:14" ht="15.75">
      <c r="B277" s="61" t="s">
        <v>868</v>
      </c>
      <c r="C277" s="30" t="s">
        <v>869</v>
      </c>
      <c r="D277" s="62">
        <v>35482</v>
      </c>
      <c r="E277" s="6" t="s">
        <v>870</v>
      </c>
      <c r="F277" s="63" t="s">
        <v>252</v>
      </c>
      <c r="G277" s="242">
        <f t="shared" si="12"/>
        <v>3</v>
      </c>
      <c r="H277" s="242">
        <f t="shared" si="13"/>
        <v>5</v>
      </c>
      <c r="I277" s="242"/>
      <c r="J277" s="242"/>
      <c r="L277" s="2" cm="1">
        <f t="array" ref="L277">SUM(--(LEFT(_xlfn.TEXTSPLIT($E277,"/"))=L$2))</f>
        <v>120</v>
      </c>
      <c r="M277" s="2" cm="1">
        <f t="array" ref="M277">SUM(--(LEFT(_xlfn.TEXTSPLIT($E277,"/"))=M$2))</f>
        <v>118</v>
      </c>
      <c r="N277" s="2" t="b">
        <f t="shared" si="14"/>
        <v>1</v>
      </c>
    </row>
    <row r="278" spans="2:14" ht="15.75">
      <c r="B278" s="61" t="s">
        <v>871</v>
      </c>
      <c r="C278" s="30" t="s">
        <v>872</v>
      </c>
      <c r="D278" s="62">
        <v>34498</v>
      </c>
      <c r="E278" s="6" t="s">
        <v>873</v>
      </c>
      <c r="F278" s="63" t="s">
        <v>77</v>
      </c>
      <c r="G278" s="242">
        <f t="shared" si="12"/>
        <v>2</v>
      </c>
      <c r="H278" s="242">
        <f t="shared" si="13"/>
        <v>1</v>
      </c>
      <c r="I278" s="242"/>
      <c r="J278" s="242"/>
      <c r="L278" s="2" cm="1">
        <f t="array" ref="L278">SUM(--(LEFT(_xlfn.TEXTSPLIT($E278,"/"))=L$2))</f>
        <v>179</v>
      </c>
      <c r="M278" s="2" cm="1">
        <f t="array" ref="M278">SUM(--(LEFT(_xlfn.TEXTSPLIT($E278,"/"))=M$2))</f>
        <v>165</v>
      </c>
      <c r="N278" s="2" t="b">
        <f t="shared" si="14"/>
        <v>1</v>
      </c>
    </row>
    <row r="279" spans="2:14" ht="15.75">
      <c r="B279" s="61" t="s">
        <v>874</v>
      </c>
      <c r="C279" s="30" t="s">
        <v>875</v>
      </c>
      <c r="D279" s="62">
        <v>34895</v>
      </c>
      <c r="E279" s="6" t="s">
        <v>876</v>
      </c>
      <c r="F279" s="63" t="s">
        <v>131</v>
      </c>
      <c r="G279" s="242">
        <f t="shared" si="12"/>
        <v>3</v>
      </c>
      <c r="H279" s="242">
        <f t="shared" si="13"/>
        <v>6</v>
      </c>
      <c r="I279" s="242"/>
      <c r="J279" s="242"/>
      <c r="L279" s="2" cm="1">
        <f t="array" ref="L279">SUM(--(LEFT(_xlfn.TEXTSPLIT($E279,"/"))=L$2))</f>
        <v>35</v>
      </c>
      <c r="M279" s="2" cm="1">
        <f t="array" ref="M279">SUM(--(LEFT(_xlfn.TEXTSPLIT($E279,"/"))=M$2))</f>
        <v>42</v>
      </c>
      <c r="N279" s="2" t="b">
        <f t="shared" si="14"/>
        <v>0</v>
      </c>
    </row>
    <row r="280" spans="2:14" ht="15.75">
      <c r="B280" s="61" t="s">
        <v>877</v>
      </c>
      <c r="C280" s="30" t="s">
        <v>878</v>
      </c>
      <c r="D280" s="62">
        <v>38840</v>
      </c>
      <c r="E280" s="6" t="s">
        <v>879</v>
      </c>
      <c r="F280" s="63" t="s">
        <v>232</v>
      </c>
      <c r="G280" s="242">
        <f t="shared" si="12"/>
        <v>1</v>
      </c>
      <c r="H280" s="242">
        <f t="shared" si="13"/>
        <v>3</v>
      </c>
      <c r="I280" s="242"/>
      <c r="J280" s="242"/>
      <c r="L280" s="2" cm="1">
        <f t="array" ref="L280">SUM(--(LEFT(_xlfn.TEXTSPLIT($E280,"/"))=L$2))</f>
        <v>227</v>
      </c>
      <c r="M280" s="2" cm="1">
        <f t="array" ref="M280">SUM(--(LEFT(_xlfn.TEXTSPLIT($E280,"/"))=M$2))</f>
        <v>235</v>
      </c>
      <c r="N280" s="2" t="b">
        <f t="shared" si="14"/>
        <v>0</v>
      </c>
    </row>
    <row r="281" spans="2:14" ht="15.75">
      <c r="B281" s="61" t="s">
        <v>880</v>
      </c>
      <c r="C281" s="30" t="s">
        <v>881</v>
      </c>
      <c r="D281" s="62">
        <v>35735</v>
      </c>
      <c r="E281" s="6" t="s">
        <v>882</v>
      </c>
      <c r="F281" s="63" t="s">
        <v>455</v>
      </c>
      <c r="G281" s="242">
        <f t="shared" si="12"/>
        <v>1</v>
      </c>
      <c r="H281" s="242">
        <f t="shared" si="13"/>
        <v>6</v>
      </c>
      <c r="I281" s="242"/>
      <c r="J281" s="242"/>
      <c r="L281" s="2" cm="1">
        <f t="array" ref="L281">SUM(--(LEFT(_xlfn.TEXTSPLIT($E281,"/"))=L$2))</f>
        <v>93</v>
      </c>
      <c r="M281" s="2" cm="1">
        <f t="array" ref="M281">SUM(--(LEFT(_xlfn.TEXTSPLIT($E281,"/"))=M$2))</f>
        <v>91</v>
      </c>
      <c r="N281" s="2" t="b">
        <f t="shared" si="14"/>
        <v>1</v>
      </c>
    </row>
    <row r="282" spans="2:14" ht="15.75">
      <c r="B282" s="61" t="s">
        <v>883</v>
      </c>
      <c r="C282" s="30" t="s">
        <v>884</v>
      </c>
      <c r="D282" s="62">
        <v>37629</v>
      </c>
      <c r="E282" s="6" t="s">
        <v>885</v>
      </c>
      <c r="F282" s="63" t="s">
        <v>339</v>
      </c>
      <c r="G282" s="242">
        <f t="shared" si="12"/>
        <v>2</v>
      </c>
      <c r="H282" s="242">
        <f t="shared" si="13"/>
        <v>3</v>
      </c>
      <c r="I282" s="242"/>
      <c r="J282" s="242"/>
      <c r="L282" s="2" cm="1">
        <f t="array" ref="L282">SUM(--(LEFT(_xlfn.TEXTSPLIT($E282,"/"))=L$2))</f>
        <v>105</v>
      </c>
      <c r="M282" s="2" cm="1">
        <f t="array" ref="M282">SUM(--(LEFT(_xlfn.TEXTSPLIT($E282,"/"))=M$2))</f>
        <v>88</v>
      </c>
      <c r="N282" s="2" t="b">
        <f t="shared" si="14"/>
        <v>1</v>
      </c>
    </row>
    <row r="283" spans="2:14" ht="15.75">
      <c r="B283" s="61" t="s">
        <v>886</v>
      </c>
      <c r="C283" s="30" t="s">
        <v>887</v>
      </c>
      <c r="D283" s="62">
        <v>35408</v>
      </c>
      <c r="E283" s="6" t="s">
        <v>888</v>
      </c>
      <c r="F283" s="63" t="s">
        <v>103</v>
      </c>
      <c r="G283" s="242">
        <f t="shared" si="12"/>
        <v>2</v>
      </c>
      <c r="H283" s="242">
        <f t="shared" si="13"/>
        <v>1</v>
      </c>
      <c r="I283" s="242"/>
      <c r="J283" s="242"/>
      <c r="L283" s="2" cm="1">
        <f t="array" ref="L283">SUM(--(LEFT(_xlfn.TEXTSPLIT($E283,"/"))=L$2))</f>
        <v>174</v>
      </c>
      <c r="M283" s="2" cm="1">
        <f t="array" ref="M283">SUM(--(LEFT(_xlfn.TEXTSPLIT($E283,"/"))=M$2))</f>
        <v>173</v>
      </c>
      <c r="N283" s="2" t="b">
        <f t="shared" si="14"/>
        <v>1</v>
      </c>
    </row>
    <row r="284" spans="2:14" ht="15.75">
      <c r="B284" s="61" t="s">
        <v>889</v>
      </c>
      <c r="C284" s="30" t="s">
        <v>890</v>
      </c>
      <c r="D284" s="62">
        <v>34019</v>
      </c>
      <c r="E284" s="6" t="s">
        <v>891</v>
      </c>
      <c r="F284" s="63" t="s">
        <v>339</v>
      </c>
      <c r="G284" s="242">
        <f t="shared" si="12"/>
        <v>3</v>
      </c>
      <c r="H284" s="242">
        <f t="shared" si="13"/>
        <v>5</v>
      </c>
      <c r="I284" s="242"/>
      <c r="J284" s="242"/>
      <c r="L284" s="2" cm="1">
        <f t="array" ref="L284">SUM(--(LEFT(_xlfn.TEXTSPLIT($E284,"/"))=L$2))</f>
        <v>82</v>
      </c>
      <c r="M284" s="2" cm="1">
        <f t="array" ref="M284">SUM(--(LEFT(_xlfn.TEXTSPLIT($E284,"/"))=M$2))</f>
        <v>66</v>
      </c>
      <c r="N284" s="2" t="b">
        <f t="shared" si="14"/>
        <v>1</v>
      </c>
    </row>
    <row r="285" spans="2:14" ht="15.75">
      <c r="B285" s="61" t="s">
        <v>892</v>
      </c>
      <c r="C285" s="30" t="s">
        <v>893</v>
      </c>
      <c r="D285" s="62">
        <v>37377</v>
      </c>
      <c r="E285" s="6" t="s">
        <v>894</v>
      </c>
      <c r="F285" s="63" t="s">
        <v>131</v>
      </c>
      <c r="G285" s="242">
        <f t="shared" si="12"/>
        <v>1</v>
      </c>
      <c r="H285" s="242">
        <f t="shared" si="13"/>
        <v>3</v>
      </c>
      <c r="I285" s="242"/>
      <c r="J285" s="242"/>
      <c r="L285" s="2" cm="1">
        <f t="array" ref="L285">SUM(--(LEFT(_xlfn.TEXTSPLIT($E285,"/"))=L$2))</f>
        <v>182</v>
      </c>
      <c r="M285" s="2" cm="1">
        <f t="array" ref="M285">SUM(--(LEFT(_xlfn.TEXTSPLIT($E285,"/"))=M$2))</f>
        <v>175</v>
      </c>
      <c r="N285" s="2" t="b">
        <f t="shared" si="14"/>
        <v>1</v>
      </c>
    </row>
    <row r="286" spans="2:14" ht="15.75">
      <c r="B286" s="61" t="s">
        <v>895</v>
      </c>
      <c r="C286" s="30" t="s">
        <v>896</v>
      </c>
      <c r="D286" s="62">
        <v>33387</v>
      </c>
      <c r="E286" s="6" t="s">
        <v>897</v>
      </c>
      <c r="F286" s="63" t="s">
        <v>121</v>
      </c>
      <c r="G286" s="242">
        <f t="shared" si="12"/>
        <v>5</v>
      </c>
      <c r="H286" s="242">
        <f t="shared" si="13"/>
        <v>3</v>
      </c>
      <c r="I286" s="242"/>
      <c r="J286" s="242"/>
      <c r="L286" s="2" cm="1">
        <f t="array" ref="L286">SUM(--(LEFT(_xlfn.TEXTSPLIT($E286,"/"))=L$2))</f>
        <v>118</v>
      </c>
      <c r="M286" s="2" cm="1">
        <f t="array" ref="M286">SUM(--(LEFT(_xlfn.TEXTSPLIT($E286,"/"))=M$2))</f>
        <v>104</v>
      </c>
      <c r="N286" s="2" t="b">
        <f t="shared" si="14"/>
        <v>1</v>
      </c>
    </row>
    <row r="287" spans="2:14" ht="15.75">
      <c r="B287" s="61" t="s">
        <v>898</v>
      </c>
      <c r="C287" s="30" t="s">
        <v>899</v>
      </c>
      <c r="D287" s="62">
        <v>36738</v>
      </c>
      <c r="E287" s="6" t="s">
        <v>900</v>
      </c>
      <c r="F287" s="63" t="s">
        <v>245</v>
      </c>
      <c r="G287" s="242">
        <f t="shared" si="12"/>
        <v>5</v>
      </c>
      <c r="H287" s="242">
        <f t="shared" si="13"/>
        <v>1</v>
      </c>
      <c r="I287" s="242"/>
      <c r="J287" s="242"/>
      <c r="L287" s="2" cm="1">
        <f t="array" ref="L287">SUM(--(LEFT(_xlfn.TEXTSPLIT($E287,"/"))=L$2))</f>
        <v>136</v>
      </c>
      <c r="M287" s="2" cm="1">
        <f t="array" ref="M287">SUM(--(LEFT(_xlfn.TEXTSPLIT($E287,"/"))=M$2))</f>
        <v>143</v>
      </c>
      <c r="N287" s="2" t="b">
        <f t="shared" si="14"/>
        <v>0</v>
      </c>
    </row>
    <row r="288" spans="2:14" ht="15.75">
      <c r="B288" s="61" t="s">
        <v>901</v>
      </c>
      <c r="C288" s="30" t="s">
        <v>902</v>
      </c>
      <c r="D288" s="62">
        <v>38945</v>
      </c>
      <c r="E288" s="6" t="s">
        <v>903</v>
      </c>
      <c r="F288" s="63" t="s">
        <v>121</v>
      </c>
      <c r="G288" s="242">
        <f t="shared" si="12"/>
        <v>3</v>
      </c>
      <c r="H288" s="242">
        <f t="shared" si="13"/>
        <v>3</v>
      </c>
      <c r="I288" s="242"/>
      <c r="J288" s="242"/>
      <c r="L288" s="2" cm="1">
        <f t="array" ref="L288">SUM(--(LEFT(_xlfn.TEXTSPLIT($E288,"/"))=L$2))</f>
        <v>55</v>
      </c>
      <c r="M288" s="2" cm="1">
        <f t="array" ref="M288">SUM(--(LEFT(_xlfn.TEXTSPLIT($E288,"/"))=M$2))</f>
        <v>37</v>
      </c>
      <c r="N288" s="2" t="b">
        <f t="shared" si="14"/>
        <v>1</v>
      </c>
    </row>
    <row r="289" spans="2:14" ht="15.75">
      <c r="B289" s="61" t="s">
        <v>904</v>
      </c>
      <c r="C289" s="30" t="s">
        <v>905</v>
      </c>
      <c r="D289" s="62">
        <v>35272</v>
      </c>
      <c r="E289" s="6" t="s">
        <v>906</v>
      </c>
      <c r="F289" s="63" t="s">
        <v>107</v>
      </c>
      <c r="G289" s="242">
        <f t="shared" si="12"/>
        <v>4</v>
      </c>
      <c r="H289" s="242">
        <f t="shared" si="13"/>
        <v>5</v>
      </c>
      <c r="I289" s="242"/>
      <c r="J289" s="242"/>
      <c r="L289" s="2" cm="1">
        <f t="array" ref="L289">SUM(--(LEFT(_xlfn.TEXTSPLIT($E289,"/"))=L$2))</f>
        <v>153</v>
      </c>
      <c r="M289" s="2" cm="1">
        <f t="array" ref="M289">SUM(--(LEFT(_xlfn.TEXTSPLIT($E289,"/"))=M$2))</f>
        <v>132</v>
      </c>
      <c r="N289" s="2" t="b">
        <f t="shared" si="14"/>
        <v>1</v>
      </c>
    </row>
    <row r="290" spans="2:14" ht="15.75">
      <c r="B290" s="61" t="s">
        <v>907</v>
      </c>
      <c r="C290" s="30" t="s">
        <v>908</v>
      </c>
      <c r="D290" s="62">
        <v>34229</v>
      </c>
      <c r="E290" s="6" t="s">
        <v>909</v>
      </c>
      <c r="F290" s="63" t="s">
        <v>245</v>
      </c>
      <c r="G290" s="242">
        <f t="shared" si="12"/>
        <v>3</v>
      </c>
      <c r="H290" s="242">
        <f t="shared" si="13"/>
        <v>5</v>
      </c>
      <c r="I290" s="242"/>
      <c r="J290" s="242"/>
      <c r="L290" s="2" cm="1">
        <f t="array" ref="L290">SUM(--(LEFT(_xlfn.TEXTSPLIT($E290,"/"))=L$2))</f>
        <v>105</v>
      </c>
      <c r="M290" s="2" cm="1">
        <f t="array" ref="M290">SUM(--(LEFT(_xlfn.TEXTSPLIT($E290,"/"))=M$2))</f>
        <v>92</v>
      </c>
      <c r="N290" s="2" t="b">
        <f t="shared" si="14"/>
        <v>1</v>
      </c>
    </row>
    <row r="291" spans="2:14" ht="15.75">
      <c r="B291" s="61" t="s">
        <v>910</v>
      </c>
      <c r="C291" s="30" t="s">
        <v>911</v>
      </c>
      <c r="D291" s="62">
        <v>34821</v>
      </c>
      <c r="E291" s="6" t="s">
        <v>912</v>
      </c>
      <c r="F291" s="63" t="s">
        <v>121</v>
      </c>
      <c r="G291" s="242">
        <f t="shared" si="12"/>
        <v>1</v>
      </c>
      <c r="H291" s="242">
        <f t="shared" si="13"/>
        <v>2</v>
      </c>
      <c r="I291" s="242"/>
      <c r="J291" s="242"/>
      <c r="L291" s="2" cm="1">
        <f t="array" ref="L291">SUM(--(LEFT(_xlfn.TEXTSPLIT($E291,"/"))=L$2))</f>
        <v>211</v>
      </c>
      <c r="M291" s="2" cm="1">
        <f t="array" ref="M291">SUM(--(LEFT(_xlfn.TEXTSPLIT($E291,"/"))=M$2))</f>
        <v>211</v>
      </c>
      <c r="N291" s="2" t="b">
        <f t="shared" si="14"/>
        <v>0</v>
      </c>
    </row>
    <row r="292" spans="2:14" ht="15.75">
      <c r="B292" s="61" t="s">
        <v>913</v>
      </c>
      <c r="C292" s="30" t="s">
        <v>914</v>
      </c>
      <c r="D292" s="62">
        <v>34038</v>
      </c>
      <c r="E292" s="6" t="s">
        <v>915</v>
      </c>
      <c r="F292" s="63" t="s">
        <v>65</v>
      </c>
      <c r="G292" s="242">
        <f t="shared" si="12"/>
        <v>2</v>
      </c>
      <c r="H292" s="242">
        <f t="shared" si="13"/>
        <v>3</v>
      </c>
      <c r="I292" s="242"/>
      <c r="J292" s="242"/>
      <c r="L292" s="2" cm="1">
        <f t="array" ref="L292">SUM(--(LEFT(_xlfn.TEXTSPLIT($E292,"/"))=L$2))</f>
        <v>204</v>
      </c>
      <c r="M292" s="2" cm="1">
        <f t="array" ref="M292">SUM(--(LEFT(_xlfn.TEXTSPLIT($E292,"/"))=M$2))</f>
        <v>204</v>
      </c>
      <c r="N292" s="2" t="b">
        <f t="shared" si="14"/>
        <v>0</v>
      </c>
    </row>
    <row r="293" spans="2:14" ht="15.75">
      <c r="B293" s="61" t="s">
        <v>916</v>
      </c>
      <c r="C293" s="30" t="s">
        <v>917</v>
      </c>
      <c r="D293" s="62">
        <v>35570</v>
      </c>
      <c r="E293" s="6" t="s">
        <v>918</v>
      </c>
      <c r="F293" s="63" t="s">
        <v>65</v>
      </c>
      <c r="G293" s="242">
        <f t="shared" si="12"/>
        <v>3</v>
      </c>
      <c r="H293" s="242">
        <f t="shared" si="13"/>
        <v>2</v>
      </c>
      <c r="I293" s="242"/>
      <c r="J293" s="242"/>
      <c r="L293" s="2" cm="1">
        <f t="array" ref="L293">SUM(--(LEFT(_xlfn.TEXTSPLIT($E293,"/"))=L$2))</f>
        <v>155</v>
      </c>
      <c r="M293" s="2" cm="1">
        <f t="array" ref="M293">SUM(--(LEFT(_xlfn.TEXTSPLIT($E293,"/"))=M$2))</f>
        <v>168</v>
      </c>
      <c r="N293" s="2" t="b">
        <f t="shared" si="14"/>
        <v>0</v>
      </c>
    </row>
    <row r="294" spans="2:14" ht="15.75">
      <c r="B294" s="61" t="s">
        <v>919</v>
      </c>
      <c r="C294" s="30" t="s">
        <v>920</v>
      </c>
      <c r="D294" s="62">
        <v>35450</v>
      </c>
      <c r="E294" s="6" t="s">
        <v>921</v>
      </c>
      <c r="F294" s="63" t="s">
        <v>211</v>
      </c>
      <c r="G294" s="242">
        <f t="shared" si="12"/>
        <v>3</v>
      </c>
      <c r="H294" s="242">
        <f t="shared" si="13"/>
        <v>1</v>
      </c>
      <c r="I294" s="242"/>
      <c r="J294" s="242"/>
      <c r="L294" s="2" cm="1">
        <f t="array" ref="L294">SUM(--(LEFT(_xlfn.TEXTSPLIT($E294,"/"))=L$2))</f>
        <v>41</v>
      </c>
      <c r="M294" s="2" cm="1">
        <f t="array" ref="M294">SUM(--(LEFT(_xlfn.TEXTSPLIT($E294,"/"))=M$2))</f>
        <v>42</v>
      </c>
      <c r="N294" s="2" t="b">
        <f t="shared" si="14"/>
        <v>0</v>
      </c>
    </row>
    <row r="295" spans="2:14" ht="15.75">
      <c r="B295" s="61" t="s">
        <v>922</v>
      </c>
      <c r="C295" s="30" t="s">
        <v>923</v>
      </c>
      <c r="D295" s="62">
        <v>33900</v>
      </c>
      <c r="E295" s="6" t="s">
        <v>924</v>
      </c>
      <c r="F295" s="63" t="s">
        <v>77</v>
      </c>
      <c r="G295" s="242">
        <f t="shared" si="12"/>
        <v>4</v>
      </c>
      <c r="H295" s="242">
        <f t="shared" si="13"/>
        <v>5</v>
      </c>
      <c r="I295" s="242"/>
      <c r="J295" s="242"/>
      <c r="L295" s="2" cm="1">
        <f t="array" ref="L295">SUM(--(LEFT(_xlfn.TEXTSPLIT($E295,"/"))=L$2))</f>
        <v>42</v>
      </c>
      <c r="M295" s="2" cm="1">
        <f t="array" ref="M295">SUM(--(LEFT(_xlfn.TEXTSPLIT($E295,"/"))=M$2))</f>
        <v>36</v>
      </c>
      <c r="N295" s="2" t="b">
        <f t="shared" si="14"/>
        <v>1</v>
      </c>
    </row>
    <row r="296" spans="2:14" ht="15.75">
      <c r="B296" s="61" t="s">
        <v>925</v>
      </c>
      <c r="C296" s="30" t="s">
        <v>926</v>
      </c>
      <c r="D296" s="62">
        <v>36616</v>
      </c>
      <c r="E296" s="6" t="s">
        <v>927</v>
      </c>
      <c r="F296" s="63" t="s">
        <v>107</v>
      </c>
      <c r="G296" s="242">
        <f t="shared" si="12"/>
        <v>5</v>
      </c>
      <c r="H296" s="242">
        <f t="shared" si="13"/>
        <v>5</v>
      </c>
      <c r="I296" s="242"/>
      <c r="J296" s="242"/>
      <c r="L296" s="2" cm="1">
        <f t="array" ref="L296">SUM(--(LEFT(_xlfn.TEXTSPLIT($E296,"/"))=L$2))</f>
        <v>89</v>
      </c>
      <c r="M296" s="2" cm="1">
        <f t="array" ref="M296">SUM(--(LEFT(_xlfn.TEXTSPLIT($E296,"/"))=M$2))</f>
        <v>73</v>
      </c>
      <c r="N296" s="2" t="b">
        <f t="shared" si="14"/>
        <v>1</v>
      </c>
    </row>
    <row r="297" spans="2:14" ht="15.75">
      <c r="B297" s="61" t="s">
        <v>928</v>
      </c>
      <c r="C297" s="30" t="s">
        <v>929</v>
      </c>
      <c r="D297" s="62">
        <v>37566</v>
      </c>
      <c r="E297" s="6" t="s">
        <v>930</v>
      </c>
      <c r="F297" s="63" t="s">
        <v>245</v>
      </c>
      <c r="G297" s="242">
        <f t="shared" si="12"/>
        <v>1</v>
      </c>
      <c r="H297" s="242">
        <f t="shared" si="13"/>
        <v>3</v>
      </c>
      <c r="I297" s="242"/>
      <c r="J297" s="242"/>
      <c r="L297" s="2" cm="1">
        <f t="array" ref="L297">SUM(--(LEFT(_xlfn.TEXTSPLIT($E297,"/"))=L$2))</f>
        <v>81</v>
      </c>
      <c r="M297" s="2" cm="1">
        <f t="array" ref="M297">SUM(--(LEFT(_xlfn.TEXTSPLIT($E297,"/"))=M$2))</f>
        <v>62</v>
      </c>
      <c r="N297" s="2" t="b">
        <f t="shared" si="14"/>
        <v>1</v>
      </c>
    </row>
    <row r="298" spans="2:14" ht="15.75">
      <c r="B298" s="61" t="s">
        <v>931</v>
      </c>
      <c r="C298" s="30" t="s">
        <v>932</v>
      </c>
      <c r="D298" s="62">
        <v>34633</v>
      </c>
      <c r="E298" s="6" t="s">
        <v>933</v>
      </c>
      <c r="F298" s="63" t="s">
        <v>131</v>
      </c>
      <c r="G298" s="242">
        <f t="shared" si="12"/>
        <v>4</v>
      </c>
      <c r="H298" s="242">
        <f t="shared" si="13"/>
        <v>3</v>
      </c>
      <c r="I298" s="242"/>
      <c r="J298" s="242"/>
      <c r="L298" s="2" cm="1">
        <f t="array" ref="L298">SUM(--(LEFT(_xlfn.TEXTSPLIT($E298,"/"))=L$2))</f>
        <v>114</v>
      </c>
      <c r="M298" s="2" cm="1">
        <f t="array" ref="M298">SUM(--(LEFT(_xlfn.TEXTSPLIT($E298,"/"))=M$2))</f>
        <v>114</v>
      </c>
      <c r="N298" s="2" t="b">
        <f t="shared" si="14"/>
        <v>0</v>
      </c>
    </row>
    <row r="299" spans="2:14" ht="15.75">
      <c r="B299" s="61" t="s">
        <v>934</v>
      </c>
      <c r="C299" s="30" t="s">
        <v>935</v>
      </c>
      <c r="D299" s="62">
        <v>36570</v>
      </c>
      <c r="E299" s="6" t="s">
        <v>936</v>
      </c>
      <c r="F299" s="63" t="s">
        <v>121</v>
      </c>
      <c r="G299" s="242">
        <f t="shared" si="12"/>
        <v>2</v>
      </c>
      <c r="H299" s="242">
        <f t="shared" si="13"/>
        <v>1</v>
      </c>
      <c r="I299" s="242"/>
      <c r="J299" s="242"/>
      <c r="L299" s="2" cm="1">
        <f t="array" ref="L299">SUM(--(LEFT(_xlfn.TEXTSPLIT($E299,"/"))=L$2))</f>
        <v>100</v>
      </c>
      <c r="M299" s="2" cm="1">
        <f t="array" ref="M299">SUM(--(LEFT(_xlfn.TEXTSPLIT($E299,"/"))=M$2))</f>
        <v>77</v>
      </c>
      <c r="N299" s="2" t="b">
        <f t="shared" si="14"/>
        <v>1</v>
      </c>
    </row>
    <row r="300" spans="2:14" ht="15.75">
      <c r="B300" s="61" t="s">
        <v>937</v>
      </c>
      <c r="C300" s="30" t="s">
        <v>938</v>
      </c>
      <c r="D300" s="62">
        <v>34494</v>
      </c>
      <c r="E300" s="6" t="s">
        <v>939</v>
      </c>
      <c r="F300" s="63" t="s">
        <v>211</v>
      </c>
      <c r="G300" s="242">
        <f t="shared" si="12"/>
        <v>2</v>
      </c>
      <c r="H300" s="242">
        <f t="shared" si="13"/>
        <v>4</v>
      </c>
      <c r="I300" s="242"/>
      <c r="J300" s="242"/>
      <c r="L300" s="2" cm="1">
        <f t="array" ref="L300">SUM(--(LEFT(_xlfn.TEXTSPLIT($E300,"/"))=L$2))</f>
        <v>195</v>
      </c>
      <c r="M300" s="2" cm="1">
        <f t="array" ref="M300">SUM(--(LEFT(_xlfn.TEXTSPLIT($E300,"/"))=M$2))</f>
        <v>188</v>
      </c>
      <c r="N300" s="2" t="b">
        <f t="shared" si="14"/>
        <v>1</v>
      </c>
    </row>
    <row r="301" spans="2:14" ht="15.75">
      <c r="B301" s="61" t="s">
        <v>940</v>
      </c>
      <c r="C301" s="30" t="s">
        <v>941</v>
      </c>
      <c r="D301" s="62">
        <v>38705</v>
      </c>
      <c r="E301" s="6" t="s">
        <v>942</v>
      </c>
      <c r="F301" s="63" t="s">
        <v>211</v>
      </c>
      <c r="G301" s="242">
        <f t="shared" si="12"/>
        <v>3</v>
      </c>
      <c r="H301" s="242">
        <f t="shared" si="13"/>
        <v>1</v>
      </c>
      <c r="I301" s="242"/>
      <c r="J301" s="242"/>
      <c r="L301" s="2" cm="1">
        <f t="array" ref="L301">SUM(--(LEFT(_xlfn.TEXTSPLIT($E301,"/"))=L$2))</f>
        <v>63</v>
      </c>
      <c r="M301" s="2" cm="1">
        <f t="array" ref="M301">SUM(--(LEFT(_xlfn.TEXTSPLIT($E301,"/"))=M$2))</f>
        <v>70</v>
      </c>
      <c r="N301" s="2" t="b">
        <f t="shared" si="14"/>
        <v>0</v>
      </c>
    </row>
    <row r="302" spans="2:14" ht="15.75">
      <c r="B302" s="61" t="s">
        <v>943</v>
      </c>
      <c r="C302" s="30" t="s">
        <v>944</v>
      </c>
      <c r="D302" s="62">
        <v>34936</v>
      </c>
      <c r="E302" s="6" t="s">
        <v>945</v>
      </c>
      <c r="F302" s="63" t="s">
        <v>442</v>
      </c>
      <c r="G302" s="242">
        <f t="shared" si="12"/>
        <v>4</v>
      </c>
      <c r="H302" s="242">
        <f t="shared" si="13"/>
        <v>5</v>
      </c>
      <c r="I302" s="242"/>
      <c r="J302" s="242"/>
      <c r="L302" s="2" cm="1">
        <f t="array" ref="L302">SUM(--(LEFT(_xlfn.TEXTSPLIT($E302,"/"))=L$2))</f>
        <v>45</v>
      </c>
      <c r="M302" s="2" cm="1">
        <f t="array" ref="M302">SUM(--(LEFT(_xlfn.TEXTSPLIT($E302,"/"))=M$2))</f>
        <v>50</v>
      </c>
      <c r="N302" s="2" t="b">
        <f t="shared" si="14"/>
        <v>0</v>
      </c>
    </row>
    <row r="303" spans="2:14" ht="15.75">
      <c r="B303" s="61" t="s">
        <v>946</v>
      </c>
      <c r="C303" s="30" t="s">
        <v>947</v>
      </c>
      <c r="D303" s="62">
        <v>38065</v>
      </c>
      <c r="E303" s="6" t="s">
        <v>948</v>
      </c>
      <c r="F303" s="63" t="s">
        <v>58</v>
      </c>
      <c r="G303" s="242">
        <f t="shared" si="12"/>
        <v>3</v>
      </c>
      <c r="H303" s="242">
        <f t="shared" si="13"/>
        <v>5</v>
      </c>
      <c r="I303" s="242"/>
      <c r="J303" s="242"/>
      <c r="L303" s="2" cm="1">
        <f t="array" ref="L303">SUM(--(LEFT(_xlfn.TEXTSPLIT($E303,"/"))=L$2))</f>
        <v>252</v>
      </c>
      <c r="M303" s="2" cm="1">
        <f t="array" ref="M303">SUM(--(LEFT(_xlfn.TEXTSPLIT($E303,"/"))=M$2))</f>
        <v>230</v>
      </c>
      <c r="N303" s="2" t="b">
        <f t="shared" si="14"/>
        <v>1</v>
      </c>
    </row>
    <row r="304" spans="2:14" ht="15.75">
      <c r="B304" s="61" t="s">
        <v>949</v>
      </c>
      <c r="C304" s="30" t="s">
        <v>950</v>
      </c>
      <c r="D304" s="62">
        <v>38764</v>
      </c>
      <c r="E304" s="6" t="s">
        <v>951</v>
      </c>
      <c r="F304" s="63" t="s">
        <v>252</v>
      </c>
      <c r="G304" s="242">
        <f t="shared" si="12"/>
        <v>3</v>
      </c>
      <c r="H304" s="242">
        <f t="shared" si="13"/>
        <v>4</v>
      </c>
      <c r="I304" s="242"/>
      <c r="J304" s="242"/>
      <c r="L304" s="2" cm="1">
        <f t="array" ref="L304">SUM(--(LEFT(_xlfn.TEXTSPLIT($E304,"/"))=L$2))</f>
        <v>225</v>
      </c>
      <c r="M304" s="2" cm="1">
        <f t="array" ref="M304">SUM(--(LEFT(_xlfn.TEXTSPLIT($E304,"/"))=M$2))</f>
        <v>204</v>
      </c>
      <c r="N304" s="2" t="b">
        <f t="shared" si="14"/>
        <v>1</v>
      </c>
    </row>
    <row r="305" spans="2:14" ht="15.75">
      <c r="B305" s="61" t="s">
        <v>952</v>
      </c>
      <c r="C305" s="30" t="s">
        <v>2603</v>
      </c>
      <c r="D305" s="62">
        <v>35406</v>
      </c>
      <c r="E305" s="6" t="s">
        <v>953</v>
      </c>
      <c r="F305" s="63" t="s">
        <v>50</v>
      </c>
      <c r="G305" s="242">
        <f t="shared" si="12"/>
        <v>1</v>
      </c>
      <c r="H305" s="242">
        <f t="shared" si="13"/>
        <v>6</v>
      </c>
      <c r="I305" s="242"/>
      <c r="J305" s="242"/>
      <c r="L305" s="2" cm="1">
        <f t="array" ref="L305">SUM(--(LEFT(_xlfn.TEXTSPLIT($E305,"/"))=L$2))</f>
        <v>167</v>
      </c>
      <c r="M305" s="2" cm="1">
        <f t="array" ref="M305">SUM(--(LEFT(_xlfn.TEXTSPLIT($E305,"/"))=M$2))</f>
        <v>137</v>
      </c>
      <c r="N305" s="2" t="b">
        <f t="shared" si="14"/>
        <v>1</v>
      </c>
    </row>
    <row r="306" spans="2:14" ht="15.75">
      <c r="B306" s="61" t="s">
        <v>954</v>
      </c>
      <c r="C306" s="30" t="s">
        <v>955</v>
      </c>
      <c r="D306" s="62">
        <v>33803</v>
      </c>
      <c r="E306" s="6" t="s">
        <v>956</v>
      </c>
      <c r="F306" s="63" t="s">
        <v>80</v>
      </c>
      <c r="G306" s="242">
        <f t="shared" si="12"/>
        <v>3</v>
      </c>
      <c r="H306" s="242">
        <f t="shared" si="13"/>
        <v>6</v>
      </c>
      <c r="I306" s="242"/>
      <c r="J306" s="242"/>
      <c r="L306" s="2" cm="1">
        <f t="array" ref="L306">SUM(--(LEFT(_xlfn.TEXTSPLIT($E306,"/"))=L$2))</f>
        <v>116</v>
      </c>
      <c r="M306" s="2" cm="1">
        <f t="array" ref="M306">SUM(--(LEFT(_xlfn.TEXTSPLIT($E306,"/"))=M$2))</f>
        <v>102</v>
      </c>
      <c r="N306" s="2" t="b">
        <f t="shared" si="14"/>
        <v>1</v>
      </c>
    </row>
    <row r="307" spans="2:14" ht="15.75">
      <c r="B307" s="61" t="s">
        <v>957</v>
      </c>
      <c r="C307" s="30" t="s">
        <v>958</v>
      </c>
      <c r="D307" s="62">
        <v>37054</v>
      </c>
      <c r="E307" s="6" t="s">
        <v>959</v>
      </c>
      <c r="F307" s="63" t="s">
        <v>107</v>
      </c>
      <c r="G307" s="242">
        <f t="shared" si="12"/>
        <v>2</v>
      </c>
      <c r="H307" s="242">
        <f t="shared" si="13"/>
        <v>2</v>
      </c>
      <c r="I307" s="242"/>
      <c r="J307" s="242"/>
      <c r="L307" s="2" cm="1">
        <f t="array" ref="L307">SUM(--(LEFT(_xlfn.TEXTSPLIT($E307,"/"))=L$2))</f>
        <v>158</v>
      </c>
      <c r="M307" s="2" cm="1">
        <f t="array" ref="M307">SUM(--(LEFT(_xlfn.TEXTSPLIT($E307,"/"))=M$2))</f>
        <v>170</v>
      </c>
      <c r="N307" s="2" t="b">
        <f t="shared" si="14"/>
        <v>0</v>
      </c>
    </row>
    <row r="308" spans="2:14" ht="15.75">
      <c r="B308" s="61" t="s">
        <v>960</v>
      </c>
      <c r="C308" s="30" t="s">
        <v>961</v>
      </c>
      <c r="D308" s="62">
        <v>33958</v>
      </c>
      <c r="E308" s="6" t="s">
        <v>962</v>
      </c>
      <c r="F308" s="63" t="s">
        <v>252</v>
      </c>
      <c r="G308" s="242">
        <f t="shared" si="12"/>
        <v>3</v>
      </c>
      <c r="H308" s="242">
        <f t="shared" si="13"/>
        <v>7</v>
      </c>
      <c r="I308" s="242"/>
      <c r="J308" s="242"/>
      <c r="L308" s="2" cm="1">
        <f t="array" ref="L308">SUM(--(LEFT(_xlfn.TEXTSPLIT($E308,"/"))=L$2))</f>
        <v>238</v>
      </c>
      <c r="M308" s="2" cm="1">
        <f t="array" ref="M308">SUM(--(LEFT(_xlfn.TEXTSPLIT($E308,"/"))=M$2))</f>
        <v>227</v>
      </c>
      <c r="N308" s="2" t="b">
        <f t="shared" si="14"/>
        <v>1</v>
      </c>
    </row>
    <row r="309" spans="2:14" ht="15.75">
      <c r="B309" s="61" t="s">
        <v>963</v>
      </c>
      <c r="C309" s="30" t="s">
        <v>964</v>
      </c>
      <c r="D309" s="62">
        <v>36253</v>
      </c>
      <c r="E309" s="6" t="s">
        <v>965</v>
      </c>
      <c r="F309" s="63" t="s">
        <v>50</v>
      </c>
      <c r="G309" s="242">
        <f t="shared" si="12"/>
        <v>1</v>
      </c>
      <c r="H309" s="242">
        <f t="shared" si="13"/>
        <v>6</v>
      </c>
      <c r="I309" s="242"/>
      <c r="J309" s="242"/>
      <c r="L309" s="2" cm="1">
        <f t="array" ref="L309">SUM(--(LEFT(_xlfn.TEXTSPLIT($E309,"/"))=L$2))</f>
        <v>78</v>
      </c>
      <c r="M309" s="2" cm="1">
        <f t="array" ref="M309">SUM(--(LEFT(_xlfn.TEXTSPLIT($E309,"/"))=M$2))</f>
        <v>71</v>
      </c>
      <c r="N309" s="2" t="b">
        <f t="shared" si="14"/>
        <v>1</v>
      </c>
    </row>
    <row r="310" spans="2:14" ht="15.75">
      <c r="B310" s="61" t="s">
        <v>966</v>
      </c>
      <c r="C310" s="30" t="s">
        <v>967</v>
      </c>
      <c r="D310" s="62">
        <v>35552</v>
      </c>
      <c r="E310" s="6" t="s">
        <v>968</v>
      </c>
      <c r="F310" s="63" t="s">
        <v>87</v>
      </c>
      <c r="G310" s="242">
        <f t="shared" si="12"/>
        <v>1</v>
      </c>
      <c r="H310" s="242">
        <f t="shared" si="13"/>
        <v>5</v>
      </c>
      <c r="I310" s="242"/>
      <c r="J310" s="242"/>
      <c r="L310" s="2" cm="1">
        <f t="array" ref="L310">SUM(--(LEFT(_xlfn.TEXTSPLIT($E310,"/"))=L$2))</f>
        <v>26</v>
      </c>
      <c r="M310" s="2" cm="1">
        <f t="array" ref="M310">SUM(--(LEFT(_xlfn.TEXTSPLIT($E310,"/"))=M$2))</f>
        <v>34</v>
      </c>
      <c r="N310" s="2" t="b">
        <f t="shared" si="14"/>
        <v>0</v>
      </c>
    </row>
    <row r="311" spans="2:14" ht="15.75">
      <c r="B311" s="61" t="s">
        <v>969</v>
      </c>
      <c r="C311" s="30" t="s">
        <v>970</v>
      </c>
      <c r="D311" s="62">
        <v>35356</v>
      </c>
      <c r="E311" s="6" t="s">
        <v>971</v>
      </c>
      <c r="F311" s="63" t="s">
        <v>201</v>
      </c>
      <c r="G311" s="242">
        <f t="shared" si="12"/>
        <v>3</v>
      </c>
      <c r="H311" s="242">
        <f t="shared" si="13"/>
        <v>5</v>
      </c>
      <c r="I311" s="242"/>
      <c r="J311" s="242"/>
      <c r="L311" s="2" cm="1">
        <f t="array" ref="L311">SUM(--(LEFT(_xlfn.TEXTSPLIT($E311,"/"))=L$2))</f>
        <v>140</v>
      </c>
      <c r="M311" s="2" cm="1">
        <f t="array" ref="M311">SUM(--(LEFT(_xlfn.TEXTSPLIT($E311,"/"))=M$2))</f>
        <v>112</v>
      </c>
      <c r="N311" s="2" t="b">
        <f t="shared" si="14"/>
        <v>1</v>
      </c>
    </row>
    <row r="312" spans="2:14" ht="15.75">
      <c r="B312" s="61" t="s">
        <v>972</v>
      </c>
      <c r="C312" s="30" t="s">
        <v>973</v>
      </c>
      <c r="D312" s="62">
        <v>34656</v>
      </c>
      <c r="E312" s="6" t="s">
        <v>974</v>
      </c>
      <c r="F312" s="63" t="s">
        <v>107</v>
      </c>
      <c r="G312" s="242">
        <f t="shared" si="12"/>
        <v>3</v>
      </c>
      <c r="H312" s="242">
        <f t="shared" si="13"/>
        <v>5</v>
      </c>
      <c r="I312" s="242"/>
      <c r="J312" s="242"/>
      <c r="L312" s="2" cm="1">
        <f t="array" ref="L312">SUM(--(LEFT(_xlfn.TEXTSPLIT($E312,"/"))=L$2))</f>
        <v>0</v>
      </c>
      <c r="M312" s="2" cm="1">
        <f t="array" ref="M312">SUM(--(LEFT(_xlfn.TEXTSPLIT($E312,"/"))=M$2))</f>
        <v>2</v>
      </c>
      <c r="N312" s="2" t="b">
        <f t="shared" si="14"/>
        <v>0</v>
      </c>
    </row>
    <row r="313" spans="2:14" ht="15.75">
      <c r="B313" s="61" t="s">
        <v>975</v>
      </c>
      <c r="C313" s="30" t="s">
        <v>976</v>
      </c>
      <c r="D313" s="62">
        <v>33701</v>
      </c>
      <c r="E313" s="6" t="s">
        <v>977</v>
      </c>
      <c r="F313" s="63" t="s">
        <v>69</v>
      </c>
      <c r="G313" s="242">
        <f t="shared" si="12"/>
        <v>1</v>
      </c>
      <c r="H313" s="242">
        <f t="shared" si="13"/>
        <v>2</v>
      </c>
      <c r="I313" s="242"/>
      <c r="J313" s="242"/>
      <c r="L313" s="2" cm="1">
        <f t="array" ref="L313">SUM(--(LEFT(_xlfn.TEXTSPLIT($E313,"/"))=L$2))</f>
        <v>218</v>
      </c>
      <c r="M313" s="2" cm="1">
        <f t="array" ref="M313">SUM(--(LEFT(_xlfn.TEXTSPLIT($E313,"/"))=M$2))</f>
        <v>198</v>
      </c>
      <c r="N313" s="2" t="b">
        <f t="shared" si="14"/>
        <v>1</v>
      </c>
    </row>
    <row r="314" spans="2:14" ht="15.75">
      <c r="B314" s="61" t="s">
        <v>978</v>
      </c>
      <c r="C314" s="30" t="s">
        <v>979</v>
      </c>
      <c r="D314" s="62">
        <v>35152</v>
      </c>
      <c r="E314" s="6" t="s">
        <v>980</v>
      </c>
      <c r="F314" s="63" t="s">
        <v>179</v>
      </c>
      <c r="G314" s="242">
        <f t="shared" si="12"/>
        <v>4</v>
      </c>
      <c r="H314" s="242">
        <f t="shared" si="13"/>
        <v>4</v>
      </c>
      <c r="I314" s="242"/>
      <c r="J314" s="242"/>
      <c r="L314" s="2" cm="1">
        <f t="array" ref="L314">SUM(--(LEFT(_xlfn.TEXTSPLIT($E314,"/"))=L$2))</f>
        <v>84</v>
      </c>
      <c r="M314" s="2" cm="1">
        <f t="array" ref="M314">SUM(--(LEFT(_xlfn.TEXTSPLIT($E314,"/"))=M$2))</f>
        <v>76</v>
      </c>
      <c r="N314" s="2" t="b">
        <f t="shared" si="14"/>
        <v>1</v>
      </c>
    </row>
    <row r="315" spans="2:14" ht="15.75">
      <c r="B315" s="61" t="s">
        <v>981</v>
      </c>
      <c r="C315" s="30" t="s">
        <v>982</v>
      </c>
      <c r="D315" s="62">
        <v>34744</v>
      </c>
      <c r="E315" s="6" t="s">
        <v>983</v>
      </c>
      <c r="F315" s="63" t="s">
        <v>232</v>
      </c>
      <c r="G315" s="242">
        <f t="shared" si="12"/>
        <v>2</v>
      </c>
      <c r="H315" s="242">
        <f t="shared" si="13"/>
        <v>2</v>
      </c>
      <c r="I315" s="242"/>
      <c r="J315" s="242"/>
      <c r="L315" s="2" cm="1">
        <f t="array" ref="L315">SUM(--(LEFT(_xlfn.TEXTSPLIT($E315,"/"))=L$2))</f>
        <v>137</v>
      </c>
      <c r="M315" s="2" cm="1">
        <f t="array" ref="M315">SUM(--(LEFT(_xlfn.TEXTSPLIT($E315,"/"))=M$2))</f>
        <v>134</v>
      </c>
      <c r="N315" s="2" t="b">
        <f t="shared" si="14"/>
        <v>1</v>
      </c>
    </row>
    <row r="316" spans="2:14" ht="15.75">
      <c r="B316" s="61" t="s">
        <v>984</v>
      </c>
      <c r="C316" s="30" t="s">
        <v>985</v>
      </c>
      <c r="D316" s="62">
        <v>38337</v>
      </c>
      <c r="E316" s="6" t="s">
        <v>986</v>
      </c>
      <c r="F316" s="63" t="s">
        <v>288</v>
      </c>
      <c r="G316" s="242">
        <f t="shared" si="12"/>
        <v>3</v>
      </c>
      <c r="H316" s="242">
        <f t="shared" si="13"/>
        <v>4</v>
      </c>
      <c r="I316" s="242"/>
      <c r="J316" s="242"/>
      <c r="L316" s="2" cm="1">
        <f t="array" ref="L316">SUM(--(LEFT(_xlfn.TEXTSPLIT($E316,"/"))=L$2))</f>
        <v>126</v>
      </c>
      <c r="M316" s="2" cm="1">
        <f t="array" ref="M316">SUM(--(LEFT(_xlfn.TEXTSPLIT($E316,"/"))=M$2))</f>
        <v>116</v>
      </c>
      <c r="N316" s="2" t="b">
        <f t="shared" si="14"/>
        <v>1</v>
      </c>
    </row>
    <row r="317" spans="2:14" ht="15.75">
      <c r="B317" s="61" t="s">
        <v>987</v>
      </c>
      <c r="C317" s="30" t="s">
        <v>988</v>
      </c>
      <c r="D317" s="62">
        <v>36634</v>
      </c>
      <c r="E317" s="6" t="s">
        <v>989</v>
      </c>
      <c r="F317" s="63" t="s">
        <v>54</v>
      </c>
      <c r="G317" s="242">
        <f t="shared" si="12"/>
        <v>3</v>
      </c>
      <c r="H317" s="242">
        <f t="shared" si="13"/>
        <v>2</v>
      </c>
      <c r="I317" s="242"/>
      <c r="J317" s="242"/>
      <c r="L317" s="2" cm="1">
        <f t="array" ref="L317">SUM(--(LEFT(_xlfn.TEXTSPLIT($E317,"/"))=L$2))</f>
        <v>92</v>
      </c>
      <c r="M317" s="2" cm="1">
        <f t="array" ref="M317">SUM(--(LEFT(_xlfn.TEXTSPLIT($E317,"/"))=M$2))</f>
        <v>71</v>
      </c>
      <c r="N317" s="2" t="b">
        <f t="shared" si="14"/>
        <v>1</v>
      </c>
    </row>
    <row r="318" spans="2:14" ht="15.75">
      <c r="B318" s="61" t="s">
        <v>990</v>
      </c>
      <c r="C318" s="30" t="s">
        <v>991</v>
      </c>
      <c r="D318" s="62">
        <v>35548</v>
      </c>
      <c r="E318" s="6" t="s">
        <v>992</v>
      </c>
      <c r="F318" s="63" t="s">
        <v>54</v>
      </c>
      <c r="G318" s="242">
        <f t="shared" si="12"/>
        <v>4</v>
      </c>
      <c r="H318" s="242">
        <f t="shared" si="13"/>
        <v>1</v>
      </c>
      <c r="I318" s="242"/>
      <c r="J318" s="242"/>
      <c r="L318" s="2" cm="1">
        <f t="array" ref="L318">SUM(--(LEFT(_xlfn.TEXTSPLIT($E318,"/"))=L$2))</f>
        <v>244</v>
      </c>
      <c r="M318" s="2" cm="1">
        <f t="array" ref="M318">SUM(--(LEFT(_xlfn.TEXTSPLIT($E318,"/"))=M$2))</f>
        <v>232</v>
      </c>
      <c r="N318" s="2" t="b">
        <f t="shared" si="14"/>
        <v>1</v>
      </c>
    </row>
    <row r="319" spans="2:14" ht="15.75">
      <c r="B319" s="61" t="s">
        <v>993</v>
      </c>
      <c r="C319" s="30" t="s">
        <v>994</v>
      </c>
      <c r="D319" s="62">
        <v>36924</v>
      </c>
      <c r="E319" s="6" t="s">
        <v>995</v>
      </c>
      <c r="F319" s="63" t="s">
        <v>77</v>
      </c>
      <c r="G319" s="242">
        <f t="shared" si="12"/>
        <v>1</v>
      </c>
      <c r="H319" s="242">
        <f t="shared" si="13"/>
        <v>5</v>
      </c>
      <c r="I319" s="242"/>
      <c r="J319" s="242"/>
      <c r="L319" s="2" cm="1">
        <f t="array" ref="L319">SUM(--(LEFT(_xlfn.TEXTSPLIT($E319,"/"))=L$2))</f>
        <v>188</v>
      </c>
      <c r="M319" s="2" cm="1">
        <f t="array" ref="M319">SUM(--(LEFT(_xlfn.TEXTSPLIT($E319,"/"))=M$2))</f>
        <v>189</v>
      </c>
      <c r="N319" s="2" t="b">
        <f t="shared" si="14"/>
        <v>0</v>
      </c>
    </row>
    <row r="320" spans="2:14" ht="15.75">
      <c r="B320" s="61" t="s">
        <v>996</v>
      </c>
      <c r="C320" s="30" t="s">
        <v>997</v>
      </c>
      <c r="D320" s="62">
        <v>34895</v>
      </c>
      <c r="E320" s="6" t="s">
        <v>998</v>
      </c>
      <c r="F320" s="63" t="s">
        <v>58</v>
      </c>
      <c r="G320" s="242">
        <f t="shared" si="12"/>
        <v>3</v>
      </c>
      <c r="H320" s="242">
        <f t="shared" si="13"/>
        <v>6</v>
      </c>
      <c r="I320" s="242"/>
      <c r="J320" s="242"/>
      <c r="L320" s="2" cm="1">
        <f t="array" ref="L320">SUM(--(LEFT(_xlfn.TEXTSPLIT($E320,"/"))=L$2))</f>
        <v>11</v>
      </c>
      <c r="M320" s="2" cm="1">
        <f t="array" ref="M320">SUM(--(LEFT(_xlfn.TEXTSPLIT($E320,"/"))=M$2))</f>
        <v>12</v>
      </c>
      <c r="N320" s="2" t="b">
        <f t="shared" si="14"/>
        <v>0</v>
      </c>
    </row>
    <row r="321" spans="2:14" ht="15.75">
      <c r="B321" s="61" t="s">
        <v>999</v>
      </c>
      <c r="C321" s="30" t="s">
        <v>1000</v>
      </c>
      <c r="D321" s="62">
        <v>34062</v>
      </c>
      <c r="E321" s="6" t="s">
        <v>1001</v>
      </c>
      <c r="F321" s="63" t="s">
        <v>65</v>
      </c>
      <c r="G321" s="242">
        <f t="shared" si="12"/>
        <v>1</v>
      </c>
      <c r="H321" s="242">
        <f t="shared" si="13"/>
        <v>6</v>
      </c>
      <c r="I321" s="242"/>
      <c r="J321" s="242"/>
      <c r="L321" s="2" cm="1">
        <f t="array" ref="L321">SUM(--(LEFT(_xlfn.TEXTSPLIT($E321,"/"))=L$2))</f>
        <v>110</v>
      </c>
      <c r="M321" s="2" cm="1">
        <f t="array" ref="M321">SUM(--(LEFT(_xlfn.TEXTSPLIT($E321,"/"))=M$2))</f>
        <v>98</v>
      </c>
      <c r="N321" s="2" t="b">
        <f t="shared" si="14"/>
        <v>1</v>
      </c>
    </row>
    <row r="322" spans="2:14" ht="15.75">
      <c r="B322" s="61" t="s">
        <v>1002</v>
      </c>
      <c r="C322" s="30" t="s">
        <v>1003</v>
      </c>
      <c r="D322" s="62">
        <v>37132</v>
      </c>
      <c r="E322" s="6" t="s">
        <v>1004</v>
      </c>
      <c r="F322" s="63" t="s">
        <v>65</v>
      </c>
      <c r="G322" s="242">
        <f t="shared" si="12"/>
        <v>5</v>
      </c>
      <c r="H322" s="242">
        <f t="shared" si="13"/>
        <v>3</v>
      </c>
      <c r="I322" s="242"/>
      <c r="J322" s="242"/>
      <c r="L322" s="2" cm="1">
        <f t="array" ref="L322">SUM(--(LEFT(_xlfn.TEXTSPLIT($E322,"/"))=L$2))</f>
        <v>205</v>
      </c>
      <c r="M322" s="2" cm="1">
        <f t="array" ref="M322">SUM(--(LEFT(_xlfn.TEXTSPLIT($E322,"/"))=M$2))</f>
        <v>193</v>
      </c>
      <c r="N322" s="2" t="b">
        <f t="shared" si="14"/>
        <v>1</v>
      </c>
    </row>
    <row r="323" spans="2:14" ht="15.75">
      <c r="B323" s="61" t="s">
        <v>1005</v>
      </c>
      <c r="C323" s="30" t="s">
        <v>1006</v>
      </c>
      <c r="D323" s="62">
        <v>38786</v>
      </c>
      <c r="E323" s="6" t="s">
        <v>1007</v>
      </c>
      <c r="F323" s="63" t="s">
        <v>65</v>
      </c>
      <c r="G323" s="242">
        <f t="shared" si="12"/>
        <v>2</v>
      </c>
      <c r="H323" s="242">
        <f t="shared" si="13"/>
        <v>5</v>
      </c>
      <c r="I323" s="242"/>
      <c r="J323" s="242"/>
      <c r="L323" s="2" cm="1">
        <f t="array" ref="L323">SUM(--(LEFT(_xlfn.TEXTSPLIT($E323,"/"))=L$2))</f>
        <v>151</v>
      </c>
      <c r="M323" s="2" cm="1">
        <f t="array" ref="M323">SUM(--(LEFT(_xlfn.TEXTSPLIT($E323,"/"))=M$2))</f>
        <v>148</v>
      </c>
      <c r="N323" s="2" t="b">
        <f t="shared" si="14"/>
        <v>1</v>
      </c>
    </row>
    <row r="324" spans="2:14" ht="15.75">
      <c r="B324" s="61" t="s">
        <v>1008</v>
      </c>
      <c r="C324" s="30" t="s">
        <v>1009</v>
      </c>
      <c r="D324" s="62">
        <v>37824</v>
      </c>
      <c r="E324" s="6" t="s">
        <v>1010</v>
      </c>
      <c r="F324" s="63" t="s">
        <v>339</v>
      </c>
      <c r="G324" s="242">
        <f t="shared" ref="G324:G387" si="15">ROUNDUP(DAY(D324) / 7,0)</f>
        <v>4</v>
      </c>
      <c r="H324" s="242">
        <f t="shared" ref="H324:H387" si="16">WEEKDAY(D324,2)</f>
        <v>2</v>
      </c>
      <c r="I324" s="242"/>
      <c r="J324" s="242"/>
      <c r="L324" s="2" cm="1">
        <f t="array" ref="L324">SUM(--(LEFT(_xlfn.TEXTSPLIT($E324,"/"))=L$2))</f>
        <v>9</v>
      </c>
      <c r="M324" s="2" cm="1">
        <f t="array" ref="M324">SUM(--(LEFT(_xlfn.TEXTSPLIT($E324,"/"))=M$2))</f>
        <v>8</v>
      </c>
      <c r="N324" s="2" t="b">
        <f t="shared" ref="N324:N387" si="17">L324&gt;M324</f>
        <v>1</v>
      </c>
    </row>
    <row r="325" spans="2:14" ht="15.75">
      <c r="B325" s="61" t="s">
        <v>1011</v>
      </c>
      <c r="C325" s="30" t="s">
        <v>1012</v>
      </c>
      <c r="D325" s="62">
        <v>35888</v>
      </c>
      <c r="E325" s="6" t="s">
        <v>1013</v>
      </c>
      <c r="F325" s="63" t="s">
        <v>69</v>
      </c>
      <c r="G325" s="242">
        <f t="shared" si="15"/>
        <v>1</v>
      </c>
      <c r="H325" s="242">
        <f t="shared" si="16"/>
        <v>5</v>
      </c>
      <c r="I325" s="242"/>
      <c r="J325" s="242"/>
      <c r="L325" s="2" cm="1">
        <f t="array" ref="L325">SUM(--(LEFT(_xlfn.TEXTSPLIT($E325,"/"))=L$2))</f>
        <v>90</v>
      </c>
      <c r="M325" s="2" cm="1">
        <f t="array" ref="M325">SUM(--(LEFT(_xlfn.TEXTSPLIT($E325,"/"))=M$2))</f>
        <v>75</v>
      </c>
      <c r="N325" s="2" t="b">
        <f t="shared" si="17"/>
        <v>1</v>
      </c>
    </row>
    <row r="326" spans="2:14" ht="15.75">
      <c r="B326" s="61" t="s">
        <v>1014</v>
      </c>
      <c r="C326" s="30" t="s">
        <v>1015</v>
      </c>
      <c r="D326" s="62">
        <v>36629</v>
      </c>
      <c r="E326" s="6" t="s">
        <v>1016</v>
      </c>
      <c r="F326" s="63" t="s">
        <v>309</v>
      </c>
      <c r="G326" s="242">
        <f t="shared" si="15"/>
        <v>2</v>
      </c>
      <c r="H326" s="242">
        <f t="shared" si="16"/>
        <v>4</v>
      </c>
      <c r="I326" s="242"/>
      <c r="J326" s="242"/>
      <c r="L326" s="2" cm="1">
        <f t="array" ref="L326">SUM(--(LEFT(_xlfn.TEXTSPLIT($E326,"/"))=L$2))</f>
        <v>201</v>
      </c>
      <c r="M326" s="2" cm="1">
        <f t="array" ref="M326">SUM(--(LEFT(_xlfn.TEXTSPLIT($E326,"/"))=M$2))</f>
        <v>183</v>
      </c>
      <c r="N326" s="2" t="b">
        <f t="shared" si="17"/>
        <v>1</v>
      </c>
    </row>
    <row r="327" spans="2:14" ht="15.75">
      <c r="B327" s="61" t="s">
        <v>1017</v>
      </c>
      <c r="C327" s="30" t="s">
        <v>1018</v>
      </c>
      <c r="D327" s="62">
        <v>37786</v>
      </c>
      <c r="E327" s="6" t="s">
        <v>1019</v>
      </c>
      <c r="F327" s="63" t="s">
        <v>339</v>
      </c>
      <c r="G327" s="242">
        <f t="shared" si="15"/>
        <v>2</v>
      </c>
      <c r="H327" s="242">
        <f t="shared" si="16"/>
        <v>6</v>
      </c>
      <c r="I327" s="242"/>
      <c r="J327" s="242"/>
      <c r="L327" s="2" cm="1">
        <f t="array" ref="L327">SUM(--(LEFT(_xlfn.TEXTSPLIT($E327,"/"))=L$2))</f>
        <v>175</v>
      </c>
      <c r="M327" s="2" cm="1">
        <f t="array" ref="M327">SUM(--(LEFT(_xlfn.TEXTSPLIT($E327,"/"))=M$2))</f>
        <v>154</v>
      </c>
      <c r="N327" s="2" t="b">
        <f t="shared" si="17"/>
        <v>1</v>
      </c>
    </row>
    <row r="328" spans="2:14" ht="15.75">
      <c r="B328" s="61" t="s">
        <v>1020</v>
      </c>
      <c r="C328" s="30" t="s">
        <v>1021</v>
      </c>
      <c r="D328" s="62">
        <v>33504</v>
      </c>
      <c r="E328" s="6" t="s">
        <v>1022</v>
      </c>
      <c r="F328" s="63" t="s">
        <v>69</v>
      </c>
      <c r="G328" s="242">
        <f t="shared" si="15"/>
        <v>4</v>
      </c>
      <c r="H328" s="242">
        <f t="shared" si="16"/>
        <v>1</v>
      </c>
      <c r="I328" s="242"/>
      <c r="J328" s="242"/>
      <c r="L328" s="2" cm="1">
        <f t="array" ref="L328">SUM(--(LEFT(_xlfn.TEXTSPLIT($E328,"/"))=L$2))</f>
        <v>175</v>
      </c>
      <c r="M328" s="2" cm="1">
        <f t="array" ref="M328">SUM(--(LEFT(_xlfn.TEXTSPLIT($E328,"/"))=M$2))</f>
        <v>162</v>
      </c>
      <c r="N328" s="2" t="b">
        <f t="shared" si="17"/>
        <v>1</v>
      </c>
    </row>
    <row r="329" spans="2:14" ht="15.75">
      <c r="B329" s="61" t="s">
        <v>1023</v>
      </c>
      <c r="C329" s="30" t="s">
        <v>1024</v>
      </c>
      <c r="D329" s="62">
        <v>33722</v>
      </c>
      <c r="E329" s="6" t="s">
        <v>1025</v>
      </c>
      <c r="F329" s="63" t="s">
        <v>87</v>
      </c>
      <c r="G329" s="242">
        <f t="shared" si="15"/>
        <v>4</v>
      </c>
      <c r="H329" s="242">
        <f t="shared" si="16"/>
        <v>2</v>
      </c>
      <c r="I329" s="242"/>
      <c r="J329" s="242"/>
      <c r="L329" s="2" cm="1">
        <f t="array" ref="L329">SUM(--(LEFT(_xlfn.TEXTSPLIT($E329,"/"))=L$2))</f>
        <v>143</v>
      </c>
      <c r="M329" s="2" cm="1">
        <f t="array" ref="M329">SUM(--(LEFT(_xlfn.TEXTSPLIT($E329,"/"))=M$2))</f>
        <v>126</v>
      </c>
      <c r="N329" s="2" t="b">
        <f t="shared" si="17"/>
        <v>1</v>
      </c>
    </row>
    <row r="330" spans="2:14" ht="15.75">
      <c r="B330" s="61" t="s">
        <v>1026</v>
      </c>
      <c r="C330" s="30" t="s">
        <v>1027</v>
      </c>
      <c r="D330" s="62">
        <v>34501</v>
      </c>
      <c r="E330" s="6" t="s">
        <v>1028</v>
      </c>
      <c r="F330" s="63" t="s">
        <v>80</v>
      </c>
      <c r="G330" s="242">
        <f t="shared" si="15"/>
        <v>3</v>
      </c>
      <c r="H330" s="242">
        <f t="shared" si="16"/>
        <v>4</v>
      </c>
      <c r="I330" s="242"/>
      <c r="J330" s="242"/>
      <c r="L330" s="2" cm="1">
        <f t="array" ref="L330">SUM(--(LEFT(_xlfn.TEXTSPLIT($E330,"/"))=L$2))</f>
        <v>50</v>
      </c>
      <c r="M330" s="2" cm="1">
        <f t="array" ref="M330">SUM(--(LEFT(_xlfn.TEXTSPLIT($E330,"/"))=M$2))</f>
        <v>44</v>
      </c>
      <c r="N330" s="2" t="b">
        <f t="shared" si="17"/>
        <v>1</v>
      </c>
    </row>
    <row r="331" spans="2:14" ht="15.75">
      <c r="B331" s="61" t="s">
        <v>1029</v>
      </c>
      <c r="C331" s="30" t="s">
        <v>1030</v>
      </c>
      <c r="D331" s="62">
        <v>37279</v>
      </c>
      <c r="E331" s="6" t="s">
        <v>1031</v>
      </c>
      <c r="F331" s="63" t="s">
        <v>399</v>
      </c>
      <c r="G331" s="242">
        <f t="shared" si="15"/>
        <v>4</v>
      </c>
      <c r="H331" s="242">
        <f t="shared" si="16"/>
        <v>3</v>
      </c>
      <c r="I331" s="242"/>
      <c r="J331" s="242"/>
      <c r="L331" s="2" cm="1">
        <f t="array" ref="L331">SUM(--(LEFT(_xlfn.TEXTSPLIT($E331,"/"))=L$2))</f>
        <v>114</v>
      </c>
      <c r="M331" s="2" cm="1">
        <f t="array" ref="M331">SUM(--(LEFT(_xlfn.TEXTSPLIT($E331,"/"))=M$2))</f>
        <v>108</v>
      </c>
      <c r="N331" s="2" t="b">
        <f t="shared" si="17"/>
        <v>1</v>
      </c>
    </row>
    <row r="332" spans="2:14" ht="15.75">
      <c r="B332" s="61" t="s">
        <v>1032</v>
      </c>
      <c r="C332" s="30" t="s">
        <v>1033</v>
      </c>
      <c r="D332" s="62">
        <v>38455</v>
      </c>
      <c r="E332" s="6" t="s">
        <v>1034</v>
      </c>
      <c r="F332" s="63" t="s">
        <v>84</v>
      </c>
      <c r="G332" s="242">
        <f t="shared" si="15"/>
        <v>2</v>
      </c>
      <c r="H332" s="242">
        <f t="shared" si="16"/>
        <v>3</v>
      </c>
      <c r="I332" s="242"/>
      <c r="J332" s="242"/>
      <c r="L332" s="2" cm="1">
        <f t="array" ref="L332">SUM(--(LEFT(_xlfn.TEXTSPLIT($E332,"/"))=L$2))</f>
        <v>21</v>
      </c>
      <c r="M332" s="2" cm="1">
        <f t="array" ref="M332">SUM(--(LEFT(_xlfn.TEXTSPLIT($E332,"/"))=M$2))</f>
        <v>17</v>
      </c>
      <c r="N332" s="2" t="b">
        <f t="shared" si="17"/>
        <v>1</v>
      </c>
    </row>
    <row r="333" spans="2:14" ht="15.75">
      <c r="B333" s="61" t="s">
        <v>1035</v>
      </c>
      <c r="C333" s="30" t="s">
        <v>1036</v>
      </c>
      <c r="D333" s="62">
        <v>37248</v>
      </c>
      <c r="E333" s="6" t="s">
        <v>1037</v>
      </c>
      <c r="F333" s="63" t="s">
        <v>309</v>
      </c>
      <c r="G333" s="242">
        <f t="shared" si="15"/>
        <v>4</v>
      </c>
      <c r="H333" s="242">
        <f t="shared" si="16"/>
        <v>7</v>
      </c>
      <c r="I333" s="242"/>
      <c r="J333" s="242"/>
      <c r="L333" s="2" cm="1">
        <f t="array" ref="L333">SUM(--(LEFT(_xlfn.TEXTSPLIT($E333,"/"))=L$2))</f>
        <v>39</v>
      </c>
      <c r="M333" s="2" cm="1">
        <f t="array" ref="M333">SUM(--(LEFT(_xlfn.TEXTSPLIT($E333,"/"))=M$2))</f>
        <v>23</v>
      </c>
      <c r="N333" s="2" t="b">
        <f t="shared" si="17"/>
        <v>1</v>
      </c>
    </row>
    <row r="334" spans="2:14" ht="15.75">
      <c r="B334" s="61" t="s">
        <v>1038</v>
      </c>
      <c r="C334" s="30" t="s">
        <v>1039</v>
      </c>
      <c r="D334" s="62">
        <v>36326</v>
      </c>
      <c r="E334" s="6" t="s">
        <v>1040</v>
      </c>
      <c r="F334" s="63" t="s">
        <v>175</v>
      </c>
      <c r="G334" s="242">
        <f t="shared" si="15"/>
        <v>3</v>
      </c>
      <c r="H334" s="242">
        <f t="shared" si="16"/>
        <v>2</v>
      </c>
      <c r="I334" s="242"/>
      <c r="J334" s="242"/>
      <c r="L334" s="2" cm="1">
        <f t="array" ref="L334">SUM(--(LEFT(_xlfn.TEXTSPLIT($E334,"/"))=L$2))</f>
        <v>220</v>
      </c>
      <c r="M334" s="2" cm="1">
        <f t="array" ref="M334">SUM(--(LEFT(_xlfn.TEXTSPLIT($E334,"/"))=M$2))</f>
        <v>197</v>
      </c>
      <c r="N334" s="2" t="b">
        <f t="shared" si="17"/>
        <v>1</v>
      </c>
    </row>
    <row r="335" spans="2:14" ht="15.75">
      <c r="B335" s="61" t="s">
        <v>1041</v>
      </c>
      <c r="C335" s="30" t="s">
        <v>1042</v>
      </c>
      <c r="D335" s="62">
        <v>35660</v>
      </c>
      <c r="E335" s="6" t="s">
        <v>1043</v>
      </c>
      <c r="F335" s="63" t="s">
        <v>245</v>
      </c>
      <c r="G335" s="242">
        <f t="shared" si="15"/>
        <v>3</v>
      </c>
      <c r="H335" s="242">
        <f t="shared" si="16"/>
        <v>1</v>
      </c>
      <c r="I335" s="242"/>
      <c r="J335" s="242"/>
      <c r="L335" s="2" cm="1">
        <f t="array" ref="L335">SUM(--(LEFT(_xlfn.TEXTSPLIT($E335,"/"))=L$2))</f>
        <v>25</v>
      </c>
      <c r="M335" s="2" cm="1">
        <f t="array" ref="M335">SUM(--(LEFT(_xlfn.TEXTSPLIT($E335,"/"))=M$2))</f>
        <v>27</v>
      </c>
      <c r="N335" s="2" t="b">
        <f t="shared" si="17"/>
        <v>0</v>
      </c>
    </row>
    <row r="336" spans="2:14" ht="15.75">
      <c r="B336" s="61" t="s">
        <v>1044</v>
      </c>
      <c r="C336" s="30" t="s">
        <v>1045</v>
      </c>
      <c r="D336" s="62">
        <v>35801</v>
      </c>
      <c r="E336" s="6" t="s">
        <v>1046</v>
      </c>
      <c r="F336" s="63" t="s">
        <v>201</v>
      </c>
      <c r="G336" s="242">
        <f t="shared" si="15"/>
        <v>1</v>
      </c>
      <c r="H336" s="242">
        <f t="shared" si="16"/>
        <v>2</v>
      </c>
      <c r="I336" s="242"/>
      <c r="J336" s="242"/>
      <c r="L336" s="2" cm="1">
        <f t="array" ref="L336">SUM(--(LEFT(_xlfn.TEXTSPLIT($E336,"/"))=L$2))</f>
        <v>119</v>
      </c>
      <c r="M336" s="2" cm="1">
        <f t="array" ref="M336">SUM(--(LEFT(_xlfn.TEXTSPLIT($E336,"/"))=M$2))</f>
        <v>116</v>
      </c>
      <c r="N336" s="2" t="b">
        <f t="shared" si="17"/>
        <v>1</v>
      </c>
    </row>
    <row r="337" spans="2:14" ht="15.75">
      <c r="B337" s="61" t="s">
        <v>1047</v>
      </c>
      <c r="C337" s="30" t="s">
        <v>1048</v>
      </c>
      <c r="D337" s="62">
        <v>36640</v>
      </c>
      <c r="E337" s="6" t="s">
        <v>1049</v>
      </c>
      <c r="F337" s="63" t="s">
        <v>80</v>
      </c>
      <c r="G337" s="242">
        <f t="shared" si="15"/>
        <v>4</v>
      </c>
      <c r="H337" s="242">
        <f t="shared" si="16"/>
        <v>1</v>
      </c>
      <c r="I337" s="242"/>
      <c r="J337" s="242"/>
      <c r="L337" s="2" cm="1">
        <f t="array" ref="L337">SUM(--(LEFT(_xlfn.TEXTSPLIT($E337,"/"))=L$2))</f>
        <v>217</v>
      </c>
      <c r="M337" s="2" cm="1">
        <f t="array" ref="M337">SUM(--(LEFT(_xlfn.TEXTSPLIT($E337,"/"))=M$2))</f>
        <v>202</v>
      </c>
      <c r="N337" s="2" t="b">
        <f t="shared" si="17"/>
        <v>1</v>
      </c>
    </row>
    <row r="338" spans="2:14" ht="15.75">
      <c r="B338" s="61" t="s">
        <v>1050</v>
      </c>
      <c r="C338" s="30" t="s">
        <v>1051</v>
      </c>
      <c r="D338" s="62">
        <v>34589</v>
      </c>
      <c r="E338" s="6" t="s">
        <v>1052</v>
      </c>
      <c r="F338" s="63" t="s">
        <v>69</v>
      </c>
      <c r="G338" s="242">
        <f t="shared" si="15"/>
        <v>2</v>
      </c>
      <c r="H338" s="242">
        <f t="shared" si="16"/>
        <v>1</v>
      </c>
      <c r="I338" s="242"/>
      <c r="J338" s="242"/>
      <c r="L338" s="2" cm="1">
        <f t="array" ref="L338">SUM(--(LEFT(_xlfn.TEXTSPLIT($E338,"/"))=L$2))</f>
        <v>61</v>
      </c>
      <c r="M338" s="2" cm="1">
        <f t="array" ref="M338">SUM(--(LEFT(_xlfn.TEXTSPLIT($E338,"/"))=M$2))</f>
        <v>66</v>
      </c>
      <c r="N338" s="2" t="b">
        <f t="shared" si="17"/>
        <v>0</v>
      </c>
    </row>
    <row r="339" spans="2:14" ht="15.75">
      <c r="B339" s="61" t="s">
        <v>1053</v>
      </c>
      <c r="C339" s="30" t="s">
        <v>2732</v>
      </c>
      <c r="D339" s="62">
        <v>33762</v>
      </c>
      <c r="E339" s="6" t="s">
        <v>1054</v>
      </c>
      <c r="F339" s="63" t="s">
        <v>309</v>
      </c>
      <c r="G339" s="242">
        <f t="shared" si="15"/>
        <v>1</v>
      </c>
      <c r="H339" s="242">
        <f t="shared" si="16"/>
        <v>7</v>
      </c>
      <c r="I339" s="242"/>
      <c r="J339" s="242"/>
      <c r="L339" s="2" cm="1">
        <f t="array" ref="L339">SUM(--(LEFT(_xlfn.TEXTSPLIT($E339,"/"))=L$2))</f>
        <v>207</v>
      </c>
      <c r="M339" s="2" cm="1">
        <f t="array" ref="M339">SUM(--(LEFT(_xlfn.TEXTSPLIT($E339,"/"))=M$2))</f>
        <v>210</v>
      </c>
      <c r="N339" s="2" t="b">
        <f t="shared" si="17"/>
        <v>0</v>
      </c>
    </row>
    <row r="340" spans="2:14" ht="15.75">
      <c r="B340" s="61" t="s">
        <v>1055</v>
      </c>
      <c r="C340" s="30" t="s">
        <v>1056</v>
      </c>
      <c r="D340" s="62">
        <v>37879</v>
      </c>
      <c r="E340" s="6" t="s">
        <v>1057</v>
      </c>
      <c r="F340" s="63" t="s">
        <v>111</v>
      </c>
      <c r="G340" s="242">
        <f t="shared" si="15"/>
        <v>3</v>
      </c>
      <c r="H340" s="242">
        <f t="shared" si="16"/>
        <v>1</v>
      </c>
      <c r="I340" s="242"/>
      <c r="J340" s="242"/>
      <c r="L340" s="2" cm="1">
        <f t="array" ref="L340">SUM(--(LEFT(_xlfn.TEXTSPLIT($E340,"/"))=L$2))</f>
        <v>119</v>
      </c>
      <c r="M340" s="2" cm="1">
        <f t="array" ref="M340">SUM(--(LEFT(_xlfn.TEXTSPLIT($E340,"/"))=M$2))</f>
        <v>118</v>
      </c>
      <c r="N340" s="2" t="b">
        <f t="shared" si="17"/>
        <v>1</v>
      </c>
    </row>
    <row r="341" spans="2:14" ht="15.75">
      <c r="B341" s="61" t="s">
        <v>1058</v>
      </c>
      <c r="C341" s="30" t="s">
        <v>2571</v>
      </c>
      <c r="D341" s="62">
        <v>38418</v>
      </c>
      <c r="E341" s="6" t="s">
        <v>1059</v>
      </c>
      <c r="F341" s="63" t="s">
        <v>50</v>
      </c>
      <c r="G341" s="242">
        <f t="shared" si="15"/>
        <v>1</v>
      </c>
      <c r="H341" s="242">
        <f t="shared" si="16"/>
        <v>1</v>
      </c>
      <c r="I341" s="242"/>
      <c r="J341" s="242"/>
      <c r="L341" s="2" cm="1">
        <f t="array" ref="L341">SUM(--(LEFT(_xlfn.TEXTSPLIT($E341,"/"))=L$2))</f>
        <v>200</v>
      </c>
      <c r="M341" s="2" cm="1">
        <f t="array" ref="M341">SUM(--(LEFT(_xlfn.TEXTSPLIT($E341,"/"))=M$2))</f>
        <v>192</v>
      </c>
      <c r="N341" s="2" t="b">
        <f t="shared" si="17"/>
        <v>1</v>
      </c>
    </row>
    <row r="342" spans="2:14" ht="15.75">
      <c r="B342" s="61" t="s">
        <v>1060</v>
      </c>
      <c r="C342" s="30" t="s">
        <v>1061</v>
      </c>
      <c r="D342" s="62">
        <v>38054</v>
      </c>
      <c r="E342" s="6" t="s">
        <v>1062</v>
      </c>
      <c r="F342" s="63" t="s">
        <v>201</v>
      </c>
      <c r="G342" s="242">
        <f t="shared" si="15"/>
        <v>2</v>
      </c>
      <c r="H342" s="242">
        <f t="shared" si="16"/>
        <v>1</v>
      </c>
      <c r="I342" s="242"/>
      <c r="J342" s="242"/>
      <c r="L342" s="2" cm="1">
        <f t="array" ref="L342">SUM(--(LEFT(_xlfn.TEXTSPLIT($E342,"/"))=L$2))</f>
        <v>163</v>
      </c>
      <c r="M342" s="2" cm="1">
        <f t="array" ref="M342">SUM(--(LEFT(_xlfn.TEXTSPLIT($E342,"/"))=M$2))</f>
        <v>162</v>
      </c>
      <c r="N342" s="2" t="b">
        <f t="shared" si="17"/>
        <v>1</v>
      </c>
    </row>
    <row r="343" spans="2:14" ht="15.75">
      <c r="B343" s="61" t="s">
        <v>1063</v>
      </c>
      <c r="C343" s="30" t="s">
        <v>1064</v>
      </c>
      <c r="D343" s="62">
        <v>33643</v>
      </c>
      <c r="E343" s="6" t="s">
        <v>1065</v>
      </c>
      <c r="F343" s="63" t="s">
        <v>339</v>
      </c>
      <c r="G343" s="242">
        <f t="shared" si="15"/>
        <v>2</v>
      </c>
      <c r="H343" s="242">
        <f t="shared" si="16"/>
        <v>7</v>
      </c>
      <c r="I343" s="242"/>
      <c r="J343" s="242"/>
      <c r="L343" s="2" cm="1">
        <f t="array" ref="L343">SUM(--(LEFT(_xlfn.TEXTSPLIT($E343,"/"))=L$2))</f>
        <v>162</v>
      </c>
      <c r="M343" s="2" cm="1">
        <f t="array" ref="M343">SUM(--(LEFT(_xlfn.TEXTSPLIT($E343,"/"))=M$2))</f>
        <v>167</v>
      </c>
      <c r="N343" s="2" t="b">
        <f t="shared" si="17"/>
        <v>0</v>
      </c>
    </row>
    <row r="344" spans="2:14" ht="15.75">
      <c r="B344" s="61" t="s">
        <v>1066</v>
      </c>
      <c r="C344" s="30" t="s">
        <v>1067</v>
      </c>
      <c r="D344" s="62">
        <v>39112</v>
      </c>
      <c r="E344" s="6" t="s">
        <v>1068</v>
      </c>
      <c r="F344" s="63" t="s">
        <v>131</v>
      </c>
      <c r="G344" s="242">
        <f t="shared" si="15"/>
        <v>5</v>
      </c>
      <c r="H344" s="242">
        <f t="shared" si="16"/>
        <v>2</v>
      </c>
      <c r="I344" s="242"/>
      <c r="J344" s="242"/>
      <c r="L344" s="2" cm="1">
        <f t="array" ref="L344">SUM(--(LEFT(_xlfn.TEXTSPLIT($E344,"/"))=L$2))</f>
        <v>134</v>
      </c>
      <c r="M344" s="2" cm="1">
        <f t="array" ref="M344">SUM(--(LEFT(_xlfn.TEXTSPLIT($E344,"/"))=M$2))</f>
        <v>124</v>
      </c>
      <c r="N344" s="2" t="b">
        <f t="shared" si="17"/>
        <v>1</v>
      </c>
    </row>
    <row r="345" spans="2:14" ht="15.75">
      <c r="B345" s="61" t="s">
        <v>1069</v>
      </c>
      <c r="C345" s="30" t="s">
        <v>2593</v>
      </c>
      <c r="D345" s="62">
        <v>38420</v>
      </c>
      <c r="E345" s="6" t="s">
        <v>1070</v>
      </c>
      <c r="F345" s="63" t="s">
        <v>309</v>
      </c>
      <c r="G345" s="242">
        <f t="shared" si="15"/>
        <v>2</v>
      </c>
      <c r="H345" s="242">
        <f t="shared" si="16"/>
        <v>3</v>
      </c>
      <c r="I345" s="242"/>
      <c r="J345" s="242"/>
      <c r="L345" s="2" cm="1">
        <f t="array" ref="L345">SUM(--(LEFT(_xlfn.TEXTSPLIT($E345,"/"))=L$2))</f>
        <v>228</v>
      </c>
      <c r="M345" s="2" cm="1">
        <f t="array" ref="M345">SUM(--(LEFT(_xlfn.TEXTSPLIT($E345,"/"))=M$2))</f>
        <v>223</v>
      </c>
      <c r="N345" s="2" t="b">
        <f t="shared" si="17"/>
        <v>1</v>
      </c>
    </row>
    <row r="346" spans="2:14" ht="15.75">
      <c r="B346" s="61" t="s">
        <v>1071</v>
      </c>
      <c r="C346" s="30" t="s">
        <v>2652</v>
      </c>
      <c r="D346" s="62">
        <v>37585</v>
      </c>
      <c r="E346" s="6" t="s">
        <v>1072</v>
      </c>
      <c r="F346" s="63" t="s">
        <v>54</v>
      </c>
      <c r="G346" s="242">
        <f t="shared" si="15"/>
        <v>4</v>
      </c>
      <c r="H346" s="242">
        <f t="shared" si="16"/>
        <v>1</v>
      </c>
      <c r="I346" s="242"/>
      <c r="J346" s="242"/>
      <c r="L346" s="2" cm="1">
        <f t="array" ref="L346">SUM(--(LEFT(_xlfn.TEXTSPLIT($E346,"/"))=L$2))</f>
        <v>94</v>
      </c>
      <c r="M346" s="2" cm="1">
        <f t="array" ref="M346">SUM(--(LEFT(_xlfn.TEXTSPLIT($E346,"/"))=M$2))</f>
        <v>76</v>
      </c>
      <c r="N346" s="2" t="b">
        <f t="shared" si="17"/>
        <v>1</v>
      </c>
    </row>
    <row r="347" spans="2:14" ht="15.75">
      <c r="B347" s="61" t="s">
        <v>1073</v>
      </c>
      <c r="C347" s="30" t="s">
        <v>1074</v>
      </c>
      <c r="D347" s="62">
        <v>36517</v>
      </c>
      <c r="E347" s="6" t="s">
        <v>1075</v>
      </c>
      <c r="F347" s="63" t="s">
        <v>84</v>
      </c>
      <c r="G347" s="242">
        <f t="shared" si="15"/>
        <v>4</v>
      </c>
      <c r="H347" s="242">
        <f t="shared" si="16"/>
        <v>4</v>
      </c>
      <c r="I347" s="242"/>
      <c r="J347" s="242"/>
      <c r="L347" s="2" cm="1">
        <f t="array" ref="L347">SUM(--(LEFT(_xlfn.TEXTSPLIT($E347,"/"))=L$2))</f>
        <v>104</v>
      </c>
      <c r="M347" s="2" cm="1">
        <f t="array" ref="M347">SUM(--(LEFT(_xlfn.TEXTSPLIT($E347,"/"))=M$2))</f>
        <v>90</v>
      </c>
      <c r="N347" s="2" t="b">
        <f t="shared" si="17"/>
        <v>1</v>
      </c>
    </row>
    <row r="348" spans="2:14" ht="15.75">
      <c r="B348" s="61" t="s">
        <v>1076</v>
      </c>
      <c r="C348" s="30" t="s">
        <v>1077</v>
      </c>
      <c r="D348" s="62">
        <v>34163</v>
      </c>
      <c r="E348" s="6" t="s">
        <v>1078</v>
      </c>
      <c r="F348" s="63" t="s">
        <v>442</v>
      </c>
      <c r="G348" s="242">
        <f t="shared" si="15"/>
        <v>2</v>
      </c>
      <c r="H348" s="242">
        <f t="shared" si="16"/>
        <v>2</v>
      </c>
      <c r="I348" s="242"/>
      <c r="J348" s="242"/>
      <c r="L348" s="2" cm="1">
        <f t="array" ref="L348">SUM(--(LEFT(_xlfn.TEXTSPLIT($E348,"/"))=L$2))</f>
        <v>171</v>
      </c>
      <c r="M348" s="2" cm="1">
        <f t="array" ref="M348">SUM(--(LEFT(_xlfn.TEXTSPLIT($E348,"/"))=M$2))</f>
        <v>166</v>
      </c>
      <c r="N348" s="2" t="b">
        <f t="shared" si="17"/>
        <v>1</v>
      </c>
    </row>
    <row r="349" spans="2:14" ht="15.75">
      <c r="B349" s="61" t="s">
        <v>1079</v>
      </c>
      <c r="C349" s="30" t="s">
        <v>1080</v>
      </c>
      <c r="D349" s="62">
        <v>36365</v>
      </c>
      <c r="E349" s="6" t="s">
        <v>1081</v>
      </c>
      <c r="F349" s="63" t="s">
        <v>87</v>
      </c>
      <c r="G349" s="242">
        <f t="shared" si="15"/>
        <v>4</v>
      </c>
      <c r="H349" s="242">
        <f t="shared" si="16"/>
        <v>6</v>
      </c>
      <c r="I349" s="242"/>
      <c r="J349" s="242"/>
      <c r="L349" s="2" cm="1">
        <f t="array" ref="L349">SUM(--(LEFT(_xlfn.TEXTSPLIT($E349,"/"))=L$2))</f>
        <v>117</v>
      </c>
      <c r="M349" s="2" cm="1">
        <f t="array" ref="M349">SUM(--(LEFT(_xlfn.TEXTSPLIT($E349,"/"))=M$2))</f>
        <v>118</v>
      </c>
      <c r="N349" s="2" t="b">
        <f t="shared" si="17"/>
        <v>0</v>
      </c>
    </row>
    <row r="350" spans="2:14" ht="15.75">
      <c r="B350" s="61" t="s">
        <v>1082</v>
      </c>
      <c r="C350" s="30" t="s">
        <v>1083</v>
      </c>
      <c r="D350" s="62">
        <v>37354</v>
      </c>
      <c r="E350" s="6" t="s">
        <v>1084</v>
      </c>
      <c r="F350" s="63" t="s">
        <v>252</v>
      </c>
      <c r="G350" s="242">
        <f t="shared" si="15"/>
        <v>2</v>
      </c>
      <c r="H350" s="242">
        <f t="shared" si="16"/>
        <v>1</v>
      </c>
      <c r="I350" s="242"/>
      <c r="J350" s="242"/>
      <c r="L350" s="2" cm="1">
        <f t="array" ref="L350">SUM(--(LEFT(_xlfn.TEXTSPLIT($E350,"/"))=L$2))</f>
        <v>34</v>
      </c>
      <c r="M350" s="2" cm="1">
        <f t="array" ref="M350">SUM(--(LEFT(_xlfn.TEXTSPLIT($E350,"/"))=M$2))</f>
        <v>30</v>
      </c>
      <c r="N350" s="2" t="b">
        <f t="shared" si="17"/>
        <v>1</v>
      </c>
    </row>
    <row r="351" spans="2:14" ht="15.75">
      <c r="B351" s="61" t="s">
        <v>1085</v>
      </c>
      <c r="C351" s="30" t="s">
        <v>1086</v>
      </c>
      <c r="D351" s="62">
        <v>37514</v>
      </c>
      <c r="E351" s="6" t="s">
        <v>1087</v>
      </c>
      <c r="F351" s="63" t="s">
        <v>65</v>
      </c>
      <c r="G351" s="242">
        <f t="shared" si="15"/>
        <v>3</v>
      </c>
      <c r="H351" s="242">
        <f t="shared" si="16"/>
        <v>7</v>
      </c>
      <c r="I351" s="242"/>
      <c r="J351" s="242"/>
      <c r="L351" s="2" cm="1">
        <f t="array" ref="L351">SUM(--(LEFT(_xlfn.TEXTSPLIT($E351,"/"))=L$2))</f>
        <v>41</v>
      </c>
      <c r="M351" s="2" cm="1">
        <f t="array" ref="M351">SUM(--(LEFT(_xlfn.TEXTSPLIT($E351,"/"))=M$2))</f>
        <v>43</v>
      </c>
      <c r="N351" s="2" t="b">
        <f t="shared" si="17"/>
        <v>0</v>
      </c>
    </row>
    <row r="352" spans="2:14" ht="15.75">
      <c r="B352" s="61" t="s">
        <v>1088</v>
      </c>
      <c r="C352" s="30" t="s">
        <v>2605</v>
      </c>
      <c r="D352" s="62">
        <v>39208</v>
      </c>
      <c r="E352" s="6" t="s">
        <v>1089</v>
      </c>
      <c r="F352" s="63" t="s">
        <v>111</v>
      </c>
      <c r="G352" s="242">
        <f t="shared" si="15"/>
        <v>1</v>
      </c>
      <c r="H352" s="242">
        <f t="shared" si="16"/>
        <v>7</v>
      </c>
      <c r="I352" s="242"/>
      <c r="J352" s="242"/>
      <c r="L352" s="2" cm="1">
        <f t="array" ref="L352">SUM(--(LEFT(_xlfn.TEXTSPLIT($E352,"/"))=L$2))</f>
        <v>170</v>
      </c>
      <c r="M352" s="2" cm="1">
        <f t="array" ref="M352">SUM(--(LEFT(_xlfn.TEXTSPLIT($E352,"/"))=M$2))</f>
        <v>159</v>
      </c>
      <c r="N352" s="2" t="b">
        <f t="shared" si="17"/>
        <v>1</v>
      </c>
    </row>
    <row r="353" spans="2:14" ht="15.75">
      <c r="B353" s="61" t="s">
        <v>1090</v>
      </c>
      <c r="C353" s="30" t="s">
        <v>1091</v>
      </c>
      <c r="D353" s="62">
        <v>37668</v>
      </c>
      <c r="E353" s="6" t="s">
        <v>1092</v>
      </c>
      <c r="F353" s="63" t="s">
        <v>339</v>
      </c>
      <c r="G353" s="242">
        <f t="shared" si="15"/>
        <v>3</v>
      </c>
      <c r="H353" s="242">
        <f t="shared" si="16"/>
        <v>7</v>
      </c>
      <c r="I353" s="242"/>
      <c r="J353" s="242"/>
      <c r="L353" s="2" cm="1">
        <f t="array" ref="L353">SUM(--(LEFT(_xlfn.TEXTSPLIT($E353,"/"))=L$2))</f>
        <v>143</v>
      </c>
      <c r="M353" s="2" cm="1">
        <f t="array" ref="M353">SUM(--(LEFT(_xlfn.TEXTSPLIT($E353,"/"))=M$2))</f>
        <v>123</v>
      </c>
      <c r="N353" s="2" t="b">
        <f t="shared" si="17"/>
        <v>1</v>
      </c>
    </row>
    <row r="354" spans="2:14" ht="15.75">
      <c r="B354" s="61" t="s">
        <v>1093</v>
      </c>
      <c r="C354" s="30" t="s">
        <v>1094</v>
      </c>
      <c r="D354" s="62">
        <v>37449</v>
      </c>
      <c r="E354" s="6" t="s">
        <v>1095</v>
      </c>
      <c r="F354" s="63" t="s">
        <v>87</v>
      </c>
      <c r="G354" s="242">
        <f t="shared" si="15"/>
        <v>2</v>
      </c>
      <c r="H354" s="242">
        <f t="shared" si="16"/>
        <v>5</v>
      </c>
      <c r="I354" s="242"/>
      <c r="J354" s="242"/>
      <c r="L354" s="2" cm="1">
        <f t="array" ref="L354">SUM(--(LEFT(_xlfn.TEXTSPLIT($E354,"/"))=L$2))</f>
        <v>185</v>
      </c>
      <c r="M354" s="2" cm="1">
        <f t="array" ref="M354">SUM(--(LEFT(_xlfn.TEXTSPLIT($E354,"/"))=M$2))</f>
        <v>187</v>
      </c>
      <c r="N354" s="2" t="b">
        <f t="shared" si="17"/>
        <v>0</v>
      </c>
    </row>
    <row r="355" spans="2:14" ht="15.75">
      <c r="B355" s="61" t="s">
        <v>1096</v>
      </c>
      <c r="C355" s="30" t="s">
        <v>1097</v>
      </c>
      <c r="D355" s="62">
        <v>38200</v>
      </c>
      <c r="E355" s="6" t="s">
        <v>1098</v>
      </c>
      <c r="F355" s="63" t="s">
        <v>121</v>
      </c>
      <c r="G355" s="242">
        <f t="shared" si="15"/>
        <v>1</v>
      </c>
      <c r="H355" s="242">
        <f t="shared" si="16"/>
        <v>7</v>
      </c>
      <c r="I355" s="242"/>
      <c r="J355" s="242"/>
      <c r="L355" s="2" cm="1">
        <f t="array" ref="L355">SUM(--(LEFT(_xlfn.TEXTSPLIT($E355,"/"))=L$2))</f>
        <v>54</v>
      </c>
      <c r="M355" s="2" cm="1">
        <f t="array" ref="M355">SUM(--(LEFT(_xlfn.TEXTSPLIT($E355,"/"))=M$2))</f>
        <v>64</v>
      </c>
      <c r="N355" s="2" t="b">
        <f t="shared" si="17"/>
        <v>0</v>
      </c>
    </row>
    <row r="356" spans="2:14" ht="15.75">
      <c r="B356" s="61" t="s">
        <v>1099</v>
      </c>
      <c r="C356" s="30" t="s">
        <v>1100</v>
      </c>
      <c r="D356" s="62">
        <v>36376</v>
      </c>
      <c r="E356" s="6" t="s">
        <v>1101</v>
      </c>
      <c r="F356" s="63" t="s">
        <v>175</v>
      </c>
      <c r="G356" s="242">
        <f t="shared" si="15"/>
        <v>1</v>
      </c>
      <c r="H356" s="242">
        <f t="shared" si="16"/>
        <v>3</v>
      </c>
      <c r="I356" s="242"/>
      <c r="J356" s="242"/>
      <c r="L356" s="2" cm="1">
        <f t="array" ref="L356">SUM(--(LEFT(_xlfn.TEXTSPLIT($E356,"/"))=L$2))</f>
        <v>95</v>
      </c>
      <c r="M356" s="2" cm="1">
        <f t="array" ref="M356">SUM(--(LEFT(_xlfn.TEXTSPLIT($E356,"/"))=M$2))</f>
        <v>85</v>
      </c>
      <c r="N356" s="2" t="b">
        <f t="shared" si="17"/>
        <v>1</v>
      </c>
    </row>
    <row r="357" spans="2:14" ht="15.75">
      <c r="B357" s="61" t="s">
        <v>1102</v>
      </c>
      <c r="C357" s="30" t="s">
        <v>1103</v>
      </c>
      <c r="D357" s="62">
        <v>34193</v>
      </c>
      <c r="E357" s="6" t="s">
        <v>1104</v>
      </c>
      <c r="F357" s="63" t="s">
        <v>111</v>
      </c>
      <c r="G357" s="242">
        <f t="shared" si="15"/>
        <v>2</v>
      </c>
      <c r="H357" s="242">
        <f t="shared" si="16"/>
        <v>4</v>
      </c>
      <c r="I357" s="242"/>
      <c r="J357" s="242"/>
      <c r="L357" s="2" cm="1">
        <f t="array" ref="L357">SUM(--(LEFT(_xlfn.TEXTSPLIT($E357,"/"))=L$2))</f>
        <v>223</v>
      </c>
      <c r="M357" s="2" cm="1">
        <f t="array" ref="M357">SUM(--(LEFT(_xlfn.TEXTSPLIT($E357,"/"))=M$2))</f>
        <v>217</v>
      </c>
      <c r="N357" s="2" t="b">
        <f t="shared" si="17"/>
        <v>1</v>
      </c>
    </row>
    <row r="358" spans="2:14" ht="15.75">
      <c r="B358" s="61" t="s">
        <v>1105</v>
      </c>
      <c r="C358" s="30" t="s">
        <v>1106</v>
      </c>
      <c r="D358" s="62">
        <v>37944</v>
      </c>
      <c r="E358" s="6" t="s">
        <v>1107</v>
      </c>
      <c r="F358" s="63" t="s">
        <v>245</v>
      </c>
      <c r="G358" s="242">
        <f t="shared" si="15"/>
        <v>3</v>
      </c>
      <c r="H358" s="242">
        <f t="shared" si="16"/>
        <v>3</v>
      </c>
      <c r="I358" s="242"/>
      <c r="J358" s="242"/>
      <c r="L358" s="2" cm="1">
        <f t="array" ref="L358">SUM(--(LEFT(_xlfn.TEXTSPLIT($E358,"/"))=L$2))</f>
        <v>145</v>
      </c>
      <c r="M358" s="2" cm="1">
        <f t="array" ref="M358">SUM(--(LEFT(_xlfn.TEXTSPLIT($E358,"/"))=M$2))</f>
        <v>133</v>
      </c>
      <c r="N358" s="2" t="b">
        <f t="shared" si="17"/>
        <v>1</v>
      </c>
    </row>
    <row r="359" spans="2:14" ht="15.75">
      <c r="B359" s="61" t="s">
        <v>1108</v>
      </c>
      <c r="C359" s="30" t="s">
        <v>1109</v>
      </c>
      <c r="D359" s="62">
        <v>34871</v>
      </c>
      <c r="E359" s="6" t="s">
        <v>1110</v>
      </c>
      <c r="F359" s="63" t="s">
        <v>46</v>
      </c>
      <c r="G359" s="242">
        <f t="shared" si="15"/>
        <v>3</v>
      </c>
      <c r="H359" s="242">
        <f t="shared" si="16"/>
        <v>3</v>
      </c>
      <c r="I359" s="242"/>
      <c r="J359" s="242"/>
      <c r="L359" s="2" cm="1">
        <f t="array" ref="L359">SUM(--(LEFT(_xlfn.TEXTSPLIT($E359,"/"))=L$2))</f>
        <v>112</v>
      </c>
      <c r="M359" s="2" cm="1">
        <f t="array" ref="M359">SUM(--(LEFT(_xlfn.TEXTSPLIT($E359,"/"))=M$2))</f>
        <v>115</v>
      </c>
      <c r="N359" s="2" t="b">
        <f t="shared" si="17"/>
        <v>0</v>
      </c>
    </row>
    <row r="360" spans="2:14" ht="15.75">
      <c r="B360" s="61" t="s">
        <v>1111</v>
      </c>
      <c r="C360" s="30" t="s">
        <v>1112</v>
      </c>
      <c r="D360" s="62">
        <v>39051</v>
      </c>
      <c r="E360" s="6" t="s">
        <v>1113</v>
      </c>
      <c r="F360" s="63" t="s">
        <v>252</v>
      </c>
      <c r="G360" s="242">
        <f t="shared" si="15"/>
        <v>5</v>
      </c>
      <c r="H360" s="242">
        <f t="shared" si="16"/>
        <v>4</v>
      </c>
      <c r="I360" s="242"/>
      <c r="J360" s="242"/>
      <c r="L360" s="2" cm="1">
        <f t="array" ref="L360">SUM(--(LEFT(_xlfn.TEXTSPLIT($E360,"/"))=L$2))</f>
        <v>110</v>
      </c>
      <c r="M360" s="2" cm="1">
        <f t="array" ref="M360">SUM(--(LEFT(_xlfn.TEXTSPLIT($E360,"/"))=M$2))</f>
        <v>99</v>
      </c>
      <c r="N360" s="2" t="b">
        <f t="shared" si="17"/>
        <v>1</v>
      </c>
    </row>
    <row r="361" spans="2:14" ht="15.75">
      <c r="B361" s="61" t="s">
        <v>1114</v>
      </c>
      <c r="C361" s="30" t="s">
        <v>1115</v>
      </c>
      <c r="D361" s="62">
        <v>37197</v>
      </c>
      <c r="E361" s="6" t="s">
        <v>1116</v>
      </c>
      <c r="F361" s="63" t="s">
        <v>54</v>
      </c>
      <c r="G361" s="242">
        <f t="shared" si="15"/>
        <v>1</v>
      </c>
      <c r="H361" s="242">
        <f t="shared" si="16"/>
        <v>5</v>
      </c>
      <c r="I361" s="242"/>
      <c r="J361" s="242"/>
      <c r="L361" s="2" cm="1">
        <f t="array" ref="L361">SUM(--(LEFT(_xlfn.TEXTSPLIT($E361,"/"))=L$2))</f>
        <v>209</v>
      </c>
      <c r="M361" s="2" cm="1">
        <f t="array" ref="M361">SUM(--(LEFT(_xlfn.TEXTSPLIT($E361,"/"))=M$2))</f>
        <v>228</v>
      </c>
      <c r="N361" s="2" t="b">
        <f t="shared" si="17"/>
        <v>0</v>
      </c>
    </row>
    <row r="362" spans="2:14" ht="15.75">
      <c r="B362" s="61" t="s">
        <v>1117</v>
      </c>
      <c r="C362" s="30" t="s">
        <v>1118</v>
      </c>
      <c r="D362" s="62">
        <v>35901</v>
      </c>
      <c r="E362" s="6" t="s">
        <v>1119</v>
      </c>
      <c r="F362" s="63" t="s">
        <v>201</v>
      </c>
      <c r="G362" s="242">
        <f t="shared" si="15"/>
        <v>3</v>
      </c>
      <c r="H362" s="242">
        <f t="shared" si="16"/>
        <v>4</v>
      </c>
      <c r="I362" s="242"/>
      <c r="J362" s="242"/>
      <c r="L362" s="2" cm="1">
        <f t="array" ref="L362">SUM(--(LEFT(_xlfn.TEXTSPLIT($E362,"/"))=L$2))</f>
        <v>113</v>
      </c>
      <c r="M362" s="2" cm="1">
        <f t="array" ref="M362">SUM(--(LEFT(_xlfn.TEXTSPLIT($E362,"/"))=M$2))</f>
        <v>108</v>
      </c>
      <c r="N362" s="2" t="b">
        <f t="shared" si="17"/>
        <v>1</v>
      </c>
    </row>
    <row r="363" spans="2:14" ht="15.75">
      <c r="B363" s="61" t="s">
        <v>1120</v>
      </c>
      <c r="C363" s="30" t="s">
        <v>1121</v>
      </c>
      <c r="D363" s="62">
        <v>37500</v>
      </c>
      <c r="E363" s="6" t="s">
        <v>1122</v>
      </c>
      <c r="F363" s="63" t="s">
        <v>80</v>
      </c>
      <c r="G363" s="242">
        <f t="shared" si="15"/>
        <v>1</v>
      </c>
      <c r="H363" s="242">
        <f t="shared" si="16"/>
        <v>7</v>
      </c>
      <c r="I363" s="242"/>
      <c r="J363" s="242"/>
      <c r="L363" s="2" cm="1">
        <f t="array" ref="L363">SUM(--(LEFT(_xlfn.TEXTSPLIT($E363,"/"))=L$2))</f>
        <v>103</v>
      </c>
      <c r="M363" s="2" cm="1">
        <f t="array" ref="M363">SUM(--(LEFT(_xlfn.TEXTSPLIT($E363,"/"))=M$2))</f>
        <v>116</v>
      </c>
      <c r="N363" s="2" t="b">
        <f t="shared" si="17"/>
        <v>0</v>
      </c>
    </row>
    <row r="364" spans="2:14" ht="15.75">
      <c r="B364" s="61" t="s">
        <v>1123</v>
      </c>
      <c r="C364" s="30" t="s">
        <v>1124</v>
      </c>
      <c r="D364" s="62">
        <v>36795</v>
      </c>
      <c r="E364" s="6" t="s">
        <v>1125</v>
      </c>
      <c r="F364" s="63" t="s">
        <v>69</v>
      </c>
      <c r="G364" s="242">
        <f t="shared" si="15"/>
        <v>4</v>
      </c>
      <c r="H364" s="242">
        <f t="shared" si="16"/>
        <v>2</v>
      </c>
      <c r="I364" s="242"/>
      <c r="J364" s="242"/>
      <c r="L364" s="2" cm="1">
        <f t="array" ref="L364">SUM(--(LEFT(_xlfn.TEXTSPLIT($E364,"/"))=L$2))</f>
        <v>181</v>
      </c>
      <c r="M364" s="2" cm="1">
        <f t="array" ref="M364">SUM(--(LEFT(_xlfn.TEXTSPLIT($E364,"/"))=M$2))</f>
        <v>173</v>
      </c>
      <c r="N364" s="2" t="b">
        <f t="shared" si="17"/>
        <v>1</v>
      </c>
    </row>
    <row r="365" spans="2:14" ht="15.75">
      <c r="B365" s="61" t="s">
        <v>1126</v>
      </c>
      <c r="C365" s="30" t="s">
        <v>1127</v>
      </c>
      <c r="D365" s="62">
        <v>36477</v>
      </c>
      <c r="E365" s="6" t="s">
        <v>1128</v>
      </c>
      <c r="F365" s="63" t="s">
        <v>309</v>
      </c>
      <c r="G365" s="242">
        <f t="shared" si="15"/>
        <v>2</v>
      </c>
      <c r="H365" s="242">
        <f t="shared" si="16"/>
        <v>6</v>
      </c>
      <c r="I365" s="242"/>
      <c r="J365" s="242"/>
      <c r="L365" s="2" cm="1">
        <f t="array" ref="L365">SUM(--(LEFT(_xlfn.TEXTSPLIT($E365,"/"))=L$2))</f>
        <v>176</v>
      </c>
      <c r="M365" s="2" cm="1">
        <f t="array" ref="M365">SUM(--(LEFT(_xlfn.TEXTSPLIT($E365,"/"))=M$2))</f>
        <v>167</v>
      </c>
      <c r="N365" s="2" t="b">
        <f t="shared" si="17"/>
        <v>1</v>
      </c>
    </row>
    <row r="366" spans="2:14" ht="15.75">
      <c r="B366" s="61" t="s">
        <v>1129</v>
      </c>
      <c r="C366" s="30" t="s">
        <v>1130</v>
      </c>
      <c r="D366" s="62">
        <v>33841</v>
      </c>
      <c r="E366" s="6" t="s">
        <v>1131</v>
      </c>
      <c r="F366" s="63" t="s">
        <v>107</v>
      </c>
      <c r="G366" s="242">
        <f t="shared" si="15"/>
        <v>4</v>
      </c>
      <c r="H366" s="242">
        <f t="shared" si="16"/>
        <v>2</v>
      </c>
      <c r="I366" s="242"/>
      <c r="J366" s="242"/>
      <c r="L366" s="2" cm="1">
        <f t="array" ref="L366">SUM(--(LEFT(_xlfn.TEXTSPLIT($E366,"/"))=L$2))</f>
        <v>35</v>
      </c>
      <c r="M366" s="2" cm="1">
        <f t="array" ref="M366">SUM(--(LEFT(_xlfn.TEXTSPLIT($E366,"/"))=M$2))</f>
        <v>25</v>
      </c>
      <c r="N366" s="2" t="b">
        <f t="shared" si="17"/>
        <v>1</v>
      </c>
    </row>
    <row r="367" spans="2:14" ht="15.75">
      <c r="B367" s="61" t="s">
        <v>1132</v>
      </c>
      <c r="C367" s="30" t="s">
        <v>1133</v>
      </c>
      <c r="D367" s="62">
        <v>38239</v>
      </c>
      <c r="E367" s="6" t="s">
        <v>1134</v>
      </c>
      <c r="F367" s="63" t="s">
        <v>150</v>
      </c>
      <c r="G367" s="242">
        <f t="shared" si="15"/>
        <v>2</v>
      </c>
      <c r="H367" s="242">
        <f t="shared" si="16"/>
        <v>4</v>
      </c>
      <c r="I367" s="242"/>
      <c r="J367" s="242"/>
      <c r="L367" s="2" cm="1">
        <f t="array" ref="L367">SUM(--(LEFT(_xlfn.TEXTSPLIT($E367,"/"))=L$2))</f>
        <v>82</v>
      </c>
      <c r="M367" s="2" cm="1">
        <f t="array" ref="M367">SUM(--(LEFT(_xlfn.TEXTSPLIT($E367,"/"))=M$2))</f>
        <v>84</v>
      </c>
      <c r="N367" s="2" t="b">
        <f t="shared" si="17"/>
        <v>0</v>
      </c>
    </row>
    <row r="368" spans="2:14" ht="15.75">
      <c r="B368" s="61" t="s">
        <v>1135</v>
      </c>
      <c r="C368" s="30" t="s">
        <v>1136</v>
      </c>
      <c r="D368" s="62">
        <v>36405</v>
      </c>
      <c r="E368" s="6" t="s">
        <v>1137</v>
      </c>
      <c r="F368" s="63" t="s">
        <v>77</v>
      </c>
      <c r="G368" s="242">
        <f t="shared" si="15"/>
        <v>1</v>
      </c>
      <c r="H368" s="242">
        <f t="shared" si="16"/>
        <v>4</v>
      </c>
      <c r="I368" s="242"/>
      <c r="J368" s="242"/>
      <c r="L368" s="2" cm="1">
        <f t="array" ref="L368">SUM(--(LEFT(_xlfn.TEXTSPLIT($E368,"/"))=L$2))</f>
        <v>26</v>
      </c>
      <c r="M368" s="2" cm="1">
        <f t="array" ref="M368">SUM(--(LEFT(_xlfn.TEXTSPLIT($E368,"/"))=M$2))</f>
        <v>19</v>
      </c>
      <c r="N368" s="2" t="b">
        <f t="shared" si="17"/>
        <v>1</v>
      </c>
    </row>
    <row r="369" spans="2:14" ht="15.75">
      <c r="B369" s="61" t="s">
        <v>1138</v>
      </c>
      <c r="C369" s="30" t="s">
        <v>1139</v>
      </c>
      <c r="D369" s="62">
        <v>36930</v>
      </c>
      <c r="E369" s="6" t="s">
        <v>1140</v>
      </c>
      <c r="F369" s="63" t="s">
        <v>80</v>
      </c>
      <c r="G369" s="242">
        <f t="shared" si="15"/>
        <v>2</v>
      </c>
      <c r="H369" s="242">
        <f t="shared" si="16"/>
        <v>4</v>
      </c>
      <c r="I369" s="242"/>
      <c r="J369" s="242"/>
      <c r="L369" s="2" cm="1">
        <f t="array" ref="L369">SUM(--(LEFT(_xlfn.TEXTSPLIT($E369,"/"))=L$2))</f>
        <v>121</v>
      </c>
      <c r="M369" s="2" cm="1">
        <f t="array" ref="M369">SUM(--(LEFT(_xlfn.TEXTSPLIT($E369,"/"))=M$2))</f>
        <v>118</v>
      </c>
      <c r="N369" s="2" t="b">
        <f t="shared" si="17"/>
        <v>1</v>
      </c>
    </row>
    <row r="370" spans="2:14" ht="15.75">
      <c r="B370" s="61" t="s">
        <v>1141</v>
      </c>
      <c r="C370" s="30" t="s">
        <v>1142</v>
      </c>
      <c r="D370" s="62">
        <v>34422</v>
      </c>
      <c r="E370" s="6" t="s">
        <v>1143</v>
      </c>
      <c r="F370" s="63" t="s">
        <v>65</v>
      </c>
      <c r="G370" s="242">
        <f t="shared" si="15"/>
        <v>5</v>
      </c>
      <c r="H370" s="242">
        <f t="shared" si="16"/>
        <v>2</v>
      </c>
      <c r="I370" s="242"/>
      <c r="J370" s="242"/>
      <c r="L370" s="2" cm="1">
        <f t="array" ref="L370">SUM(--(LEFT(_xlfn.TEXTSPLIT($E370,"/"))=L$2))</f>
        <v>17</v>
      </c>
      <c r="M370" s="2" cm="1">
        <f t="array" ref="M370">SUM(--(LEFT(_xlfn.TEXTSPLIT($E370,"/"))=M$2))</f>
        <v>12</v>
      </c>
      <c r="N370" s="2" t="b">
        <f t="shared" si="17"/>
        <v>1</v>
      </c>
    </row>
    <row r="371" spans="2:14" ht="15.75">
      <c r="B371" s="61" t="s">
        <v>1144</v>
      </c>
      <c r="C371" s="30" t="s">
        <v>1145</v>
      </c>
      <c r="D371" s="62">
        <v>38793</v>
      </c>
      <c r="E371" s="6" t="s">
        <v>1146</v>
      </c>
      <c r="F371" s="63" t="s">
        <v>309</v>
      </c>
      <c r="G371" s="242">
        <f t="shared" si="15"/>
        <v>3</v>
      </c>
      <c r="H371" s="242">
        <f t="shared" si="16"/>
        <v>5</v>
      </c>
      <c r="I371" s="242"/>
      <c r="J371" s="242"/>
      <c r="L371" s="2" cm="1">
        <f t="array" ref="L371">SUM(--(LEFT(_xlfn.TEXTSPLIT($E371,"/"))=L$2))</f>
        <v>195</v>
      </c>
      <c r="M371" s="2" cm="1">
        <f t="array" ref="M371">SUM(--(LEFT(_xlfn.TEXTSPLIT($E371,"/"))=M$2))</f>
        <v>201</v>
      </c>
      <c r="N371" s="2" t="b">
        <f t="shared" si="17"/>
        <v>0</v>
      </c>
    </row>
    <row r="372" spans="2:14" ht="15.75">
      <c r="B372" s="61" t="s">
        <v>1147</v>
      </c>
      <c r="C372" s="30" t="s">
        <v>1148</v>
      </c>
      <c r="D372" s="62">
        <v>36572</v>
      </c>
      <c r="E372" s="6" t="s">
        <v>1149</v>
      </c>
      <c r="F372" s="63" t="s">
        <v>111</v>
      </c>
      <c r="G372" s="242">
        <f t="shared" si="15"/>
        <v>3</v>
      </c>
      <c r="H372" s="242">
        <f t="shared" si="16"/>
        <v>3</v>
      </c>
      <c r="I372" s="242"/>
      <c r="J372" s="242"/>
      <c r="L372" s="2" cm="1">
        <f t="array" ref="L372">SUM(--(LEFT(_xlfn.TEXTSPLIT($E372,"/"))=L$2))</f>
        <v>74</v>
      </c>
      <c r="M372" s="2" cm="1">
        <f t="array" ref="M372">SUM(--(LEFT(_xlfn.TEXTSPLIT($E372,"/"))=M$2))</f>
        <v>70</v>
      </c>
      <c r="N372" s="2" t="b">
        <f t="shared" si="17"/>
        <v>1</v>
      </c>
    </row>
    <row r="373" spans="2:14" ht="15.75">
      <c r="B373" s="61" t="s">
        <v>1150</v>
      </c>
      <c r="C373" s="30" t="s">
        <v>1151</v>
      </c>
      <c r="D373" s="62">
        <v>35779</v>
      </c>
      <c r="E373" s="6" t="s">
        <v>1152</v>
      </c>
      <c r="F373" s="63" t="s">
        <v>84</v>
      </c>
      <c r="G373" s="242">
        <f t="shared" si="15"/>
        <v>3</v>
      </c>
      <c r="H373" s="242">
        <f t="shared" si="16"/>
        <v>1</v>
      </c>
      <c r="I373" s="242"/>
      <c r="J373" s="242"/>
      <c r="L373" s="2" cm="1">
        <f t="array" ref="L373">SUM(--(LEFT(_xlfn.TEXTSPLIT($E373,"/"))=L$2))</f>
        <v>22</v>
      </c>
      <c r="M373" s="2" cm="1">
        <f t="array" ref="M373">SUM(--(LEFT(_xlfn.TEXTSPLIT($E373,"/"))=M$2))</f>
        <v>19</v>
      </c>
      <c r="N373" s="2" t="b">
        <f t="shared" si="17"/>
        <v>1</v>
      </c>
    </row>
    <row r="374" spans="2:14" ht="15.75">
      <c r="B374" s="61" t="s">
        <v>1153</v>
      </c>
      <c r="C374" s="30" t="s">
        <v>1154</v>
      </c>
      <c r="D374" s="62">
        <v>37959</v>
      </c>
      <c r="E374" s="6" t="s">
        <v>1155</v>
      </c>
      <c r="F374" s="63" t="s">
        <v>201</v>
      </c>
      <c r="G374" s="242">
        <f t="shared" si="15"/>
        <v>1</v>
      </c>
      <c r="H374" s="242">
        <f t="shared" si="16"/>
        <v>4</v>
      </c>
      <c r="I374" s="242"/>
      <c r="J374" s="242"/>
      <c r="L374" s="2" cm="1">
        <f t="array" ref="L374">SUM(--(LEFT(_xlfn.TEXTSPLIT($E374,"/"))=L$2))</f>
        <v>73</v>
      </c>
      <c r="M374" s="2" cm="1">
        <f t="array" ref="M374">SUM(--(LEFT(_xlfn.TEXTSPLIT($E374,"/"))=M$2))</f>
        <v>53</v>
      </c>
      <c r="N374" s="2" t="b">
        <f t="shared" si="17"/>
        <v>1</v>
      </c>
    </row>
    <row r="375" spans="2:14" ht="15.75">
      <c r="B375" s="61" t="s">
        <v>1156</v>
      </c>
      <c r="C375" s="30" t="s">
        <v>1157</v>
      </c>
      <c r="D375" s="62">
        <v>34218</v>
      </c>
      <c r="E375" s="6" t="s">
        <v>1158</v>
      </c>
      <c r="F375" s="63" t="s">
        <v>58</v>
      </c>
      <c r="G375" s="242">
        <f t="shared" si="15"/>
        <v>1</v>
      </c>
      <c r="H375" s="242">
        <f t="shared" si="16"/>
        <v>1</v>
      </c>
      <c r="I375" s="242"/>
      <c r="J375" s="242"/>
      <c r="L375" s="2" cm="1">
        <f t="array" ref="L375">SUM(--(LEFT(_xlfn.TEXTSPLIT($E375,"/"))=L$2))</f>
        <v>180</v>
      </c>
      <c r="M375" s="2" cm="1">
        <f t="array" ref="M375">SUM(--(LEFT(_xlfn.TEXTSPLIT($E375,"/"))=M$2))</f>
        <v>188</v>
      </c>
      <c r="N375" s="2" t="b">
        <f t="shared" si="17"/>
        <v>0</v>
      </c>
    </row>
    <row r="376" spans="2:14" ht="15.75">
      <c r="B376" s="61" t="s">
        <v>1159</v>
      </c>
      <c r="C376" s="30" t="s">
        <v>1160</v>
      </c>
      <c r="D376" s="62">
        <v>34546</v>
      </c>
      <c r="E376" s="6" t="s">
        <v>1161</v>
      </c>
      <c r="F376" s="63" t="s">
        <v>103</v>
      </c>
      <c r="G376" s="242">
        <f t="shared" si="15"/>
        <v>5</v>
      </c>
      <c r="H376" s="242">
        <f t="shared" si="16"/>
        <v>7</v>
      </c>
      <c r="I376" s="242"/>
      <c r="J376" s="242"/>
      <c r="L376" s="2" cm="1">
        <f t="array" ref="L376">SUM(--(LEFT(_xlfn.TEXTSPLIT($E376,"/"))=L$2))</f>
        <v>177</v>
      </c>
      <c r="M376" s="2" cm="1">
        <f t="array" ref="M376">SUM(--(LEFT(_xlfn.TEXTSPLIT($E376,"/"))=M$2))</f>
        <v>164</v>
      </c>
      <c r="N376" s="2" t="b">
        <f t="shared" si="17"/>
        <v>1</v>
      </c>
    </row>
    <row r="377" spans="2:14" ht="15.75">
      <c r="B377" s="61" t="s">
        <v>1162</v>
      </c>
      <c r="C377" s="30" t="s">
        <v>1163</v>
      </c>
      <c r="D377" s="62">
        <v>37785</v>
      </c>
      <c r="E377" s="6" t="s">
        <v>1164</v>
      </c>
      <c r="F377" s="63" t="s">
        <v>65</v>
      </c>
      <c r="G377" s="242">
        <f t="shared" si="15"/>
        <v>2</v>
      </c>
      <c r="H377" s="242">
        <f t="shared" si="16"/>
        <v>5</v>
      </c>
      <c r="I377" s="242"/>
      <c r="J377" s="242"/>
      <c r="L377" s="2" cm="1">
        <f t="array" ref="L377">SUM(--(LEFT(_xlfn.TEXTSPLIT($E377,"/"))=L$2))</f>
        <v>91</v>
      </c>
      <c r="M377" s="2" cm="1">
        <f t="array" ref="M377">SUM(--(LEFT(_xlfn.TEXTSPLIT($E377,"/"))=M$2))</f>
        <v>81</v>
      </c>
      <c r="N377" s="2" t="b">
        <f t="shared" si="17"/>
        <v>1</v>
      </c>
    </row>
    <row r="378" spans="2:14" ht="15.75">
      <c r="B378" s="61" t="s">
        <v>1165</v>
      </c>
      <c r="C378" s="30" t="s">
        <v>1166</v>
      </c>
      <c r="D378" s="62">
        <v>36394</v>
      </c>
      <c r="E378" s="6" t="s">
        <v>1167</v>
      </c>
      <c r="F378" s="63" t="s">
        <v>232</v>
      </c>
      <c r="G378" s="242">
        <f t="shared" si="15"/>
        <v>4</v>
      </c>
      <c r="H378" s="242">
        <f t="shared" si="16"/>
        <v>7</v>
      </c>
      <c r="I378" s="242"/>
      <c r="J378" s="242"/>
      <c r="L378" s="2" cm="1">
        <f t="array" ref="L378">SUM(--(LEFT(_xlfn.TEXTSPLIT($E378,"/"))=L$2))</f>
        <v>25</v>
      </c>
      <c r="M378" s="2" cm="1">
        <f t="array" ref="M378">SUM(--(LEFT(_xlfn.TEXTSPLIT($E378,"/"))=M$2))</f>
        <v>29</v>
      </c>
      <c r="N378" s="2" t="b">
        <f t="shared" si="17"/>
        <v>0</v>
      </c>
    </row>
    <row r="379" spans="2:14" ht="15.75">
      <c r="B379" s="61" t="s">
        <v>1168</v>
      </c>
      <c r="C379" s="30" t="s">
        <v>1169</v>
      </c>
      <c r="D379" s="62">
        <v>39014</v>
      </c>
      <c r="E379" s="6" t="s">
        <v>1170</v>
      </c>
      <c r="F379" s="63" t="s">
        <v>252</v>
      </c>
      <c r="G379" s="242">
        <f t="shared" si="15"/>
        <v>4</v>
      </c>
      <c r="H379" s="242">
        <f t="shared" si="16"/>
        <v>2</v>
      </c>
      <c r="I379" s="242"/>
      <c r="J379" s="242"/>
      <c r="L379" s="2" cm="1">
        <f t="array" ref="L379">SUM(--(LEFT(_xlfn.TEXTSPLIT($E379,"/"))=L$2))</f>
        <v>86</v>
      </c>
      <c r="M379" s="2" cm="1">
        <f t="array" ref="M379">SUM(--(LEFT(_xlfn.TEXTSPLIT($E379,"/"))=M$2))</f>
        <v>87</v>
      </c>
      <c r="N379" s="2" t="b">
        <f t="shared" si="17"/>
        <v>0</v>
      </c>
    </row>
    <row r="380" spans="2:14" ht="15.75">
      <c r="B380" s="61" t="s">
        <v>1171</v>
      </c>
      <c r="C380" s="30" t="s">
        <v>1172</v>
      </c>
      <c r="D380" s="62">
        <v>34219</v>
      </c>
      <c r="E380" s="6" t="s">
        <v>1173</v>
      </c>
      <c r="F380" s="63" t="s">
        <v>201</v>
      </c>
      <c r="G380" s="242">
        <f t="shared" si="15"/>
        <v>1</v>
      </c>
      <c r="H380" s="242">
        <f t="shared" si="16"/>
        <v>2</v>
      </c>
      <c r="I380" s="242"/>
      <c r="J380" s="242"/>
      <c r="L380" s="2" cm="1">
        <f t="array" ref="L380">SUM(--(LEFT(_xlfn.TEXTSPLIT($E380,"/"))=L$2))</f>
        <v>145</v>
      </c>
      <c r="M380" s="2" cm="1">
        <f t="array" ref="M380">SUM(--(LEFT(_xlfn.TEXTSPLIT($E380,"/"))=M$2))</f>
        <v>121</v>
      </c>
      <c r="N380" s="2" t="b">
        <f t="shared" si="17"/>
        <v>1</v>
      </c>
    </row>
    <row r="381" spans="2:14" ht="15.75">
      <c r="B381" s="61" t="s">
        <v>1174</v>
      </c>
      <c r="C381" s="30" t="s">
        <v>1175</v>
      </c>
      <c r="D381" s="62">
        <v>35997</v>
      </c>
      <c r="E381" s="6" t="s">
        <v>1176</v>
      </c>
      <c r="F381" s="63" t="s">
        <v>84</v>
      </c>
      <c r="G381" s="242">
        <f t="shared" si="15"/>
        <v>3</v>
      </c>
      <c r="H381" s="242">
        <f t="shared" si="16"/>
        <v>2</v>
      </c>
      <c r="I381" s="242"/>
      <c r="J381" s="242"/>
      <c r="L381" s="2" cm="1">
        <f t="array" ref="L381">SUM(--(LEFT(_xlfn.TEXTSPLIT($E381,"/"))=L$2))</f>
        <v>239</v>
      </c>
      <c r="M381" s="2" cm="1">
        <f t="array" ref="M381">SUM(--(LEFT(_xlfn.TEXTSPLIT($E381,"/"))=M$2))</f>
        <v>236</v>
      </c>
      <c r="N381" s="2" t="b">
        <f t="shared" si="17"/>
        <v>1</v>
      </c>
    </row>
    <row r="382" spans="2:14" ht="15.75">
      <c r="B382" s="61" t="s">
        <v>1177</v>
      </c>
      <c r="C382" s="30" t="s">
        <v>1178</v>
      </c>
      <c r="D382" s="62">
        <v>39272</v>
      </c>
      <c r="E382" s="6" t="s">
        <v>1179</v>
      </c>
      <c r="F382" s="63" t="s">
        <v>77</v>
      </c>
      <c r="G382" s="242">
        <f t="shared" si="15"/>
        <v>2</v>
      </c>
      <c r="H382" s="242">
        <f t="shared" si="16"/>
        <v>1</v>
      </c>
      <c r="I382" s="242"/>
      <c r="J382" s="242"/>
      <c r="L382" s="2" cm="1">
        <f t="array" ref="L382">SUM(--(LEFT(_xlfn.TEXTSPLIT($E382,"/"))=L$2))</f>
        <v>125</v>
      </c>
      <c r="M382" s="2" cm="1">
        <f t="array" ref="M382">SUM(--(LEFT(_xlfn.TEXTSPLIT($E382,"/"))=M$2))</f>
        <v>124</v>
      </c>
      <c r="N382" s="2" t="b">
        <f t="shared" si="17"/>
        <v>1</v>
      </c>
    </row>
    <row r="383" spans="2:14" ht="15.75">
      <c r="B383" s="61" t="s">
        <v>1180</v>
      </c>
      <c r="C383" s="30" t="s">
        <v>1181</v>
      </c>
      <c r="D383" s="62">
        <v>36486</v>
      </c>
      <c r="E383" s="6" t="s">
        <v>1182</v>
      </c>
      <c r="F383" s="63" t="s">
        <v>69</v>
      </c>
      <c r="G383" s="242">
        <f t="shared" si="15"/>
        <v>4</v>
      </c>
      <c r="H383" s="242">
        <f t="shared" si="16"/>
        <v>1</v>
      </c>
      <c r="I383" s="242"/>
      <c r="J383" s="242"/>
      <c r="L383" s="2" cm="1">
        <f t="array" ref="L383">SUM(--(LEFT(_xlfn.TEXTSPLIT($E383,"/"))=L$2))</f>
        <v>69</v>
      </c>
      <c r="M383" s="2" cm="1">
        <f t="array" ref="M383">SUM(--(LEFT(_xlfn.TEXTSPLIT($E383,"/"))=M$2))</f>
        <v>55</v>
      </c>
      <c r="N383" s="2" t="b">
        <f t="shared" si="17"/>
        <v>1</v>
      </c>
    </row>
    <row r="384" spans="2:14" ht="15.75">
      <c r="B384" s="61" t="s">
        <v>1183</v>
      </c>
      <c r="C384" s="30" t="s">
        <v>1184</v>
      </c>
      <c r="D384" s="62">
        <v>37617</v>
      </c>
      <c r="E384" s="6" t="s">
        <v>1185</v>
      </c>
      <c r="F384" s="63" t="s">
        <v>442</v>
      </c>
      <c r="G384" s="242">
        <f t="shared" si="15"/>
        <v>4</v>
      </c>
      <c r="H384" s="242">
        <f t="shared" si="16"/>
        <v>5</v>
      </c>
      <c r="I384" s="242"/>
      <c r="J384" s="242"/>
      <c r="L384" s="2" cm="1">
        <f t="array" ref="L384">SUM(--(LEFT(_xlfn.TEXTSPLIT($E384,"/"))=L$2))</f>
        <v>131</v>
      </c>
      <c r="M384" s="2" cm="1">
        <f t="array" ref="M384">SUM(--(LEFT(_xlfn.TEXTSPLIT($E384,"/"))=M$2))</f>
        <v>118</v>
      </c>
      <c r="N384" s="2" t="b">
        <f t="shared" si="17"/>
        <v>1</v>
      </c>
    </row>
    <row r="385" spans="2:14" ht="15.75">
      <c r="B385" s="61" t="s">
        <v>1186</v>
      </c>
      <c r="C385" s="30" t="s">
        <v>1187</v>
      </c>
      <c r="D385" s="62">
        <v>37032</v>
      </c>
      <c r="E385" s="6" t="s">
        <v>1188</v>
      </c>
      <c r="F385" s="63" t="s">
        <v>211</v>
      </c>
      <c r="G385" s="242">
        <f t="shared" si="15"/>
        <v>3</v>
      </c>
      <c r="H385" s="242">
        <f t="shared" si="16"/>
        <v>1</v>
      </c>
      <c r="I385" s="242"/>
      <c r="J385" s="242"/>
      <c r="L385" s="2" cm="1">
        <f t="array" ref="L385">SUM(--(LEFT(_xlfn.TEXTSPLIT($E385,"/"))=L$2))</f>
        <v>77</v>
      </c>
      <c r="M385" s="2" cm="1">
        <f t="array" ref="M385">SUM(--(LEFT(_xlfn.TEXTSPLIT($E385,"/"))=M$2))</f>
        <v>60</v>
      </c>
      <c r="N385" s="2" t="b">
        <f t="shared" si="17"/>
        <v>1</v>
      </c>
    </row>
    <row r="386" spans="2:14" ht="15.75">
      <c r="B386" s="61" t="s">
        <v>1189</v>
      </c>
      <c r="C386" s="30" t="s">
        <v>2736</v>
      </c>
      <c r="D386" s="62">
        <v>33719</v>
      </c>
      <c r="E386" s="6" t="s">
        <v>1190</v>
      </c>
      <c r="F386" s="63" t="s">
        <v>179</v>
      </c>
      <c r="G386" s="242">
        <f t="shared" si="15"/>
        <v>4</v>
      </c>
      <c r="H386" s="242">
        <f t="shared" si="16"/>
        <v>6</v>
      </c>
      <c r="I386" s="242"/>
      <c r="J386" s="242"/>
      <c r="L386" s="2" cm="1">
        <f t="array" ref="L386">SUM(--(LEFT(_xlfn.TEXTSPLIT($E386,"/"))=L$2))</f>
        <v>98</v>
      </c>
      <c r="M386" s="2" cm="1">
        <f t="array" ref="M386">SUM(--(LEFT(_xlfn.TEXTSPLIT($E386,"/"))=M$2))</f>
        <v>81</v>
      </c>
      <c r="N386" s="2" t="b">
        <f t="shared" si="17"/>
        <v>1</v>
      </c>
    </row>
    <row r="387" spans="2:14" ht="15.75">
      <c r="B387" s="61" t="s">
        <v>1191</v>
      </c>
      <c r="C387" s="30" t="s">
        <v>1192</v>
      </c>
      <c r="D387" s="62">
        <v>38288</v>
      </c>
      <c r="E387" s="6" t="s">
        <v>1193</v>
      </c>
      <c r="F387" s="63" t="s">
        <v>50</v>
      </c>
      <c r="G387" s="242">
        <f t="shared" si="15"/>
        <v>4</v>
      </c>
      <c r="H387" s="242">
        <f t="shared" si="16"/>
        <v>4</v>
      </c>
      <c r="I387" s="242"/>
      <c r="J387" s="242"/>
      <c r="L387" s="2" cm="1">
        <f t="array" ref="L387">SUM(--(LEFT(_xlfn.TEXTSPLIT($E387,"/"))=L$2))</f>
        <v>147</v>
      </c>
      <c r="M387" s="2" cm="1">
        <f t="array" ref="M387">SUM(--(LEFT(_xlfn.TEXTSPLIT($E387,"/"))=M$2))</f>
        <v>135</v>
      </c>
      <c r="N387" s="2" t="b">
        <f t="shared" si="17"/>
        <v>1</v>
      </c>
    </row>
    <row r="388" spans="2:14" ht="15.75">
      <c r="B388" s="61" t="s">
        <v>1194</v>
      </c>
      <c r="C388" s="30" t="s">
        <v>1195</v>
      </c>
      <c r="D388" s="62">
        <v>39031</v>
      </c>
      <c r="E388" s="6" t="s">
        <v>1196</v>
      </c>
      <c r="F388" s="63" t="s">
        <v>232</v>
      </c>
      <c r="G388" s="242">
        <f t="shared" ref="G388:G451" si="18">ROUNDUP(DAY(D388) / 7,0)</f>
        <v>2</v>
      </c>
      <c r="H388" s="242">
        <f t="shared" ref="H388:H451" si="19">WEEKDAY(D388,2)</f>
        <v>5</v>
      </c>
      <c r="I388" s="242"/>
      <c r="J388" s="242"/>
      <c r="L388" s="2" cm="1">
        <f t="array" ref="L388">SUM(--(LEFT(_xlfn.TEXTSPLIT($E388,"/"))=L$2))</f>
        <v>118</v>
      </c>
      <c r="M388" s="2" cm="1">
        <f t="array" ref="M388">SUM(--(LEFT(_xlfn.TEXTSPLIT($E388,"/"))=M$2))</f>
        <v>99</v>
      </c>
      <c r="N388" s="2" t="b">
        <f t="shared" ref="N388:N451" si="20">L388&gt;M388</f>
        <v>1</v>
      </c>
    </row>
    <row r="389" spans="2:14" ht="15.75">
      <c r="B389" s="61" t="s">
        <v>1197</v>
      </c>
      <c r="C389" s="30" t="s">
        <v>1198</v>
      </c>
      <c r="D389" s="62">
        <v>34727</v>
      </c>
      <c r="E389" s="6" t="s">
        <v>1199</v>
      </c>
      <c r="F389" s="63" t="s">
        <v>46</v>
      </c>
      <c r="G389" s="242">
        <f t="shared" si="18"/>
        <v>4</v>
      </c>
      <c r="H389" s="242">
        <f t="shared" si="19"/>
        <v>6</v>
      </c>
      <c r="I389" s="242"/>
      <c r="J389" s="242"/>
      <c r="L389" s="2" cm="1">
        <f t="array" ref="L389">SUM(--(LEFT(_xlfn.TEXTSPLIT($E389,"/"))=L$2))</f>
        <v>204</v>
      </c>
      <c r="M389" s="2" cm="1">
        <f t="array" ref="M389">SUM(--(LEFT(_xlfn.TEXTSPLIT($E389,"/"))=M$2))</f>
        <v>180</v>
      </c>
      <c r="N389" s="2" t="b">
        <f t="shared" si="20"/>
        <v>1</v>
      </c>
    </row>
    <row r="390" spans="2:14" ht="15.75">
      <c r="B390" s="61" t="s">
        <v>1200</v>
      </c>
      <c r="C390" s="30" t="s">
        <v>1201</v>
      </c>
      <c r="D390" s="62">
        <v>37610</v>
      </c>
      <c r="E390" s="6" t="s">
        <v>1202</v>
      </c>
      <c r="F390" s="63" t="s">
        <v>232</v>
      </c>
      <c r="G390" s="242">
        <f t="shared" si="18"/>
        <v>3</v>
      </c>
      <c r="H390" s="242">
        <f t="shared" si="19"/>
        <v>5</v>
      </c>
      <c r="I390" s="242"/>
      <c r="J390" s="242"/>
      <c r="L390" s="2" cm="1">
        <f t="array" ref="L390">SUM(--(LEFT(_xlfn.TEXTSPLIT($E390,"/"))=L$2))</f>
        <v>179</v>
      </c>
      <c r="M390" s="2" cm="1">
        <f t="array" ref="M390">SUM(--(LEFT(_xlfn.TEXTSPLIT($E390,"/"))=M$2))</f>
        <v>157</v>
      </c>
      <c r="N390" s="2" t="b">
        <f t="shared" si="20"/>
        <v>1</v>
      </c>
    </row>
    <row r="391" spans="2:14" ht="15.75">
      <c r="B391" s="61" t="s">
        <v>1203</v>
      </c>
      <c r="C391" s="30" t="s">
        <v>1204</v>
      </c>
      <c r="D391" s="62">
        <v>37360</v>
      </c>
      <c r="E391" s="6" t="s">
        <v>1205</v>
      </c>
      <c r="F391" s="63" t="s">
        <v>65</v>
      </c>
      <c r="G391" s="242">
        <f t="shared" si="18"/>
        <v>2</v>
      </c>
      <c r="H391" s="242">
        <f t="shared" si="19"/>
        <v>7</v>
      </c>
      <c r="I391" s="242"/>
      <c r="J391" s="242"/>
      <c r="L391" s="2" cm="1">
        <f t="array" ref="L391">SUM(--(LEFT(_xlfn.TEXTSPLIT($E391,"/"))=L$2))</f>
        <v>29</v>
      </c>
      <c r="M391" s="2" cm="1">
        <f t="array" ref="M391">SUM(--(LEFT(_xlfn.TEXTSPLIT($E391,"/"))=M$2))</f>
        <v>23</v>
      </c>
      <c r="N391" s="2" t="b">
        <f t="shared" si="20"/>
        <v>1</v>
      </c>
    </row>
    <row r="392" spans="2:14" ht="15.75">
      <c r="B392" s="61" t="s">
        <v>1206</v>
      </c>
      <c r="C392" s="30" t="s">
        <v>1207</v>
      </c>
      <c r="D392" s="62">
        <v>36198</v>
      </c>
      <c r="E392" s="6" t="s">
        <v>1208</v>
      </c>
      <c r="F392" s="63" t="s">
        <v>84</v>
      </c>
      <c r="G392" s="242">
        <f t="shared" si="18"/>
        <v>1</v>
      </c>
      <c r="H392" s="242">
        <f t="shared" si="19"/>
        <v>7</v>
      </c>
      <c r="I392" s="242"/>
      <c r="J392" s="242"/>
      <c r="L392" s="2" cm="1">
        <f t="array" ref="L392">SUM(--(LEFT(_xlfn.TEXTSPLIT($E392,"/"))=L$2))</f>
        <v>132</v>
      </c>
      <c r="M392" s="2" cm="1">
        <f t="array" ref="M392">SUM(--(LEFT(_xlfn.TEXTSPLIT($E392,"/"))=M$2))</f>
        <v>114</v>
      </c>
      <c r="N392" s="2" t="b">
        <f t="shared" si="20"/>
        <v>1</v>
      </c>
    </row>
    <row r="393" spans="2:14" ht="15.75">
      <c r="B393" s="61" t="s">
        <v>1209</v>
      </c>
      <c r="C393" s="30" t="s">
        <v>718</v>
      </c>
      <c r="D393" s="62">
        <v>37838</v>
      </c>
      <c r="E393" s="6" t="s">
        <v>1210</v>
      </c>
      <c r="F393" s="63" t="s">
        <v>111</v>
      </c>
      <c r="G393" s="242">
        <f t="shared" si="18"/>
        <v>1</v>
      </c>
      <c r="H393" s="242">
        <f t="shared" si="19"/>
        <v>2</v>
      </c>
      <c r="I393" s="242"/>
      <c r="J393" s="242"/>
      <c r="L393" s="2" cm="1">
        <f t="array" ref="L393">SUM(--(LEFT(_xlfn.TEXTSPLIT($E393,"/"))=L$2))</f>
        <v>107</v>
      </c>
      <c r="M393" s="2" cm="1">
        <f t="array" ref="M393">SUM(--(LEFT(_xlfn.TEXTSPLIT($E393,"/"))=M$2))</f>
        <v>95</v>
      </c>
      <c r="N393" s="2" t="b">
        <f t="shared" si="20"/>
        <v>1</v>
      </c>
    </row>
    <row r="394" spans="2:14" ht="15.75">
      <c r="B394" s="61" t="s">
        <v>1211</v>
      </c>
      <c r="C394" s="30" t="s">
        <v>1212</v>
      </c>
      <c r="D394" s="62">
        <v>35674</v>
      </c>
      <c r="E394" s="6" t="s">
        <v>1213</v>
      </c>
      <c r="F394" s="63" t="s">
        <v>309</v>
      </c>
      <c r="G394" s="242">
        <f t="shared" si="18"/>
        <v>1</v>
      </c>
      <c r="H394" s="242">
        <f t="shared" si="19"/>
        <v>1</v>
      </c>
      <c r="I394" s="242"/>
      <c r="J394" s="242"/>
      <c r="L394" s="2" cm="1">
        <f t="array" ref="L394">SUM(--(LEFT(_xlfn.TEXTSPLIT($E394,"/"))=L$2))</f>
        <v>146</v>
      </c>
      <c r="M394" s="2" cm="1">
        <f t="array" ref="M394">SUM(--(LEFT(_xlfn.TEXTSPLIT($E394,"/"))=M$2))</f>
        <v>134</v>
      </c>
      <c r="N394" s="2" t="b">
        <f t="shared" si="20"/>
        <v>1</v>
      </c>
    </row>
    <row r="395" spans="2:14" ht="15.75">
      <c r="B395" s="61" t="s">
        <v>1214</v>
      </c>
      <c r="C395" s="30" t="s">
        <v>1215</v>
      </c>
      <c r="D395" s="62">
        <v>33545</v>
      </c>
      <c r="E395" s="6" t="s">
        <v>1216</v>
      </c>
      <c r="F395" s="63" t="s">
        <v>201</v>
      </c>
      <c r="G395" s="242">
        <f t="shared" si="18"/>
        <v>1</v>
      </c>
      <c r="H395" s="242">
        <f t="shared" si="19"/>
        <v>7</v>
      </c>
      <c r="I395" s="242"/>
      <c r="J395" s="242"/>
      <c r="L395" s="2" cm="1">
        <f t="array" ref="L395">SUM(--(LEFT(_xlfn.TEXTSPLIT($E395,"/"))=L$2))</f>
        <v>46</v>
      </c>
      <c r="M395" s="2" cm="1">
        <f t="array" ref="M395">SUM(--(LEFT(_xlfn.TEXTSPLIT($E395,"/"))=M$2))</f>
        <v>46</v>
      </c>
      <c r="N395" s="2" t="b">
        <f t="shared" si="20"/>
        <v>0</v>
      </c>
    </row>
    <row r="396" spans="2:14" ht="15.75">
      <c r="B396" s="61" t="s">
        <v>1217</v>
      </c>
      <c r="C396" s="30" t="s">
        <v>1218</v>
      </c>
      <c r="D396" s="62">
        <v>38360</v>
      </c>
      <c r="E396" s="6" t="s">
        <v>1219</v>
      </c>
      <c r="F396" s="63" t="s">
        <v>175</v>
      </c>
      <c r="G396" s="242">
        <f t="shared" si="18"/>
        <v>2</v>
      </c>
      <c r="H396" s="242">
        <f t="shared" si="19"/>
        <v>6</v>
      </c>
      <c r="I396" s="242"/>
      <c r="J396" s="242"/>
      <c r="L396" s="2" cm="1">
        <f t="array" ref="L396">SUM(--(LEFT(_xlfn.TEXTSPLIT($E396,"/"))=L$2))</f>
        <v>108</v>
      </c>
      <c r="M396" s="2" cm="1">
        <f t="array" ref="M396">SUM(--(LEFT(_xlfn.TEXTSPLIT($E396,"/"))=M$2))</f>
        <v>93</v>
      </c>
      <c r="N396" s="2" t="b">
        <f t="shared" si="20"/>
        <v>1</v>
      </c>
    </row>
    <row r="397" spans="2:14" ht="15.75">
      <c r="B397" s="61" t="s">
        <v>1220</v>
      </c>
      <c r="C397" s="30" t="s">
        <v>1221</v>
      </c>
      <c r="D397" s="62">
        <v>35771</v>
      </c>
      <c r="E397" s="6" t="s">
        <v>1222</v>
      </c>
      <c r="F397" s="63" t="s">
        <v>179</v>
      </c>
      <c r="G397" s="242">
        <f t="shared" si="18"/>
        <v>1</v>
      </c>
      <c r="H397" s="242">
        <f t="shared" si="19"/>
        <v>7</v>
      </c>
      <c r="I397" s="242"/>
      <c r="J397" s="242"/>
      <c r="L397" s="2" cm="1">
        <f t="array" ref="L397">SUM(--(LEFT(_xlfn.TEXTSPLIT($E397,"/"))=L$2))</f>
        <v>231</v>
      </c>
      <c r="M397" s="2" cm="1">
        <f t="array" ref="M397">SUM(--(LEFT(_xlfn.TEXTSPLIT($E397,"/"))=M$2))</f>
        <v>222</v>
      </c>
      <c r="N397" s="2" t="b">
        <f t="shared" si="20"/>
        <v>1</v>
      </c>
    </row>
    <row r="398" spans="2:14" ht="15.75">
      <c r="B398" s="61" t="s">
        <v>1223</v>
      </c>
      <c r="C398" s="30" t="s">
        <v>1224</v>
      </c>
      <c r="D398" s="62">
        <v>38868</v>
      </c>
      <c r="E398" s="6" t="s">
        <v>1225</v>
      </c>
      <c r="F398" s="63" t="s">
        <v>77</v>
      </c>
      <c r="G398" s="242">
        <f t="shared" si="18"/>
        <v>5</v>
      </c>
      <c r="H398" s="242">
        <f t="shared" si="19"/>
        <v>3</v>
      </c>
      <c r="I398" s="242"/>
      <c r="J398" s="242"/>
      <c r="L398" s="2" cm="1">
        <f t="array" ref="L398">SUM(--(LEFT(_xlfn.TEXTSPLIT($E398,"/"))=L$2))</f>
        <v>1</v>
      </c>
      <c r="M398" s="2" cm="1">
        <f t="array" ref="M398">SUM(--(LEFT(_xlfn.TEXTSPLIT($E398,"/"))=M$2))</f>
        <v>1</v>
      </c>
      <c r="N398" s="2" t="b">
        <f t="shared" si="20"/>
        <v>0</v>
      </c>
    </row>
    <row r="399" spans="2:14" ht="15.75">
      <c r="B399" s="61" t="s">
        <v>1226</v>
      </c>
      <c r="C399" s="30" t="s">
        <v>1227</v>
      </c>
      <c r="D399" s="62">
        <v>38392</v>
      </c>
      <c r="E399" s="6" t="s">
        <v>1228</v>
      </c>
      <c r="F399" s="63" t="s">
        <v>201</v>
      </c>
      <c r="G399" s="242">
        <f t="shared" si="18"/>
        <v>2</v>
      </c>
      <c r="H399" s="242">
        <f t="shared" si="19"/>
        <v>3</v>
      </c>
      <c r="I399" s="242"/>
      <c r="J399" s="242"/>
      <c r="L399" s="2" cm="1">
        <f t="array" ref="L399">SUM(--(LEFT(_xlfn.TEXTSPLIT($E399,"/"))=L$2))</f>
        <v>131</v>
      </c>
      <c r="M399" s="2" cm="1">
        <f t="array" ref="M399">SUM(--(LEFT(_xlfn.TEXTSPLIT($E399,"/"))=M$2))</f>
        <v>148</v>
      </c>
      <c r="N399" s="2" t="b">
        <f t="shared" si="20"/>
        <v>0</v>
      </c>
    </row>
    <row r="400" spans="2:14" ht="15.75">
      <c r="B400" s="61" t="s">
        <v>1229</v>
      </c>
      <c r="C400" s="30" t="s">
        <v>1230</v>
      </c>
      <c r="D400" s="62">
        <v>37291</v>
      </c>
      <c r="E400" s="6" t="s">
        <v>1231</v>
      </c>
      <c r="F400" s="63" t="s">
        <v>399</v>
      </c>
      <c r="G400" s="242">
        <f t="shared" si="18"/>
        <v>1</v>
      </c>
      <c r="H400" s="242">
        <f t="shared" si="19"/>
        <v>1</v>
      </c>
      <c r="I400" s="242"/>
      <c r="J400" s="242"/>
      <c r="L400" s="2" cm="1">
        <f t="array" ref="L400">SUM(--(LEFT(_xlfn.TEXTSPLIT($E400,"/"))=L$2))</f>
        <v>88</v>
      </c>
      <c r="M400" s="2" cm="1">
        <f t="array" ref="M400">SUM(--(LEFT(_xlfn.TEXTSPLIT($E400,"/"))=M$2))</f>
        <v>80</v>
      </c>
      <c r="N400" s="2" t="b">
        <f t="shared" si="20"/>
        <v>1</v>
      </c>
    </row>
    <row r="401" spans="2:14" ht="15.75">
      <c r="B401" s="61" t="s">
        <v>1232</v>
      </c>
      <c r="C401" s="30" t="s">
        <v>1233</v>
      </c>
      <c r="D401" s="62">
        <v>38848</v>
      </c>
      <c r="E401" s="6" t="s">
        <v>1234</v>
      </c>
      <c r="F401" s="63" t="s">
        <v>309</v>
      </c>
      <c r="G401" s="242">
        <f t="shared" si="18"/>
        <v>2</v>
      </c>
      <c r="H401" s="242">
        <f t="shared" si="19"/>
        <v>4</v>
      </c>
      <c r="I401" s="242"/>
      <c r="J401" s="242"/>
      <c r="L401" s="2" cm="1">
        <f t="array" ref="L401">SUM(--(LEFT(_xlfn.TEXTSPLIT($E401,"/"))=L$2))</f>
        <v>65</v>
      </c>
      <c r="M401" s="2" cm="1">
        <f t="array" ref="M401">SUM(--(LEFT(_xlfn.TEXTSPLIT($E401,"/"))=M$2))</f>
        <v>60</v>
      </c>
      <c r="N401" s="2" t="b">
        <f t="shared" si="20"/>
        <v>1</v>
      </c>
    </row>
    <row r="402" spans="2:14" ht="15.75">
      <c r="B402" s="61" t="s">
        <v>1235</v>
      </c>
      <c r="C402" s="30" t="s">
        <v>1236</v>
      </c>
      <c r="D402" s="62">
        <v>34218</v>
      </c>
      <c r="E402" s="6" t="s">
        <v>1237</v>
      </c>
      <c r="F402" s="63" t="s">
        <v>111</v>
      </c>
      <c r="G402" s="242">
        <f t="shared" si="18"/>
        <v>1</v>
      </c>
      <c r="H402" s="242">
        <f t="shared" si="19"/>
        <v>1</v>
      </c>
      <c r="I402" s="242"/>
      <c r="J402" s="242"/>
      <c r="L402" s="2" cm="1">
        <f t="array" ref="L402">SUM(--(LEFT(_xlfn.TEXTSPLIT($E402,"/"))=L$2))</f>
        <v>10</v>
      </c>
      <c r="M402" s="2" cm="1">
        <f t="array" ref="M402">SUM(--(LEFT(_xlfn.TEXTSPLIT($E402,"/"))=M$2))</f>
        <v>10</v>
      </c>
      <c r="N402" s="2" t="b">
        <f t="shared" si="20"/>
        <v>0</v>
      </c>
    </row>
    <row r="403" spans="2:14" ht="15.75">
      <c r="B403" s="61" t="s">
        <v>1238</v>
      </c>
      <c r="C403" s="30" t="s">
        <v>1239</v>
      </c>
      <c r="D403" s="62">
        <v>39318</v>
      </c>
      <c r="E403" s="6" t="s">
        <v>1240</v>
      </c>
      <c r="F403" s="63" t="s">
        <v>232</v>
      </c>
      <c r="G403" s="242">
        <f t="shared" si="18"/>
        <v>4</v>
      </c>
      <c r="H403" s="242">
        <f t="shared" si="19"/>
        <v>5</v>
      </c>
      <c r="I403" s="242"/>
      <c r="J403" s="242"/>
      <c r="L403" s="2" cm="1">
        <f t="array" ref="L403">SUM(--(LEFT(_xlfn.TEXTSPLIT($E403,"/"))=L$2))</f>
        <v>63</v>
      </c>
      <c r="M403" s="2" cm="1">
        <f t="array" ref="M403">SUM(--(LEFT(_xlfn.TEXTSPLIT($E403,"/"))=M$2))</f>
        <v>38</v>
      </c>
      <c r="N403" s="2" t="b">
        <f t="shared" si="20"/>
        <v>1</v>
      </c>
    </row>
    <row r="404" spans="2:14" ht="15.75">
      <c r="B404" s="61" t="s">
        <v>1241</v>
      </c>
      <c r="C404" s="30" t="s">
        <v>1242</v>
      </c>
      <c r="D404" s="62">
        <v>35121</v>
      </c>
      <c r="E404" s="6" t="s">
        <v>1243</v>
      </c>
      <c r="F404" s="63" t="s">
        <v>179</v>
      </c>
      <c r="G404" s="242">
        <f t="shared" si="18"/>
        <v>4</v>
      </c>
      <c r="H404" s="242">
        <f t="shared" si="19"/>
        <v>1</v>
      </c>
      <c r="I404" s="242"/>
      <c r="J404" s="242"/>
      <c r="L404" s="2" cm="1">
        <f t="array" ref="L404">SUM(--(LEFT(_xlfn.TEXTSPLIT($E404,"/"))=L$2))</f>
        <v>228</v>
      </c>
      <c r="M404" s="2" cm="1">
        <f t="array" ref="M404">SUM(--(LEFT(_xlfn.TEXTSPLIT($E404,"/"))=M$2))</f>
        <v>209</v>
      </c>
      <c r="N404" s="2" t="b">
        <f t="shared" si="20"/>
        <v>1</v>
      </c>
    </row>
    <row r="405" spans="2:14" ht="15.75">
      <c r="B405" s="61" t="s">
        <v>1244</v>
      </c>
      <c r="C405" s="30" t="s">
        <v>2606</v>
      </c>
      <c r="D405" s="62">
        <v>37142</v>
      </c>
      <c r="E405" s="6" t="s">
        <v>1245</v>
      </c>
      <c r="F405" s="63" t="s">
        <v>73</v>
      </c>
      <c r="G405" s="242">
        <f t="shared" si="18"/>
        <v>2</v>
      </c>
      <c r="H405" s="242">
        <f t="shared" si="19"/>
        <v>6</v>
      </c>
      <c r="I405" s="242"/>
      <c r="J405" s="242"/>
      <c r="L405" s="2" cm="1">
        <f t="array" ref="L405">SUM(--(LEFT(_xlfn.TEXTSPLIT($E405,"/"))=L$2))</f>
        <v>108</v>
      </c>
      <c r="M405" s="2" cm="1">
        <f t="array" ref="M405">SUM(--(LEFT(_xlfn.TEXTSPLIT($E405,"/"))=M$2))</f>
        <v>110</v>
      </c>
      <c r="N405" s="2" t="b">
        <f t="shared" si="20"/>
        <v>0</v>
      </c>
    </row>
    <row r="406" spans="2:14" ht="15.75">
      <c r="B406" s="61" t="s">
        <v>1246</v>
      </c>
      <c r="C406" s="30" t="s">
        <v>1247</v>
      </c>
      <c r="D406" s="62">
        <v>38633</v>
      </c>
      <c r="E406" s="6" t="s">
        <v>1248</v>
      </c>
      <c r="F406" s="63" t="s">
        <v>211</v>
      </c>
      <c r="G406" s="242">
        <f t="shared" si="18"/>
        <v>2</v>
      </c>
      <c r="H406" s="242">
        <f t="shared" si="19"/>
        <v>6</v>
      </c>
      <c r="I406" s="242"/>
      <c r="J406" s="242"/>
      <c r="L406" s="2" cm="1">
        <f t="array" ref="L406">SUM(--(LEFT(_xlfn.TEXTSPLIT($E406,"/"))=L$2))</f>
        <v>45</v>
      </c>
      <c r="M406" s="2" cm="1">
        <f t="array" ref="M406">SUM(--(LEFT(_xlfn.TEXTSPLIT($E406,"/"))=M$2))</f>
        <v>51</v>
      </c>
      <c r="N406" s="2" t="b">
        <f t="shared" si="20"/>
        <v>0</v>
      </c>
    </row>
    <row r="407" spans="2:14" ht="15.75">
      <c r="B407" s="61" t="s">
        <v>1249</v>
      </c>
      <c r="C407" s="30" t="s">
        <v>1250</v>
      </c>
      <c r="D407" s="62">
        <v>37014</v>
      </c>
      <c r="E407" s="6" t="s">
        <v>1251</v>
      </c>
      <c r="F407" s="63" t="s">
        <v>179</v>
      </c>
      <c r="G407" s="242">
        <f t="shared" si="18"/>
        <v>1</v>
      </c>
      <c r="H407" s="242">
        <f t="shared" si="19"/>
        <v>4</v>
      </c>
      <c r="I407" s="242"/>
      <c r="J407" s="242"/>
      <c r="L407" s="2" cm="1">
        <f t="array" ref="L407">SUM(--(LEFT(_xlfn.TEXTSPLIT($E407,"/"))=L$2))</f>
        <v>166</v>
      </c>
      <c r="M407" s="2" cm="1">
        <f t="array" ref="M407">SUM(--(LEFT(_xlfn.TEXTSPLIT($E407,"/"))=M$2))</f>
        <v>128</v>
      </c>
      <c r="N407" s="2" t="b">
        <f t="shared" si="20"/>
        <v>1</v>
      </c>
    </row>
    <row r="408" spans="2:14" ht="15.75">
      <c r="B408" s="61" t="s">
        <v>1252</v>
      </c>
      <c r="C408" s="30" t="s">
        <v>1253</v>
      </c>
      <c r="D408" s="62">
        <v>38705</v>
      </c>
      <c r="E408" s="6" t="s">
        <v>1254</v>
      </c>
      <c r="F408" s="63" t="s">
        <v>54</v>
      </c>
      <c r="G408" s="242">
        <f t="shared" si="18"/>
        <v>3</v>
      </c>
      <c r="H408" s="242">
        <f t="shared" si="19"/>
        <v>1</v>
      </c>
      <c r="I408" s="242"/>
      <c r="J408" s="242"/>
      <c r="L408" s="2" cm="1">
        <f t="array" ref="L408">SUM(--(LEFT(_xlfn.TEXTSPLIT($E408,"/"))=L$2))</f>
        <v>167</v>
      </c>
      <c r="M408" s="2" cm="1">
        <f t="array" ref="M408">SUM(--(LEFT(_xlfn.TEXTSPLIT($E408,"/"))=M$2))</f>
        <v>165</v>
      </c>
      <c r="N408" s="2" t="b">
        <f t="shared" si="20"/>
        <v>1</v>
      </c>
    </row>
    <row r="409" spans="2:14" ht="15.75">
      <c r="B409" s="61" t="s">
        <v>1255</v>
      </c>
      <c r="C409" s="30" t="s">
        <v>1256</v>
      </c>
      <c r="D409" s="62">
        <v>34690</v>
      </c>
      <c r="E409" s="6" t="s">
        <v>1257</v>
      </c>
      <c r="F409" s="63" t="s">
        <v>455</v>
      </c>
      <c r="G409" s="242">
        <f t="shared" si="18"/>
        <v>4</v>
      </c>
      <c r="H409" s="242">
        <f t="shared" si="19"/>
        <v>4</v>
      </c>
      <c r="I409" s="242"/>
      <c r="J409" s="242"/>
      <c r="L409" s="2" cm="1">
        <f t="array" ref="L409">SUM(--(LEFT(_xlfn.TEXTSPLIT($E409,"/"))=L$2))</f>
        <v>155</v>
      </c>
      <c r="M409" s="2" cm="1">
        <f t="array" ref="M409">SUM(--(LEFT(_xlfn.TEXTSPLIT($E409,"/"))=M$2))</f>
        <v>140</v>
      </c>
      <c r="N409" s="2" t="b">
        <f t="shared" si="20"/>
        <v>1</v>
      </c>
    </row>
    <row r="410" spans="2:14" ht="15.75">
      <c r="B410" s="61" t="s">
        <v>1258</v>
      </c>
      <c r="C410" s="30" t="s">
        <v>1259</v>
      </c>
      <c r="D410" s="62">
        <v>36598</v>
      </c>
      <c r="E410" s="6" t="s">
        <v>1260</v>
      </c>
      <c r="F410" s="63" t="s">
        <v>50</v>
      </c>
      <c r="G410" s="242">
        <f t="shared" si="18"/>
        <v>2</v>
      </c>
      <c r="H410" s="242">
        <f t="shared" si="19"/>
        <v>1</v>
      </c>
      <c r="I410" s="242"/>
      <c r="J410" s="242"/>
      <c r="L410" s="2" cm="1">
        <f t="array" ref="L410">SUM(--(LEFT(_xlfn.TEXTSPLIT($E410,"/"))=L$2))</f>
        <v>240</v>
      </c>
      <c r="M410" s="2" cm="1">
        <f t="array" ref="M410">SUM(--(LEFT(_xlfn.TEXTSPLIT($E410,"/"))=M$2))</f>
        <v>230</v>
      </c>
      <c r="N410" s="2" t="b">
        <f t="shared" si="20"/>
        <v>1</v>
      </c>
    </row>
    <row r="411" spans="2:14" ht="15.75">
      <c r="B411" s="61" t="s">
        <v>1261</v>
      </c>
      <c r="C411" s="30" t="s">
        <v>1262</v>
      </c>
      <c r="D411" s="62">
        <v>36369</v>
      </c>
      <c r="E411" s="6" t="s">
        <v>1263</v>
      </c>
      <c r="F411" s="63" t="s">
        <v>211</v>
      </c>
      <c r="G411" s="242">
        <f t="shared" si="18"/>
        <v>4</v>
      </c>
      <c r="H411" s="242">
        <f t="shared" si="19"/>
        <v>3</v>
      </c>
      <c r="I411" s="242"/>
      <c r="J411" s="242"/>
      <c r="L411" s="2" cm="1">
        <f t="array" ref="L411">SUM(--(LEFT(_xlfn.TEXTSPLIT($E411,"/"))=L$2))</f>
        <v>148</v>
      </c>
      <c r="M411" s="2" cm="1">
        <f t="array" ref="M411">SUM(--(LEFT(_xlfn.TEXTSPLIT($E411,"/"))=M$2))</f>
        <v>139</v>
      </c>
      <c r="N411" s="2" t="b">
        <f t="shared" si="20"/>
        <v>1</v>
      </c>
    </row>
    <row r="412" spans="2:14" ht="15.75">
      <c r="B412" s="61" t="s">
        <v>1264</v>
      </c>
      <c r="C412" s="30" t="s">
        <v>1265</v>
      </c>
      <c r="D412" s="62">
        <v>33320</v>
      </c>
      <c r="E412" s="6" t="s">
        <v>1266</v>
      </c>
      <c r="F412" s="63" t="s">
        <v>80</v>
      </c>
      <c r="G412" s="242">
        <f t="shared" si="18"/>
        <v>4</v>
      </c>
      <c r="H412" s="242">
        <f t="shared" si="19"/>
        <v>6</v>
      </c>
      <c r="I412" s="242"/>
      <c r="J412" s="242"/>
      <c r="L412" s="2" cm="1">
        <f t="array" ref="L412">SUM(--(LEFT(_xlfn.TEXTSPLIT($E412,"/"))=L$2))</f>
        <v>172</v>
      </c>
      <c r="M412" s="2" cm="1">
        <f t="array" ref="M412">SUM(--(LEFT(_xlfn.TEXTSPLIT($E412,"/"))=M$2))</f>
        <v>171</v>
      </c>
      <c r="N412" s="2" t="b">
        <f t="shared" si="20"/>
        <v>1</v>
      </c>
    </row>
    <row r="413" spans="2:14" ht="15.75">
      <c r="B413" s="61" t="s">
        <v>1267</v>
      </c>
      <c r="C413" s="30" t="s">
        <v>1268</v>
      </c>
      <c r="D413" s="62">
        <v>37599</v>
      </c>
      <c r="E413" s="6" t="s">
        <v>1269</v>
      </c>
      <c r="F413" s="63" t="s">
        <v>84</v>
      </c>
      <c r="G413" s="242">
        <f t="shared" si="18"/>
        <v>2</v>
      </c>
      <c r="H413" s="242">
        <f t="shared" si="19"/>
        <v>1</v>
      </c>
      <c r="I413" s="242"/>
      <c r="J413" s="242"/>
      <c r="L413" s="2" cm="1">
        <f t="array" ref="L413">SUM(--(LEFT(_xlfn.TEXTSPLIT($E413,"/"))=L$2))</f>
        <v>222</v>
      </c>
      <c r="M413" s="2" cm="1">
        <f t="array" ref="M413">SUM(--(LEFT(_xlfn.TEXTSPLIT($E413,"/"))=M$2))</f>
        <v>208</v>
      </c>
      <c r="N413" s="2" t="b">
        <f t="shared" si="20"/>
        <v>1</v>
      </c>
    </row>
    <row r="414" spans="2:14" ht="15.75">
      <c r="B414" s="61" t="s">
        <v>1270</v>
      </c>
      <c r="C414" s="30" t="s">
        <v>1271</v>
      </c>
      <c r="D414" s="62">
        <v>38021</v>
      </c>
      <c r="E414" s="6" t="s">
        <v>1272</v>
      </c>
      <c r="F414" s="63" t="s">
        <v>84</v>
      </c>
      <c r="G414" s="242">
        <f t="shared" si="18"/>
        <v>1</v>
      </c>
      <c r="H414" s="242">
        <f t="shared" si="19"/>
        <v>3</v>
      </c>
      <c r="I414" s="242"/>
      <c r="J414" s="242"/>
      <c r="L414" s="2" cm="1">
        <f t="array" ref="L414">SUM(--(LEFT(_xlfn.TEXTSPLIT($E414,"/"))=L$2))</f>
        <v>168</v>
      </c>
      <c r="M414" s="2" cm="1">
        <f t="array" ref="M414">SUM(--(LEFT(_xlfn.TEXTSPLIT($E414,"/"))=M$2))</f>
        <v>163</v>
      </c>
      <c r="N414" s="2" t="b">
        <f t="shared" si="20"/>
        <v>1</v>
      </c>
    </row>
    <row r="415" spans="2:14" ht="15.75">
      <c r="B415" s="61" t="s">
        <v>1273</v>
      </c>
      <c r="C415" s="30" t="s">
        <v>1274</v>
      </c>
      <c r="D415" s="62">
        <v>34188</v>
      </c>
      <c r="E415" s="6" t="s">
        <v>1275</v>
      </c>
      <c r="F415" s="63" t="s">
        <v>80</v>
      </c>
      <c r="G415" s="242">
        <f t="shared" si="18"/>
        <v>1</v>
      </c>
      <c r="H415" s="242">
        <f t="shared" si="19"/>
        <v>6</v>
      </c>
      <c r="I415" s="242"/>
      <c r="J415" s="242"/>
      <c r="L415" s="2" cm="1">
        <f t="array" ref="L415">SUM(--(LEFT(_xlfn.TEXTSPLIT($E415,"/"))=L$2))</f>
        <v>211</v>
      </c>
      <c r="M415" s="2" cm="1">
        <f t="array" ref="M415">SUM(--(LEFT(_xlfn.TEXTSPLIT($E415,"/"))=M$2))</f>
        <v>215</v>
      </c>
      <c r="N415" s="2" t="b">
        <f t="shared" si="20"/>
        <v>0</v>
      </c>
    </row>
    <row r="416" spans="2:14" ht="15.75">
      <c r="B416" s="61" t="s">
        <v>1276</v>
      </c>
      <c r="C416" s="30" t="s">
        <v>1277</v>
      </c>
      <c r="D416" s="62">
        <v>34448</v>
      </c>
      <c r="E416" s="6" t="s">
        <v>1278</v>
      </c>
      <c r="F416" s="63" t="s">
        <v>69</v>
      </c>
      <c r="G416" s="242">
        <f t="shared" si="18"/>
        <v>4</v>
      </c>
      <c r="H416" s="242">
        <f t="shared" si="19"/>
        <v>7</v>
      </c>
      <c r="I416" s="242"/>
      <c r="J416" s="242"/>
      <c r="L416" s="2" cm="1">
        <f t="array" ref="L416">SUM(--(LEFT(_xlfn.TEXTSPLIT($E416,"/"))=L$2))</f>
        <v>182</v>
      </c>
      <c r="M416" s="2" cm="1">
        <f t="array" ref="M416">SUM(--(LEFT(_xlfn.TEXTSPLIT($E416,"/"))=M$2))</f>
        <v>166</v>
      </c>
      <c r="N416" s="2" t="b">
        <f t="shared" si="20"/>
        <v>1</v>
      </c>
    </row>
    <row r="417" spans="2:14" ht="15.75">
      <c r="B417" s="61" t="s">
        <v>1279</v>
      </c>
      <c r="C417" s="30" t="s">
        <v>1280</v>
      </c>
      <c r="D417" s="62">
        <v>37574</v>
      </c>
      <c r="E417" s="6" t="s">
        <v>1281</v>
      </c>
      <c r="F417" s="63" t="s">
        <v>46</v>
      </c>
      <c r="G417" s="242">
        <f t="shared" si="18"/>
        <v>2</v>
      </c>
      <c r="H417" s="242">
        <f t="shared" si="19"/>
        <v>4</v>
      </c>
      <c r="I417" s="242"/>
      <c r="J417" s="242"/>
      <c r="L417" s="2" cm="1">
        <f t="array" ref="L417">SUM(--(LEFT(_xlfn.TEXTSPLIT($E417,"/"))=L$2))</f>
        <v>249</v>
      </c>
      <c r="M417" s="2" cm="1">
        <f t="array" ref="M417">SUM(--(LEFT(_xlfn.TEXTSPLIT($E417,"/"))=M$2))</f>
        <v>234</v>
      </c>
      <c r="N417" s="2" t="b">
        <f t="shared" si="20"/>
        <v>1</v>
      </c>
    </row>
    <row r="418" spans="2:14" ht="15.75">
      <c r="B418" s="61" t="s">
        <v>1282</v>
      </c>
      <c r="C418" s="30" t="s">
        <v>1283</v>
      </c>
      <c r="D418" s="62">
        <v>34533</v>
      </c>
      <c r="E418" s="6" t="s">
        <v>1284</v>
      </c>
      <c r="F418" s="63" t="s">
        <v>150</v>
      </c>
      <c r="G418" s="242">
        <f t="shared" si="18"/>
        <v>3</v>
      </c>
      <c r="H418" s="242">
        <f t="shared" si="19"/>
        <v>1</v>
      </c>
      <c r="I418" s="242"/>
      <c r="J418" s="242"/>
      <c r="L418" s="2" cm="1">
        <f t="array" ref="L418">SUM(--(LEFT(_xlfn.TEXTSPLIT($E418,"/"))=L$2))</f>
        <v>86</v>
      </c>
      <c r="M418" s="2" cm="1">
        <f t="array" ref="M418">SUM(--(LEFT(_xlfn.TEXTSPLIT($E418,"/"))=M$2))</f>
        <v>89</v>
      </c>
      <c r="N418" s="2" t="b">
        <f t="shared" si="20"/>
        <v>0</v>
      </c>
    </row>
    <row r="419" spans="2:14" ht="15.75">
      <c r="B419" s="61" t="s">
        <v>1285</v>
      </c>
      <c r="C419" s="30" t="s">
        <v>1286</v>
      </c>
      <c r="D419" s="62">
        <v>36724</v>
      </c>
      <c r="E419" s="6" t="s">
        <v>1287</v>
      </c>
      <c r="F419" s="63" t="s">
        <v>121</v>
      </c>
      <c r="G419" s="242">
        <f t="shared" si="18"/>
        <v>3</v>
      </c>
      <c r="H419" s="242">
        <f t="shared" si="19"/>
        <v>1</v>
      </c>
      <c r="I419" s="242"/>
      <c r="J419" s="242"/>
      <c r="L419" s="2" cm="1">
        <f t="array" ref="L419">SUM(--(LEFT(_xlfn.TEXTSPLIT($E419,"/"))=L$2))</f>
        <v>224</v>
      </c>
      <c r="M419" s="2" cm="1">
        <f t="array" ref="M419">SUM(--(LEFT(_xlfn.TEXTSPLIT($E419,"/"))=M$2))</f>
        <v>214</v>
      </c>
      <c r="N419" s="2" t="b">
        <f t="shared" si="20"/>
        <v>1</v>
      </c>
    </row>
    <row r="420" spans="2:14" ht="15.75">
      <c r="B420" s="61" t="s">
        <v>1288</v>
      </c>
      <c r="C420" s="30" t="s">
        <v>1289</v>
      </c>
      <c r="D420" s="62">
        <v>38596</v>
      </c>
      <c r="E420" s="6" t="s">
        <v>1290</v>
      </c>
      <c r="F420" s="63" t="s">
        <v>107</v>
      </c>
      <c r="G420" s="242">
        <f t="shared" si="18"/>
        <v>1</v>
      </c>
      <c r="H420" s="242">
        <f t="shared" si="19"/>
        <v>4</v>
      </c>
      <c r="I420" s="242"/>
      <c r="J420" s="242"/>
      <c r="L420" s="2" cm="1">
        <f t="array" ref="L420">SUM(--(LEFT(_xlfn.TEXTSPLIT($E420,"/"))=L$2))</f>
        <v>110</v>
      </c>
      <c r="M420" s="2" cm="1">
        <f t="array" ref="M420">SUM(--(LEFT(_xlfn.TEXTSPLIT($E420,"/"))=M$2))</f>
        <v>97</v>
      </c>
      <c r="N420" s="2" t="b">
        <f t="shared" si="20"/>
        <v>1</v>
      </c>
    </row>
    <row r="421" spans="2:14" ht="15.75">
      <c r="B421" s="61" t="s">
        <v>1291</v>
      </c>
      <c r="C421" s="30" t="s">
        <v>1292</v>
      </c>
      <c r="D421" s="62">
        <v>34626</v>
      </c>
      <c r="E421" s="6" t="s">
        <v>1293</v>
      </c>
      <c r="F421" s="63" t="s">
        <v>201</v>
      </c>
      <c r="G421" s="242">
        <f t="shared" si="18"/>
        <v>3</v>
      </c>
      <c r="H421" s="242">
        <f t="shared" si="19"/>
        <v>3</v>
      </c>
      <c r="I421" s="242"/>
      <c r="J421" s="242"/>
      <c r="L421" s="2" cm="1">
        <f t="array" ref="L421">SUM(--(LEFT(_xlfn.TEXTSPLIT($E421,"/"))=L$2))</f>
        <v>95</v>
      </c>
      <c r="M421" s="2" cm="1">
        <f t="array" ref="M421">SUM(--(LEFT(_xlfn.TEXTSPLIT($E421,"/"))=M$2))</f>
        <v>78</v>
      </c>
      <c r="N421" s="2" t="b">
        <f t="shared" si="20"/>
        <v>1</v>
      </c>
    </row>
    <row r="422" spans="2:14" ht="15.75">
      <c r="B422" s="61" t="s">
        <v>1294</v>
      </c>
      <c r="C422" s="30" t="s">
        <v>1295</v>
      </c>
      <c r="D422" s="62">
        <v>36201</v>
      </c>
      <c r="E422" s="6" t="s">
        <v>1296</v>
      </c>
      <c r="F422" s="63" t="s">
        <v>150</v>
      </c>
      <c r="G422" s="242">
        <f t="shared" si="18"/>
        <v>2</v>
      </c>
      <c r="H422" s="242">
        <f t="shared" si="19"/>
        <v>3</v>
      </c>
      <c r="I422" s="242"/>
      <c r="J422" s="242"/>
      <c r="L422" s="2" cm="1">
        <f t="array" ref="L422">SUM(--(LEFT(_xlfn.TEXTSPLIT($E422,"/"))=L$2))</f>
        <v>204</v>
      </c>
      <c r="M422" s="2" cm="1">
        <f t="array" ref="M422">SUM(--(LEFT(_xlfn.TEXTSPLIT($E422,"/"))=M$2))</f>
        <v>190</v>
      </c>
      <c r="N422" s="2" t="b">
        <f t="shared" si="20"/>
        <v>1</v>
      </c>
    </row>
    <row r="423" spans="2:14" ht="15.75">
      <c r="B423" s="61" t="s">
        <v>1297</v>
      </c>
      <c r="C423" s="30" t="s">
        <v>1298</v>
      </c>
      <c r="D423" s="62">
        <v>35449</v>
      </c>
      <c r="E423" s="6" t="s">
        <v>1299</v>
      </c>
      <c r="F423" s="63" t="s">
        <v>58</v>
      </c>
      <c r="G423" s="242">
        <f t="shared" si="18"/>
        <v>3</v>
      </c>
      <c r="H423" s="242">
        <f t="shared" si="19"/>
        <v>7</v>
      </c>
      <c r="I423" s="242"/>
      <c r="J423" s="242"/>
      <c r="L423" s="2" cm="1">
        <f t="array" ref="L423">SUM(--(LEFT(_xlfn.TEXTSPLIT($E423,"/"))=L$2))</f>
        <v>10</v>
      </c>
      <c r="M423" s="2" cm="1">
        <f t="array" ref="M423">SUM(--(LEFT(_xlfn.TEXTSPLIT($E423,"/"))=M$2))</f>
        <v>12</v>
      </c>
      <c r="N423" s="2" t="b">
        <f t="shared" si="20"/>
        <v>0</v>
      </c>
    </row>
    <row r="424" spans="2:14" ht="15.75">
      <c r="B424" s="61" t="s">
        <v>1300</v>
      </c>
      <c r="C424" s="30" t="s">
        <v>1301</v>
      </c>
      <c r="D424" s="62">
        <v>33383</v>
      </c>
      <c r="E424" s="6" t="s">
        <v>1302</v>
      </c>
      <c r="F424" s="63" t="s">
        <v>339</v>
      </c>
      <c r="G424" s="242">
        <f t="shared" si="18"/>
        <v>4</v>
      </c>
      <c r="H424" s="242">
        <f t="shared" si="19"/>
        <v>6</v>
      </c>
      <c r="I424" s="242"/>
      <c r="J424" s="242"/>
      <c r="L424" s="2" cm="1">
        <f t="array" ref="L424">SUM(--(LEFT(_xlfn.TEXTSPLIT($E424,"/"))=L$2))</f>
        <v>251</v>
      </c>
      <c r="M424" s="2" cm="1">
        <f t="array" ref="M424">SUM(--(LEFT(_xlfn.TEXTSPLIT($E424,"/"))=M$2))</f>
        <v>228</v>
      </c>
      <c r="N424" s="2" t="b">
        <f t="shared" si="20"/>
        <v>1</v>
      </c>
    </row>
    <row r="425" spans="2:14" ht="15.75">
      <c r="B425" s="61" t="s">
        <v>1303</v>
      </c>
      <c r="C425" s="30" t="s">
        <v>1304</v>
      </c>
      <c r="D425" s="62">
        <v>37041</v>
      </c>
      <c r="E425" s="6" t="s">
        <v>1305</v>
      </c>
      <c r="F425" s="63" t="s">
        <v>211</v>
      </c>
      <c r="G425" s="242">
        <f t="shared" si="18"/>
        <v>5</v>
      </c>
      <c r="H425" s="242">
        <f t="shared" si="19"/>
        <v>3</v>
      </c>
      <c r="I425" s="242"/>
      <c r="J425" s="242"/>
      <c r="L425" s="2" cm="1">
        <f t="array" ref="L425">SUM(--(LEFT(_xlfn.TEXTSPLIT($E425,"/"))=L$2))</f>
        <v>239</v>
      </c>
      <c r="M425" s="2" cm="1">
        <f t="array" ref="M425">SUM(--(LEFT(_xlfn.TEXTSPLIT($E425,"/"))=M$2))</f>
        <v>207</v>
      </c>
      <c r="N425" s="2" t="b">
        <f t="shared" si="20"/>
        <v>1</v>
      </c>
    </row>
    <row r="426" spans="2:14" ht="15.75">
      <c r="B426" s="61" t="s">
        <v>1306</v>
      </c>
      <c r="C426" s="30" t="s">
        <v>1307</v>
      </c>
      <c r="D426" s="62">
        <v>39353</v>
      </c>
      <c r="E426" s="6" t="s">
        <v>1308</v>
      </c>
      <c r="F426" s="63" t="s">
        <v>80</v>
      </c>
      <c r="G426" s="242">
        <f t="shared" si="18"/>
        <v>4</v>
      </c>
      <c r="H426" s="242">
        <f t="shared" si="19"/>
        <v>5</v>
      </c>
      <c r="I426" s="242"/>
      <c r="J426" s="242"/>
      <c r="L426" s="2" cm="1">
        <f t="array" ref="L426">SUM(--(LEFT(_xlfn.TEXTSPLIT($E426,"/"))=L$2))</f>
        <v>186</v>
      </c>
      <c r="M426" s="2" cm="1">
        <f t="array" ref="M426">SUM(--(LEFT(_xlfn.TEXTSPLIT($E426,"/"))=M$2))</f>
        <v>175</v>
      </c>
      <c r="N426" s="2" t="b">
        <f t="shared" si="20"/>
        <v>1</v>
      </c>
    </row>
    <row r="427" spans="2:14" ht="15.75">
      <c r="B427" s="61" t="s">
        <v>1309</v>
      </c>
      <c r="C427" s="30" t="s">
        <v>1310</v>
      </c>
      <c r="D427" s="62">
        <v>37508</v>
      </c>
      <c r="E427" s="6" t="s">
        <v>1311</v>
      </c>
      <c r="F427" s="63" t="s">
        <v>232</v>
      </c>
      <c r="G427" s="242">
        <f t="shared" si="18"/>
        <v>2</v>
      </c>
      <c r="H427" s="242">
        <f t="shared" si="19"/>
        <v>1</v>
      </c>
      <c r="I427" s="242"/>
      <c r="J427" s="242"/>
      <c r="L427" s="2" cm="1">
        <f t="array" ref="L427">SUM(--(LEFT(_xlfn.TEXTSPLIT($E427,"/"))=L$2))</f>
        <v>3</v>
      </c>
      <c r="M427" s="2" cm="1">
        <f t="array" ref="M427">SUM(--(LEFT(_xlfn.TEXTSPLIT($E427,"/"))=M$2))</f>
        <v>3</v>
      </c>
      <c r="N427" s="2" t="b">
        <f t="shared" si="20"/>
        <v>0</v>
      </c>
    </row>
    <row r="428" spans="2:14" ht="15.75">
      <c r="B428" s="61" t="s">
        <v>1312</v>
      </c>
      <c r="C428" s="30" t="s">
        <v>1313</v>
      </c>
      <c r="D428" s="62">
        <v>38852</v>
      </c>
      <c r="E428" s="6" t="s">
        <v>1314</v>
      </c>
      <c r="F428" s="63" t="s">
        <v>339</v>
      </c>
      <c r="G428" s="242">
        <f t="shared" si="18"/>
        <v>3</v>
      </c>
      <c r="H428" s="242">
        <f t="shared" si="19"/>
        <v>1</v>
      </c>
      <c r="I428" s="242"/>
      <c r="J428" s="242"/>
      <c r="L428" s="2" cm="1">
        <f t="array" ref="L428">SUM(--(LEFT(_xlfn.TEXTSPLIT($E428,"/"))=L$2))</f>
        <v>184</v>
      </c>
      <c r="M428" s="2" cm="1">
        <f t="array" ref="M428">SUM(--(LEFT(_xlfn.TEXTSPLIT($E428,"/"))=M$2))</f>
        <v>172</v>
      </c>
      <c r="N428" s="2" t="b">
        <f t="shared" si="20"/>
        <v>1</v>
      </c>
    </row>
    <row r="429" spans="2:14" ht="15.75">
      <c r="B429" s="61" t="s">
        <v>1315</v>
      </c>
      <c r="C429" s="30" t="s">
        <v>1316</v>
      </c>
      <c r="D429" s="62">
        <v>38336</v>
      </c>
      <c r="E429" s="6" t="s">
        <v>1317</v>
      </c>
      <c r="F429" s="63" t="s">
        <v>179</v>
      </c>
      <c r="G429" s="242">
        <f t="shared" si="18"/>
        <v>3</v>
      </c>
      <c r="H429" s="242">
        <f t="shared" si="19"/>
        <v>3</v>
      </c>
      <c r="I429" s="242"/>
      <c r="J429" s="242"/>
      <c r="L429" s="2" cm="1">
        <f t="array" ref="L429">SUM(--(LEFT(_xlfn.TEXTSPLIT($E429,"/"))=L$2))</f>
        <v>163</v>
      </c>
      <c r="M429" s="2" cm="1">
        <f t="array" ref="M429">SUM(--(LEFT(_xlfn.TEXTSPLIT($E429,"/"))=M$2))</f>
        <v>166</v>
      </c>
      <c r="N429" s="2" t="b">
        <f t="shared" si="20"/>
        <v>0</v>
      </c>
    </row>
    <row r="430" spans="2:14" ht="15.75">
      <c r="B430" s="61" t="s">
        <v>1318</v>
      </c>
      <c r="C430" s="30" t="s">
        <v>1319</v>
      </c>
      <c r="D430" s="62">
        <v>34470</v>
      </c>
      <c r="E430" s="6" t="s">
        <v>1320</v>
      </c>
      <c r="F430" s="63" t="s">
        <v>54</v>
      </c>
      <c r="G430" s="242">
        <f t="shared" si="18"/>
        <v>3</v>
      </c>
      <c r="H430" s="242">
        <f t="shared" si="19"/>
        <v>1</v>
      </c>
      <c r="I430" s="242"/>
      <c r="J430" s="242"/>
      <c r="L430" s="2" cm="1">
        <f t="array" ref="L430">SUM(--(LEFT(_xlfn.TEXTSPLIT($E430,"/"))=L$2))</f>
        <v>217</v>
      </c>
      <c r="M430" s="2" cm="1">
        <f t="array" ref="M430">SUM(--(LEFT(_xlfn.TEXTSPLIT($E430,"/"))=M$2))</f>
        <v>199</v>
      </c>
      <c r="N430" s="2" t="b">
        <f t="shared" si="20"/>
        <v>1</v>
      </c>
    </row>
    <row r="431" spans="2:14" ht="15.75">
      <c r="B431" s="61" t="s">
        <v>1321</v>
      </c>
      <c r="C431" s="30" t="s">
        <v>1322</v>
      </c>
      <c r="D431" s="62">
        <v>33744</v>
      </c>
      <c r="E431" s="6" t="s">
        <v>1323</v>
      </c>
      <c r="F431" s="63" t="s">
        <v>65</v>
      </c>
      <c r="G431" s="242">
        <f t="shared" si="18"/>
        <v>3</v>
      </c>
      <c r="H431" s="242">
        <f t="shared" si="19"/>
        <v>3</v>
      </c>
      <c r="I431" s="242"/>
      <c r="J431" s="242"/>
      <c r="L431" s="2" cm="1">
        <f t="array" ref="L431">SUM(--(LEFT(_xlfn.TEXTSPLIT($E431,"/"))=L$2))</f>
        <v>87</v>
      </c>
      <c r="M431" s="2" cm="1">
        <f t="array" ref="M431">SUM(--(LEFT(_xlfn.TEXTSPLIT($E431,"/"))=M$2))</f>
        <v>69</v>
      </c>
      <c r="N431" s="2" t="b">
        <f t="shared" si="20"/>
        <v>1</v>
      </c>
    </row>
    <row r="432" spans="2:14" ht="15.75">
      <c r="B432" s="61" t="s">
        <v>1324</v>
      </c>
      <c r="C432" s="30" t="s">
        <v>1325</v>
      </c>
      <c r="D432" s="62">
        <v>39018</v>
      </c>
      <c r="E432" s="6" t="s">
        <v>1326</v>
      </c>
      <c r="F432" s="63" t="s">
        <v>77</v>
      </c>
      <c r="G432" s="242">
        <f t="shared" si="18"/>
        <v>4</v>
      </c>
      <c r="H432" s="242">
        <f t="shared" si="19"/>
        <v>6</v>
      </c>
      <c r="I432" s="242"/>
      <c r="J432" s="242"/>
      <c r="L432" s="2" cm="1">
        <f t="array" ref="L432">SUM(--(LEFT(_xlfn.TEXTSPLIT($E432,"/"))=L$2))</f>
        <v>54</v>
      </c>
      <c r="M432" s="2" cm="1">
        <f t="array" ref="M432">SUM(--(LEFT(_xlfn.TEXTSPLIT($E432,"/"))=M$2))</f>
        <v>34</v>
      </c>
      <c r="N432" s="2" t="b">
        <f t="shared" si="20"/>
        <v>1</v>
      </c>
    </row>
    <row r="433" spans="2:14" ht="15.75">
      <c r="B433" s="61" t="s">
        <v>1327</v>
      </c>
      <c r="C433" s="30" t="s">
        <v>1328</v>
      </c>
      <c r="D433" s="62">
        <v>38523</v>
      </c>
      <c r="E433" s="6" t="s">
        <v>1329</v>
      </c>
      <c r="F433" s="63" t="s">
        <v>103</v>
      </c>
      <c r="G433" s="242">
        <f t="shared" si="18"/>
        <v>3</v>
      </c>
      <c r="H433" s="242">
        <f t="shared" si="19"/>
        <v>1</v>
      </c>
      <c r="I433" s="242"/>
      <c r="J433" s="242"/>
      <c r="L433" s="2" cm="1">
        <f t="array" ref="L433">SUM(--(LEFT(_xlfn.TEXTSPLIT($E433,"/"))=L$2))</f>
        <v>8</v>
      </c>
      <c r="M433" s="2" cm="1">
        <f t="array" ref="M433">SUM(--(LEFT(_xlfn.TEXTSPLIT($E433,"/"))=M$2))</f>
        <v>6</v>
      </c>
      <c r="N433" s="2" t="b">
        <f t="shared" si="20"/>
        <v>1</v>
      </c>
    </row>
    <row r="434" spans="2:14" ht="15.75">
      <c r="B434" s="61" t="s">
        <v>1330</v>
      </c>
      <c r="C434" s="30" t="s">
        <v>1331</v>
      </c>
      <c r="D434" s="62">
        <v>35236</v>
      </c>
      <c r="E434" s="6" t="s">
        <v>1332</v>
      </c>
      <c r="F434" s="63" t="s">
        <v>84</v>
      </c>
      <c r="G434" s="242">
        <f t="shared" si="18"/>
        <v>3</v>
      </c>
      <c r="H434" s="242">
        <f t="shared" si="19"/>
        <v>4</v>
      </c>
      <c r="I434" s="242"/>
      <c r="J434" s="242"/>
      <c r="L434" s="2" cm="1">
        <f t="array" ref="L434">SUM(--(LEFT(_xlfn.TEXTSPLIT($E434,"/"))=L$2))</f>
        <v>103</v>
      </c>
      <c r="M434" s="2" cm="1">
        <f t="array" ref="M434">SUM(--(LEFT(_xlfn.TEXTSPLIT($E434,"/"))=M$2))</f>
        <v>85</v>
      </c>
      <c r="N434" s="2" t="b">
        <f t="shared" si="20"/>
        <v>1</v>
      </c>
    </row>
    <row r="435" spans="2:14" ht="15.75">
      <c r="B435" s="61" t="s">
        <v>1333</v>
      </c>
      <c r="C435" s="30" t="s">
        <v>1334</v>
      </c>
      <c r="D435" s="62">
        <v>34940</v>
      </c>
      <c r="E435" s="6" t="s">
        <v>1335</v>
      </c>
      <c r="F435" s="63" t="s">
        <v>252</v>
      </c>
      <c r="G435" s="242">
        <f t="shared" si="18"/>
        <v>5</v>
      </c>
      <c r="H435" s="242">
        <f t="shared" si="19"/>
        <v>2</v>
      </c>
      <c r="I435" s="242"/>
      <c r="J435" s="242"/>
      <c r="L435" s="2" cm="1">
        <f t="array" ref="L435">SUM(--(LEFT(_xlfn.TEXTSPLIT($E435,"/"))=L$2))</f>
        <v>55</v>
      </c>
      <c r="M435" s="2" cm="1">
        <f t="array" ref="M435">SUM(--(LEFT(_xlfn.TEXTSPLIT($E435,"/"))=M$2))</f>
        <v>39</v>
      </c>
      <c r="N435" s="2" t="b">
        <f t="shared" si="20"/>
        <v>1</v>
      </c>
    </row>
    <row r="436" spans="2:14" ht="15.75">
      <c r="B436" s="61" t="s">
        <v>1336</v>
      </c>
      <c r="C436" s="30" t="s">
        <v>1337</v>
      </c>
      <c r="D436" s="62">
        <v>36960</v>
      </c>
      <c r="E436" s="6" t="s">
        <v>1338</v>
      </c>
      <c r="F436" s="63" t="s">
        <v>54</v>
      </c>
      <c r="G436" s="242">
        <f t="shared" si="18"/>
        <v>2</v>
      </c>
      <c r="H436" s="242">
        <f t="shared" si="19"/>
        <v>6</v>
      </c>
      <c r="I436" s="242"/>
      <c r="J436" s="242"/>
      <c r="L436" s="2" cm="1">
        <f t="array" ref="L436">SUM(--(LEFT(_xlfn.TEXTSPLIT($E436,"/"))=L$2))</f>
        <v>36</v>
      </c>
      <c r="M436" s="2" cm="1">
        <f t="array" ref="M436">SUM(--(LEFT(_xlfn.TEXTSPLIT($E436,"/"))=M$2))</f>
        <v>38</v>
      </c>
      <c r="N436" s="2" t="b">
        <f t="shared" si="20"/>
        <v>0</v>
      </c>
    </row>
    <row r="437" spans="2:14" ht="15.75">
      <c r="B437" s="61" t="s">
        <v>1339</v>
      </c>
      <c r="C437" s="30" t="s">
        <v>2739</v>
      </c>
      <c r="D437" s="62">
        <v>37663</v>
      </c>
      <c r="E437" s="6" t="s">
        <v>1340</v>
      </c>
      <c r="F437" s="63" t="s">
        <v>442</v>
      </c>
      <c r="G437" s="242">
        <f t="shared" si="18"/>
        <v>2</v>
      </c>
      <c r="H437" s="242">
        <f t="shared" si="19"/>
        <v>2</v>
      </c>
      <c r="I437" s="242"/>
      <c r="J437" s="242"/>
      <c r="L437" s="2" cm="1">
        <f t="array" ref="L437">SUM(--(LEFT(_xlfn.TEXTSPLIT($E437,"/"))=L$2))</f>
        <v>157</v>
      </c>
      <c r="M437" s="2" cm="1">
        <f t="array" ref="M437">SUM(--(LEFT(_xlfn.TEXTSPLIT($E437,"/"))=M$2))</f>
        <v>161</v>
      </c>
      <c r="N437" s="2" t="b">
        <f t="shared" si="20"/>
        <v>0</v>
      </c>
    </row>
    <row r="438" spans="2:14" ht="15.75">
      <c r="B438" s="61" t="s">
        <v>1341</v>
      </c>
      <c r="C438" s="30" t="s">
        <v>1342</v>
      </c>
      <c r="D438" s="62">
        <v>34425</v>
      </c>
      <c r="E438" s="6" t="s">
        <v>1343</v>
      </c>
      <c r="F438" s="63" t="s">
        <v>201</v>
      </c>
      <c r="G438" s="242">
        <f t="shared" si="18"/>
        <v>1</v>
      </c>
      <c r="H438" s="242">
        <f t="shared" si="19"/>
        <v>5</v>
      </c>
      <c r="I438" s="242"/>
      <c r="J438" s="242"/>
      <c r="L438" s="2" cm="1">
        <f t="array" ref="L438">SUM(--(LEFT(_xlfn.TEXTSPLIT($E438,"/"))=L$2))</f>
        <v>2</v>
      </c>
      <c r="M438" s="2" cm="1">
        <f t="array" ref="M438">SUM(--(LEFT(_xlfn.TEXTSPLIT($E438,"/"))=M$2))</f>
        <v>1</v>
      </c>
      <c r="N438" s="2" t="b">
        <f t="shared" si="20"/>
        <v>1</v>
      </c>
    </row>
    <row r="439" spans="2:14" ht="15.75">
      <c r="B439" s="61" t="s">
        <v>1344</v>
      </c>
      <c r="C439" s="30" t="s">
        <v>1345</v>
      </c>
      <c r="D439" s="62">
        <v>34243</v>
      </c>
      <c r="E439" s="6" t="s">
        <v>1346</v>
      </c>
      <c r="F439" s="63" t="s">
        <v>150</v>
      </c>
      <c r="G439" s="242">
        <f t="shared" si="18"/>
        <v>1</v>
      </c>
      <c r="H439" s="242">
        <f t="shared" si="19"/>
        <v>5</v>
      </c>
      <c r="I439" s="242"/>
      <c r="J439" s="242"/>
      <c r="L439" s="2" cm="1">
        <f t="array" ref="L439">SUM(--(LEFT(_xlfn.TEXTSPLIT($E439,"/"))=L$2))</f>
        <v>19</v>
      </c>
      <c r="M439" s="2" cm="1">
        <f t="array" ref="M439">SUM(--(LEFT(_xlfn.TEXTSPLIT($E439,"/"))=M$2))</f>
        <v>21</v>
      </c>
      <c r="N439" s="2" t="b">
        <f t="shared" si="20"/>
        <v>0</v>
      </c>
    </row>
    <row r="440" spans="2:14" ht="15.75">
      <c r="B440" s="61" t="s">
        <v>1347</v>
      </c>
      <c r="C440" s="30" t="s">
        <v>1348</v>
      </c>
      <c r="D440" s="62">
        <v>38688</v>
      </c>
      <c r="E440" s="6" t="s">
        <v>1349</v>
      </c>
      <c r="F440" s="63" t="s">
        <v>150</v>
      </c>
      <c r="G440" s="242">
        <f t="shared" si="18"/>
        <v>1</v>
      </c>
      <c r="H440" s="242">
        <f t="shared" si="19"/>
        <v>5</v>
      </c>
      <c r="I440" s="242"/>
      <c r="J440" s="242"/>
      <c r="L440" s="2" cm="1">
        <f t="array" ref="L440">SUM(--(LEFT(_xlfn.TEXTSPLIT($E440,"/"))=L$2))</f>
        <v>42</v>
      </c>
      <c r="M440" s="2" cm="1">
        <f t="array" ref="M440">SUM(--(LEFT(_xlfn.TEXTSPLIT($E440,"/"))=M$2))</f>
        <v>31</v>
      </c>
      <c r="N440" s="2" t="b">
        <f t="shared" si="20"/>
        <v>1</v>
      </c>
    </row>
    <row r="441" spans="2:14" ht="15.75">
      <c r="B441" s="61" t="s">
        <v>1350</v>
      </c>
      <c r="C441" s="30" t="s">
        <v>1351</v>
      </c>
      <c r="D441" s="62">
        <v>33514</v>
      </c>
      <c r="E441" s="6" t="s">
        <v>1352</v>
      </c>
      <c r="F441" s="63" t="s">
        <v>87</v>
      </c>
      <c r="G441" s="242">
        <f t="shared" si="18"/>
        <v>1</v>
      </c>
      <c r="H441" s="242">
        <f t="shared" si="19"/>
        <v>4</v>
      </c>
      <c r="I441" s="242"/>
      <c r="J441" s="242"/>
      <c r="L441" s="2" cm="1">
        <f t="array" ref="L441">SUM(--(LEFT(_xlfn.TEXTSPLIT($E441,"/"))=L$2))</f>
        <v>102</v>
      </c>
      <c r="M441" s="2" cm="1">
        <f t="array" ref="M441">SUM(--(LEFT(_xlfn.TEXTSPLIT($E441,"/"))=M$2))</f>
        <v>104</v>
      </c>
      <c r="N441" s="2" t="b">
        <f t="shared" si="20"/>
        <v>0</v>
      </c>
    </row>
    <row r="442" spans="2:14" ht="15.75">
      <c r="B442" s="61" t="s">
        <v>1353</v>
      </c>
      <c r="C442" s="30" t="s">
        <v>1354</v>
      </c>
      <c r="D442" s="62">
        <v>38473</v>
      </c>
      <c r="E442" s="6" t="s">
        <v>1355</v>
      </c>
      <c r="F442" s="63" t="s">
        <v>50</v>
      </c>
      <c r="G442" s="242">
        <f t="shared" si="18"/>
        <v>1</v>
      </c>
      <c r="H442" s="242">
        <f t="shared" si="19"/>
        <v>7</v>
      </c>
      <c r="I442" s="242"/>
      <c r="J442" s="242"/>
      <c r="L442" s="2" cm="1">
        <f t="array" ref="L442">SUM(--(LEFT(_xlfn.TEXTSPLIT($E442,"/"))=L$2))</f>
        <v>190</v>
      </c>
      <c r="M442" s="2" cm="1">
        <f t="array" ref="M442">SUM(--(LEFT(_xlfn.TEXTSPLIT($E442,"/"))=M$2))</f>
        <v>187</v>
      </c>
      <c r="N442" s="2" t="b">
        <f t="shared" si="20"/>
        <v>1</v>
      </c>
    </row>
    <row r="443" spans="2:14" ht="15.75">
      <c r="B443" s="61" t="s">
        <v>1356</v>
      </c>
      <c r="C443" s="30" t="s">
        <v>1357</v>
      </c>
      <c r="D443" s="62">
        <v>38509</v>
      </c>
      <c r="E443" s="6" t="s">
        <v>1358</v>
      </c>
      <c r="F443" s="63" t="s">
        <v>77</v>
      </c>
      <c r="G443" s="242">
        <f t="shared" si="18"/>
        <v>1</v>
      </c>
      <c r="H443" s="242">
        <f t="shared" si="19"/>
        <v>1</v>
      </c>
      <c r="I443" s="242"/>
      <c r="J443" s="242"/>
      <c r="L443" s="2" cm="1">
        <f t="array" ref="L443">SUM(--(LEFT(_xlfn.TEXTSPLIT($E443,"/"))=L$2))</f>
        <v>5</v>
      </c>
      <c r="M443" s="2" cm="1">
        <f t="array" ref="M443">SUM(--(LEFT(_xlfn.TEXTSPLIT($E443,"/"))=M$2))</f>
        <v>6</v>
      </c>
      <c r="N443" s="2" t="b">
        <f t="shared" si="20"/>
        <v>0</v>
      </c>
    </row>
    <row r="444" spans="2:14" ht="15.75">
      <c r="B444" s="61" t="s">
        <v>1359</v>
      </c>
      <c r="C444" s="30" t="s">
        <v>1360</v>
      </c>
      <c r="D444" s="62">
        <v>33417</v>
      </c>
      <c r="E444" s="6" t="s">
        <v>1361</v>
      </c>
      <c r="F444" s="63" t="s">
        <v>288</v>
      </c>
      <c r="G444" s="242">
        <f t="shared" si="18"/>
        <v>4</v>
      </c>
      <c r="H444" s="242">
        <f t="shared" si="19"/>
        <v>5</v>
      </c>
      <c r="I444" s="242"/>
      <c r="J444" s="242"/>
      <c r="L444" s="2" cm="1">
        <f t="array" ref="L444">SUM(--(LEFT(_xlfn.TEXTSPLIT($E444,"/"))=L$2))</f>
        <v>213</v>
      </c>
      <c r="M444" s="2" cm="1">
        <f t="array" ref="M444">SUM(--(LEFT(_xlfn.TEXTSPLIT($E444,"/"))=M$2))</f>
        <v>202</v>
      </c>
      <c r="N444" s="2" t="b">
        <f t="shared" si="20"/>
        <v>1</v>
      </c>
    </row>
    <row r="445" spans="2:14" ht="15.75">
      <c r="B445" s="61" t="s">
        <v>1362</v>
      </c>
      <c r="C445" s="30" t="s">
        <v>1363</v>
      </c>
      <c r="D445" s="62">
        <v>35303</v>
      </c>
      <c r="E445" s="6" t="s">
        <v>1364</v>
      </c>
      <c r="F445" s="63" t="s">
        <v>442</v>
      </c>
      <c r="G445" s="242">
        <f t="shared" si="18"/>
        <v>4</v>
      </c>
      <c r="H445" s="242">
        <f t="shared" si="19"/>
        <v>1</v>
      </c>
      <c r="I445" s="242"/>
      <c r="J445" s="242"/>
      <c r="L445" s="2" cm="1">
        <f t="array" ref="L445">SUM(--(LEFT(_xlfn.TEXTSPLIT($E445,"/"))=L$2))</f>
        <v>193</v>
      </c>
      <c r="M445" s="2" cm="1">
        <f t="array" ref="M445">SUM(--(LEFT(_xlfn.TEXTSPLIT($E445,"/"))=M$2))</f>
        <v>166</v>
      </c>
      <c r="N445" s="2" t="b">
        <f t="shared" si="20"/>
        <v>1</v>
      </c>
    </row>
    <row r="446" spans="2:14" ht="15.75">
      <c r="B446" s="61" t="s">
        <v>1365</v>
      </c>
      <c r="C446" s="30" t="s">
        <v>1366</v>
      </c>
      <c r="D446" s="62">
        <v>36273</v>
      </c>
      <c r="E446" s="6" t="s">
        <v>1367</v>
      </c>
      <c r="F446" s="63" t="s">
        <v>288</v>
      </c>
      <c r="G446" s="242">
        <f t="shared" si="18"/>
        <v>4</v>
      </c>
      <c r="H446" s="242">
        <f t="shared" si="19"/>
        <v>5</v>
      </c>
      <c r="I446" s="242"/>
      <c r="J446" s="242"/>
      <c r="L446" s="2" cm="1">
        <f t="array" ref="L446">SUM(--(LEFT(_xlfn.TEXTSPLIT($E446,"/"))=L$2))</f>
        <v>125</v>
      </c>
      <c r="M446" s="2" cm="1">
        <f t="array" ref="M446">SUM(--(LEFT(_xlfn.TEXTSPLIT($E446,"/"))=M$2))</f>
        <v>97</v>
      </c>
      <c r="N446" s="2" t="b">
        <f t="shared" si="20"/>
        <v>1</v>
      </c>
    </row>
    <row r="447" spans="2:14" ht="15.75">
      <c r="B447" s="61" t="s">
        <v>1368</v>
      </c>
      <c r="C447" s="30" t="s">
        <v>1369</v>
      </c>
      <c r="D447" s="62">
        <v>38888</v>
      </c>
      <c r="E447" s="6" t="s">
        <v>1370</v>
      </c>
      <c r="F447" s="63" t="s">
        <v>399</v>
      </c>
      <c r="G447" s="242">
        <f t="shared" si="18"/>
        <v>3</v>
      </c>
      <c r="H447" s="242">
        <f t="shared" si="19"/>
        <v>2</v>
      </c>
      <c r="I447" s="242"/>
      <c r="J447" s="242"/>
      <c r="L447" s="2" cm="1">
        <f t="array" ref="L447">SUM(--(LEFT(_xlfn.TEXTSPLIT($E447,"/"))=L$2))</f>
        <v>190</v>
      </c>
      <c r="M447" s="2" cm="1">
        <f t="array" ref="M447">SUM(--(LEFT(_xlfn.TEXTSPLIT($E447,"/"))=M$2))</f>
        <v>166</v>
      </c>
      <c r="N447" s="2" t="b">
        <f t="shared" si="20"/>
        <v>1</v>
      </c>
    </row>
    <row r="448" spans="2:14" ht="15.75">
      <c r="B448" s="61" t="s">
        <v>1371</v>
      </c>
      <c r="C448" s="30" t="s">
        <v>2627</v>
      </c>
      <c r="D448" s="62">
        <v>38951</v>
      </c>
      <c r="E448" s="6" t="s">
        <v>1372</v>
      </c>
      <c r="F448" s="63" t="s">
        <v>455</v>
      </c>
      <c r="G448" s="242">
        <f t="shared" si="18"/>
        <v>4</v>
      </c>
      <c r="H448" s="242">
        <f t="shared" si="19"/>
        <v>2</v>
      </c>
      <c r="I448" s="242"/>
      <c r="J448" s="242"/>
      <c r="L448" s="2" cm="1">
        <f t="array" ref="L448">SUM(--(LEFT(_xlfn.TEXTSPLIT($E448,"/"))=L$2))</f>
        <v>211</v>
      </c>
      <c r="M448" s="2" cm="1">
        <f t="array" ref="M448">SUM(--(LEFT(_xlfn.TEXTSPLIT($E448,"/"))=M$2))</f>
        <v>173</v>
      </c>
      <c r="N448" s="2" t="b">
        <f t="shared" si="20"/>
        <v>1</v>
      </c>
    </row>
    <row r="449" spans="2:14" ht="15.75">
      <c r="B449" s="61" t="s">
        <v>1373</v>
      </c>
      <c r="C449" s="30" t="s">
        <v>2730</v>
      </c>
      <c r="D449" s="62">
        <v>35738</v>
      </c>
      <c r="E449" s="6" t="s">
        <v>1374</v>
      </c>
      <c r="F449" s="63" t="s">
        <v>399</v>
      </c>
      <c r="G449" s="242">
        <f t="shared" si="18"/>
        <v>1</v>
      </c>
      <c r="H449" s="242">
        <f t="shared" si="19"/>
        <v>2</v>
      </c>
      <c r="I449" s="242"/>
      <c r="J449" s="242"/>
      <c r="L449" s="2" cm="1">
        <f t="array" ref="L449">SUM(--(LEFT(_xlfn.TEXTSPLIT($E449,"/"))=L$2))</f>
        <v>207</v>
      </c>
      <c r="M449" s="2" cm="1">
        <f t="array" ref="M449">SUM(--(LEFT(_xlfn.TEXTSPLIT($E449,"/"))=M$2))</f>
        <v>192</v>
      </c>
      <c r="N449" s="2" t="b">
        <f t="shared" si="20"/>
        <v>1</v>
      </c>
    </row>
    <row r="450" spans="2:14" ht="15.75">
      <c r="B450" s="61" t="s">
        <v>1375</v>
      </c>
      <c r="C450" s="30" t="s">
        <v>2731</v>
      </c>
      <c r="D450" s="62">
        <v>35637</v>
      </c>
      <c r="E450" s="6" t="s">
        <v>1376</v>
      </c>
      <c r="F450" s="63" t="s">
        <v>131</v>
      </c>
      <c r="G450" s="242">
        <f t="shared" si="18"/>
        <v>4</v>
      </c>
      <c r="H450" s="242">
        <f t="shared" si="19"/>
        <v>6</v>
      </c>
      <c r="I450" s="242"/>
      <c r="J450" s="242"/>
      <c r="L450" s="2" cm="1">
        <f t="array" ref="L450">SUM(--(LEFT(_xlfn.TEXTSPLIT($E450,"/"))=L$2))</f>
        <v>97</v>
      </c>
      <c r="M450" s="2" cm="1">
        <f t="array" ref="M450">SUM(--(LEFT(_xlfn.TEXTSPLIT($E450,"/"))=M$2))</f>
        <v>98</v>
      </c>
      <c r="N450" s="2" t="b">
        <f t="shared" si="20"/>
        <v>0</v>
      </c>
    </row>
    <row r="451" spans="2:14" ht="15.75">
      <c r="B451" s="61" t="s">
        <v>1377</v>
      </c>
      <c r="C451" s="30" t="s">
        <v>1378</v>
      </c>
      <c r="D451" s="62">
        <v>38330</v>
      </c>
      <c r="E451" s="6" t="s">
        <v>1379</v>
      </c>
      <c r="F451" s="63" t="s">
        <v>46</v>
      </c>
      <c r="G451" s="242">
        <f t="shared" si="18"/>
        <v>2</v>
      </c>
      <c r="H451" s="242">
        <f t="shared" si="19"/>
        <v>4</v>
      </c>
      <c r="I451" s="242"/>
      <c r="J451" s="242"/>
      <c r="L451" s="2" cm="1">
        <f t="array" ref="L451">SUM(--(LEFT(_xlfn.TEXTSPLIT($E451,"/"))=L$2))</f>
        <v>122</v>
      </c>
      <c r="M451" s="2" cm="1">
        <f t="array" ref="M451">SUM(--(LEFT(_xlfn.TEXTSPLIT($E451,"/"))=M$2))</f>
        <v>113</v>
      </c>
      <c r="N451" s="2" t="b">
        <f t="shared" si="20"/>
        <v>1</v>
      </c>
    </row>
    <row r="452" spans="2:14" ht="15.75">
      <c r="B452" s="61" t="s">
        <v>1380</v>
      </c>
      <c r="C452" s="30" t="s">
        <v>2616</v>
      </c>
      <c r="D452" s="62">
        <v>35220</v>
      </c>
      <c r="E452" s="6" t="s">
        <v>1381</v>
      </c>
      <c r="F452" s="63" t="s">
        <v>50</v>
      </c>
      <c r="G452" s="242">
        <f t="shared" ref="G452:G515" si="21">ROUNDUP(DAY(D452) / 7,0)</f>
        <v>1</v>
      </c>
      <c r="H452" s="242">
        <f t="shared" ref="H452:H515" si="22">WEEKDAY(D452,2)</f>
        <v>2</v>
      </c>
      <c r="I452" s="242"/>
      <c r="J452" s="242"/>
      <c r="L452" s="2" cm="1">
        <f t="array" ref="L452">SUM(--(LEFT(_xlfn.TEXTSPLIT($E452,"/"))=L$2))</f>
        <v>192</v>
      </c>
      <c r="M452" s="2" cm="1">
        <f t="array" ref="M452">SUM(--(LEFT(_xlfn.TEXTSPLIT($E452,"/"))=M$2))</f>
        <v>181</v>
      </c>
      <c r="N452" s="2" t="b">
        <f t="shared" ref="N452:N515" si="23">L452&gt;M452</f>
        <v>1</v>
      </c>
    </row>
    <row r="453" spans="2:14" ht="15.75">
      <c r="B453" s="61" t="s">
        <v>1382</v>
      </c>
      <c r="C453" s="30" t="s">
        <v>1383</v>
      </c>
      <c r="D453" s="62">
        <v>35485</v>
      </c>
      <c r="E453" s="6" t="s">
        <v>1384</v>
      </c>
      <c r="F453" s="63" t="s">
        <v>73</v>
      </c>
      <c r="G453" s="242">
        <f t="shared" si="21"/>
        <v>4</v>
      </c>
      <c r="H453" s="242">
        <f t="shared" si="22"/>
        <v>1</v>
      </c>
      <c r="I453" s="242"/>
      <c r="J453" s="242"/>
      <c r="L453" s="2" cm="1">
        <f t="array" ref="L453">SUM(--(LEFT(_xlfn.TEXTSPLIT($E453,"/"))=L$2))</f>
        <v>185</v>
      </c>
      <c r="M453" s="2" cm="1">
        <f t="array" ref="M453">SUM(--(LEFT(_xlfn.TEXTSPLIT($E453,"/"))=M$2))</f>
        <v>176</v>
      </c>
      <c r="N453" s="2" t="b">
        <f t="shared" si="23"/>
        <v>1</v>
      </c>
    </row>
    <row r="454" spans="2:14" ht="15.75">
      <c r="B454" s="61" t="s">
        <v>1385</v>
      </c>
      <c r="C454" s="30" t="s">
        <v>1386</v>
      </c>
      <c r="D454" s="62">
        <v>39100</v>
      </c>
      <c r="E454" s="6" t="s">
        <v>1387</v>
      </c>
      <c r="F454" s="63" t="s">
        <v>77</v>
      </c>
      <c r="G454" s="242">
        <f t="shared" si="21"/>
        <v>3</v>
      </c>
      <c r="H454" s="242">
        <f t="shared" si="22"/>
        <v>4</v>
      </c>
      <c r="I454" s="242"/>
      <c r="J454" s="242"/>
      <c r="L454" s="2" cm="1">
        <f t="array" ref="L454">SUM(--(LEFT(_xlfn.TEXTSPLIT($E454,"/"))=L$2))</f>
        <v>25</v>
      </c>
      <c r="M454" s="2" cm="1">
        <f t="array" ref="M454">SUM(--(LEFT(_xlfn.TEXTSPLIT($E454,"/"))=M$2))</f>
        <v>28</v>
      </c>
      <c r="N454" s="2" t="b">
        <f t="shared" si="23"/>
        <v>0</v>
      </c>
    </row>
    <row r="455" spans="2:14" ht="15.75">
      <c r="B455" s="61" t="s">
        <v>1388</v>
      </c>
      <c r="C455" s="30" t="s">
        <v>1389</v>
      </c>
      <c r="D455" s="62">
        <v>34606</v>
      </c>
      <c r="E455" s="6" t="s">
        <v>1390</v>
      </c>
      <c r="F455" s="63" t="s">
        <v>107</v>
      </c>
      <c r="G455" s="242">
        <f t="shared" si="21"/>
        <v>5</v>
      </c>
      <c r="H455" s="242">
        <f t="shared" si="22"/>
        <v>4</v>
      </c>
      <c r="I455" s="242"/>
      <c r="J455" s="242"/>
      <c r="L455" s="2" cm="1">
        <f t="array" ref="L455">SUM(--(LEFT(_xlfn.TEXTSPLIT($E455,"/"))=L$2))</f>
        <v>95</v>
      </c>
      <c r="M455" s="2" cm="1">
        <f t="array" ref="M455">SUM(--(LEFT(_xlfn.TEXTSPLIT($E455,"/"))=M$2))</f>
        <v>79</v>
      </c>
      <c r="N455" s="2" t="b">
        <f t="shared" si="23"/>
        <v>1</v>
      </c>
    </row>
    <row r="456" spans="2:14" ht="15.75">
      <c r="B456" s="61" t="s">
        <v>1391</v>
      </c>
      <c r="C456" s="30" t="s">
        <v>1392</v>
      </c>
      <c r="D456" s="62">
        <v>36573</v>
      </c>
      <c r="E456" s="6" t="s">
        <v>1393</v>
      </c>
      <c r="F456" s="63" t="s">
        <v>65</v>
      </c>
      <c r="G456" s="242">
        <f t="shared" si="21"/>
        <v>3</v>
      </c>
      <c r="H456" s="242">
        <f t="shared" si="22"/>
        <v>4</v>
      </c>
      <c r="I456" s="242"/>
      <c r="J456" s="242"/>
      <c r="L456" s="2" cm="1">
        <f t="array" ref="L456">SUM(--(LEFT(_xlfn.TEXTSPLIT($E456,"/"))=L$2))</f>
        <v>64</v>
      </c>
      <c r="M456" s="2" cm="1">
        <f t="array" ref="M456">SUM(--(LEFT(_xlfn.TEXTSPLIT($E456,"/"))=M$2))</f>
        <v>77</v>
      </c>
      <c r="N456" s="2" t="b">
        <f t="shared" si="23"/>
        <v>0</v>
      </c>
    </row>
    <row r="457" spans="2:14" ht="15.75">
      <c r="B457" s="61" t="s">
        <v>1394</v>
      </c>
      <c r="C457" s="30" t="s">
        <v>1395</v>
      </c>
      <c r="D457" s="62">
        <v>34771</v>
      </c>
      <c r="E457" s="6" t="s">
        <v>1396</v>
      </c>
      <c r="F457" s="63" t="s">
        <v>121</v>
      </c>
      <c r="G457" s="242">
        <f t="shared" si="21"/>
        <v>2</v>
      </c>
      <c r="H457" s="242">
        <f t="shared" si="22"/>
        <v>1</v>
      </c>
      <c r="I457" s="242"/>
      <c r="J457" s="242"/>
      <c r="L457" s="2" cm="1">
        <f t="array" ref="L457">SUM(--(LEFT(_xlfn.TEXTSPLIT($E457,"/"))=L$2))</f>
        <v>227</v>
      </c>
      <c r="M457" s="2" cm="1">
        <f t="array" ref="M457">SUM(--(LEFT(_xlfn.TEXTSPLIT($E457,"/"))=M$2))</f>
        <v>226</v>
      </c>
      <c r="N457" s="2" t="b">
        <f t="shared" si="23"/>
        <v>1</v>
      </c>
    </row>
    <row r="458" spans="2:14" ht="15.75">
      <c r="B458" s="61" t="s">
        <v>1397</v>
      </c>
      <c r="C458" s="30" t="s">
        <v>1398</v>
      </c>
      <c r="D458" s="62">
        <v>39111</v>
      </c>
      <c r="E458" s="6" t="s">
        <v>1399</v>
      </c>
      <c r="F458" s="63" t="s">
        <v>80</v>
      </c>
      <c r="G458" s="242">
        <f t="shared" si="21"/>
        <v>5</v>
      </c>
      <c r="H458" s="242">
        <f t="shared" si="22"/>
        <v>1</v>
      </c>
      <c r="I458" s="242"/>
      <c r="J458" s="242"/>
      <c r="L458" s="2" cm="1">
        <f t="array" ref="L458">SUM(--(LEFT(_xlfn.TEXTSPLIT($E458,"/"))=L$2))</f>
        <v>170</v>
      </c>
      <c r="M458" s="2" cm="1">
        <f t="array" ref="M458">SUM(--(LEFT(_xlfn.TEXTSPLIT($E458,"/"))=M$2))</f>
        <v>168</v>
      </c>
      <c r="N458" s="2" t="b">
        <f t="shared" si="23"/>
        <v>1</v>
      </c>
    </row>
    <row r="459" spans="2:14" ht="15.75">
      <c r="B459" s="61" t="s">
        <v>1400</v>
      </c>
      <c r="C459" s="30" t="s">
        <v>1401</v>
      </c>
      <c r="D459" s="62">
        <v>34926</v>
      </c>
      <c r="E459" s="6" t="s">
        <v>1402</v>
      </c>
      <c r="F459" s="63" t="s">
        <v>77</v>
      </c>
      <c r="G459" s="242">
        <f t="shared" si="21"/>
        <v>3</v>
      </c>
      <c r="H459" s="242">
        <f t="shared" si="22"/>
        <v>2</v>
      </c>
      <c r="I459" s="242"/>
      <c r="J459" s="242"/>
      <c r="L459" s="2" cm="1">
        <f t="array" ref="L459">SUM(--(LEFT(_xlfn.TEXTSPLIT($E459,"/"))=L$2))</f>
        <v>5</v>
      </c>
      <c r="M459" s="2" cm="1">
        <f t="array" ref="M459">SUM(--(LEFT(_xlfn.TEXTSPLIT($E459,"/"))=M$2))</f>
        <v>2</v>
      </c>
      <c r="N459" s="2" t="b">
        <f t="shared" si="23"/>
        <v>1</v>
      </c>
    </row>
    <row r="460" spans="2:14" ht="15.75">
      <c r="B460" s="61" t="s">
        <v>1403</v>
      </c>
      <c r="C460" s="30" t="s">
        <v>1404</v>
      </c>
      <c r="D460" s="62">
        <v>37335</v>
      </c>
      <c r="E460" s="6" t="s">
        <v>1405</v>
      </c>
      <c r="F460" s="63" t="s">
        <v>80</v>
      </c>
      <c r="G460" s="242">
        <f t="shared" si="21"/>
        <v>3</v>
      </c>
      <c r="H460" s="242">
        <f t="shared" si="22"/>
        <v>3</v>
      </c>
      <c r="I460" s="242"/>
      <c r="J460" s="242"/>
      <c r="L460" s="2" cm="1">
        <f t="array" ref="L460">SUM(--(LEFT(_xlfn.TEXTSPLIT($E460,"/"))=L$2))</f>
        <v>175</v>
      </c>
      <c r="M460" s="2" cm="1">
        <f t="array" ref="M460">SUM(--(LEFT(_xlfn.TEXTSPLIT($E460,"/"))=M$2))</f>
        <v>163</v>
      </c>
      <c r="N460" s="2" t="b">
        <f t="shared" si="23"/>
        <v>1</v>
      </c>
    </row>
    <row r="461" spans="2:14" ht="15.75">
      <c r="B461" s="61" t="s">
        <v>1406</v>
      </c>
      <c r="C461" s="30" t="s">
        <v>1407</v>
      </c>
      <c r="D461" s="62">
        <v>36674</v>
      </c>
      <c r="E461" s="6" t="s">
        <v>1408</v>
      </c>
      <c r="F461" s="63" t="s">
        <v>73</v>
      </c>
      <c r="G461" s="242">
        <f t="shared" si="21"/>
        <v>4</v>
      </c>
      <c r="H461" s="242">
        <f t="shared" si="22"/>
        <v>7</v>
      </c>
      <c r="I461" s="242"/>
      <c r="J461" s="242"/>
      <c r="L461" s="2" cm="1">
        <f t="array" ref="L461">SUM(--(LEFT(_xlfn.TEXTSPLIT($E461,"/"))=L$2))</f>
        <v>183</v>
      </c>
      <c r="M461" s="2" cm="1">
        <f t="array" ref="M461">SUM(--(LEFT(_xlfn.TEXTSPLIT($E461,"/"))=M$2))</f>
        <v>159</v>
      </c>
      <c r="N461" s="2" t="b">
        <f t="shared" si="23"/>
        <v>1</v>
      </c>
    </row>
    <row r="462" spans="2:14" ht="15.75">
      <c r="B462" s="61" t="s">
        <v>1409</v>
      </c>
      <c r="C462" s="30" t="s">
        <v>1410</v>
      </c>
      <c r="D462" s="62">
        <v>34618</v>
      </c>
      <c r="E462" s="6" t="s">
        <v>1411</v>
      </c>
      <c r="F462" s="63" t="s">
        <v>111</v>
      </c>
      <c r="G462" s="242">
        <f t="shared" si="21"/>
        <v>2</v>
      </c>
      <c r="H462" s="242">
        <f t="shared" si="22"/>
        <v>2</v>
      </c>
      <c r="I462" s="242"/>
      <c r="J462" s="242"/>
      <c r="L462" s="2" cm="1">
        <f t="array" ref="L462">SUM(--(LEFT(_xlfn.TEXTSPLIT($E462,"/"))=L$2))</f>
        <v>215</v>
      </c>
      <c r="M462" s="2" cm="1">
        <f t="array" ref="M462">SUM(--(LEFT(_xlfn.TEXTSPLIT($E462,"/"))=M$2))</f>
        <v>189</v>
      </c>
      <c r="N462" s="2" t="b">
        <f t="shared" si="23"/>
        <v>1</v>
      </c>
    </row>
    <row r="463" spans="2:14" ht="15.75">
      <c r="B463" s="61" t="s">
        <v>1412</v>
      </c>
      <c r="C463" s="30" t="s">
        <v>1413</v>
      </c>
      <c r="D463" s="62">
        <v>37182</v>
      </c>
      <c r="E463" s="6" t="s">
        <v>1414</v>
      </c>
      <c r="F463" s="63" t="s">
        <v>65</v>
      </c>
      <c r="G463" s="242">
        <f t="shared" si="21"/>
        <v>3</v>
      </c>
      <c r="H463" s="242">
        <f t="shared" si="22"/>
        <v>4</v>
      </c>
      <c r="I463" s="242"/>
      <c r="J463" s="242"/>
      <c r="L463" s="2" cm="1">
        <f t="array" ref="L463">SUM(--(LEFT(_xlfn.TEXTSPLIT($E463,"/"))=L$2))</f>
        <v>98</v>
      </c>
      <c r="M463" s="2" cm="1">
        <f t="array" ref="M463">SUM(--(LEFT(_xlfn.TEXTSPLIT($E463,"/"))=M$2))</f>
        <v>80</v>
      </c>
      <c r="N463" s="2" t="b">
        <f t="shared" si="23"/>
        <v>1</v>
      </c>
    </row>
    <row r="464" spans="2:14" ht="15.75">
      <c r="B464" s="61" t="s">
        <v>1415</v>
      </c>
      <c r="C464" s="30" t="s">
        <v>1416</v>
      </c>
      <c r="D464" s="62">
        <v>34627</v>
      </c>
      <c r="E464" s="6" t="s">
        <v>1417</v>
      </c>
      <c r="F464" s="63" t="s">
        <v>175</v>
      </c>
      <c r="G464" s="242">
        <f t="shared" si="21"/>
        <v>3</v>
      </c>
      <c r="H464" s="242">
        <f t="shared" si="22"/>
        <v>4</v>
      </c>
      <c r="I464" s="242"/>
      <c r="J464" s="242"/>
      <c r="L464" s="2" cm="1">
        <f t="array" ref="L464">SUM(--(LEFT(_xlfn.TEXTSPLIT($E464,"/"))=L$2))</f>
        <v>23</v>
      </c>
      <c r="M464" s="2" cm="1">
        <f t="array" ref="M464">SUM(--(LEFT(_xlfn.TEXTSPLIT($E464,"/"))=M$2))</f>
        <v>15</v>
      </c>
      <c r="N464" s="2" t="b">
        <f t="shared" si="23"/>
        <v>1</v>
      </c>
    </row>
    <row r="465" spans="2:14" ht="15.75">
      <c r="B465" s="61" t="s">
        <v>1418</v>
      </c>
      <c r="C465" s="30" t="s">
        <v>1419</v>
      </c>
      <c r="D465" s="62">
        <v>33420</v>
      </c>
      <c r="E465" s="6" t="s">
        <v>1420</v>
      </c>
      <c r="F465" s="63" t="s">
        <v>54</v>
      </c>
      <c r="G465" s="242">
        <f t="shared" si="21"/>
        <v>1</v>
      </c>
      <c r="H465" s="242">
        <f t="shared" si="22"/>
        <v>1</v>
      </c>
      <c r="I465" s="242"/>
      <c r="J465" s="242"/>
      <c r="L465" s="2" cm="1">
        <f t="array" ref="L465">SUM(--(LEFT(_xlfn.TEXTSPLIT($E465,"/"))=L$2))</f>
        <v>109</v>
      </c>
      <c r="M465" s="2" cm="1">
        <f t="array" ref="M465">SUM(--(LEFT(_xlfn.TEXTSPLIT($E465,"/"))=M$2))</f>
        <v>115</v>
      </c>
      <c r="N465" s="2" t="b">
        <f t="shared" si="23"/>
        <v>0</v>
      </c>
    </row>
    <row r="466" spans="2:14" ht="15.75">
      <c r="B466" s="61" t="s">
        <v>1421</v>
      </c>
      <c r="C466" s="30" t="s">
        <v>1422</v>
      </c>
      <c r="D466" s="62">
        <v>36011</v>
      </c>
      <c r="E466" s="6" t="s">
        <v>1423</v>
      </c>
      <c r="F466" s="63" t="s">
        <v>131</v>
      </c>
      <c r="G466" s="242">
        <f t="shared" si="21"/>
        <v>1</v>
      </c>
      <c r="H466" s="242">
        <f t="shared" si="22"/>
        <v>2</v>
      </c>
      <c r="I466" s="242"/>
      <c r="J466" s="242"/>
      <c r="L466" s="2" cm="1">
        <f t="array" ref="L466">SUM(--(LEFT(_xlfn.TEXTSPLIT($E466,"/"))=L$2))</f>
        <v>47</v>
      </c>
      <c r="M466" s="2" cm="1">
        <f t="array" ref="M466">SUM(--(LEFT(_xlfn.TEXTSPLIT($E466,"/"))=M$2))</f>
        <v>41</v>
      </c>
      <c r="N466" s="2" t="b">
        <f t="shared" si="23"/>
        <v>1</v>
      </c>
    </row>
    <row r="467" spans="2:14" ht="15.75">
      <c r="B467" s="61" t="s">
        <v>1424</v>
      </c>
      <c r="C467" s="30" t="s">
        <v>1425</v>
      </c>
      <c r="D467" s="62">
        <v>38514</v>
      </c>
      <c r="E467" s="6" t="s">
        <v>1426</v>
      </c>
      <c r="F467" s="63" t="s">
        <v>58</v>
      </c>
      <c r="G467" s="242">
        <f t="shared" si="21"/>
        <v>2</v>
      </c>
      <c r="H467" s="242">
        <f t="shared" si="22"/>
        <v>6</v>
      </c>
      <c r="I467" s="242"/>
      <c r="J467" s="242"/>
      <c r="L467" s="2" cm="1">
        <f t="array" ref="L467">SUM(--(LEFT(_xlfn.TEXTSPLIT($E467,"/"))=L$2))</f>
        <v>105</v>
      </c>
      <c r="M467" s="2" cm="1">
        <f t="array" ref="M467">SUM(--(LEFT(_xlfn.TEXTSPLIT($E467,"/"))=M$2))</f>
        <v>99</v>
      </c>
      <c r="N467" s="2" t="b">
        <f t="shared" si="23"/>
        <v>1</v>
      </c>
    </row>
    <row r="468" spans="2:14" ht="15.75">
      <c r="B468" s="61" t="s">
        <v>1427</v>
      </c>
      <c r="C468" s="30" t="s">
        <v>1428</v>
      </c>
      <c r="D468" s="62">
        <v>34487</v>
      </c>
      <c r="E468" s="6" t="s">
        <v>1429</v>
      </c>
      <c r="F468" s="63" t="s">
        <v>455</v>
      </c>
      <c r="G468" s="242">
        <f t="shared" si="21"/>
        <v>1</v>
      </c>
      <c r="H468" s="242">
        <f t="shared" si="22"/>
        <v>4</v>
      </c>
      <c r="I468" s="242"/>
      <c r="J468" s="242"/>
      <c r="L468" s="2" cm="1">
        <f t="array" ref="L468">SUM(--(LEFT(_xlfn.TEXTSPLIT($E468,"/"))=L$2))</f>
        <v>148</v>
      </c>
      <c r="M468" s="2" cm="1">
        <f t="array" ref="M468">SUM(--(LEFT(_xlfn.TEXTSPLIT($E468,"/"))=M$2))</f>
        <v>119</v>
      </c>
      <c r="N468" s="2" t="b">
        <f t="shared" si="23"/>
        <v>1</v>
      </c>
    </row>
    <row r="469" spans="2:14" ht="15.75">
      <c r="B469" s="61" t="s">
        <v>1430</v>
      </c>
      <c r="C469" s="30" t="s">
        <v>1431</v>
      </c>
      <c r="D469" s="62">
        <v>35839</v>
      </c>
      <c r="E469" s="6" t="s">
        <v>1432</v>
      </c>
      <c r="F469" s="63" t="s">
        <v>455</v>
      </c>
      <c r="G469" s="242">
        <f t="shared" si="21"/>
        <v>2</v>
      </c>
      <c r="H469" s="242">
        <f t="shared" si="22"/>
        <v>5</v>
      </c>
      <c r="I469" s="242"/>
      <c r="J469" s="242"/>
      <c r="L469" s="2" cm="1">
        <f t="array" ref="L469">SUM(--(LEFT(_xlfn.TEXTSPLIT($E469,"/"))=L$2))</f>
        <v>162</v>
      </c>
      <c r="M469" s="2" cm="1">
        <f t="array" ref="M469">SUM(--(LEFT(_xlfn.TEXTSPLIT($E469,"/"))=M$2))</f>
        <v>159</v>
      </c>
      <c r="N469" s="2" t="b">
        <f t="shared" si="23"/>
        <v>1</v>
      </c>
    </row>
    <row r="470" spans="2:14" ht="15.75">
      <c r="B470" s="61" t="s">
        <v>1433</v>
      </c>
      <c r="C470" s="30" t="s">
        <v>1434</v>
      </c>
      <c r="D470" s="62">
        <v>39035</v>
      </c>
      <c r="E470" s="6" t="s">
        <v>1435</v>
      </c>
      <c r="F470" s="63" t="s">
        <v>175</v>
      </c>
      <c r="G470" s="242">
        <f t="shared" si="21"/>
        <v>2</v>
      </c>
      <c r="H470" s="242">
        <f t="shared" si="22"/>
        <v>2</v>
      </c>
      <c r="I470" s="242"/>
      <c r="J470" s="242"/>
      <c r="L470" s="2" cm="1">
        <f t="array" ref="L470">SUM(--(LEFT(_xlfn.TEXTSPLIT($E470,"/"))=L$2))</f>
        <v>169</v>
      </c>
      <c r="M470" s="2" cm="1">
        <f t="array" ref="M470">SUM(--(LEFT(_xlfn.TEXTSPLIT($E470,"/"))=M$2))</f>
        <v>173</v>
      </c>
      <c r="N470" s="2" t="b">
        <f t="shared" si="23"/>
        <v>0</v>
      </c>
    </row>
    <row r="471" spans="2:14" ht="15.75">
      <c r="B471" s="61" t="s">
        <v>1436</v>
      </c>
      <c r="C471" s="30" t="s">
        <v>1437</v>
      </c>
      <c r="D471" s="62">
        <v>36545</v>
      </c>
      <c r="E471" s="6" t="s">
        <v>1438</v>
      </c>
      <c r="F471" s="63" t="s">
        <v>73</v>
      </c>
      <c r="G471" s="242">
        <f t="shared" si="21"/>
        <v>3</v>
      </c>
      <c r="H471" s="242">
        <f t="shared" si="22"/>
        <v>4</v>
      </c>
      <c r="I471" s="242"/>
      <c r="J471" s="242"/>
      <c r="L471" s="2" cm="1">
        <f t="array" ref="L471">SUM(--(LEFT(_xlfn.TEXTSPLIT($E471,"/"))=L$2))</f>
        <v>6</v>
      </c>
      <c r="M471" s="2" cm="1">
        <f t="array" ref="M471">SUM(--(LEFT(_xlfn.TEXTSPLIT($E471,"/"))=M$2))</f>
        <v>1</v>
      </c>
      <c r="N471" s="2" t="b">
        <f t="shared" si="23"/>
        <v>1</v>
      </c>
    </row>
    <row r="472" spans="2:14" ht="15.75">
      <c r="B472" s="61" t="s">
        <v>1439</v>
      </c>
      <c r="C472" s="30" t="s">
        <v>1440</v>
      </c>
      <c r="D472" s="62">
        <v>37587</v>
      </c>
      <c r="E472" s="6" t="s">
        <v>1441</v>
      </c>
      <c r="F472" s="63" t="s">
        <v>150</v>
      </c>
      <c r="G472" s="242">
        <f t="shared" si="21"/>
        <v>4</v>
      </c>
      <c r="H472" s="242">
        <f t="shared" si="22"/>
        <v>3</v>
      </c>
      <c r="I472" s="242"/>
      <c r="J472" s="242"/>
      <c r="L472" s="2" cm="1">
        <f t="array" ref="L472">SUM(--(LEFT(_xlfn.TEXTSPLIT($E472,"/"))=L$2))</f>
        <v>173</v>
      </c>
      <c r="M472" s="2" cm="1">
        <f t="array" ref="M472">SUM(--(LEFT(_xlfn.TEXTSPLIT($E472,"/"))=M$2))</f>
        <v>177</v>
      </c>
      <c r="N472" s="2" t="b">
        <f t="shared" si="23"/>
        <v>0</v>
      </c>
    </row>
    <row r="473" spans="2:14" ht="15.75">
      <c r="B473" s="61" t="s">
        <v>1442</v>
      </c>
      <c r="C473" s="30" t="s">
        <v>1443</v>
      </c>
      <c r="D473" s="62">
        <v>38356</v>
      </c>
      <c r="E473" s="6" t="s">
        <v>1444</v>
      </c>
      <c r="F473" s="63" t="s">
        <v>150</v>
      </c>
      <c r="G473" s="242">
        <f t="shared" si="21"/>
        <v>1</v>
      </c>
      <c r="H473" s="242">
        <f t="shared" si="22"/>
        <v>2</v>
      </c>
      <c r="I473" s="242"/>
      <c r="J473" s="242"/>
      <c r="L473" s="2" cm="1">
        <f t="array" ref="L473">SUM(--(LEFT(_xlfn.TEXTSPLIT($E473,"/"))=L$2))</f>
        <v>198</v>
      </c>
      <c r="M473" s="2" cm="1">
        <f t="array" ref="M473">SUM(--(LEFT(_xlfn.TEXTSPLIT($E473,"/"))=M$2))</f>
        <v>174</v>
      </c>
      <c r="N473" s="2" t="b">
        <f t="shared" si="23"/>
        <v>1</v>
      </c>
    </row>
    <row r="474" spans="2:14" ht="15.75">
      <c r="B474" s="61" t="s">
        <v>1445</v>
      </c>
      <c r="C474" s="30" t="s">
        <v>1446</v>
      </c>
      <c r="D474" s="62">
        <v>34209</v>
      </c>
      <c r="E474" s="6" t="s">
        <v>1447</v>
      </c>
      <c r="F474" s="63" t="s">
        <v>339</v>
      </c>
      <c r="G474" s="242">
        <f t="shared" si="21"/>
        <v>4</v>
      </c>
      <c r="H474" s="242">
        <f t="shared" si="22"/>
        <v>6</v>
      </c>
      <c r="I474" s="242"/>
      <c r="J474" s="242"/>
      <c r="L474" s="2" cm="1">
        <f t="array" ref="L474">SUM(--(LEFT(_xlfn.TEXTSPLIT($E474,"/"))=L$2))</f>
        <v>221</v>
      </c>
      <c r="M474" s="2" cm="1">
        <f t="array" ref="M474">SUM(--(LEFT(_xlfn.TEXTSPLIT($E474,"/"))=M$2))</f>
        <v>226</v>
      </c>
      <c r="N474" s="2" t="b">
        <f t="shared" si="23"/>
        <v>0</v>
      </c>
    </row>
    <row r="475" spans="2:14" ht="15.75">
      <c r="B475" s="61" t="s">
        <v>1448</v>
      </c>
      <c r="C475" s="30" t="s">
        <v>1449</v>
      </c>
      <c r="D475" s="62">
        <v>35734</v>
      </c>
      <c r="E475" s="6" t="s">
        <v>1450</v>
      </c>
      <c r="F475" s="63" t="s">
        <v>150</v>
      </c>
      <c r="G475" s="242">
        <f t="shared" si="21"/>
        <v>5</v>
      </c>
      <c r="H475" s="242">
        <f t="shared" si="22"/>
        <v>5</v>
      </c>
      <c r="I475" s="242"/>
      <c r="J475" s="242"/>
      <c r="L475" s="2" cm="1">
        <f t="array" ref="L475">SUM(--(LEFT(_xlfn.TEXTSPLIT($E475,"/"))=L$2))</f>
        <v>115</v>
      </c>
      <c r="M475" s="2" cm="1">
        <f t="array" ref="M475">SUM(--(LEFT(_xlfn.TEXTSPLIT($E475,"/"))=M$2))</f>
        <v>86</v>
      </c>
      <c r="N475" s="2" t="b">
        <f t="shared" si="23"/>
        <v>1</v>
      </c>
    </row>
    <row r="476" spans="2:14" ht="15.75">
      <c r="B476" s="61" t="s">
        <v>1451</v>
      </c>
      <c r="C476" s="30" t="s">
        <v>1452</v>
      </c>
      <c r="D476" s="62">
        <v>35305</v>
      </c>
      <c r="E476" s="6" t="s">
        <v>1453</v>
      </c>
      <c r="F476" s="63" t="s">
        <v>87</v>
      </c>
      <c r="G476" s="242">
        <f t="shared" si="21"/>
        <v>4</v>
      </c>
      <c r="H476" s="242">
        <f t="shared" si="22"/>
        <v>3</v>
      </c>
      <c r="I476" s="242"/>
      <c r="J476" s="242"/>
      <c r="L476" s="2" cm="1">
        <f t="array" ref="L476">SUM(--(LEFT(_xlfn.TEXTSPLIT($E476,"/"))=L$2))</f>
        <v>235</v>
      </c>
      <c r="M476" s="2" cm="1">
        <f t="array" ref="M476">SUM(--(LEFT(_xlfn.TEXTSPLIT($E476,"/"))=M$2))</f>
        <v>203</v>
      </c>
      <c r="N476" s="2" t="b">
        <f t="shared" si="23"/>
        <v>1</v>
      </c>
    </row>
    <row r="477" spans="2:14" ht="15.75">
      <c r="B477" s="61" t="s">
        <v>1454</v>
      </c>
      <c r="C477" s="30" t="s">
        <v>1455</v>
      </c>
      <c r="D477" s="62">
        <v>37966</v>
      </c>
      <c r="E477" s="6" t="s">
        <v>904</v>
      </c>
      <c r="F477" s="63" t="s">
        <v>87</v>
      </c>
      <c r="G477" s="242">
        <f t="shared" si="21"/>
        <v>2</v>
      </c>
      <c r="H477" s="242">
        <f t="shared" si="22"/>
        <v>4</v>
      </c>
      <c r="I477" s="242"/>
      <c r="J477" s="242"/>
      <c r="L477" s="2" cm="1">
        <f t="array" ref="L477">SUM(--(LEFT(_xlfn.TEXTSPLIT($E477,"/"))=L$2))</f>
        <v>1</v>
      </c>
      <c r="M477" s="2" cm="1">
        <f t="array" ref="M477">SUM(--(LEFT(_xlfn.TEXTSPLIT($E477,"/"))=M$2))</f>
        <v>0</v>
      </c>
      <c r="N477" s="2" t="b">
        <f t="shared" si="23"/>
        <v>1</v>
      </c>
    </row>
    <row r="478" spans="2:14" ht="15.75">
      <c r="B478" s="61" t="s">
        <v>1456</v>
      </c>
      <c r="C478" s="30" t="s">
        <v>1457</v>
      </c>
      <c r="D478" s="62">
        <v>37036</v>
      </c>
      <c r="E478" s="6" t="s">
        <v>1458</v>
      </c>
      <c r="F478" s="63" t="s">
        <v>54</v>
      </c>
      <c r="G478" s="242">
        <f t="shared" si="21"/>
        <v>4</v>
      </c>
      <c r="H478" s="242">
        <f t="shared" si="22"/>
        <v>5</v>
      </c>
      <c r="I478" s="242"/>
      <c r="J478" s="242"/>
      <c r="L478" s="2" cm="1">
        <f t="array" ref="L478">SUM(--(LEFT(_xlfn.TEXTSPLIT($E478,"/"))=L$2))</f>
        <v>170</v>
      </c>
      <c r="M478" s="2" cm="1">
        <f t="array" ref="M478">SUM(--(LEFT(_xlfn.TEXTSPLIT($E478,"/"))=M$2))</f>
        <v>164</v>
      </c>
      <c r="N478" s="2" t="b">
        <f t="shared" si="23"/>
        <v>1</v>
      </c>
    </row>
    <row r="479" spans="2:14" ht="15.75">
      <c r="B479" s="61" t="s">
        <v>1459</v>
      </c>
      <c r="C479" s="30" t="s">
        <v>1460</v>
      </c>
      <c r="D479" s="62">
        <v>33976</v>
      </c>
      <c r="E479" s="6" t="s">
        <v>1461</v>
      </c>
      <c r="F479" s="63" t="s">
        <v>179</v>
      </c>
      <c r="G479" s="242">
        <f t="shared" si="21"/>
        <v>1</v>
      </c>
      <c r="H479" s="242">
        <f t="shared" si="22"/>
        <v>4</v>
      </c>
      <c r="I479" s="242"/>
      <c r="J479" s="242"/>
      <c r="L479" s="2" cm="1">
        <f t="array" ref="L479">SUM(--(LEFT(_xlfn.TEXTSPLIT($E479,"/"))=L$2))</f>
        <v>143</v>
      </c>
      <c r="M479" s="2" cm="1">
        <f t="array" ref="M479">SUM(--(LEFT(_xlfn.TEXTSPLIT($E479,"/"))=M$2))</f>
        <v>131</v>
      </c>
      <c r="N479" s="2" t="b">
        <f t="shared" si="23"/>
        <v>1</v>
      </c>
    </row>
    <row r="480" spans="2:14" ht="15.75">
      <c r="B480" s="61" t="s">
        <v>1462</v>
      </c>
      <c r="C480" s="30" t="s">
        <v>1463</v>
      </c>
      <c r="D480" s="62">
        <v>35036</v>
      </c>
      <c r="E480" s="6" t="s">
        <v>1464</v>
      </c>
      <c r="F480" s="63" t="s">
        <v>54</v>
      </c>
      <c r="G480" s="242">
        <f t="shared" si="21"/>
        <v>1</v>
      </c>
      <c r="H480" s="242">
        <f t="shared" si="22"/>
        <v>7</v>
      </c>
      <c r="I480" s="242"/>
      <c r="J480" s="242"/>
      <c r="L480" s="2" cm="1">
        <f t="array" ref="L480">SUM(--(LEFT(_xlfn.TEXTSPLIT($E480,"/"))=L$2))</f>
        <v>73</v>
      </c>
      <c r="M480" s="2" cm="1">
        <f t="array" ref="M480">SUM(--(LEFT(_xlfn.TEXTSPLIT($E480,"/"))=M$2))</f>
        <v>62</v>
      </c>
      <c r="N480" s="2" t="b">
        <f t="shared" si="23"/>
        <v>1</v>
      </c>
    </row>
    <row r="481" spans="2:14" ht="15.75">
      <c r="B481" s="61" t="s">
        <v>1465</v>
      </c>
      <c r="C481" s="30" t="s">
        <v>1466</v>
      </c>
      <c r="D481" s="62">
        <v>34839</v>
      </c>
      <c r="E481" s="6" t="s">
        <v>1467</v>
      </c>
      <c r="F481" s="63" t="s">
        <v>111</v>
      </c>
      <c r="G481" s="242">
        <f t="shared" si="21"/>
        <v>3</v>
      </c>
      <c r="H481" s="242">
        <f t="shared" si="22"/>
        <v>6</v>
      </c>
      <c r="I481" s="242"/>
      <c r="J481" s="242"/>
      <c r="L481" s="2" cm="1">
        <f t="array" ref="L481">SUM(--(LEFT(_xlfn.TEXTSPLIT($E481,"/"))=L$2))</f>
        <v>88</v>
      </c>
      <c r="M481" s="2" cm="1">
        <f t="array" ref="M481">SUM(--(LEFT(_xlfn.TEXTSPLIT($E481,"/"))=M$2))</f>
        <v>77</v>
      </c>
      <c r="N481" s="2" t="b">
        <f t="shared" si="23"/>
        <v>1</v>
      </c>
    </row>
    <row r="482" spans="2:14" ht="15.75">
      <c r="B482" s="61" t="s">
        <v>1468</v>
      </c>
      <c r="C482" s="30" t="s">
        <v>1469</v>
      </c>
      <c r="D482" s="62">
        <v>33906</v>
      </c>
      <c r="E482" s="6" t="s">
        <v>1470</v>
      </c>
      <c r="F482" s="63" t="s">
        <v>50</v>
      </c>
      <c r="G482" s="242">
        <f t="shared" si="21"/>
        <v>5</v>
      </c>
      <c r="H482" s="242">
        <f t="shared" si="22"/>
        <v>4</v>
      </c>
      <c r="I482" s="242"/>
      <c r="J482" s="242"/>
      <c r="L482" s="2" cm="1">
        <f t="array" ref="L482">SUM(--(LEFT(_xlfn.TEXTSPLIT($E482,"/"))=L$2))</f>
        <v>183</v>
      </c>
      <c r="M482" s="2" cm="1">
        <f t="array" ref="M482">SUM(--(LEFT(_xlfn.TEXTSPLIT($E482,"/"))=M$2))</f>
        <v>146</v>
      </c>
      <c r="N482" s="2" t="b">
        <f t="shared" si="23"/>
        <v>1</v>
      </c>
    </row>
    <row r="483" spans="2:14" ht="15.75">
      <c r="B483" s="61" t="s">
        <v>1471</v>
      </c>
      <c r="C483" s="30" t="s">
        <v>1472</v>
      </c>
      <c r="D483" s="62">
        <v>39080</v>
      </c>
      <c r="E483" s="6" t="s">
        <v>1473</v>
      </c>
      <c r="F483" s="63" t="s">
        <v>339</v>
      </c>
      <c r="G483" s="242">
        <f t="shared" si="21"/>
        <v>5</v>
      </c>
      <c r="H483" s="242">
        <f t="shared" si="22"/>
        <v>5</v>
      </c>
      <c r="I483" s="242"/>
      <c r="J483" s="242"/>
      <c r="L483" s="2" cm="1">
        <f t="array" ref="L483">SUM(--(LEFT(_xlfn.TEXTSPLIT($E483,"/"))=L$2))</f>
        <v>26</v>
      </c>
      <c r="M483" s="2" cm="1">
        <f t="array" ref="M483">SUM(--(LEFT(_xlfn.TEXTSPLIT($E483,"/"))=M$2))</f>
        <v>29</v>
      </c>
      <c r="N483" s="2" t="b">
        <f t="shared" si="23"/>
        <v>0</v>
      </c>
    </row>
    <row r="484" spans="2:14" ht="15.75">
      <c r="B484" s="61" t="s">
        <v>1474</v>
      </c>
      <c r="C484" s="30" t="s">
        <v>1475</v>
      </c>
      <c r="D484" s="62">
        <v>36080</v>
      </c>
      <c r="E484" s="6" t="s">
        <v>1476</v>
      </c>
      <c r="F484" s="63" t="s">
        <v>131</v>
      </c>
      <c r="G484" s="242">
        <f t="shared" si="21"/>
        <v>2</v>
      </c>
      <c r="H484" s="242">
        <f t="shared" si="22"/>
        <v>1</v>
      </c>
      <c r="I484" s="242"/>
      <c r="J484" s="242"/>
      <c r="L484" s="2" cm="1">
        <f t="array" ref="L484">SUM(--(LEFT(_xlfn.TEXTSPLIT($E484,"/"))=L$2))</f>
        <v>125</v>
      </c>
      <c r="M484" s="2" cm="1">
        <f t="array" ref="M484">SUM(--(LEFT(_xlfn.TEXTSPLIT($E484,"/"))=M$2))</f>
        <v>133</v>
      </c>
      <c r="N484" s="2" t="b">
        <f t="shared" si="23"/>
        <v>0</v>
      </c>
    </row>
    <row r="485" spans="2:14" ht="15.75">
      <c r="B485" s="61" t="s">
        <v>1477</v>
      </c>
      <c r="C485" s="30" t="s">
        <v>1478</v>
      </c>
      <c r="D485" s="62">
        <v>36910</v>
      </c>
      <c r="E485" s="6" t="s">
        <v>1479</v>
      </c>
      <c r="F485" s="63" t="s">
        <v>46</v>
      </c>
      <c r="G485" s="242">
        <f t="shared" si="21"/>
        <v>3</v>
      </c>
      <c r="H485" s="242">
        <f t="shared" si="22"/>
        <v>5</v>
      </c>
      <c r="I485" s="242"/>
      <c r="J485" s="242"/>
      <c r="L485" s="2" cm="1">
        <f t="array" ref="L485">SUM(--(LEFT(_xlfn.TEXTSPLIT($E485,"/"))=L$2))</f>
        <v>115</v>
      </c>
      <c r="M485" s="2" cm="1">
        <f t="array" ref="M485">SUM(--(LEFT(_xlfn.TEXTSPLIT($E485,"/"))=M$2))</f>
        <v>110</v>
      </c>
      <c r="N485" s="2" t="b">
        <f t="shared" si="23"/>
        <v>1</v>
      </c>
    </row>
    <row r="486" spans="2:14" ht="15.75">
      <c r="B486" s="61" t="s">
        <v>1480</v>
      </c>
      <c r="C486" s="30" t="s">
        <v>1481</v>
      </c>
      <c r="D486" s="62">
        <v>36443</v>
      </c>
      <c r="E486" s="6" t="s">
        <v>1482</v>
      </c>
      <c r="F486" s="63" t="s">
        <v>288</v>
      </c>
      <c r="G486" s="242">
        <f t="shared" si="21"/>
        <v>2</v>
      </c>
      <c r="H486" s="242">
        <f t="shared" si="22"/>
        <v>7</v>
      </c>
      <c r="I486" s="242"/>
      <c r="J486" s="242"/>
      <c r="L486" s="2" cm="1">
        <f t="array" ref="L486">SUM(--(LEFT(_xlfn.TEXTSPLIT($E486,"/"))=L$2))</f>
        <v>157</v>
      </c>
      <c r="M486" s="2" cm="1">
        <f t="array" ref="M486">SUM(--(LEFT(_xlfn.TEXTSPLIT($E486,"/"))=M$2))</f>
        <v>168</v>
      </c>
      <c r="N486" s="2" t="b">
        <f t="shared" si="23"/>
        <v>0</v>
      </c>
    </row>
    <row r="487" spans="2:14" ht="15.75">
      <c r="B487" s="61" t="s">
        <v>1483</v>
      </c>
      <c r="C487" s="30" t="s">
        <v>1484</v>
      </c>
      <c r="D487" s="62">
        <v>33826</v>
      </c>
      <c r="E487" s="6" t="s">
        <v>1485</v>
      </c>
      <c r="F487" s="63" t="s">
        <v>179</v>
      </c>
      <c r="G487" s="242">
        <f t="shared" si="21"/>
        <v>2</v>
      </c>
      <c r="H487" s="242">
        <f t="shared" si="22"/>
        <v>1</v>
      </c>
      <c r="I487" s="242"/>
      <c r="J487" s="242"/>
      <c r="L487" s="2" cm="1">
        <f t="array" ref="L487">SUM(--(LEFT(_xlfn.TEXTSPLIT($E487,"/"))=L$2))</f>
        <v>76</v>
      </c>
      <c r="M487" s="2" cm="1">
        <f t="array" ref="M487">SUM(--(LEFT(_xlfn.TEXTSPLIT($E487,"/"))=M$2))</f>
        <v>79</v>
      </c>
      <c r="N487" s="2" t="b">
        <f t="shared" si="23"/>
        <v>0</v>
      </c>
    </row>
    <row r="488" spans="2:14" ht="15.75">
      <c r="B488" s="61" t="s">
        <v>1486</v>
      </c>
      <c r="C488" s="30" t="s">
        <v>1487</v>
      </c>
      <c r="D488" s="62">
        <v>39014</v>
      </c>
      <c r="E488" s="6" t="s">
        <v>1488</v>
      </c>
      <c r="F488" s="63" t="s">
        <v>442</v>
      </c>
      <c r="G488" s="242">
        <f t="shared" si="21"/>
        <v>4</v>
      </c>
      <c r="H488" s="242">
        <f t="shared" si="22"/>
        <v>2</v>
      </c>
      <c r="I488" s="242"/>
      <c r="J488" s="242"/>
      <c r="L488" s="2" cm="1">
        <f t="array" ref="L488">SUM(--(LEFT(_xlfn.TEXTSPLIT($E488,"/"))=L$2))</f>
        <v>100</v>
      </c>
      <c r="M488" s="2" cm="1">
        <f t="array" ref="M488">SUM(--(LEFT(_xlfn.TEXTSPLIT($E488,"/"))=M$2))</f>
        <v>95</v>
      </c>
      <c r="N488" s="2" t="b">
        <f t="shared" si="23"/>
        <v>1</v>
      </c>
    </row>
    <row r="489" spans="2:14" ht="15.75">
      <c r="B489" s="61" t="s">
        <v>1489</v>
      </c>
      <c r="C489" s="30" t="s">
        <v>1490</v>
      </c>
      <c r="D489" s="62">
        <v>36169</v>
      </c>
      <c r="E489" s="6" t="s">
        <v>1491</v>
      </c>
      <c r="F489" s="63" t="s">
        <v>77</v>
      </c>
      <c r="G489" s="242">
        <f t="shared" si="21"/>
        <v>2</v>
      </c>
      <c r="H489" s="242">
        <f t="shared" si="22"/>
        <v>6</v>
      </c>
      <c r="I489" s="242"/>
      <c r="J489" s="242"/>
      <c r="L489" s="2" cm="1">
        <f t="array" ref="L489">SUM(--(LEFT(_xlfn.TEXTSPLIT($E489,"/"))=L$2))</f>
        <v>223</v>
      </c>
      <c r="M489" s="2" cm="1">
        <f t="array" ref="M489">SUM(--(LEFT(_xlfn.TEXTSPLIT($E489,"/"))=M$2))</f>
        <v>207</v>
      </c>
      <c r="N489" s="2" t="b">
        <f t="shared" si="23"/>
        <v>1</v>
      </c>
    </row>
    <row r="490" spans="2:14" ht="15.75">
      <c r="B490" s="61" t="s">
        <v>1492</v>
      </c>
      <c r="C490" s="30" t="s">
        <v>1493</v>
      </c>
      <c r="D490" s="62">
        <v>38285</v>
      </c>
      <c r="E490" s="6" t="s">
        <v>1494</v>
      </c>
      <c r="F490" s="63" t="s">
        <v>121</v>
      </c>
      <c r="G490" s="242">
        <f t="shared" si="21"/>
        <v>4</v>
      </c>
      <c r="H490" s="242">
        <f t="shared" si="22"/>
        <v>1</v>
      </c>
      <c r="I490" s="242"/>
      <c r="J490" s="242"/>
      <c r="L490" s="2" cm="1">
        <f t="array" ref="L490">SUM(--(LEFT(_xlfn.TEXTSPLIT($E490,"/"))=L$2))</f>
        <v>223</v>
      </c>
      <c r="M490" s="2" cm="1">
        <f t="array" ref="M490">SUM(--(LEFT(_xlfn.TEXTSPLIT($E490,"/"))=M$2))</f>
        <v>219</v>
      </c>
      <c r="N490" s="2" t="b">
        <f t="shared" si="23"/>
        <v>1</v>
      </c>
    </row>
    <row r="491" spans="2:14" ht="15.75">
      <c r="B491" s="61" t="s">
        <v>1495</v>
      </c>
      <c r="C491" s="30" t="s">
        <v>1496</v>
      </c>
      <c r="D491" s="62">
        <v>36014</v>
      </c>
      <c r="E491" s="6" t="s">
        <v>1497</v>
      </c>
      <c r="F491" s="63" t="s">
        <v>103</v>
      </c>
      <c r="G491" s="242">
        <f t="shared" si="21"/>
        <v>1</v>
      </c>
      <c r="H491" s="242">
        <f t="shared" si="22"/>
        <v>5</v>
      </c>
      <c r="I491" s="242"/>
      <c r="J491" s="242"/>
      <c r="L491" s="2" cm="1">
        <f t="array" ref="L491">SUM(--(LEFT(_xlfn.TEXTSPLIT($E491,"/"))=L$2))</f>
        <v>128</v>
      </c>
      <c r="M491" s="2" cm="1">
        <f t="array" ref="M491">SUM(--(LEFT(_xlfn.TEXTSPLIT($E491,"/"))=M$2))</f>
        <v>107</v>
      </c>
      <c r="N491" s="2" t="b">
        <f t="shared" si="23"/>
        <v>1</v>
      </c>
    </row>
    <row r="492" spans="2:14" ht="15.75">
      <c r="B492" s="61" t="s">
        <v>1498</v>
      </c>
      <c r="C492" s="30" t="s">
        <v>1499</v>
      </c>
      <c r="D492" s="62">
        <v>36257</v>
      </c>
      <c r="E492" s="6" t="s">
        <v>1500</v>
      </c>
      <c r="F492" s="63" t="s">
        <v>399</v>
      </c>
      <c r="G492" s="242">
        <f t="shared" si="21"/>
        <v>1</v>
      </c>
      <c r="H492" s="242">
        <f t="shared" si="22"/>
        <v>3</v>
      </c>
      <c r="I492" s="242"/>
      <c r="J492" s="242"/>
      <c r="L492" s="2" cm="1">
        <f t="array" ref="L492">SUM(--(LEFT(_xlfn.TEXTSPLIT($E492,"/"))=L$2))</f>
        <v>172</v>
      </c>
      <c r="M492" s="2" cm="1">
        <f t="array" ref="M492">SUM(--(LEFT(_xlfn.TEXTSPLIT($E492,"/"))=M$2))</f>
        <v>149</v>
      </c>
      <c r="N492" s="2" t="b">
        <f t="shared" si="23"/>
        <v>1</v>
      </c>
    </row>
    <row r="493" spans="2:14" ht="15.75">
      <c r="B493" s="61" t="s">
        <v>1501</v>
      </c>
      <c r="C493" s="30" t="s">
        <v>1502</v>
      </c>
      <c r="D493" s="62">
        <v>35260</v>
      </c>
      <c r="E493" s="6" t="s">
        <v>1503</v>
      </c>
      <c r="F493" s="63" t="s">
        <v>46</v>
      </c>
      <c r="G493" s="242">
        <f t="shared" si="21"/>
        <v>2</v>
      </c>
      <c r="H493" s="242">
        <f t="shared" si="22"/>
        <v>7</v>
      </c>
      <c r="I493" s="242"/>
      <c r="J493" s="242"/>
      <c r="L493" s="2" cm="1">
        <f t="array" ref="L493">SUM(--(LEFT(_xlfn.TEXTSPLIT($E493,"/"))=L$2))</f>
        <v>63</v>
      </c>
      <c r="M493" s="2" cm="1">
        <f t="array" ref="M493">SUM(--(LEFT(_xlfn.TEXTSPLIT($E493,"/"))=M$2))</f>
        <v>55</v>
      </c>
      <c r="N493" s="2" t="b">
        <f t="shared" si="23"/>
        <v>1</v>
      </c>
    </row>
    <row r="494" spans="2:14" ht="15.75">
      <c r="B494" s="61" t="s">
        <v>1504</v>
      </c>
      <c r="C494" s="30" t="s">
        <v>1505</v>
      </c>
      <c r="D494" s="62">
        <v>39353</v>
      </c>
      <c r="E494" s="6" t="s">
        <v>1506</v>
      </c>
      <c r="F494" s="63" t="s">
        <v>80</v>
      </c>
      <c r="G494" s="242">
        <f t="shared" si="21"/>
        <v>4</v>
      </c>
      <c r="H494" s="242">
        <f t="shared" si="22"/>
        <v>5</v>
      </c>
      <c r="I494" s="242"/>
      <c r="J494" s="242"/>
      <c r="L494" s="2" cm="1">
        <f t="array" ref="L494">SUM(--(LEFT(_xlfn.TEXTSPLIT($E494,"/"))=L$2))</f>
        <v>116</v>
      </c>
      <c r="M494" s="2" cm="1">
        <f t="array" ref="M494">SUM(--(LEFT(_xlfn.TEXTSPLIT($E494,"/"))=M$2))</f>
        <v>120</v>
      </c>
      <c r="N494" s="2" t="b">
        <f t="shared" si="23"/>
        <v>0</v>
      </c>
    </row>
    <row r="495" spans="2:14" ht="15.75">
      <c r="B495" s="61" t="s">
        <v>1507</v>
      </c>
      <c r="C495" s="30" t="s">
        <v>1508</v>
      </c>
      <c r="D495" s="62">
        <v>35892</v>
      </c>
      <c r="E495" s="6" t="s">
        <v>1509</v>
      </c>
      <c r="F495" s="63" t="s">
        <v>150</v>
      </c>
      <c r="G495" s="242">
        <f t="shared" si="21"/>
        <v>1</v>
      </c>
      <c r="H495" s="242">
        <f t="shared" si="22"/>
        <v>2</v>
      </c>
      <c r="I495" s="242"/>
      <c r="J495" s="242"/>
      <c r="L495" s="2" cm="1">
        <f t="array" ref="L495">SUM(--(LEFT(_xlfn.TEXTSPLIT($E495,"/"))=L$2))</f>
        <v>187</v>
      </c>
      <c r="M495" s="2" cm="1">
        <f t="array" ref="M495">SUM(--(LEFT(_xlfn.TEXTSPLIT($E495,"/"))=M$2))</f>
        <v>171</v>
      </c>
      <c r="N495" s="2" t="b">
        <f t="shared" si="23"/>
        <v>1</v>
      </c>
    </row>
    <row r="496" spans="2:14" ht="15.75">
      <c r="B496" s="61" t="s">
        <v>1510</v>
      </c>
      <c r="C496" s="30" t="s">
        <v>1511</v>
      </c>
      <c r="D496" s="62">
        <v>33951</v>
      </c>
      <c r="E496" s="6" t="s">
        <v>1512</v>
      </c>
      <c r="F496" s="63" t="s">
        <v>309</v>
      </c>
      <c r="G496" s="242">
        <f t="shared" si="21"/>
        <v>2</v>
      </c>
      <c r="H496" s="242">
        <f t="shared" si="22"/>
        <v>7</v>
      </c>
      <c r="I496" s="242"/>
      <c r="J496" s="242"/>
      <c r="L496" s="2" cm="1">
        <f t="array" ref="L496">SUM(--(LEFT(_xlfn.TEXTSPLIT($E496,"/"))=L$2))</f>
        <v>118</v>
      </c>
      <c r="M496" s="2" cm="1">
        <f t="array" ref="M496">SUM(--(LEFT(_xlfn.TEXTSPLIT($E496,"/"))=M$2))</f>
        <v>87</v>
      </c>
      <c r="N496" s="2" t="b">
        <f t="shared" si="23"/>
        <v>1</v>
      </c>
    </row>
    <row r="497" spans="2:14" ht="15.75">
      <c r="B497" s="61" t="s">
        <v>1513</v>
      </c>
      <c r="C497" s="30" t="s">
        <v>1514</v>
      </c>
      <c r="D497" s="62">
        <v>36924</v>
      </c>
      <c r="E497" s="6" t="s">
        <v>1515</v>
      </c>
      <c r="F497" s="63" t="s">
        <v>131</v>
      </c>
      <c r="G497" s="242">
        <f t="shared" si="21"/>
        <v>1</v>
      </c>
      <c r="H497" s="242">
        <f t="shared" si="22"/>
        <v>5</v>
      </c>
      <c r="I497" s="242"/>
      <c r="J497" s="242"/>
      <c r="L497" s="2" cm="1">
        <f t="array" ref="L497">SUM(--(LEFT(_xlfn.TEXTSPLIT($E497,"/"))=L$2))</f>
        <v>198</v>
      </c>
      <c r="M497" s="2" cm="1">
        <f t="array" ref="M497">SUM(--(LEFT(_xlfn.TEXTSPLIT($E497,"/"))=M$2))</f>
        <v>186</v>
      </c>
      <c r="N497" s="2" t="b">
        <f t="shared" si="23"/>
        <v>1</v>
      </c>
    </row>
    <row r="498" spans="2:14" ht="15.75">
      <c r="B498" s="61" t="s">
        <v>1516</v>
      </c>
      <c r="C498" s="30" t="s">
        <v>1517</v>
      </c>
      <c r="D498" s="62">
        <v>33358</v>
      </c>
      <c r="E498" s="6" t="s">
        <v>1518</v>
      </c>
      <c r="F498" s="63" t="s">
        <v>103</v>
      </c>
      <c r="G498" s="242">
        <f t="shared" si="21"/>
        <v>5</v>
      </c>
      <c r="H498" s="242">
        <f t="shared" si="22"/>
        <v>2</v>
      </c>
      <c r="I498" s="242"/>
      <c r="J498" s="242"/>
      <c r="L498" s="2" cm="1">
        <f t="array" ref="L498">SUM(--(LEFT(_xlfn.TEXTSPLIT($E498,"/"))=L$2))</f>
        <v>5</v>
      </c>
      <c r="M498" s="2" cm="1">
        <f t="array" ref="M498">SUM(--(LEFT(_xlfn.TEXTSPLIT($E498,"/"))=M$2))</f>
        <v>2</v>
      </c>
      <c r="N498" s="2" t="b">
        <f t="shared" si="23"/>
        <v>1</v>
      </c>
    </row>
    <row r="499" spans="2:14" ht="15.75">
      <c r="B499" s="61" t="s">
        <v>1519</v>
      </c>
      <c r="C499" s="30" t="s">
        <v>1520</v>
      </c>
      <c r="D499" s="62">
        <v>37205</v>
      </c>
      <c r="E499" s="6" t="s">
        <v>1521</v>
      </c>
      <c r="F499" s="63" t="s">
        <v>442</v>
      </c>
      <c r="G499" s="242">
        <f t="shared" si="21"/>
        <v>2</v>
      </c>
      <c r="H499" s="242">
        <f t="shared" si="22"/>
        <v>6</v>
      </c>
      <c r="I499" s="242"/>
      <c r="J499" s="242"/>
      <c r="L499" s="2" cm="1">
        <f t="array" ref="L499">SUM(--(LEFT(_xlfn.TEXTSPLIT($E499,"/"))=L$2))</f>
        <v>181</v>
      </c>
      <c r="M499" s="2" cm="1">
        <f t="array" ref="M499">SUM(--(LEFT(_xlfn.TEXTSPLIT($E499,"/"))=M$2))</f>
        <v>164</v>
      </c>
      <c r="N499" s="2" t="b">
        <f t="shared" si="23"/>
        <v>1</v>
      </c>
    </row>
    <row r="500" spans="2:14" ht="15.75">
      <c r="B500" s="61" t="s">
        <v>1522</v>
      </c>
      <c r="C500" s="30" t="s">
        <v>1523</v>
      </c>
      <c r="D500" s="62">
        <v>38921</v>
      </c>
      <c r="E500" s="6" t="s">
        <v>1524</v>
      </c>
      <c r="F500" s="63" t="s">
        <v>455</v>
      </c>
      <c r="G500" s="242">
        <f t="shared" si="21"/>
        <v>4</v>
      </c>
      <c r="H500" s="242">
        <f t="shared" si="22"/>
        <v>7</v>
      </c>
      <c r="I500" s="242"/>
      <c r="J500" s="242"/>
      <c r="L500" s="2" cm="1">
        <f t="array" ref="L500">SUM(--(LEFT(_xlfn.TEXTSPLIT($E500,"/"))=L$2))</f>
        <v>77</v>
      </c>
      <c r="M500" s="2" cm="1">
        <f t="array" ref="M500">SUM(--(LEFT(_xlfn.TEXTSPLIT($E500,"/"))=M$2))</f>
        <v>89</v>
      </c>
      <c r="N500" s="2" t="b">
        <f t="shared" si="23"/>
        <v>0</v>
      </c>
    </row>
    <row r="501" spans="2:14" ht="15.75">
      <c r="B501" s="61" t="s">
        <v>1525</v>
      </c>
      <c r="C501" s="30" t="s">
        <v>1526</v>
      </c>
      <c r="D501" s="62">
        <v>36688</v>
      </c>
      <c r="E501" s="6" t="s">
        <v>1527</v>
      </c>
      <c r="F501" s="63" t="s">
        <v>232</v>
      </c>
      <c r="G501" s="242">
        <f t="shared" si="21"/>
        <v>2</v>
      </c>
      <c r="H501" s="242">
        <f t="shared" si="22"/>
        <v>7</v>
      </c>
      <c r="I501" s="242"/>
      <c r="J501" s="242"/>
      <c r="L501" s="2" cm="1">
        <f t="array" ref="L501">SUM(--(LEFT(_xlfn.TEXTSPLIT($E501,"/"))=L$2))</f>
        <v>183</v>
      </c>
      <c r="M501" s="2" cm="1">
        <f t="array" ref="M501">SUM(--(LEFT(_xlfn.TEXTSPLIT($E501,"/"))=M$2))</f>
        <v>165</v>
      </c>
      <c r="N501" s="2" t="b">
        <f t="shared" si="23"/>
        <v>1</v>
      </c>
    </row>
    <row r="502" spans="2:14" ht="15.75">
      <c r="B502" s="61" t="s">
        <v>1528</v>
      </c>
      <c r="C502" s="30" t="s">
        <v>2743</v>
      </c>
      <c r="D502" s="62">
        <v>38019</v>
      </c>
      <c r="E502" s="6" t="s">
        <v>1529</v>
      </c>
      <c r="F502" s="63" t="s">
        <v>245</v>
      </c>
      <c r="G502" s="242">
        <f t="shared" si="21"/>
        <v>1</v>
      </c>
      <c r="H502" s="242">
        <f t="shared" si="22"/>
        <v>1</v>
      </c>
      <c r="I502" s="242"/>
      <c r="J502" s="242"/>
      <c r="L502" s="2" cm="1">
        <f t="array" ref="L502">SUM(--(LEFT(_xlfn.TEXTSPLIT($E502,"/"))=L$2))</f>
        <v>19</v>
      </c>
      <c r="M502" s="2" cm="1">
        <f t="array" ref="M502">SUM(--(LEFT(_xlfn.TEXTSPLIT($E502,"/"))=M$2))</f>
        <v>15</v>
      </c>
      <c r="N502" s="2" t="b">
        <f t="shared" si="23"/>
        <v>1</v>
      </c>
    </row>
    <row r="503" spans="2:14" ht="15.75">
      <c r="B503" s="61" t="s">
        <v>1530</v>
      </c>
      <c r="C503" s="30" t="s">
        <v>1531</v>
      </c>
      <c r="D503" s="62">
        <v>36800</v>
      </c>
      <c r="E503" s="6" t="s">
        <v>1532</v>
      </c>
      <c r="F503" s="63" t="s">
        <v>58</v>
      </c>
      <c r="G503" s="242">
        <f t="shared" si="21"/>
        <v>1</v>
      </c>
      <c r="H503" s="242">
        <f t="shared" si="22"/>
        <v>7</v>
      </c>
      <c r="I503" s="242"/>
      <c r="J503" s="242"/>
      <c r="L503" s="2" cm="1">
        <f t="array" ref="L503">SUM(--(LEFT(_xlfn.TEXTSPLIT($E503,"/"))=L$2))</f>
        <v>142</v>
      </c>
      <c r="M503" s="2" cm="1">
        <f t="array" ref="M503">SUM(--(LEFT(_xlfn.TEXTSPLIT($E503,"/"))=M$2))</f>
        <v>143</v>
      </c>
      <c r="N503" s="2" t="b">
        <f t="shared" si="23"/>
        <v>0</v>
      </c>
    </row>
    <row r="504" spans="2:14" ht="15.75">
      <c r="B504" s="61" t="s">
        <v>1533</v>
      </c>
      <c r="C504" s="30" t="s">
        <v>1534</v>
      </c>
      <c r="D504" s="62">
        <v>35168</v>
      </c>
      <c r="E504" s="6" t="s">
        <v>1535</v>
      </c>
      <c r="F504" s="63" t="s">
        <v>58</v>
      </c>
      <c r="G504" s="242">
        <f t="shared" si="21"/>
        <v>2</v>
      </c>
      <c r="H504" s="242">
        <f t="shared" si="22"/>
        <v>6</v>
      </c>
      <c r="I504" s="242"/>
      <c r="J504" s="242"/>
      <c r="L504" s="2" cm="1">
        <f t="array" ref="L504">SUM(--(LEFT(_xlfn.TEXTSPLIT($E504,"/"))=L$2))</f>
        <v>140</v>
      </c>
      <c r="M504" s="2" cm="1">
        <f t="array" ref="M504">SUM(--(LEFT(_xlfn.TEXTSPLIT($E504,"/"))=M$2))</f>
        <v>127</v>
      </c>
      <c r="N504" s="2" t="b">
        <f t="shared" si="23"/>
        <v>1</v>
      </c>
    </row>
    <row r="505" spans="2:14" ht="15.75">
      <c r="B505" s="61" t="s">
        <v>1536</v>
      </c>
      <c r="C505" s="30" t="s">
        <v>1537</v>
      </c>
      <c r="D505" s="62">
        <v>35356</v>
      </c>
      <c r="E505" s="6" t="s">
        <v>1538</v>
      </c>
      <c r="F505" s="63" t="s">
        <v>46</v>
      </c>
      <c r="G505" s="242">
        <f t="shared" si="21"/>
        <v>3</v>
      </c>
      <c r="H505" s="242">
        <f t="shared" si="22"/>
        <v>5</v>
      </c>
      <c r="I505" s="242"/>
      <c r="J505" s="242"/>
      <c r="L505" s="2" cm="1">
        <f t="array" ref="L505">SUM(--(LEFT(_xlfn.TEXTSPLIT($E505,"/"))=L$2))</f>
        <v>140</v>
      </c>
      <c r="M505" s="2" cm="1">
        <f t="array" ref="M505">SUM(--(LEFT(_xlfn.TEXTSPLIT($E505,"/"))=M$2))</f>
        <v>119</v>
      </c>
      <c r="N505" s="2" t="b">
        <f t="shared" si="23"/>
        <v>1</v>
      </c>
    </row>
    <row r="506" spans="2:14" ht="15.75">
      <c r="B506" s="61" t="s">
        <v>1539</v>
      </c>
      <c r="C506" s="30" t="s">
        <v>1540</v>
      </c>
      <c r="D506" s="62">
        <v>34866</v>
      </c>
      <c r="E506" s="6" t="s">
        <v>1541</v>
      </c>
      <c r="F506" s="63" t="s">
        <v>84</v>
      </c>
      <c r="G506" s="242">
        <f t="shared" si="21"/>
        <v>3</v>
      </c>
      <c r="H506" s="242">
        <f t="shared" si="22"/>
        <v>5</v>
      </c>
      <c r="I506" s="242"/>
      <c r="J506" s="242"/>
      <c r="L506" s="2" cm="1">
        <f t="array" ref="L506">SUM(--(LEFT(_xlfn.TEXTSPLIT($E506,"/"))=L$2))</f>
        <v>234</v>
      </c>
      <c r="M506" s="2" cm="1">
        <f t="array" ref="M506">SUM(--(LEFT(_xlfn.TEXTSPLIT($E506,"/"))=M$2))</f>
        <v>229</v>
      </c>
      <c r="N506" s="2" t="b">
        <f t="shared" si="23"/>
        <v>1</v>
      </c>
    </row>
    <row r="507" spans="2:14" ht="15.75">
      <c r="B507" s="61" t="s">
        <v>1542</v>
      </c>
      <c r="C507" s="30" t="s">
        <v>1543</v>
      </c>
      <c r="D507" s="62">
        <v>37380</v>
      </c>
      <c r="E507" s="6" t="s">
        <v>1544</v>
      </c>
      <c r="F507" s="63" t="s">
        <v>107</v>
      </c>
      <c r="G507" s="242">
        <f t="shared" si="21"/>
        <v>1</v>
      </c>
      <c r="H507" s="242">
        <f t="shared" si="22"/>
        <v>6</v>
      </c>
      <c r="I507" s="242"/>
      <c r="J507" s="242"/>
      <c r="L507" s="2" cm="1">
        <f t="array" ref="L507">SUM(--(LEFT(_xlfn.TEXTSPLIT($E507,"/"))=L$2))</f>
        <v>157</v>
      </c>
      <c r="M507" s="2" cm="1">
        <f t="array" ref="M507">SUM(--(LEFT(_xlfn.TEXTSPLIT($E507,"/"))=M$2))</f>
        <v>139</v>
      </c>
      <c r="N507" s="2" t="b">
        <f t="shared" si="23"/>
        <v>1</v>
      </c>
    </row>
    <row r="508" spans="2:14" ht="15.75">
      <c r="B508" s="61" t="s">
        <v>1545</v>
      </c>
      <c r="C508" s="30" t="s">
        <v>1546</v>
      </c>
      <c r="D508" s="62">
        <v>35411</v>
      </c>
      <c r="E508" s="6" t="s">
        <v>1547</v>
      </c>
      <c r="F508" s="63" t="s">
        <v>54</v>
      </c>
      <c r="G508" s="242">
        <f t="shared" si="21"/>
        <v>2</v>
      </c>
      <c r="H508" s="242">
        <f t="shared" si="22"/>
        <v>4</v>
      </c>
      <c r="I508" s="242"/>
      <c r="J508" s="242"/>
      <c r="L508" s="2" cm="1">
        <f t="array" ref="L508">SUM(--(LEFT(_xlfn.TEXTSPLIT($E508,"/"))=L$2))</f>
        <v>73</v>
      </c>
      <c r="M508" s="2" cm="1">
        <f t="array" ref="M508">SUM(--(LEFT(_xlfn.TEXTSPLIT($E508,"/"))=M$2))</f>
        <v>56</v>
      </c>
      <c r="N508" s="2" t="b">
        <f t="shared" si="23"/>
        <v>1</v>
      </c>
    </row>
    <row r="509" spans="2:14" ht="15.75">
      <c r="B509" s="61" t="s">
        <v>1548</v>
      </c>
      <c r="C509" s="30" t="s">
        <v>1549</v>
      </c>
      <c r="D509" s="62">
        <v>37009</v>
      </c>
      <c r="E509" s="6" t="s">
        <v>1550</v>
      </c>
      <c r="F509" s="63" t="s">
        <v>46</v>
      </c>
      <c r="G509" s="242">
        <f t="shared" si="21"/>
        <v>4</v>
      </c>
      <c r="H509" s="242">
        <f t="shared" si="22"/>
        <v>6</v>
      </c>
      <c r="I509" s="242"/>
      <c r="J509" s="242"/>
      <c r="L509" s="2" cm="1">
        <f t="array" ref="L509">SUM(--(LEFT(_xlfn.TEXTSPLIT($E509,"/"))=L$2))</f>
        <v>216</v>
      </c>
      <c r="M509" s="2" cm="1">
        <f t="array" ref="M509">SUM(--(LEFT(_xlfn.TEXTSPLIT($E509,"/"))=M$2))</f>
        <v>200</v>
      </c>
      <c r="N509" s="2" t="b">
        <f t="shared" si="23"/>
        <v>1</v>
      </c>
    </row>
    <row r="510" spans="2:14" ht="15.75">
      <c r="B510" s="61" t="s">
        <v>1551</v>
      </c>
      <c r="C510" s="30" t="s">
        <v>1552</v>
      </c>
      <c r="D510" s="62">
        <v>37954</v>
      </c>
      <c r="E510" s="6" t="s">
        <v>1553</v>
      </c>
      <c r="F510" s="63" t="s">
        <v>50</v>
      </c>
      <c r="G510" s="242">
        <f t="shared" si="21"/>
        <v>5</v>
      </c>
      <c r="H510" s="242">
        <f t="shared" si="22"/>
        <v>6</v>
      </c>
      <c r="I510" s="242"/>
      <c r="J510" s="242"/>
      <c r="L510" s="2" cm="1">
        <f t="array" ref="L510">SUM(--(LEFT(_xlfn.TEXTSPLIT($E510,"/"))=L$2))</f>
        <v>213</v>
      </c>
      <c r="M510" s="2" cm="1">
        <f t="array" ref="M510">SUM(--(LEFT(_xlfn.TEXTSPLIT($E510,"/"))=M$2))</f>
        <v>209</v>
      </c>
      <c r="N510" s="2" t="b">
        <f t="shared" si="23"/>
        <v>1</v>
      </c>
    </row>
    <row r="511" spans="2:14" ht="15.75">
      <c r="B511" s="61" t="s">
        <v>1554</v>
      </c>
      <c r="C511" s="30" t="s">
        <v>1555</v>
      </c>
      <c r="D511" s="62">
        <v>39148</v>
      </c>
      <c r="E511" s="6" t="s">
        <v>1556</v>
      </c>
      <c r="F511" s="63" t="s">
        <v>58</v>
      </c>
      <c r="G511" s="242">
        <f t="shared" si="21"/>
        <v>1</v>
      </c>
      <c r="H511" s="242">
        <f t="shared" si="22"/>
        <v>3</v>
      </c>
      <c r="I511" s="242"/>
      <c r="J511" s="242"/>
      <c r="L511" s="2" cm="1">
        <f t="array" ref="L511">SUM(--(LEFT(_xlfn.TEXTSPLIT($E511,"/"))=L$2))</f>
        <v>146</v>
      </c>
      <c r="M511" s="2" cm="1">
        <f t="array" ref="M511">SUM(--(LEFT(_xlfn.TEXTSPLIT($E511,"/"))=M$2))</f>
        <v>127</v>
      </c>
      <c r="N511" s="2" t="b">
        <f t="shared" si="23"/>
        <v>1</v>
      </c>
    </row>
    <row r="512" spans="2:14" ht="15.75">
      <c r="B512" s="61" t="s">
        <v>1557</v>
      </c>
      <c r="C512" s="30" t="s">
        <v>1558</v>
      </c>
      <c r="D512" s="62">
        <v>36995</v>
      </c>
      <c r="E512" s="6" t="s">
        <v>1559</v>
      </c>
      <c r="F512" s="63" t="s">
        <v>73</v>
      </c>
      <c r="G512" s="242">
        <f t="shared" si="21"/>
        <v>2</v>
      </c>
      <c r="H512" s="242">
        <f t="shared" si="22"/>
        <v>6</v>
      </c>
      <c r="I512" s="242"/>
      <c r="J512" s="242"/>
      <c r="L512" s="2" cm="1">
        <f t="array" ref="L512">SUM(--(LEFT(_xlfn.TEXTSPLIT($E512,"/"))=L$2))</f>
        <v>181</v>
      </c>
      <c r="M512" s="2" cm="1">
        <f t="array" ref="M512">SUM(--(LEFT(_xlfn.TEXTSPLIT($E512,"/"))=M$2))</f>
        <v>176</v>
      </c>
      <c r="N512" s="2" t="b">
        <f t="shared" si="23"/>
        <v>1</v>
      </c>
    </row>
    <row r="513" spans="2:14" ht="15.75">
      <c r="B513" s="61" t="s">
        <v>1560</v>
      </c>
      <c r="C513" s="30" t="s">
        <v>1561</v>
      </c>
      <c r="D513" s="62">
        <v>34685</v>
      </c>
      <c r="E513" s="6" t="s">
        <v>1562</v>
      </c>
      <c r="F513" s="63" t="s">
        <v>211</v>
      </c>
      <c r="G513" s="242">
        <f t="shared" si="21"/>
        <v>3</v>
      </c>
      <c r="H513" s="242">
        <f t="shared" si="22"/>
        <v>6</v>
      </c>
      <c r="I513" s="242"/>
      <c r="J513" s="242"/>
      <c r="L513" s="2" cm="1">
        <f t="array" ref="L513">SUM(--(LEFT(_xlfn.TEXTSPLIT($E513,"/"))=L$2))</f>
        <v>151</v>
      </c>
      <c r="M513" s="2" cm="1">
        <f t="array" ref="M513">SUM(--(LEFT(_xlfn.TEXTSPLIT($E513,"/"))=M$2))</f>
        <v>133</v>
      </c>
      <c r="N513" s="2" t="b">
        <f t="shared" si="23"/>
        <v>1</v>
      </c>
    </row>
    <row r="514" spans="2:14" ht="15.75">
      <c r="B514" s="61" t="s">
        <v>1563</v>
      </c>
      <c r="C514" s="30" t="s">
        <v>1564</v>
      </c>
      <c r="D514" s="62">
        <v>39244</v>
      </c>
      <c r="E514" s="6" t="s">
        <v>1565</v>
      </c>
      <c r="F514" s="63" t="s">
        <v>107</v>
      </c>
      <c r="G514" s="242">
        <f t="shared" si="21"/>
        <v>2</v>
      </c>
      <c r="H514" s="242">
        <f t="shared" si="22"/>
        <v>1</v>
      </c>
      <c r="I514" s="242"/>
      <c r="J514" s="242"/>
      <c r="L514" s="2" cm="1">
        <f t="array" ref="L514">SUM(--(LEFT(_xlfn.TEXTSPLIT($E514,"/"))=L$2))</f>
        <v>153</v>
      </c>
      <c r="M514" s="2" cm="1">
        <f t="array" ref="M514">SUM(--(LEFT(_xlfn.TEXTSPLIT($E514,"/"))=M$2))</f>
        <v>126</v>
      </c>
      <c r="N514" s="2" t="b">
        <f t="shared" si="23"/>
        <v>1</v>
      </c>
    </row>
    <row r="515" spans="2:14" ht="15.75">
      <c r="B515" s="61" t="s">
        <v>1566</v>
      </c>
      <c r="C515" s="30" t="s">
        <v>1567</v>
      </c>
      <c r="D515" s="62">
        <v>35248</v>
      </c>
      <c r="E515" s="6" t="s">
        <v>1568</v>
      </c>
      <c r="F515" s="63" t="s">
        <v>54</v>
      </c>
      <c r="G515" s="242">
        <f t="shared" si="21"/>
        <v>1</v>
      </c>
      <c r="H515" s="242">
        <f t="shared" si="22"/>
        <v>2</v>
      </c>
      <c r="I515" s="242"/>
      <c r="J515" s="242"/>
      <c r="L515" s="2" cm="1">
        <f t="array" ref="L515">SUM(--(LEFT(_xlfn.TEXTSPLIT($E515,"/"))=L$2))</f>
        <v>153</v>
      </c>
      <c r="M515" s="2" cm="1">
        <f t="array" ref="M515">SUM(--(LEFT(_xlfn.TEXTSPLIT($E515,"/"))=M$2))</f>
        <v>130</v>
      </c>
      <c r="N515" s="2" t="b">
        <f t="shared" si="23"/>
        <v>1</v>
      </c>
    </row>
    <row r="516" spans="2:14" ht="15.75">
      <c r="B516" s="61" t="s">
        <v>1569</v>
      </c>
      <c r="C516" s="30" t="s">
        <v>1570</v>
      </c>
      <c r="D516" s="62">
        <v>36777</v>
      </c>
      <c r="E516" s="6" t="s">
        <v>1571</v>
      </c>
      <c r="F516" s="63" t="s">
        <v>103</v>
      </c>
      <c r="G516" s="242">
        <f t="shared" ref="G516:G579" si="24">ROUNDUP(DAY(D516) / 7,0)</f>
        <v>2</v>
      </c>
      <c r="H516" s="242">
        <f t="shared" ref="H516:H579" si="25">WEEKDAY(D516,2)</f>
        <v>5</v>
      </c>
      <c r="I516" s="242"/>
      <c r="J516" s="242"/>
      <c r="L516" s="2" cm="1">
        <f t="array" ref="L516">SUM(--(LEFT(_xlfn.TEXTSPLIT($E516,"/"))=L$2))</f>
        <v>190</v>
      </c>
      <c r="M516" s="2" cm="1">
        <f t="array" ref="M516">SUM(--(LEFT(_xlfn.TEXTSPLIT($E516,"/"))=M$2))</f>
        <v>185</v>
      </c>
      <c r="N516" s="2" t="b">
        <f t="shared" ref="N516:N579" si="26">L516&gt;M516</f>
        <v>1</v>
      </c>
    </row>
    <row r="517" spans="2:14" ht="15.75">
      <c r="B517" s="61" t="s">
        <v>1572</v>
      </c>
      <c r="C517" s="30" t="s">
        <v>1573</v>
      </c>
      <c r="D517" s="62">
        <v>38032</v>
      </c>
      <c r="E517" s="6" t="s">
        <v>1574</v>
      </c>
      <c r="F517" s="63" t="s">
        <v>179</v>
      </c>
      <c r="G517" s="242">
        <f t="shared" si="24"/>
        <v>3</v>
      </c>
      <c r="H517" s="242">
        <f t="shared" si="25"/>
        <v>7</v>
      </c>
      <c r="I517" s="242"/>
      <c r="J517" s="242"/>
      <c r="L517" s="2" cm="1">
        <f t="array" ref="L517">SUM(--(LEFT(_xlfn.TEXTSPLIT($E517,"/"))=L$2))</f>
        <v>195</v>
      </c>
      <c r="M517" s="2" cm="1">
        <f t="array" ref="M517">SUM(--(LEFT(_xlfn.TEXTSPLIT($E517,"/"))=M$2))</f>
        <v>197</v>
      </c>
      <c r="N517" s="2" t="b">
        <f t="shared" si="26"/>
        <v>0</v>
      </c>
    </row>
    <row r="518" spans="2:14" ht="15.75">
      <c r="B518" s="61" t="s">
        <v>1575</v>
      </c>
      <c r="C518" s="30" t="s">
        <v>1576</v>
      </c>
      <c r="D518" s="62">
        <v>35656</v>
      </c>
      <c r="E518" s="6" t="s">
        <v>1577</v>
      </c>
      <c r="F518" s="63" t="s">
        <v>121</v>
      </c>
      <c r="G518" s="242">
        <f t="shared" si="24"/>
        <v>2</v>
      </c>
      <c r="H518" s="242">
        <f t="shared" si="25"/>
        <v>4</v>
      </c>
      <c r="I518" s="242"/>
      <c r="J518" s="242"/>
      <c r="L518" s="2" cm="1">
        <f t="array" ref="L518">SUM(--(LEFT(_xlfn.TEXTSPLIT($E518,"/"))=L$2))</f>
        <v>93</v>
      </c>
      <c r="M518" s="2" cm="1">
        <f t="array" ref="M518">SUM(--(LEFT(_xlfn.TEXTSPLIT($E518,"/"))=M$2))</f>
        <v>87</v>
      </c>
      <c r="N518" s="2" t="b">
        <f t="shared" si="26"/>
        <v>1</v>
      </c>
    </row>
    <row r="519" spans="2:14" ht="15.75">
      <c r="B519" s="61" t="s">
        <v>1578</v>
      </c>
      <c r="C519" s="30" t="s">
        <v>1579</v>
      </c>
      <c r="D519" s="62">
        <v>33955</v>
      </c>
      <c r="E519" s="6" t="s">
        <v>1580</v>
      </c>
      <c r="F519" s="63" t="s">
        <v>455</v>
      </c>
      <c r="G519" s="242">
        <f t="shared" si="24"/>
        <v>3</v>
      </c>
      <c r="H519" s="242">
        <f t="shared" si="25"/>
        <v>4</v>
      </c>
      <c r="I519" s="242"/>
      <c r="J519" s="242"/>
      <c r="L519" s="2" cm="1">
        <f t="array" ref="L519">SUM(--(LEFT(_xlfn.TEXTSPLIT($E519,"/"))=L$2))</f>
        <v>177</v>
      </c>
      <c r="M519" s="2" cm="1">
        <f t="array" ref="M519">SUM(--(LEFT(_xlfn.TEXTSPLIT($E519,"/"))=M$2))</f>
        <v>171</v>
      </c>
      <c r="N519" s="2" t="b">
        <f t="shared" si="26"/>
        <v>1</v>
      </c>
    </row>
    <row r="520" spans="2:14" ht="15.75">
      <c r="B520" s="61" t="s">
        <v>1581</v>
      </c>
      <c r="C520" s="30" t="s">
        <v>1582</v>
      </c>
      <c r="D520" s="62">
        <v>36368</v>
      </c>
      <c r="E520" s="6" t="s">
        <v>1583</v>
      </c>
      <c r="F520" s="63" t="s">
        <v>54</v>
      </c>
      <c r="G520" s="242">
        <f t="shared" si="24"/>
        <v>4</v>
      </c>
      <c r="H520" s="242">
        <f t="shared" si="25"/>
        <v>2</v>
      </c>
      <c r="I520" s="242"/>
      <c r="J520" s="242"/>
      <c r="L520" s="2" cm="1">
        <f t="array" ref="L520">SUM(--(LEFT(_xlfn.TEXTSPLIT($E520,"/"))=L$2))</f>
        <v>28</v>
      </c>
      <c r="M520" s="2" cm="1">
        <f t="array" ref="M520">SUM(--(LEFT(_xlfn.TEXTSPLIT($E520,"/"))=M$2))</f>
        <v>20</v>
      </c>
      <c r="N520" s="2" t="b">
        <f t="shared" si="26"/>
        <v>1</v>
      </c>
    </row>
    <row r="521" spans="2:14" ht="15.75">
      <c r="B521" s="61" t="s">
        <v>1584</v>
      </c>
      <c r="C521" s="30" t="s">
        <v>1585</v>
      </c>
      <c r="D521" s="62">
        <v>35113</v>
      </c>
      <c r="E521" s="6" t="s">
        <v>1586</v>
      </c>
      <c r="F521" s="63" t="s">
        <v>339</v>
      </c>
      <c r="G521" s="242">
        <f t="shared" si="24"/>
        <v>3</v>
      </c>
      <c r="H521" s="242">
        <f t="shared" si="25"/>
        <v>7</v>
      </c>
      <c r="I521" s="242"/>
      <c r="J521" s="242"/>
      <c r="L521" s="2" cm="1">
        <f t="array" ref="L521">SUM(--(LEFT(_xlfn.TEXTSPLIT($E521,"/"))=L$2))</f>
        <v>217</v>
      </c>
      <c r="M521" s="2" cm="1">
        <f t="array" ref="M521">SUM(--(LEFT(_xlfn.TEXTSPLIT($E521,"/"))=M$2))</f>
        <v>208</v>
      </c>
      <c r="N521" s="2" t="b">
        <f t="shared" si="26"/>
        <v>1</v>
      </c>
    </row>
    <row r="522" spans="2:14" ht="15.75">
      <c r="B522" s="61" t="s">
        <v>1587</v>
      </c>
      <c r="C522" s="30" t="s">
        <v>1588</v>
      </c>
      <c r="D522" s="62">
        <v>37859</v>
      </c>
      <c r="E522" s="6" t="s">
        <v>1589</v>
      </c>
      <c r="F522" s="63" t="s">
        <v>175</v>
      </c>
      <c r="G522" s="242">
        <f t="shared" si="24"/>
        <v>4</v>
      </c>
      <c r="H522" s="242">
        <f t="shared" si="25"/>
        <v>2</v>
      </c>
      <c r="I522" s="242"/>
      <c r="J522" s="242"/>
      <c r="L522" s="2" cm="1">
        <f t="array" ref="L522">SUM(--(LEFT(_xlfn.TEXTSPLIT($E522,"/"))=L$2))</f>
        <v>75</v>
      </c>
      <c r="M522" s="2" cm="1">
        <f t="array" ref="M522">SUM(--(LEFT(_xlfn.TEXTSPLIT($E522,"/"))=M$2))</f>
        <v>75</v>
      </c>
      <c r="N522" s="2" t="b">
        <f t="shared" si="26"/>
        <v>0</v>
      </c>
    </row>
    <row r="523" spans="2:14" ht="15.75">
      <c r="B523" s="61" t="s">
        <v>1590</v>
      </c>
      <c r="C523" s="30" t="s">
        <v>1591</v>
      </c>
      <c r="D523" s="62">
        <v>37151</v>
      </c>
      <c r="E523" s="6" t="s">
        <v>1592</v>
      </c>
      <c r="F523" s="63" t="s">
        <v>455</v>
      </c>
      <c r="G523" s="242">
        <f t="shared" si="24"/>
        <v>3</v>
      </c>
      <c r="H523" s="242">
        <f t="shared" si="25"/>
        <v>1</v>
      </c>
      <c r="I523" s="242"/>
      <c r="J523" s="242"/>
      <c r="L523" s="2" cm="1">
        <f t="array" ref="L523">SUM(--(LEFT(_xlfn.TEXTSPLIT($E523,"/"))=L$2))</f>
        <v>5</v>
      </c>
      <c r="M523" s="2" cm="1">
        <f t="array" ref="M523">SUM(--(LEFT(_xlfn.TEXTSPLIT($E523,"/"))=M$2))</f>
        <v>7</v>
      </c>
      <c r="N523" s="2" t="b">
        <f t="shared" si="26"/>
        <v>0</v>
      </c>
    </row>
    <row r="524" spans="2:14" ht="15.75">
      <c r="B524" s="61" t="s">
        <v>1593</v>
      </c>
      <c r="C524" s="30" t="s">
        <v>1594</v>
      </c>
      <c r="D524" s="62">
        <v>37133</v>
      </c>
      <c r="E524" s="6" t="s">
        <v>1595</v>
      </c>
      <c r="F524" s="63" t="s">
        <v>80</v>
      </c>
      <c r="G524" s="242">
        <f t="shared" si="24"/>
        <v>5</v>
      </c>
      <c r="H524" s="242">
        <f t="shared" si="25"/>
        <v>4</v>
      </c>
      <c r="I524" s="242"/>
      <c r="J524" s="242"/>
      <c r="L524" s="2" cm="1">
        <f t="array" ref="L524">SUM(--(LEFT(_xlfn.TEXTSPLIT($E524,"/"))=L$2))</f>
        <v>112</v>
      </c>
      <c r="M524" s="2" cm="1">
        <f t="array" ref="M524">SUM(--(LEFT(_xlfn.TEXTSPLIT($E524,"/"))=M$2))</f>
        <v>107</v>
      </c>
      <c r="N524" s="2" t="b">
        <f t="shared" si="26"/>
        <v>1</v>
      </c>
    </row>
    <row r="525" spans="2:14" ht="15.75">
      <c r="B525" s="61" t="s">
        <v>1596</v>
      </c>
      <c r="C525" s="30" t="s">
        <v>1597</v>
      </c>
      <c r="D525" s="62">
        <v>37148</v>
      </c>
      <c r="E525" s="6" t="s">
        <v>1598</v>
      </c>
      <c r="F525" s="63" t="s">
        <v>58</v>
      </c>
      <c r="G525" s="242">
        <f t="shared" si="24"/>
        <v>2</v>
      </c>
      <c r="H525" s="242">
        <f t="shared" si="25"/>
        <v>5</v>
      </c>
      <c r="I525" s="242"/>
      <c r="J525" s="242"/>
      <c r="L525" s="2" cm="1">
        <f t="array" ref="L525">SUM(--(LEFT(_xlfn.TEXTSPLIT($E525,"/"))=L$2))</f>
        <v>237</v>
      </c>
      <c r="M525" s="2" cm="1">
        <f t="array" ref="M525">SUM(--(LEFT(_xlfn.TEXTSPLIT($E525,"/"))=M$2))</f>
        <v>212</v>
      </c>
      <c r="N525" s="2" t="b">
        <f t="shared" si="26"/>
        <v>1</v>
      </c>
    </row>
    <row r="526" spans="2:14" ht="15.75">
      <c r="B526" s="61" t="s">
        <v>1599</v>
      </c>
      <c r="C526" s="30" t="s">
        <v>1600</v>
      </c>
      <c r="D526" s="62">
        <v>35174</v>
      </c>
      <c r="E526" s="6" t="s">
        <v>1601</v>
      </c>
      <c r="F526" s="63" t="s">
        <v>179</v>
      </c>
      <c r="G526" s="242">
        <f t="shared" si="24"/>
        <v>3</v>
      </c>
      <c r="H526" s="242">
        <f t="shared" si="25"/>
        <v>5</v>
      </c>
      <c r="I526" s="242"/>
      <c r="J526" s="242"/>
      <c r="L526" s="2" cm="1">
        <f t="array" ref="L526">SUM(--(LEFT(_xlfn.TEXTSPLIT($E526,"/"))=L$2))</f>
        <v>232</v>
      </c>
      <c r="M526" s="2" cm="1">
        <f t="array" ref="M526">SUM(--(LEFT(_xlfn.TEXTSPLIT($E526,"/"))=M$2))</f>
        <v>214</v>
      </c>
      <c r="N526" s="2" t="b">
        <f t="shared" si="26"/>
        <v>1</v>
      </c>
    </row>
    <row r="527" spans="2:14" ht="15.75">
      <c r="B527" s="61" t="s">
        <v>1602</v>
      </c>
      <c r="C527" s="30" t="s">
        <v>1603</v>
      </c>
      <c r="D527" s="62">
        <v>37740</v>
      </c>
      <c r="E527" s="6" t="s">
        <v>1604</v>
      </c>
      <c r="F527" s="63" t="s">
        <v>252</v>
      </c>
      <c r="G527" s="242">
        <f t="shared" si="24"/>
        <v>5</v>
      </c>
      <c r="H527" s="242">
        <f t="shared" si="25"/>
        <v>2</v>
      </c>
      <c r="I527" s="242"/>
      <c r="J527" s="242"/>
      <c r="L527" s="2" cm="1">
        <f t="array" ref="L527">SUM(--(LEFT(_xlfn.TEXTSPLIT($E527,"/"))=L$2))</f>
        <v>20</v>
      </c>
      <c r="M527" s="2" cm="1">
        <f t="array" ref="M527">SUM(--(LEFT(_xlfn.TEXTSPLIT($E527,"/"))=M$2))</f>
        <v>19</v>
      </c>
      <c r="N527" s="2" t="b">
        <f t="shared" si="26"/>
        <v>1</v>
      </c>
    </row>
    <row r="528" spans="2:14" ht="15.75">
      <c r="B528" s="61" t="s">
        <v>1605</v>
      </c>
      <c r="C528" s="30" t="s">
        <v>1606</v>
      </c>
      <c r="D528" s="62">
        <v>33487</v>
      </c>
      <c r="E528" s="6" t="s">
        <v>1607</v>
      </c>
      <c r="F528" s="63" t="s">
        <v>442</v>
      </c>
      <c r="G528" s="242">
        <f t="shared" si="24"/>
        <v>1</v>
      </c>
      <c r="H528" s="242">
        <f t="shared" si="25"/>
        <v>5</v>
      </c>
      <c r="I528" s="242"/>
      <c r="J528" s="242"/>
      <c r="L528" s="2" cm="1">
        <f t="array" ref="L528">SUM(--(LEFT(_xlfn.TEXTSPLIT($E528,"/"))=L$2))</f>
        <v>46</v>
      </c>
      <c r="M528" s="2" cm="1">
        <f t="array" ref="M528">SUM(--(LEFT(_xlfn.TEXTSPLIT($E528,"/"))=M$2))</f>
        <v>47</v>
      </c>
      <c r="N528" s="2" t="b">
        <f t="shared" si="26"/>
        <v>0</v>
      </c>
    </row>
    <row r="529" spans="2:14" ht="15.75">
      <c r="B529" s="61" t="s">
        <v>1608</v>
      </c>
      <c r="C529" s="30" t="s">
        <v>1609</v>
      </c>
      <c r="D529" s="62">
        <v>36200</v>
      </c>
      <c r="E529" s="6" t="s">
        <v>1610</v>
      </c>
      <c r="F529" s="63" t="s">
        <v>103</v>
      </c>
      <c r="G529" s="242">
        <f t="shared" si="24"/>
        <v>2</v>
      </c>
      <c r="H529" s="242">
        <f t="shared" si="25"/>
        <v>2</v>
      </c>
      <c r="I529" s="242"/>
      <c r="J529" s="242"/>
      <c r="L529" s="2" cm="1">
        <f t="array" ref="L529">SUM(--(LEFT(_xlfn.TEXTSPLIT($E529,"/"))=L$2))</f>
        <v>102</v>
      </c>
      <c r="M529" s="2" cm="1">
        <f t="array" ref="M529">SUM(--(LEFT(_xlfn.TEXTSPLIT($E529,"/"))=M$2))</f>
        <v>98</v>
      </c>
      <c r="N529" s="2" t="b">
        <f t="shared" si="26"/>
        <v>1</v>
      </c>
    </row>
    <row r="530" spans="2:14" ht="15.75">
      <c r="B530" s="61" t="s">
        <v>1611</v>
      </c>
      <c r="C530" s="30" t="s">
        <v>1612</v>
      </c>
      <c r="D530" s="62">
        <v>38332</v>
      </c>
      <c r="E530" s="6" t="s">
        <v>1613</v>
      </c>
      <c r="F530" s="63" t="s">
        <v>84</v>
      </c>
      <c r="G530" s="242">
        <f t="shared" si="24"/>
        <v>2</v>
      </c>
      <c r="H530" s="242">
        <f t="shared" si="25"/>
        <v>6</v>
      </c>
      <c r="I530" s="242"/>
      <c r="J530" s="242"/>
      <c r="L530" s="2" cm="1">
        <f t="array" ref="L530">SUM(--(LEFT(_xlfn.TEXTSPLIT($E530,"/"))=L$2))</f>
        <v>52</v>
      </c>
      <c r="M530" s="2" cm="1">
        <f t="array" ref="M530">SUM(--(LEFT(_xlfn.TEXTSPLIT($E530,"/"))=M$2))</f>
        <v>63</v>
      </c>
      <c r="N530" s="2" t="b">
        <f t="shared" si="26"/>
        <v>0</v>
      </c>
    </row>
    <row r="531" spans="2:14" ht="15.75">
      <c r="B531" s="61" t="s">
        <v>1614</v>
      </c>
      <c r="C531" s="30" t="s">
        <v>1615</v>
      </c>
      <c r="D531" s="62">
        <v>37329</v>
      </c>
      <c r="E531" s="6" t="s">
        <v>1616</v>
      </c>
      <c r="F531" s="63" t="s">
        <v>179</v>
      </c>
      <c r="G531" s="242">
        <f t="shared" si="24"/>
        <v>2</v>
      </c>
      <c r="H531" s="242">
        <f t="shared" si="25"/>
        <v>4</v>
      </c>
      <c r="I531" s="242"/>
      <c r="J531" s="242"/>
      <c r="L531" s="2" cm="1">
        <f t="array" ref="L531">SUM(--(LEFT(_xlfn.TEXTSPLIT($E531,"/"))=L$2))</f>
        <v>266</v>
      </c>
      <c r="M531" s="2" cm="1">
        <f t="array" ref="M531">SUM(--(LEFT(_xlfn.TEXTSPLIT($E531,"/"))=M$2))</f>
        <v>259</v>
      </c>
      <c r="N531" s="2" t="b">
        <f t="shared" si="26"/>
        <v>1</v>
      </c>
    </row>
    <row r="532" spans="2:14" ht="15.75">
      <c r="B532" s="61" t="s">
        <v>1617</v>
      </c>
      <c r="C532" s="30" t="s">
        <v>1618</v>
      </c>
      <c r="D532" s="62">
        <v>37170</v>
      </c>
      <c r="E532" s="6" t="s">
        <v>1619</v>
      </c>
      <c r="F532" s="63" t="s">
        <v>399</v>
      </c>
      <c r="G532" s="242">
        <f t="shared" si="24"/>
        <v>1</v>
      </c>
      <c r="H532" s="242">
        <f t="shared" si="25"/>
        <v>6</v>
      </c>
      <c r="I532" s="242"/>
      <c r="J532" s="242"/>
      <c r="L532" s="2" cm="1">
        <f t="array" ref="L532">SUM(--(LEFT(_xlfn.TEXTSPLIT($E532,"/"))=L$2))</f>
        <v>156</v>
      </c>
      <c r="M532" s="2" cm="1">
        <f t="array" ref="M532">SUM(--(LEFT(_xlfn.TEXTSPLIT($E532,"/"))=M$2))</f>
        <v>162</v>
      </c>
      <c r="N532" s="2" t="b">
        <f t="shared" si="26"/>
        <v>0</v>
      </c>
    </row>
    <row r="533" spans="2:14" ht="15.75">
      <c r="B533" s="61" t="s">
        <v>1620</v>
      </c>
      <c r="C533" s="30" t="s">
        <v>1621</v>
      </c>
      <c r="D533" s="62">
        <v>38136</v>
      </c>
      <c r="E533" s="6" t="s">
        <v>1622</v>
      </c>
      <c r="F533" s="63" t="s">
        <v>252</v>
      </c>
      <c r="G533" s="242">
        <f t="shared" si="24"/>
        <v>5</v>
      </c>
      <c r="H533" s="242">
        <f t="shared" si="25"/>
        <v>6</v>
      </c>
      <c r="I533" s="242"/>
      <c r="J533" s="242"/>
      <c r="L533" s="2" cm="1">
        <f t="array" ref="L533">SUM(--(LEFT(_xlfn.TEXTSPLIT($E533,"/"))=L$2))</f>
        <v>84</v>
      </c>
      <c r="M533" s="2" cm="1">
        <f t="array" ref="M533">SUM(--(LEFT(_xlfn.TEXTSPLIT($E533,"/"))=M$2))</f>
        <v>75</v>
      </c>
      <c r="N533" s="2" t="b">
        <f t="shared" si="26"/>
        <v>1</v>
      </c>
    </row>
    <row r="534" spans="2:14" ht="15.75">
      <c r="B534" s="61" t="s">
        <v>1623</v>
      </c>
      <c r="C534" s="30" t="s">
        <v>1624</v>
      </c>
      <c r="D534" s="62">
        <v>38972</v>
      </c>
      <c r="E534" s="6" t="s">
        <v>1625</v>
      </c>
      <c r="F534" s="63" t="s">
        <v>103</v>
      </c>
      <c r="G534" s="242">
        <f t="shared" si="24"/>
        <v>2</v>
      </c>
      <c r="H534" s="242">
        <f t="shared" si="25"/>
        <v>2</v>
      </c>
      <c r="I534" s="242"/>
      <c r="J534" s="242"/>
      <c r="L534" s="2" cm="1">
        <f t="array" ref="L534">SUM(--(LEFT(_xlfn.TEXTSPLIT($E534,"/"))=L$2))</f>
        <v>253</v>
      </c>
      <c r="M534" s="2" cm="1">
        <f t="array" ref="M534">SUM(--(LEFT(_xlfn.TEXTSPLIT($E534,"/"))=M$2))</f>
        <v>224</v>
      </c>
      <c r="N534" s="2" t="b">
        <f t="shared" si="26"/>
        <v>1</v>
      </c>
    </row>
    <row r="535" spans="2:14" ht="15.75">
      <c r="B535" s="61" t="s">
        <v>1626</v>
      </c>
      <c r="C535" s="30" t="s">
        <v>1627</v>
      </c>
      <c r="D535" s="62">
        <v>36839</v>
      </c>
      <c r="E535" s="6" t="s">
        <v>1628</v>
      </c>
      <c r="F535" s="63" t="s">
        <v>150</v>
      </c>
      <c r="G535" s="242">
        <f t="shared" si="24"/>
        <v>2</v>
      </c>
      <c r="H535" s="242">
        <f t="shared" si="25"/>
        <v>4</v>
      </c>
      <c r="I535" s="242"/>
      <c r="J535" s="242"/>
      <c r="L535" s="2" cm="1">
        <f t="array" ref="L535">SUM(--(LEFT(_xlfn.TEXTSPLIT($E535,"/"))=L$2))</f>
        <v>102</v>
      </c>
      <c r="M535" s="2" cm="1">
        <f t="array" ref="M535">SUM(--(LEFT(_xlfn.TEXTSPLIT($E535,"/"))=M$2))</f>
        <v>85</v>
      </c>
      <c r="N535" s="2" t="b">
        <f t="shared" si="26"/>
        <v>1</v>
      </c>
    </row>
    <row r="536" spans="2:14" ht="15.75">
      <c r="B536" s="61" t="s">
        <v>1629</v>
      </c>
      <c r="C536" s="30" t="s">
        <v>2646</v>
      </c>
      <c r="D536" s="62">
        <v>34481</v>
      </c>
      <c r="E536" s="6" t="s">
        <v>1630</v>
      </c>
      <c r="F536" s="63" t="s">
        <v>252</v>
      </c>
      <c r="G536" s="242">
        <f t="shared" si="24"/>
        <v>4</v>
      </c>
      <c r="H536" s="242">
        <f t="shared" si="25"/>
        <v>5</v>
      </c>
      <c r="I536" s="242"/>
      <c r="J536" s="242"/>
      <c r="L536" s="2" cm="1">
        <f t="array" ref="L536">SUM(--(LEFT(_xlfn.TEXTSPLIT($E536,"/"))=L$2))</f>
        <v>36</v>
      </c>
      <c r="M536" s="2" cm="1">
        <f t="array" ref="M536">SUM(--(LEFT(_xlfn.TEXTSPLIT($E536,"/"))=M$2))</f>
        <v>30</v>
      </c>
      <c r="N536" s="2" t="b">
        <f t="shared" si="26"/>
        <v>1</v>
      </c>
    </row>
    <row r="537" spans="2:14" ht="15.75">
      <c r="B537" s="61" t="s">
        <v>1631</v>
      </c>
      <c r="C537" s="30" t="s">
        <v>1632</v>
      </c>
      <c r="D537" s="62">
        <v>38426</v>
      </c>
      <c r="E537" s="6" t="s">
        <v>1633</v>
      </c>
      <c r="F537" s="63" t="s">
        <v>121</v>
      </c>
      <c r="G537" s="242">
        <f t="shared" si="24"/>
        <v>3</v>
      </c>
      <c r="H537" s="242">
        <f t="shared" si="25"/>
        <v>2</v>
      </c>
      <c r="I537" s="242"/>
      <c r="J537" s="242"/>
      <c r="L537" s="2" cm="1">
        <f t="array" ref="L537">SUM(--(LEFT(_xlfn.TEXTSPLIT($E537,"/"))=L$2))</f>
        <v>223</v>
      </c>
      <c r="M537" s="2" cm="1">
        <f t="array" ref="M537">SUM(--(LEFT(_xlfn.TEXTSPLIT($E537,"/"))=M$2))</f>
        <v>218</v>
      </c>
      <c r="N537" s="2" t="b">
        <f t="shared" si="26"/>
        <v>1</v>
      </c>
    </row>
    <row r="538" spans="2:14" ht="15.75">
      <c r="B538" s="61" t="s">
        <v>1634</v>
      </c>
      <c r="C538" s="30" t="s">
        <v>1635</v>
      </c>
      <c r="D538" s="62">
        <v>38825</v>
      </c>
      <c r="E538" s="6" t="s">
        <v>1636</v>
      </c>
      <c r="F538" s="63" t="s">
        <v>65</v>
      </c>
      <c r="G538" s="242">
        <f t="shared" si="24"/>
        <v>3</v>
      </c>
      <c r="H538" s="242">
        <f t="shared" si="25"/>
        <v>2</v>
      </c>
      <c r="I538" s="242"/>
      <c r="J538" s="242"/>
      <c r="L538" s="2" cm="1">
        <f t="array" ref="L538">SUM(--(LEFT(_xlfn.TEXTSPLIT($E538,"/"))=L$2))</f>
        <v>134</v>
      </c>
      <c r="M538" s="2" cm="1">
        <f t="array" ref="M538">SUM(--(LEFT(_xlfn.TEXTSPLIT($E538,"/"))=M$2))</f>
        <v>119</v>
      </c>
      <c r="N538" s="2" t="b">
        <f t="shared" si="26"/>
        <v>1</v>
      </c>
    </row>
    <row r="539" spans="2:14" ht="15.75">
      <c r="B539" s="61" t="s">
        <v>1637</v>
      </c>
      <c r="C539" s="30" t="s">
        <v>1638</v>
      </c>
      <c r="D539" s="62">
        <v>33555</v>
      </c>
      <c r="E539" s="6" t="s">
        <v>1639</v>
      </c>
      <c r="F539" s="63" t="s">
        <v>121</v>
      </c>
      <c r="G539" s="242">
        <f t="shared" si="24"/>
        <v>2</v>
      </c>
      <c r="H539" s="242">
        <f t="shared" si="25"/>
        <v>3</v>
      </c>
      <c r="I539" s="242"/>
      <c r="J539" s="242"/>
      <c r="L539" s="2" cm="1">
        <f t="array" ref="L539">SUM(--(LEFT(_xlfn.TEXTSPLIT($E539,"/"))=L$2))</f>
        <v>135</v>
      </c>
      <c r="M539" s="2" cm="1">
        <f t="array" ref="M539">SUM(--(LEFT(_xlfn.TEXTSPLIT($E539,"/"))=M$2))</f>
        <v>122</v>
      </c>
      <c r="N539" s="2" t="b">
        <f t="shared" si="26"/>
        <v>1</v>
      </c>
    </row>
    <row r="540" spans="2:14" ht="15.75">
      <c r="B540" s="61" t="s">
        <v>1640</v>
      </c>
      <c r="C540" s="30" t="s">
        <v>1641</v>
      </c>
      <c r="D540" s="62">
        <v>33796</v>
      </c>
      <c r="E540" s="6" t="s">
        <v>1642</v>
      </c>
      <c r="F540" s="63" t="s">
        <v>54</v>
      </c>
      <c r="G540" s="242">
        <f t="shared" si="24"/>
        <v>2</v>
      </c>
      <c r="H540" s="242">
        <f t="shared" si="25"/>
        <v>6</v>
      </c>
      <c r="I540" s="242"/>
      <c r="J540" s="242"/>
      <c r="L540" s="2" cm="1">
        <f t="array" ref="L540">SUM(--(LEFT(_xlfn.TEXTSPLIT($E540,"/"))=L$2))</f>
        <v>85</v>
      </c>
      <c r="M540" s="2" cm="1">
        <f t="array" ref="M540">SUM(--(LEFT(_xlfn.TEXTSPLIT($E540,"/"))=M$2))</f>
        <v>82</v>
      </c>
      <c r="N540" s="2" t="b">
        <f t="shared" si="26"/>
        <v>1</v>
      </c>
    </row>
    <row r="541" spans="2:14" ht="15.75">
      <c r="B541" s="61" t="s">
        <v>1643</v>
      </c>
      <c r="C541" s="30" t="s">
        <v>1644</v>
      </c>
      <c r="D541" s="62">
        <v>33944</v>
      </c>
      <c r="E541" s="6" t="s">
        <v>1645</v>
      </c>
      <c r="F541" s="63" t="s">
        <v>442</v>
      </c>
      <c r="G541" s="242">
        <f t="shared" si="24"/>
        <v>1</v>
      </c>
      <c r="H541" s="242">
        <f t="shared" si="25"/>
        <v>7</v>
      </c>
      <c r="I541" s="242"/>
      <c r="J541" s="242"/>
      <c r="L541" s="2" cm="1">
        <f t="array" ref="L541">SUM(--(LEFT(_xlfn.TEXTSPLIT($E541,"/"))=L$2))</f>
        <v>150</v>
      </c>
      <c r="M541" s="2" cm="1">
        <f t="array" ref="M541">SUM(--(LEFT(_xlfn.TEXTSPLIT($E541,"/"))=M$2))</f>
        <v>134</v>
      </c>
      <c r="N541" s="2" t="b">
        <f t="shared" si="26"/>
        <v>1</v>
      </c>
    </row>
    <row r="542" spans="2:14" ht="15.75">
      <c r="B542" s="61" t="s">
        <v>1646</v>
      </c>
      <c r="C542" s="30" t="s">
        <v>1647</v>
      </c>
      <c r="D542" s="62">
        <v>36106</v>
      </c>
      <c r="E542" s="6" t="s">
        <v>1648</v>
      </c>
      <c r="F542" s="63" t="s">
        <v>73</v>
      </c>
      <c r="G542" s="242">
        <f t="shared" si="24"/>
        <v>1</v>
      </c>
      <c r="H542" s="242">
        <f t="shared" si="25"/>
        <v>6</v>
      </c>
      <c r="I542" s="242"/>
      <c r="J542" s="242"/>
      <c r="L542" s="2" cm="1">
        <f t="array" ref="L542">SUM(--(LEFT(_xlfn.TEXTSPLIT($E542,"/"))=L$2))</f>
        <v>113</v>
      </c>
      <c r="M542" s="2" cm="1">
        <f t="array" ref="M542">SUM(--(LEFT(_xlfn.TEXTSPLIT($E542,"/"))=M$2))</f>
        <v>112</v>
      </c>
      <c r="N542" s="2" t="b">
        <f t="shared" si="26"/>
        <v>1</v>
      </c>
    </row>
    <row r="543" spans="2:14" ht="15.75">
      <c r="B543" s="61" t="s">
        <v>1649</v>
      </c>
      <c r="C543" s="30" t="s">
        <v>1650</v>
      </c>
      <c r="D543" s="62">
        <v>37264</v>
      </c>
      <c r="E543" s="6" t="s">
        <v>1651</v>
      </c>
      <c r="F543" s="63" t="s">
        <v>111</v>
      </c>
      <c r="G543" s="242">
        <f t="shared" si="24"/>
        <v>2</v>
      </c>
      <c r="H543" s="242">
        <f t="shared" si="25"/>
        <v>2</v>
      </c>
      <c r="I543" s="242"/>
      <c r="J543" s="242"/>
      <c r="L543" s="2" cm="1">
        <f t="array" ref="L543">SUM(--(LEFT(_xlfn.TEXTSPLIT($E543,"/"))=L$2))</f>
        <v>168</v>
      </c>
      <c r="M543" s="2" cm="1">
        <f t="array" ref="M543">SUM(--(LEFT(_xlfn.TEXTSPLIT($E543,"/"))=M$2))</f>
        <v>134</v>
      </c>
      <c r="N543" s="2" t="b">
        <f t="shared" si="26"/>
        <v>1</v>
      </c>
    </row>
    <row r="544" spans="2:14" ht="15.75">
      <c r="B544" s="61" t="s">
        <v>1652</v>
      </c>
      <c r="C544" s="30" t="s">
        <v>1653</v>
      </c>
      <c r="D544" s="62">
        <v>37600</v>
      </c>
      <c r="E544" s="6" t="s">
        <v>1654</v>
      </c>
      <c r="F544" s="63" t="s">
        <v>442</v>
      </c>
      <c r="G544" s="242">
        <f t="shared" si="24"/>
        <v>2</v>
      </c>
      <c r="H544" s="242">
        <f t="shared" si="25"/>
        <v>2</v>
      </c>
      <c r="I544" s="242"/>
      <c r="J544" s="242"/>
      <c r="L544" s="2" cm="1">
        <f t="array" ref="L544">SUM(--(LEFT(_xlfn.TEXTSPLIT($E544,"/"))=L$2))</f>
        <v>102</v>
      </c>
      <c r="M544" s="2" cm="1">
        <f t="array" ref="M544">SUM(--(LEFT(_xlfn.TEXTSPLIT($E544,"/"))=M$2))</f>
        <v>112</v>
      </c>
      <c r="N544" s="2" t="b">
        <f t="shared" si="26"/>
        <v>0</v>
      </c>
    </row>
    <row r="545" spans="2:14" ht="15.75">
      <c r="B545" s="61" t="s">
        <v>1655</v>
      </c>
      <c r="C545" s="30" t="s">
        <v>1656</v>
      </c>
      <c r="D545" s="62">
        <v>36210</v>
      </c>
      <c r="E545" s="6" t="s">
        <v>1657</v>
      </c>
      <c r="F545" s="63" t="s">
        <v>175</v>
      </c>
      <c r="G545" s="242">
        <f t="shared" si="24"/>
        <v>3</v>
      </c>
      <c r="H545" s="242">
        <f t="shared" si="25"/>
        <v>5</v>
      </c>
      <c r="I545" s="242"/>
      <c r="J545" s="242"/>
      <c r="L545" s="2" cm="1">
        <f t="array" ref="L545">SUM(--(LEFT(_xlfn.TEXTSPLIT($E545,"/"))=L$2))</f>
        <v>81</v>
      </c>
      <c r="M545" s="2" cm="1">
        <f t="array" ref="M545">SUM(--(LEFT(_xlfn.TEXTSPLIT($E545,"/"))=M$2))</f>
        <v>69</v>
      </c>
      <c r="N545" s="2" t="b">
        <f t="shared" si="26"/>
        <v>1</v>
      </c>
    </row>
    <row r="546" spans="2:14" ht="15.75">
      <c r="B546" s="61" t="s">
        <v>1658</v>
      </c>
      <c r="C546" s="30" t="s">
        <v>1659</v>
      </c>
      <c r="D546" s="62">
        <v>34980</v>
      </c>
      <c r="E546" s="6" t="s">
        <v>1660</v>
      </c>
      <c r="F546" s="63" t="s">
        <v>121</v>
      </c>
      <c r="G546" s="242">
        <f t="shared" si="24"/>
        <v>2</v>
      </c>
      <c r="H546" s="242">
        <f t="shared" si="25"/>
        <v>7</v>
      </c>
      <c r="I546" s="242"/>
      <c r="J546" s="242"/>
      <c r="L546" s="2" cm="1">
        <f t="array" ref="L546">SUM(--(LEFT(_xlfn.TEXTSPLIT($E546,"/"))=L$2))</f>
        <v>86</v>
      </c>
      <c r="M546" s="2" cm="1">
        <f t="array" ref="M546">SUM(--(LEFT(_xlfn.TEXTSPLIT($E546,"/"))=M$2))</f>
        <v>76</v>
      </c>
      <c r="N546" s="2" t="b">
        <f t="shared" si="26"/>
        <v>1</v>
      </c>
    </row>
    <row r="547" spans="2:14" ht="15.75">
      <c r="B547" s="61" t="s">
        <v>1661</v>
      </c>
      <c r="C547" s="30" t="s">
        <v>2745</v>
      </c>
      <c r="D547" s="62">
        <v>38985</v>
      </c>
      <c r="E547" s="6" t="s">
        <v>1662</v>
      </c>
      <c r="F547" s="63" t="s">
        <v>288</v>
      </c>
      <c r="G547" s="242">
        <f t="shared" si="24"/>
        <v>4</v>
      </c>
      <c r="H547" s="242">
        <f t="shared" si="25"/>
        <v>1</v>
      </c>
      <c r="I547" s="242"/>
      <c r="J547" s="242"/>
      <c r="L547" s="2" cm="1">
        <f t="array" ref="L547">SUM(--(LEFT(_xlfn.TEXTSPLIT($E547,"/"))=L$2))</f>
        <v>23</v>
      </c>
      <c r="M547" s="2" cm="1">
        <f t="array" ref="M547">SUM(--(LEFT(_xlfn.TEXTSPLIT($E547,"/"))=M$2))</f>
        <v>25</v>
      </c>
      <c r="N547" s="2" t="b">
        <f t="shared" si="26"/>
        <v>0</v>
      </c>
    </row>
    <row r="548" spans="2:14" ht="15.75">
      <c r="B548" s="61" t="s">
        <v>1663</v>
      </c>
      <c r="C548" s="30" t="s">
        <v>1664</v>
      </c>
      <c r="D548" s="62">
        <v>35848</v>
      </c>
      <c r="E548" s="6" t="s">
        <v>1665</v>
      </c>
      <c r="F548" s="63" t="s">
        <v>65</v>
      </c>
      <c r="G548" s="242">
        <f t="shared" si="24"/>
        <v>4</v>
      </c>
      <c r="H548" s="242">
        <f t="shared" si="25"/>
        <v>7</v>
      </c>
      <c r="I548" s="242"/>
      <c r="J548" s="242"/>
      <c r="L548" s="2" cm="1">
        <f t="array" ref="L548">SUM(--(LEFT(_xlfn.TEXTSPLIT($E548,"/"))=L$2))</f>
        <v>245</v>
      </c>
      <c r="M548" s="2" cm="1">
        <f t="array" ref="M548">SUM(--(LEFT(_xlfn.TEXTSPLIT($E548,"/"))=M$2))</f>
        <v>233</v>
      </c>
      <c r="N548" s="2" t="b">
        <f t="shared" si="26"/>
        <v>1</v>
      </c>
    </row>
    <row r="549" spans="2:14" ht="15.75">
      <c r="B549" s="61" t="s">
        <v>1666</v>
      </c>
      <c r="C549" s="30" t="s">
        <v>1667</v>
      </c>
      <c r="D549" s="62">
        <v>35373</v>
      </c>
      <c r="E549" s="6" t="s">
        <v>1668</v>
      </c>
      <c r="F549" s="63" t="s">
        <v>65</v>
      </c>
      <c r="G549" s="242">
        <f t="shared" si="24"/>
        <v>1</v>
      </c>
      <c r="H549" s="242">
        <f t="shared" si="25"/>
        <v>1</v>
      </c>
      <c r="I549" s="242"/>
      <c r="J549" s="242"/>
      <c r="L549" s="2" cm="1">
        <f t="array" ref="L549">SUM(--(LEFT(_xlfn.TEXTSPLIT($E549,"/"))=L$2))</f>
        <v>225</v>
      </c>
      <c r="M549" s="2" cm="1">
        <f t="array" ref="M549">SUM(--(LEFT(_xlfn.TEXTSPLIT($E549,"/"))=M$2))</f>
        <v>234</v>
      </c>
      <c r="N549" s="2" t="b">
        <f t="shared" si="26"/>
        <v>0</v>
      </c>
    </row>
    <row r="550" spans="2:14" ht="15.75">
      <c r="B550" s="61" t="s">
        <v>1669</v>
      </c>
      <c r="C550" s="30" t="s">
        <v>1670</v>
      </c>
      <c r="D550" s="62">
        <v>34906</v>
      </c>
      <c r="E550" s="6" t="s">
        <v>1671</v>
      </c>
      <c r="F550" s="63" t="s">
        <v>339</v>
      </c>
      <c r="G550" s="242">
        <f t="shared" si="24"/>
        <v>4</v>
      </c>
      <c r="H550" s="242">
        <f t="shared" si="25"/>
        <v>3</v>
      </c>
      <c r="I550" s="242"/>
      <c r="J550" s="242"/>
      <c r="L550" s="2" cm="1">
        <f t="array" ref="L550">SUM(--(LEFT(_xlfn.TEXTSPLIT($E550,"/"))=L$2))</f>
        <v>9</v>
      </c>
      <c r="M550" s="2" cm="1">
        <f t="array" ref="M550">SUM(--(LEFT(_xlfn.TEXTSPLIT($E550,"/"))=M$2))</f>
        <v>4</v>
      </c>
      <c r="N550" s="2" t="b">
        <f t="shared" si="26"/>
        <v>1</v>
      </c>
    </row>
    <row r="551" spans="2:14" ht="15.75">
      <c r="B551" s="61" t="s">
        <v>1672</v>
      </c>
      <c r="C551" s="30" t="s">
        <v>1673</v>
      </c>
      <c r="D551" s="62">
        <v>37667</v>
      </c>
      <c r="E551" s="6" t="s">
        <v>1674</v>
      </c>
      <c r="F551" s="63" t="s">
        <v>103</v>
      </c>
      <c r="G551" s="242">
        <f t="shared" si="24"/>
        <v>3</v>
      </c>
      <c r="H551" s="242">
        <f t="shared" si="25"/>
        <v>6</v>
      </c>
      <c r="I551" s="242"/>
      <c r="J551" s="242"/>
      <c r="L551" s="2" cm="1">
        <f t="array" ref="L551">SUM(--(LEFT(_xlfn.TEXTSPLIT($E551,"/"))=L$2))</f>
        <v>82</v>
      </c>
      <c r="M551" s="2" cm="1">
        <f t="array" ref="M551">SUM(--(LEFT(_xlfn.TEXTSPLIT($E551,"/"))=M$2))</f>
        <v>81</v>
      </c>
      <c r="N551" s="2" t="b">
        <f t="shared" si="26"/>
        <v>1</v>
      </c>
    </row>
    <row r="552" spans="2:14" ht="15.75">
      <c r="B552" s="61" t="s">
        <v>1675</v>
      </c>
      <c r="C552" s="30" t="s">
        <v>1676</v>
      </c>
      <c r="D552" s="62">
        <v>34629</v>
      </c>
      <c r="E552" s="6" t="s">
        <v>1677</v>
      </c>
      <c r="F552" s="63" t="s">
        <v>107</v>
      </c>
      <c r="G552" s="242">
        <f t="shared" si="24"/>
        <v>4</v>
      </c>
      <c r="H552" s="242">
        <f t="shared" si="25"/>
        <v>6</v>
      </c>
      <c r="I552" s="242"/>
      <c r="J552" s="242"/>
      <c r="L552" s="2" cm="1">
        <f t="array" ref="L552">SUM(--(LEFT(_xlfn.TEXTSPLIT($E552,"/"))=L$2))</f>
        <v>210</v>
      </c>
      <c r="M552" s="2" cm="1">
        <f t="array" ref="M552">SUM(--(LEFT(_xlfn.TEXTSPLIT($E552,"/"))=M$2))</f>
        <v>191</v>
      </c>
      <c r="N552" s="2" t="b">
        <f t="shared" si="26"/>
        <v>1</v>
      </c>
    </row>
    <row r="553" spans="2:14" ht="15.75">
      <c r="B553" s="61" t="s">
        <v>1678</v>
      </c>
      <c r="C553" s="30" t="s">
        <v>1679</v>
      </c>
      <c r="D553" s="62">
        <v>37564</v>
      </c>
      <c r="E553" s="6" t="s">
        <v>1680</v>
      </c>
      <c r="F553" s="63" t="s">
        <v>84</v>
      </c>
      <c r="G553" s="242">
        <f t="shared" si="24"/>
        <v>1</v>
      </c>
      <c r="H553" s="242">
        <f t="shared" si="25"/>
        <v>1</v>
      </c>
      <c r="I553" s="242"/>
      <c r="J553" s="242"/>
      <c r="L553" s="2" cm="1">
        <f t="array" ref="L553">SUM(--(LEFT(_xlfn.TEXTSPLIT($E553,"/"))=L$2))</f>
        <v>170</v>
      </c>
      <c r="M553" s="2" cm="1">
        <f t="array" ref="M553">SUM(--(LEFT(_xlfn.TEXTSPLIT($E553,"/"))=M$2))</f>
        <v>169</v>
      </c>
      <c r="N553" s="2" t="b">
        <f t="shared" si="26"/>
        <v>1</v>
      </c>
    </row>
    <row r="554" spans="2:14" ht="15.75">
      <c r="B554" s="61" t="s">
        <v>1681</v>
      </c>
      <c r="C554" s="30" t="s">
        <v>1682</v>
      </c>
      <c r="D554" s="62">
        <v>38922</v>
      </c>
      <c r="E554" s="6" t="s">
        <v>1683</v>
      </c>
      <c r="F554" s="63" t="s">
        <v>309</v>
      </c>
      <c r="G554" s="242">
        <f t="shared" si="24"/>
        <v>4</v>
      </c>
      <c r="H554" s="242">
        <f t="shared" si="25"/>
        <v>1</v>
      </c>
      <c r="I554" s="242"/>
      <c r="J554" s="242"/>
      <c r="L554" s="2" cm="1">
        <f t="array" ref="L554">SUM(--(LEFT(_xlfn.TEXTSPLIT($E554,"/"))=L$2))</f>
        <v>153</v>
      </c>
      <c r="M554" s="2" cm="1">
        <f t="array" ref="M554">SUM(--(LEFT(_xlfn.TEXTSPLIT($E554,"/"))=M$2))</f>
        <v>148</v>
      </c>
      <c r="N554" s="2" t="b">
        <f t="shared" si="26"/>
        <v>1</v>
      </c>
    </row>
    <row r="555" spans="2:14" ht="15.75">
      <c r="B555" s="61" t="s">
        <v>1684</v>
      </c>
      <c r="C555" s="30" t="s">
        <v>1685</v>
      </c>
      <c r="D555" s="62">
        <v>34661</v>
      </c>
      <c r="E555" s="6" t="s">
        <v>1686</v>
      </c>
      <c r="F555" s="63" t="s">
        <v>58</v>
      </c>
      <c r="G555" s="242">
        <f t="shared" si="24"/>
        <v>4</v>
      </c>
      <c r="H555" s="242">
        <f t="shared" si="25"/>
        <v>3</v>
      </c>
      <c r="I555" s="242"/>
      <c r="J555" s="242"/>
      <c r="L555" s="2" cm="1">
        <f t="array" ref="L555">SUM(--(LEFT(_xlfn.TEXTSPLIT($E555,"/"))=L$2))</f>
        <v>94</v>
      </c>
      <c r="M555" s="2" cm="1">
        <f t="array" ref="M555">SUM(--(LEFT(_xlfn.TEXTSPLIT($E555,"/"))=M$2))</f>
        <v>96</v>
      </c>
      <c r="N555" s="2" t="b">
        <f t="shared" si="26"/>
        <v>0</v>
      </c>
    </row>
    <row r="556" spans="2:14" ht="15.75">
      <c r="B556" s="61" t="s">
        <v>1687</v>
      </c>
      <c r="C556" s="30" t="s">
        <v>1688</v>
      </c>
      <c r="D556" s="62">
        <v>34922</v>
      </c>
      <c r="E556" s="6" t="s">
        <v>1689</v>
      </c>
      <c r="F556" s="63" t="s">
        <v>111</v>
      </c>
      <c r="G556" s="242">
        <f t="shared" si="24"/>
        <v>2</v>
      </c>
      <c r="H556" s="242">
        <f t="shared" si="25"/>
        <v>5</v>
      </c>
      <c r="I556" s="242"/>
      <c r="J556" s="242"/>
      <c r="L556" s="2" cm="1">
        <f t="array" ref="L556">SUM(--(LEFT(_xlfn.TEXTSPLIT($E556,"/"))=L$2))</f>
        <v>215</v>
      </c>
      <c r="M556" s="2" cm="1">
        <f t="array" ref="M556">SUM(--(LEFT(_xlfn.TEXTSPLIT($E556,"/"))=M$2))</f>
        <v>228</v>
      </c>
      <c r="N556" s="2" t="b">
        <f t="shared" si="26"/>
        <v>0</v>
      </c>
    </row>
    <row r="557" spans="2:14" ht="15.75">
      <c r="B557" s="61" t="s">
        <v>1690</v>
      </c>
      <c r="C557" s="30" t="s">
        <v>1691</v>
      </c>
      <c r="D557" s="62">
        <v>33897</v>
      </c>
      <c r="E557" s="6" t="s">
        <v>1692</v>
      </c>
      <c r="F557" s="63" t="s">
        <v>69</v>
      </c>
      <c r="G557" s="242">
        <f t="shared" si="24"/>
        <v>3</v>
      </c>
      <c r="H557" s="242">
        <f t="shared" si="25"/>
        <v>2</v>
      </c>
      <c r="I557" s="242"/>
      <c r="J557" s="242"/>
      <c r="L557" s="2" cm="1">
        <f t="array" ref="L557">SUM(--(LEFT(_xlfn.TEXTSPLIT($E557,"/"))=L$2))</f>
        <v>106</v>
      </c>
      <c r="M557" s="2" cm="1">
        <f t="array" ref="M557">SUM(--(LEFT(_xlfn.TEXTSPLIT($E557,"/"))=M$2))</f>
        <v>90</v>
      </c>
      <c r="N557" s="2" t="b">
        <f t="shared" si="26"/>
        <v>1</v>
      </c>
    </row>
    <row r="558" spans="2:14" ht="15.75">
      <c r="B558" s="61" t="s">
        <v>1693</v>
      </c>
      <c r="C558" s="30" t="s">
        <v>1694</v>
      </c>
      <c r="D558" s="62">
        <v>35383</v>
      </c>
      <c r="E558" s="6" t="s">
        <v>1695</v>
      </c>
      <c r="F558" s="63" t="s">
        <v>69</v>
      </c>
      <c r="G558" s="242">
        <f t="shared" si="24"/>
        <v>2</v>
      </c>
      <c r="H558" s="242">
        <f t="shared" si="25"/>
        <v>4</v>
      </c>
      <c r="I558" s="242"/>
      <c r="J558" s="242"/>
      <c r="L558" s="2" cm="1">
        <f t="array" ref="L558">SUM(--(LEFT(_xlfn.TEXTSPLIT($E558,"/"))=L$2))</f>
        <v>172</v>
      </c>
      <c r="M558" s="2" cm="1">
        <f t="array" ref="M558">SUM(--(LEFT(_xlfn.TEXTSPLIT($E558,"/"))=M$2))</f>
        <v>182</v>
      </c>
      <c r="N558" s="2" t="b">
        <f t="shared" si="26"/>
        <v>0</v>
      </c>
    </row>
    <row r="559" spans="2:14" ht="15.75">
      <c r="B559" s="61" t="s">
        <v>1696</v>
      </c>
      <c r="C559" s="30" t="s">
        <v>1697</v>
      </c>
      <c r="D559" s="62">
        <v>36380</v>
      </c>
      <c r="E559" s="6" t="s">
        <v>1698</v>
      </c>
      <c r="F559" s="63" t="s">
        <v>309</v>
      </c>
      <c r="G559" s="242">
        <f t="shared" si="24"/>
        <v>2</v>
      </c>
      <c r="H559" s="242">
        <f t="shared" si="25"/>
        <v>7</v>
      </c>
      <c r="I559" s="242"/>
      <c r="J559" s="242"/>
      <c r="L559" s="2" cm="1">
        <f t="array" ref="L559">SUM(--(LEFT(_xlfn.TEXTSPLIT($E559,"/"))=L$2))</f>
        <v>24</v>
      </c>
      <c r="M559" s="2" cm="1">
        <f t="array" ref="M559">SUM(--(LEFT(_xlfn.TEXTSPLIT($E559,"/"))=M$2))</f>
        <v>34</v>
      </c>
      <c r="N559" s="2" t="b">
        <f t="shared" si="26"/>
        <v>0</v>
      </c>
    </row>
    <row r="560" spans="2:14" ht="15.75">
      <c r="B560" s="61" t="s">
        <v>1699</v>
      </c>
      <c r="C560" s="30" t="s">
        <v>1700</v>
      </c>
      <c r="D560" s="62">
        <v>35297</v>
      </c>
      <c r="E560" s="6" t="s">
        <v>1701</v>
      </c>
      <c r="F560" s="63" t="s">
        <v>179</v>
      </c>
      <c r="G560" s="242">
        <f t="shared" si="24"/>
        <v>3</v>
      </c>
      <c r="H560" s="242">
        <f t="shared" si="25"/>
        <v>2</v>
      </c>
      <c r="I560" s="242"/>
      <c r="J560" s="242"/>
      <c r="L560" s="2" cm="1">
        <f t="array" ref="L560">SUM(--(LEFT(_xlfn.TEXTSPLIT($E560,"/"))=L$2))</f>
        <v>221</v>
      </c>
      <c r="M560" s="2" cm="1">
        <f t="array" ref="M560">SUM(--(LEFT(_xlfn.TEXTSPLIT($E560,"/"))=M$2))</f>
        <v>222</v>
      </c>
      <c r="N560" s="2" t="b">
        <f t="shared" si="26"/>
        <v>0</v>
      </c>
    </row>
    <row r="561" spans="2:14" ht="15.75">
      <c r="B561" s="61" t="s">
        <v>1702</v>
      </c>
      <c r="C561" s="30" t="s">
        <v>1703</v>
      </c>
      <c r="D561" s="62">
        <v>39157</v>
      </c>
      <c r="E561" s="6" t="s">
        <v>1704</v>
      </c>
      <c r="F561" s="63" t="s">
        <v>201</v>
      </c>
      <c r="G561" s="242">
        <f t="shared" si="24"/>
        <v>3</v>
      </c>
      <c r="H561" s="242">
        <f t="shared" si="25"/>
        <v>5</v>
      </c>
      <c r="I561" s="242"/>
      <c r="J561" s="242"/>
      <c r="L561" s="2" cm="1">
        <f t="array" ref="L561">SUM(--(LEFT(_xlfn.TEXTSPLIT($E561,"/"))=L$2))</f>
        <v>87</v>
      </c>
      <c r="M561" s="2" cm="1">
        <f t="array" ref="M561">SUM(--(LEFT(_xlfn.TEXTSPLIT($E561,"/"))=M$2))</f>
        <v>69</v>
      </c>
      <c r="N561" s="2" t="b">
        <f t="shared" si="26"/>
        <v>1</v>
      </c>
    </row>
    <row r="562" spans="2:14" ht="15.75">
      <c r="B562" s="61" t="s">
        <v>1705</v>
      </c>
      <c r="C562" s="30" t="s">
        <v>1706</v>
      </c>
      <c r="D562" s="62">
        <v>33798</v>
      </c>
      <c r="E562" s="6" t="s">
        <v>1707</v>
      </c>
      <c r="F562" s="63" t="s">
        <v>179</v>
      </c>
      <c r="G562" s="242">
        <f t="shared" si="24"/>
        <v>2</v>
      </c>
      <c r="H562" s="242">
        <f t="shared" si="25"/>
        <v>1</v>
      </c>
      <c r="I562" s="242"/>
      <c r="J562" s="242"/>
      <c r="L562" s="2" cm="1">
        <f t="array" ref="L562">SUM(--(LEFT(_xlfn.TEXTSPLIT($E562,"/"))=L$2))</f>
        <v>127</v>
      </c>
      <c r="M562" s="2" cm="1">
        <f t="array" ref="M562">SUM(--(LEFT(_xlfn.TEXTSPLIT($E562,"/"))=M$2))</f>
        <v>116</v>
      </c>
      <c r="N562" s="2" t="b">
        <f t="shared" si="26"/>
        <v>1</v>
      </c>
    </row>
    <row r="563" spans="2:14" ht="15.75">
      <c r="B563" s="61" t="s">
        <v>1708</v>
      </c>
      <c r="C563" s="30" t="s">
        <v>1709</v>
      </c>
      <c r="D563" s="62">
        <v>34460</v>
      </c>
      <c r="E563" s="6" t="s">
        <v>1710</v>
      </c>
      <c r="F563" s="63" t="s">
        <v>131</v>
      </c>
      <c r="G563" s="242">
        <f t="shared" si="24"/>
        <v>1</v>
      </c>
      <c r="H563" s="242">
        <f t="shared" si="25"/>
        <v>5</v>
      </c>
      <c r="I563" s="242"/>
      <c r="J563" s="242"/>
      <c r="L563" s="2" cm="1">
        <f t="array" ref="L563">SUM(--(LEFT(_xlfn.TEXTSPLIT($E563,"/"))=L$2))</f>
        <v>197</v>
      </c>
      <c r="M563" s="2" cm="1">
        <f t="array" ref="M563">SUM(--(LEFT(_xlfn.TEXTSPLIT($E563,"/"))=M$2))</f>
        <v>187</v>
      </c>
      <c r="N563" s="2" t="b">
        <f t="shared" si="26"/>
        <v>1</v>
      </c>
    </row>
    <row r="564" spans="2:14" ht="15.75">
      <c r="B564" s="61" t="s">
        <v>1711</v>
      </c>
      <c r="C564" s="30" t="s">
        <v>1712</v>
      </c>
      <c r="D564" s="62">
        <v>36615</v>
      </c>
      <c r="E564" s="6" t="s">
        <v>1713</v>
      </c>
      <c r="F564" s="63" t="s">
        <v>309</v>
      </c>
      <c r="G564" s="242">
        <f t="shared" si="24"/>
        <v>5</v>
      </c>
      <c r="H564" s="242">
        <f t="shared" si="25"/>
        <v>4</v>
      </c>
      <c r="I564" s="242"/>
      <c r="J564" s="242"/>
      <c r="L564" s="2" cm="1">
        <f t="array" ref="L564">SUM(--(LEFT(_xlfn.TEXTSPLIT($E564,"/"))=L$2))</f>
        <v>45</v>
      </c>
      <c r="M564" s="2" cm="1">
        <f t="array" ref="M564">SUM(--(LEFT(_xlfn.TEXTSPLIT($E564,"/"))=M$2))</f>
        <v>31</v>
      </c>
      <c r="N564" s="2" t="b">
        <f t="shared" si="26"/>
        <v>1</v>
      </c>
    </row>
    <row r="565" spans="2:14" ht="15.75">
      <c r="B565" s="61" t="s">
        <v>1714</v>
      </c>
      <c r="C565" s="30" t="s">
        <v>1715</v>
      </c>
      <c r="D565" s="62">
        <v>36285</v>
      </c>
      <c r="E565" s="6" t="s">
        <v>1716</v>
      </c>
      <c r="F565" s="63" t="s">
        <v>131</v>
      </c>
      <c r="G565" s="242">
        <f t="shared" si="24"/>
        <v>1</v>
      </c>
      <c r="H565" s="242">
        <f t="shared" si="25"/>
        <v>3</v>
      </c>
      <c r="I565" s="242"/>
      <c r="J565" s="242"/>
      <c r="L565" s="2" cm="1">
        <f t="array" ref="L565">SUM(--(LEFT(_xlfn.TEXTSPLIT($E565,"/"))=L$2))</f>
        <v>235</v>
      </c>
      <c r="M565" s="2" cm="1">
        <f t="array" ref="M565">SUM(--(LEFT(_xlfn.TEXTSPLIT($E565,"/"))=M$2))</f>
        <v>217</v>
      </c>
      <c r="N565" s="2" t="b">
        <f t="shared" si="26"/>
        <v>1</v>
      </c>
    </row>
    <row r="566" spans="2:14" ht="15.75">
      <c r="B566" s="61" t="s">
        <v>1717</v>
      </c>
      <c r="C566" s="30" t="s">
        <v>1718</v>
      </c>
      <c r="D566" s="62">
        <v>33623</v>
      </c>
      <c r="E566" s="6" t="s">
        <v>1719</v>
      </c>
      <c r="F566" s="63" t="s">
        <v>80</v>
      </c>
      <c r="G566" s="242">
        <f t="shared" si="24"/>
        <v>3</v>
      </c>
      <c r="H566" s="242">
        <f t="shared" si="25"/>
        <v>1</v>
      </c>
      <c r="I566" s="242"/>
      <c r="J566" s="242"/>
      <c r="L566" s="2" cm="1">
        <f t="array" ref="L566">SUM(--(LEFT(_xlfn.TEXTSPLIT($E566,"/"))=L$2))</f>
        <v>141</v>
      </c>
      <c r="M566" s="2" cm="1">
        <f t="array" ref="M566">SUM(--(LEFT(_xlfn.TEXTSPLIT($E566,"/"))=M$2))</f>
        <v>120</v>
      </c>
      <c r="N566" s="2" t="b">
        <f t="shared" si="26"/>
        <v>1</v>
      </c>
    </row>
    <row r="567" spans="2:14" ht="15.75">
      <c r="B567" s="61" t="s">
        <v>1720</v>
      </c>
      <c r="C567" s="30" t="s">
        <v>1721</v>
      </c>
      <c r="D567" s="62">
        <v>39272</v>
      </c>
      <c r="E567" s="6" t="s">
        <v>1722</v>
      </c>
      <c r="F567" s="63" t="s">
        <v>77</v>
      </c>
      <c r="G567" s="242">
        <f t="shared" si="24"/>
        <v>2</v>
      </c>
      <c r="H567" s="242">
        <f t="shared" si="25"/>
        <v>1</v>
      </c>
      <c r="I567" s="242"/>
      <c r="J567" s="242"/>
      <c r="L567" s="2" cm="1">
        <f t="array" ref="L567">SUM(--(LEFT(_xlfn.TEXTSPLIT($E567,"/"))=L$2))</f>
        <v>162</v>
      </c>
      <c r="M567" s="2" cm="1">
        <f t="array" ref="M567">SUM(--(LEFT(_xlfn.TEXTSPLIT($E567,"/"))=M$2))</f>
        <v>141</v>
      </c>
      <c r="N567" s="2" t="b">
        <f t="shared" si="26"/>
        <v>1</v>
      </c>
    </row>
    <row r="568" spans="2:14" ht="15.75">
      <c r="B568" s="61" t="s">
        <v>1723</v>
      </c>
      <c r="C568" s="30" t="s">
        <v>1724</v>
      </c>
      <c r="D568" s="62">
        <v>37406</v>
      </c>
      <c r="E568" s="6" t="s">
        <v>1725</v>
      </c>
      <c r="F568" s="63" t="s">
        <v>201</v>
      </c>
      <c r="G568" s="242">
        <f t="shared" si="24"/>
        <v>5</v>
      </c>
      <c r="H568" s="242">
        <f t="shared" si="25"/>
        <v>4</v>
      </c>
      <c r="I568" s="242"/>
      <c r="J568" s="242"/>
      <c r="L568" s="2" cm="1">
        <f t="array" ref="L568">SUM(--(LEFT(_xlfn.TEXTSPLIT($E568,"/"))=L$2))</f>
        <v>211</v>
      </c>
      <c r="M568" s="2" cm="1">
        <f t="array" ref="M568">SUM(--(LEFT(_xlfn.TEXTSPLIT($E568,"/"))=M$2))</f>
        <v>208</v>
      </c>
      <c r="N568" s="2" t="b">
        <f t="shared" si="26"/>
        <v>1</v>
      </c>
    </row>
    <row r="569" spans="2:14" ht="15.75">
      <c r="B569" s="61" t="s">
        <v>1726</v>
      </c>
      <c r="C569" s="30" t="s">
        <v>1727</v>
      </c>
      <c r="D569" s="62">
        <v>36723</v>
      </c>
      <c r="E569" s="6" t="s">
        <v>1728</v>
      </c>
      <c r="F569" s="63" t="s">
        <v>175</v>
      </c>
      <c r="G569" s="242">
        <f t="shared" si="24"/>
        <v>3</v>
      </c>
      <c r="H569" s="242">
        <f t="shared" si="25"/>
        <v>7</v>
      </c>
      <c r="I569" s="242"/>
      <c r="J569" s="242"/>
      <c r="L569" s="2" cm="1">
        <f t="array" ref="L569">SUM(--(LEFT(_xlfn.TEXTSPLIT($E569,"/"))=L$2))</f>
        <v>148</v>
      </c>
      <c r="M569" s="2" cm="1">
        <f t="array" ref="M569">SUM(--(LEFT(_xlfn.TEXTSPLIT($E569,"/"))=M$2))</f>
        <v>149</v>
      </c>
      <c r="N569" s="2" t="b">
        <f t="shared" si="26"/>
        <v>0</v>
      </c>
    </row>
    <row r="570" spans="2:14" ht="15.75">
      <c r="B570" s="61" t="s">
        <v>1729</v>
      </c>
      <c r="C570" s="30" t="s">
        <v>2633</v>
      </c>
      <c r="D570" s="62">
        <v>38151</v>
      </c>
      <c r="E570" s="6" t="s">
        <v>1730</v>
      </c>
      <c r="F570" s="63" t="s">
        <v>245</v>
      </c>
      <c r="G570" s="242">
        <f t="shared" si="24"/>
        <v>2</v>
      </c>
      <c r="H570" s="242">
        <f t="shared" si="25"/>
        <v>7</v>
      </c>
      <c r="I570" s="242"/>
      <c r="J570" s="242"/>
      <c r="L570" s="2" cm="1">
        <f t="array" ref="L570">SUM(--(LEFT(_xlfn.TEXTSPLIT($E570,"/"))=L$2))</f>
        <v>233</v>
      </c>
      <c r="M570" s="2" cm="1">
        <f t="array" ref="M570">SUM(--(LEFT(_xlfn.TEXTSPLIT($E570,"/"))=M$2))</f>
        <v>219</v>
      </c>
      <c r="N570" s="2" t="b">
        <f t="shared" si="26"/>
        <v>1</v>
      </c>
    </row>
    <row r="571" spans="2:14" ht="15.75">
      <c r="B571" s="61" t="s">
        <v>1731</v>
      </c>
      <c r="C571" s="30" t="s">
        <v>1732</v>
      </c>
      <c r="D571" s="62">
        <v>38128</v>
      </c>
      <c r="E571" s="6" t="s">
        <v>1733</v>
      </c>
      <c r="F571" s="63" t="s">
        <v>150</v>
      </c>
      <c r="G571" s="242">
        <f t="shared" si="24"/>
        <v>3</v>
      </c>
      <c r="H571" s="242">
        <f t="shared" si="25"/>
        <v>5</v>
      </c>
      <c r="I571" s="242"/>
      <c r="J571" s="242"/>
      <c r="L571" s="2" cm="1">
        <f t="array" ref="L571">SUM(--(LEFT(_xlfn.TEXTSPLIT($E571,"/"))=L$2))</f>
        <v>121</v>
      </c>
      <c r="M571" s="2" cm="1">
        <f t="array" ref="M571">SUM(--(LEFT(_xlfn.TEXTSPLIT($E571,"/"))=M$2))</f>
        <v>101</v>
      </c>
      <c r="N571" s="2" t="b">
        <f t="shared" si="26"/>
        <v>1</v>
      </c>
    </row>
    <row r="572" spans="2:14" ht="15.75">
      <c r="B572" s="61" t="s">
        <v>1734</v>
      </c>
      <c r="C572" s="30" t="s">
        <v>1735</v>
      </c>
      <c r="D572" s="62">
        <v>34977</v>
      </c>
      <c r="E572" s="6" t="s">
        <v>1736</v>
      </c>
      <c r="F572" s="63" t="s">
        <v>252</v>
      </c>
      <c r="G572" s="242">
        <f t="shared" si="24"/>
        <v>1</v>
      </c>
      <c r="H572" s="242">
        <f t="shared" si="25"/>
        <v>4</v>
      </c>
      <c r="I572" s="242"/>
      <c r="J572" s="242"/>
      <c r="L572" s="2" cm="1">
        <f t="array" ref="L572">SUM(--(LEFT(_xlfn.TEXTSPLIT($E572,"/"))=L$2))</f>
        <v>182</v>
      </c>
      <c r="M572" s="2" cm="1">
        <f t="array" ref="M572">SUM(--(LEFT(_xlfn.TEXTSPLIT($E572,"/"))=M$2))</f>
        <v>177</v>
      </c>
      <c r="N572" s="2" t="b">
        <f t="shared" si="26"/>
        <v>1</v>
      </c>
    </row>
    <row r="573" spans="2:14" ht="15.75">
      <c r="B573" s="61" t="s">
        <v>1737</v>
      </c>
      <c r="C573" s="30" t="s">
        <v>1738</v>
      </c>
      <c r="D573" s="62">
        <v>37487</v>
      </c>
      <c r="E573" s="6" t="s">
        <v>1739</v>
      </c>
      <c r="F573" s="63" t="s">
        <v>111</v>
      </c>
      <c r="G573" s="242">
        <f t="shared" si="24"/>
        <v>3</v>
      </c>
      <c r="H573" s="242">
        <f t="shared" si="25"/>
        <v>1</v>
      </c>
      <c r="I573" s="242"/>
      <c r="J573" s="242"/>
      <c r="L573" s="2" cm="1">
        <f t="array" ref="L573">SUM(--(LEFT(_xlfn.TEXTSPLIT($E573,"/"))=L$2))</f>
        <v>6</v>
      </c>
      <c r="M573" s="2" cm="1">
        <f t="array" ref="M573">SUM(--(LEFT(_xlfn.TEXTSPLIT($E573,"/"))=M$2))</f>
        <v>2</v>
      </c>
      <c r="N573" s="2" t="b">
        <f t="shared" si="26"/>
        <v>1</v>
      </c>
    </row>
    <row r="574" spans="2:14" ht="15.75">
      <c r="B574" s="61" t="s">
        <v>1740</v>
      </c>
      <c r="C574" s="30" t="s">
        <v>1741</v>
      </c>
      <c r="D574" s="62">
        <v>38189</v>
      </c>
      <c r="E574" s="6" t="s">
        <v>1742</v>
      </c>
      <c r="F574" s="63" t="s">
        <v>131</v>
      </c>
      <c r="G574" s="242">
        <f t="shared" si="24"/>
        <v>3</v>
      </c>
      <c r="H574" s="242">
        <f t="shared" si="25"/>
        <v>3</v>
      </c>
      <c r="I574" s="242"/>
      <c r="J574" s="242"/>
      <c r="L574" s="2" cm="1">
        <f t="array" ref="L574">SUM(--(LEFT(_xlfn.TEXTSPLIT($E574,"/"))=L$2))</f>
        <v>169</v>
      </c>
      <c r="M574" s="2" cm="1">
        <f t="array" ref="M574">SUM(--(LEFT(_xlfn.TEXTSPLIT($E574,"/"))=M$2))</f>
        <v>149</v>
      </c>
      <c r="N574" s="2" t="b">
        <f t="shared" si="26"/>
        <v>1</v>
      </c>
    </row>
    <row r="575" spans="2:14" ht="15.75">
      <c r="B575" s="61" t="s">
        <v>1743</v>
      </c>
      <c r="C575" s="30" t="s">
        <v>1744</v>
      </c>
      <c r="D575" s="62">
        <v>38987</v>
      </c>
      <c r="E575" s="6" t="s">
        <v>1745</v>
      </c>
      <c r="F575" s="63" t="s">
        <v>399</v>
      </c>
      <c r="G575" s="242">
        <f t="shared" si="24"/>
        <v>4</v>
      </c>
      <c r="H575" s="242">
        <f t="shared" si="25"/>
        <v>3</v>
      </c>
      <c r="I575" s="242"/>
      <c r="J575" s="242"/>
      <c r="L575" s="2" cm="1">
        <f t="array" ref="L575">SUM(--(LEFT(_xlfn.TEXTSPLIT($E575,"/"))=L$2))</f>
        <v>143</v>
      </c>
      <c r="M575" s="2" cm="1">
        <f t="array" ref="M575">SUM(--(LEFT(_xlfn.TEXTSPLIT($E575,"/"))=M$2))</f>
        <v>135</v>
      </c>
      <c r="N575" s="2" t="b">
        <f t="shared" si="26"/>
        <v>1</v>
      </c>
    </row>
    <row r="576" spans="2:14" ht="15.75">
      <c r="B576" s="61" t="s">
        <v>1746</v>
      </c>
      <c r="C576" s="30" t="s">
        <v>1747</v>
      </c>
      <c r="D576" s="62">
        <v>35408</v>
      </c>
      <c r="E576" s="6" t="s">
        <v>1748</v>
      </c>
      <c r="F576" s="63" t="s">
        <v>339</v>
      </c>
      <c r="G576" s="242">
        <f t="shared" si="24"/>
        <v>2</v>
      </c>
      <c r="H576" s="242">
        <f t="shared" si="25"/>
        <v>1</v>
      </c>
      <c r="I576" s="242"/>
      <c r="J576" s="242"/>
      <c r="L576" s="2" cm="1">
        <f t="array" ref="L576">SUM(--(LEFT(_xlfn.TEXTSPLIT($E576,"/"))=L$2))</f>
        <v>201</v>
      </c>
      <c r="M576" s="2" cm="1">
        <f t="array" ref="M576">SUM(--(LEFT(_xlfn.TEXTSPLIT($E576,"/"))=M$2))</f>
        <v>193</v>
      </c>
      <c r="N576" s="2" t="b">
        <f t="shared" si="26"/>
        <v>1</v>
      </c>
    </row>
    <row r="577" spans="2:14" ht="15.75">
      <c r="B577" s="61" t="s">
        <v>1749</v>
      </c>
      <c r="C577" s="30" t="s">
        <v>1750</v>
      </c>
      <c r="D577" s="62">
        <v>34872</v>
      </c>
      <c r="E577" s="6" t="s">
        <v>1751</v>
      </c>
      <c r="F577" s="63" t="s">
        <v>103</v>
      </c>
      <c r="G577" s="242">
        <f t="shared" si="24"/>
        <v>4</v>
      </c>
      <c r="H577" s="242">
        <f t="shared" si="25"/>
        <v>4</v>
      </c>
      <c r="I577" s="242"/>
      <c r="J577" s="242"/>
      <c r="L577" s="2" cm="1">
        <f t="array" ref="L577">SUM(--(LEFT(_xlfn.TEXTSPLIT($E577,"/"))=L$2))</f>
        <v>34</v>
      </c>
      <c r="M577" s="2" cm="1">
        <f t="array" ref="M577">SUM(--(LEFT(_xlfn.TEXTSPLIT($E577,"/"))=M$2))</f>
        <v>22</v>
      </c>
      <c r="N577" s="2" t="b">
        <f t="shared" si="26"/>
        <v>1</v>
      </c>
    </row>
    <row r="578" spans="2:14" ht="15.75">
      <c r="B578" s="61" t="s">
        <v>1752</v>
      </c>
      <c r="C578" s="30" t="s">
        <v>1753</v>
      </c>
      <c r="D578" s="62">
        <v>35615</v>
      </c>
      <c r="E578" s="6" t="s">
        <v>1754</v>
      </c>
      <c r="F578" s="63" t="s">
        <v>339</v>
      </c>
      <c r="G578" s="242">
        <f t="shared" si="24"/>
        <v>1</v>
      </c>
      <c r="H578" s="242">
        <f t="shared" si="25"/>
        <v>5</v>
      </c>
      <c r="I578" s="242"/>
      <c r="J578" s="242"/>
      <c r="L578" s="2" cm="1">
        <f t="array" ref="L578">SUM(--(LEFT(_xlfn.TEXTSPLIT($E578,"/"))=L$2))</f>
        <v>157</v>
      </c>
      <c r="M578" s="2" cm="1">
        <f t="array" ref="M578">SUM(--(LEFT(_xlfn.TEXTSPLIT($E578,"/"))=M$2))</f>
        <v>135</v>
      </c>
      <c r="N578" s="2" t="b">
        <f t="shared" si="26"/>
        <v>1</v>
      </c>
    </row>
    <row r="579" spans="2:14" ht="15.75">
      <c r="B579" s="61" t="s">
        <v>1755</v>
      </c>
      <c r="C579" s="30" t="s">
        <v>1756</v>
      </c>
      <c r="D579" s="62">
        <v>36725</v>
      </c>
      <c r="E579" s="6" t="s">
        <v>1757</v>
      </c>
      <c r="F579" s="63" t="s">
        <v>111</v>
      </c>
      <c r="G579" s="242">
        <f t="shared" si="24"/>
        <v>3</v>
      </c>
      <c r="H579" s="242">
        <f t="shared" si="25"/>
        <v>2</v>
      </c>
      <c r="I579" s="242"/>
      <c r="J579" s="242"/>
      <c r="L579" s="2" cm="1">
        <f t="array" ref="L579">SUM(--(LEFT(_xlfn.TEXTSPLIT($E579,"/"))=L$2))</f>
        <v>148</v>
      </c>
      <c r="M579" s="2" cm="1">
        <f t="array" ref="M579">SUM(--(LEFT(_xlfn.TEXTSPLIT($E579,"/"))=M$2))</f>
        <v>140</v>
      </c>
      <c r="N579" s="2" t="b">
        <f t="shared" si="26"/>
        <v>1</v>
      </c>
    </row>
    <row r="580" spans="2:14" ht="15.75">
      <c r="B580" s="61" t="s">
        <v>1758</v>
      </c>
      <c r="C580" s="30" t="s">
        <v>1759</v>
      </c>
      <c r="D580" s="62">
        <v>35060</v>
      </c>
      <c r="E580" s="6" t="s">
        <v>1760</v>
      </c>
      <c r="F580" s="63" t="s">
        <v>69</v>
      </c>
      <c r="G580" s="242">
        <f t="shared" ref="G580:G643" si="27">ROUNDUP(DAY(D580) / 7,0)</f>
        <v>4</v>
      </c>
      <c r="H580" s="242">
        <f t="shared" ref="H580:H643" si="28">WEEKDAY(D580,2)</f>
        <v>3</v>
      </c>
      <c r="I580" s="242"/>
      <c r="J580" s="242"/>
      <c r="L580" s="2" cm="1">
        <f t="array" ref="L580">SUM(--(LEFT(_xlfn.TEXTSPLIT($E580,"/"))=L$2))</f>
        <v>191</v>
      </c>
      <c r="M580" s="2" cm="1">
        <f t="array" ref="M580">SUM(--(LEFT(_xlfn.TEXTSPLIT($E580,"/"))=M$2))</f>
        <v>177</v>
      </c>
      <c r="N580" s="2" t="b">
        <f t="shared" ref="N580:N643" si="29">L580&gt;M580</f>
        <v>1</v>
      </c>
    </row>
    <row r="581" spans="2:14" ht="15.75">
      <c r="B581" s="61" t="s">
        <v>1761</v>
      </c>
      <c r="C581" s="30" t="s">
        <v>1762</v>
      </c>
      <c r="D581" s="62">
        <v>37387</v>
      </c>
      <c r="E581" s="6" t="s">
        <v>1763</v>
      </c>
      <c r="F581" s="63" t="s">
        <v>80</v>
      </c>
      <c r="G581" s="242">
        <f t="shared" si="27"/>
        <v>2</v>
      </c>
      <c r="H581" s="242">
        <f t="shared" si="28"/>
        <v>6</v>
      </c>
      <c r="I581" s="242"/>
      <c r="J581" s="242"/>
      <c r="L581" s="2" cm="1">
        <f t="array" ref="L581">SUM(--(LEFT(_xlfn.TEXTSPLIT($E581,"/"))=L$2))</f>
        <v>203</v>
      </c>
      <c r="M581" s="2" cm="1">
        <f t="array" ref="M581">SUM(--(LEFT(_xlfn.TEXTSPLIT($E581,"/"))=M$2))</f>
        <v>181</v>
      </c>
      <c r="N581" s="2" t="b">
        <f t="shared" si="29"/>
        <v>1</v>
      </c>
    </row>
    <row r="582" spans="2:14" ht="15.75">
      <c r="B582" s="61" t="s">
        <v>1764</v>
      </c>
      <c r="C582" s="30" t="s">
        <v>1765</v>
      </c>
      <c r="D582" s="62">
        <v>38271</v>
      </c>
      <c r="E582" s="6" t="s">
        <v>1766</v>
      </c>
      <c r="F582" s="63" t="s">
        <v>288</v>
      </c>
      <c r="G582" s="242">
        <f t="shared" si="27"/>
        <v>2</v>
      </c>
      <c r="H582" s="242">
        <f t="shared" si="28"/>
        <v>1</v>
      </c>
      <c r="I582" s="242"/>
      <c r="J582" s="242"/>
      <c r="L582" s="2" cm="1">
        <f t="array" ref="L582">SUM(--(LEFT(_xlfn.TEXTSPLIT($E582,"/"))=L$2))</f>
        <v>134</v>
      </c>
      <c r="M582" s="2" cm="1">
        <f t="array" ref="M582">SUM(--(LEFT(_xlfn.TEXTSPLIT($E582,"/"))=M$2))</f>
        <v>126</v>
      </c>
      <c r="N582" s="2" t="b">
        <f t="shared" si="29"/>
        <v>1</v>
      </c>
    </row>
    <row r="583" spans="2:14" ht="15.75">
      <c r="B583" s="61" t="s">
        <v>1767</v>
      </c>
      <c r="C583" s="30" t="s">
        <v>1768</v>
      </c>
      <c r="D583" s="62">
        <v>33386</v>
      </c>
      <c r="E583" s="6" t="s">
        <v>1769</v>
      </c>
      <c r="F583" s="63" t="s">
        <v>252</v>
      </c>
      <c r="G583" s="242">
        <f t="shared" si="27"/>
        <v>4</v>
      </c>
      <c r="H583" s="242">
        <f t="shared" si="28"/>
        <v>2</v>
      </c>
      <c r="I583" s="242"/>
      <c r="J583" s="242"/>
      <c r="L583" s="2" cm="1">
        <f t="array" ref="L583">SUM(--(LEFT(_xlfn.TEXTSPLIT($E583,"/"))=L$2))</f>
        <v>43</v>
      </c>
      <c r="M583" s="2" cm="1">
        <f t="array" ref="M583">SUM(--(LEFT(_xlfn.TEXTSPLIT($E583,"/"))=M$2))</f>
        <v>51</v>
      </c>
      <c r="N583" s="2" t="b">
        <f t="shared" si="29"/>
        <v>0</v>
      </c>
    </row>
    <row r="584" spans="2:14" ht="15.75">
      <c r="B584" s="61" t="s">
        <v>1770</v>
      </c>
      <c r="C584" s="30" t="s">
        <v>1771</v>
      </c>
      <c r="D584" s="62">
        <v>37513</v>
      </c>
      <c r="E584" s="6" t="s">
        <v>1772</v>
      </c>
      <c r="F584" s="63" t="s">
        <v>232</v>
      </c>
      <c r="G584" s="242">
        <f t="shared" si="27"/>
        <v>2</v>
      </c>
      <c r="H584" s="242">
        <f t="shared" si="28"/>
        <v>6</v>
      </c>
      <c r="I584" s="242"/>
      <c r="J584" s="242"/>
      <c r="L584" s="2" cm="1">
        <f t="array" ref="L584">SUM(--(LEFT(_xlfn.TEXTSPLIT($E584,"/"))=L$2))</f>
        <v>201</v>
      </c>
      <c r="M584" s="2" cm="1">
        <f t="array" ref="M584">SUM(--(LEFT(_xlfn.TEXTSPLIT($E584,"/"))=M$2))</f>
        <v>187</v>
      </c>
      <c r="N584" s="2" t="b">
        <f t="shared" si="29"/>
        <v>1</v>
      </c>
    </row>
    <row r="585" spans="2:14" ht="15.75">
      <c r="B585" s="61" t="s">
        <v>1773</v>
      </c>
      <c r="C585" s="30" t="s">
        <v>1774</v>
      </c>
      <c r="D585" s="62">
        <v>39074</v>
      </c>
      <c r="E585" s="6" t="s">
        <v>1775</v>
      </c>
      <c r="F585" s="63" t="s">
        <v>65</v>
      </c>
      <c r="G585" s="242">
        <f t="shared" si="27"/>
        <v>4</v>
      </c>
      <c r="H585" s="242">
        <f t="shared" si="28"/>
        <v>6</v>
      </c>
      <c r="I585" s="242"/>
      <c r="J585" s="242"/>
      <c r="L585" s="2" cm="1">
        <f t="array" ref="L585">SUM(--(LEFT(_xlfn.TEXTSPLIT($E585,"/"))=L$2))</f>
        <v>240</v>
      </c>
      <c r="M585" s="2" cm="1">
        <f t="array" ref="M585">SUM(--(LEFT(_xlfn.TEXTSPLIT($E585,"/"))=M$2))</f>
        <v>219</v>
      </c>
      <c r="N585" s="2" t="b">
        <f t="shared" si="29"/>
        <v>1</v>
      </c>
    </row>
    <row r="586" spans="2:14" ht="15.75">
      <c r="B586" s="61" t="s">
        <v>1776</v>
      </c>
      <c r="C586" s="30" t="s">
        <v>1777</v>
      </c>
      <c r="D586" s="62">
        <v>38279</v>
      </c>
      <c r="E586" s="6" t="s">
        <v>1778</v>
      </c>
      <c r="F586" s="63" t="s">
        <v>107</v>
      </c>
      <c r="G586" s="242">
        <f t="shared" si="27"/>
        <v>3</v>
      </c>
      <c r="H586" s="242">
        <f t="shared" si="28"/>
        <v>2</v>
      </c>
      <c r="I586" s="242"/>
      <c r="J586" s="242"/>
      <c r="L586" s="2" cm="1">
        <f t="array" ref="L586">SUM(--(LEFT(_xlfn.TEXTSPLIT($E586,"/"))=L$2))</f>
        <v>226</v>
      </c>
      <c r="M586" s="2" cm="1">
        <f t="array" ref="M586">SUM(--(LEFT(_xlfn.TEXTSPLIT($E586,"/"))=M$2))</f>
        <v>211</v>
      </c>
      <c r="N586" s="2" t="b">
        <f t="shared" si="29"/>
        <v>1</v>
      </c>
    </row>
    <row r="587" spans="2:14" ht="15.75">
      <c r="B587" s="61" t="s">
        <v>1779</v>
      </c>
      <c r="C587" s="30" t="s">
        <v>1780</v>
      </c>
      <c r="D587" s="62">
        <v>38877</v>
      </c>
      <c r="E587" s="6" t="s">
        <v>1781</v>
      </c>
      <c r="F587" s="63" t="s">
        <v>288</v>
      </c>
      <c r="G587" s="242">
        <f t="shared" si="27"/>
        <v>2</v>
      </c>
      <c r="H587" s="242">
        <f t="shared" si="28"/>
        <v>5</v>
      </c>
      <c r="I587" s="242"/>
      <c r="J587" s="242"/>
      <c r="L587" s="2" cm="1">
        <f t="array" ref="L587">SUM(--(LEFT(_xlfn.TEXTSPLIT($E587,"/"))=L$2))</f>
        <v>203</v>
      </c>
      <c r="M587" s="2" cm="1">
        <f t="array" ref="M587">SUM(--(LEFT(_xlfn.TEXTSPLIT($E587,"/"))=M$2))</f>
        <v>188</v>
      </c>
      <c r="N587" s="2" t="b">
        <f t="shared" si="29"/>
        <v>1</v>
      </c>
    </row>
    <row r="588" spans="2:14" ht="15.75">
      <c r="B588" s="61" t="s">
        <v>1782</v>
      </c>
      <c r="C588" s="30" t="s">
        <v>1783</v>
      </c>
      <c r="D588" s="62">
        <v>35914</v>
      </c>
      <c r="E588" s="6" t="s">
        <v>1784</v>
      </c>
      <c r="F588" s="63" t="s">
        <v>87</v>
      </c>
      <c r="G588" s="242">
        <f t="shared" si="27"/>
        <v>5</v>
      </c>
      <c r="H588" s="242">
        <f t="shared" si="28"/>
        <v>3</v>
      </c>
      <c r="I588" s="242"/>
      <c r="J588" s="242"/>
      <c r="L588" s="2" cm="1">
        <f t="array" ref="L588">SUM(--(LEFT(_xlfn.TEXTSPLIT($E588,"/"))=L$2))</f>
        <v>119</v>
      </c>
      <c r="M588" s="2" cm="1">
        <f t="array" ref="M588">SUM(--(LEFT(_xlfn.TEXTSPLIT($E588,"/"))=M$2))</f>
        <v>131</v>
      </c>
      <c r="N588" s="2" t="b">
        <f t="shared" si="29"/>
        <v>0</v>
      </c>
    </row>
    <row r="589" spans="2:14" ht="15.75">
      <c r="B589" s="61" t="s">
        <v>1785</v>
      </c>
      <c r="C589" s="30" t="s">
        <v>1786</v>
      </c>
      <c r="D589" s="62">
        <v>33883</v>
      </c>
      <c r="E589" s="6" t="s">
        <v>1787</v>
      </c>
      <c r="F589" s="63" t="s">
        <v>73</v>
      </c>
      <c r="G589" s="242">
        <f t="shared" si="27"/>
        <v>1</v>
      </c>
      <c r="H589" s="242">
        <f t="shared" si="28"/>
        <v>2</v>
      </c>
      <c r="I589" s="242"/>
      <c r="J589" s="242"/>
      <c r="L589" s="2" cm="1">
        <f t="array" ref="L589">SUM(--(LEFT(_xlfn.TEXTSPLIT($E589,"/"))=L$2))</f>
        <v>43</v>
      </c>
      <c r="M589" s="2" cm="1">
        <f t="array" ref="M589">SUM(--(LEFT(_xlfn.TEXTSPLIT($E589,"/"))=M$2))</f>
        <v>49</v>
      </c>
      <c r="N589" s="2" t="b">
        <f t="shared" si="29"/>
        <v>0</v>
      </c>
    </row>
    <row r="590" spans="2:14" ht="15.75">
      <c r="B590" s="61" t="s">
        <v>1788</v>
      </c>
      <c r="C590" s="30" t="s">
        <v>2650</v>
      </c>
      <c r="D590" s="62">
        <v>33578</v>
      </c>
      <c r="E590" s="6" t="s">
        <v>1789</v>
      </c>
      <c r="F590" s="63" t="s">
        <v>201</v>
      </c>
      <c r="G590" s="242">
        <f t="shared" si="27"/>
        <v>1</v>
      </c>
      <c r="H590" s="242">
        <f t="shared" si="28"/>
        <v>5</v>
      </c>
      <c r="I590" s="242"/>
      <c r="J590" s="242"/>
      <c r="L590" s="2" cm="1">
        <f t="array" ref="L590">SUM(--(LEFT(_xlfn.TEXTSPLIT($E590,"/"))=L$2))</f>
        <v>182</v>
      </c>
      <c r="M590" s="2" cm="1">
        <f t="array" ref="M590">SUM(--(LEFT(_xlfn.TEXTSPLIT($E590,"/"))=M$2))</f>
        <v>169</v>
      </c>
      <c r="N590" s="2" t="b">
        <f t="shared" si="29"/>
        <v>1</v>
      </c>
    </row>
    <row r="591" spans="2:14" ht="15.75">
      <c r="B591" s="61" t="s">
        <v>1790</v>
      </c>
      <c r="C591" s="30" t="s">
        <v>1791</v>
      </c>
      <c r="D591" s="62">
        <v>37919</v>
      </c>
      <c r="E591" s="6" t="s">
        <v>1792</v>
      </c>
      <c r="F591" s="63" t="s">
        <v>150</v>
      </c>
      <c r="G591" s="242">
        <f t="shared" si="27"/>
        <v>4</v>
      </c>
      <c r="H591" s="242">
        <f t="shared" si="28"/>
        <v>6</v>
      </c>
      <c r="I591" s="242"/>
      <c r="J591" s="242"/>
      <c r="L591" s="2" cm="1">
        <f t="array" ref="L591">SUM(--(LEFT(_xlfn.TEXTSPLIT($E591,"/"))=L$2))</f>
        <v>137</v>
      </c>
      <c r="M591" s="2" cm="1">
        <f t="array" ref="M591">SUM(--(LEFT(_xlfn.TEXTSPLIT($E591,"/"))=M$2))</f>
        <v>136</v>
      </c>
      <c r="N591" s="2" t="b">
        <f t="shared" si="29"/>
        <v>1</v>
      </c>
    </row>
    <row r="592" spans="2:14" ht="15.75">
      <c r="B592" s="61" t="s">
        <v>1793</v>
      </c>
      <c r="C592" s="30" t="s">
        <v>1794</v>
      </c>
      <c r="D592" s="62">
        <v>34705</v>
      </c>
      <c r="E592" s="6" t="s">
        <v>1795</v>
      </c>
      <c r="F592" s="63" t="s">
        <v>232</v>
      </c>
      <c r="G592" s="242">
        <f t="shared" si="27"/>
        <v>1</v>
      </c>
      <c r="H592" s="242">
        <f t="shared" si="28"/>
        <v>5</v>
      </c>
      <c r="I592" s="242"/>
      <c r="J592" s="242"/>
      <c r="L592" s="2" cm="1">
        <f t="array" ref="L592">SUM(--(LEFT(_xlfn.TEXTSPLIT($E592,"/"))=L$2))</f>
        <v>149</v>
      </c>
      <c r="M592" s="2" cm="1">
        <f t="array" ref="M592">SUM(--(LEFT(_xlfn.TEXTSPLIT($E592,"/"))=M$2))</f>
        <v>115</v>
      </c>
      <c r="N592" s="2" t="b">
        <f t="shared" si="29"/>
        <v>1</v>
      </c>
    </row>
    <row r="593" spans="2:14" ht="15.75">
      <c r="B593" s="61" t="s">
        <v>1796</v>
      </c>
      <c r="C593" s="30" t="s">
        <v>1797</v>
      </c>
      <c r="D593" s="62">
        <v>36500</v>
      </c>
      <c r="E593" s="6" t="s">
        <v>1798</v>
      </c>
      <c r="F593" s="63" t="s">
        <v>50</v>
      </c>
      <c r="G593" s="242">
        <f t="shared" si="27"/>
        <v>1</v>
      </c>
      <c r="H593" s="242">
        <f t="shared" si="28"/>
        <v>1</v>
      </c>
      <c r="I593" s="242"/>
      <c r="J593" s="242"/>
      <c r="L593" s="2" cm="1">
        <f t="array" ref="L593">SUM(--(LEFT(_xlfn.TEXTSPLIT($E593,"/"))=L$2))</f>
        <v>42</v>
      </c>
      <c r="M593" s="2" cm="1">
        <f t="array" ref="M593">SUM(--(LEFT(_xlfn.TEXTSPLIT($E593,"/"))=M$2))</f>
        <v>52</v>
      </c>
      <c r="N593" s="2" t="b">
        <f t="shared" si="29"/>
        <v>0</v>
      </c>
    </row>
    <row r="594" spans="2:14" ht="15.75">
      <c r="B594" s="61" t="s">
        <v>1799</v>
      </c>
      <c r="C594" s="30" t="s">
        <v>1800</v>
      </c>
      <c r="D594" s="62">
        <v>38303</v>
      </c>
      <c r="E594" s="6" t="s">
        <v>1801</v>
      </c>
      <c r="F594" s="63" t="s">
        <v>201</v>
      </c>
      <c r="G594" s="242">
        <f t="shared" si="27"/>
        <v>2</v>
      </c>
      <c r="H594" s="242">
        <f t="shared" si="28"/>
        <v>5</v>
      </c>
      <c r="I594" s="242"/>
      <c r="J594" s="242"/>
      <c r="L594" s="2" cm="1">
        <f t="array" ref="L594">SUM(--(LEFT(_xlfn.TEXTSPLIT($E594,"/"))=L$2))</f>
        <v>210</v>
      </c>
      <c r="M594" s="2" cm="1">
        <f t="array" ref="M594">SUM(--(LEFT(_xlfn.TEXTSPLIT($E594,"/"))=M$2))</f>
        <v>201</v>
      </c>
      <c r="N594" s="2" t="b">
        <f t="shared" si="29"/>
        <v>1</v>
      </c>
    </row>
    <row r="595" spans="2:14" ht="15.75">
      <c r="B595" s="61" t="s">
        <v>1802</v>
      </c>
      <c r="C595" s="30" t="s">
        <v>1803</v>
      </c>
      <c r="D595" s="62">
        <v>37821</v>
      </c>
      <c r="E595" s="6" t="s">
        <v>1804</v>
      </c>
      <c r="F595" s="63" t="s">
        <v>107</v>
      </c>
      <c r="G595" s="242">
        <f t="shared" si="27"/>
        <v>3</v>
      </c>
      <c r="H595" s="242">
        <f t="shared" si="28"/>
        <v>6</v>
      </c>
      <c r="I595" s="242"/>
      <c r="J595" s="242"/>
      <c r="L595" s="2" cm="1">
        <f t="array" ref="L595">SUM(--(LEFT(_xlfn.TEXTSPLIT($E595,"/"))=L$2))</f>
        <v>18</v>
      </c>
      <c r="M595" s="2" cm="1">
        <f t="array" ref="M595">SUM(--(LEFT(_xlfn.TEXTSPLIT($E595,"/"))=M$2))</f>
        <v>8</v>
      </c>
      <c r="N595" s="2" t="b">
        <f t="shared" si="29"/>
        <v>1</v>
      </c>
    </row>
    <row r="596" spans="2:14" ht="15.75">
      <c r="B596" s="61" t="s">
        <v>1805</v>
      </c>
      <c r="C596" s="30" t="s">
        <v>1806</v>
      </c>
      <c r="D596" s="62">
        <v>39210</v>
      </c>
      <c r="E596" s="6" t="s">
        <v>1807</v>
      </c>
      <c r="F596" s="63" t="s">
        <v>252</v>
      </c>
      <c r="G596" s="242">
        <f t="shared" si="27"/>
        <v>2</v>
      </c>
      <c r="H596" s="242">
        <f t="shared" si="28"/>
        <v>2</v>
      </c>
      <c r="I596" s="242"/>
      <c r="J596" s="242"/>
      <c r="L596" s="2" cm="1">
        <f t="array" ref="L596">SUM(--(LEFT(_xlfn.TEXTSPLIT($E596,"/"))=L$2))</f>
        <v>202</v>
      </c>
      <c r="M596" s="2" cm="1">
        <f t="array" ref="M596">SUM(--(LEFT(_xlfn.TEXTSPLIT($E596,"/"))=M$2))</f>
        <v>163</v>
      </c>
      <c r="N596" s="2" t="b">
        <f t="shared" si="29"/>
        <v>1</v>
      </c>
    </row>
    <row r="597" spans="2:14" ht="15.75">
      <c r="B597" s="61" t="s">
        <v>1808</v>
      </c>
      <c r="C597" s="30" t="s">
        <v>1809</v>
      </c>
      <c r="D597" s="62">
        <v>34788</v>
      </c>
      <c r="E597" s="6" t="s">
        <v>1810</v>
      </c>
      <c r="F597" s="63" t="s">
        <v>175</v>
      </c>
      <c r="G597" s="242">
        <f t="shared" si="27"/>
        <v>5</v>
      </c>
      <c r="H597" s="242">
        <f t="shared" si="28"/>
        <v>4</v>
      </c>
      <c r="I597" s="242"/>
      <c r="J597" s="242"/>
      <c r="L597" s="2" cm="1">
        <f t="array" ref="L597">SUM(--(LEFT(_xlfn.TEXTSPLIT($E597,"/"))=L$2))</f>
        <v>223</v>
      </c>
      <c r="M597" s="2" cm="1">
        <f t="array" ref="M597">SUM(--(LEFT(_xlfn.TEXTSPLIT($E597,"/"))=M$2))</f>
        <v>245</v>
      </c>
      <c r="N597" s="2" t="b">
        <f t="shared" si="29"/>
        <v>0</v>
      </c>
    </row>
    <row r="598" spans="2:14" ht="15.75">
      <c r="B598" s="61" t="s">
        <v>1811</v>
      </c>
      <c r="C598" s="30" t="s">
        <v>1812</v>
      </c>
      <c r="D598" s="62">
        <v>33844</v>
      </c>
      <c r="E598" s="6" t="s">
        <v>1813</v>
      </c>
      <c r="F598" s="63" t="s">
        <v>175</v>
      </c>
      <c r="G598" s="242">
        <f t="shared" si="27"/>
        <v>4</v>
      </c>
      <c r="H598" s="242">
        <f t="shared" si="28"/>
        <v>5</v>
      </c>
      <c r="I598" s="242"/>
      <c r="J598" s="242"/>
      <c r="L598" s="2" cm="1">
        <f t="array" ref="L598">SUM(--(LEFT(_xlfn.TEXTSPLIT($E598,"/"))=L$2))</f>
        <v>166</v>
      </c>
      <c r="M598" s="2" cm="1">
        <f t="array" ref="M598">SUM(--(LEFT(_xlfn.TEXTSPLIT($E598,"/"))=M$2))</f>
        <v>172</v>
      </c>
      <c r="N598" s="2" t="b">
        <f t="shared" si="29"/>
        <v>0</v>
      </c>
    </row>
    <row r="599" spans="2:14" ht="15.75">
      <c r="B599" s="61" t="s">
        <v>1814</v>
      </c>
      <c r="C599" s="30" t="s">
        <v>1815</v>
      </c>
      <c r="D599" s="62">
        <v>38909</v>
      </c>
      <c r="E599" s="6" t="s">
        <v>1816</v>
      </c>
      <c r="F599" s="63" t="s">
        <v>201</v>
      </c>
      <c r="G599" s="242">
        <f t="shared" si="27"/>
        <v>2</v>
      </c>
      <c r="H599" s="242">
        <f t="shared" si="28"/>
        <v>2</v>
      </c>
      <c r="I599" s="242"/>
      <c r="J599" s="242"/>
      <c r="L599" s="2" cm="1">
        <f t="array" ref="L599">SUM(--(LEFT(_xlfn.TEXTSPLIT($E599,"/"))=L$2))</f>
        <v>47</v>
      </c>
      <c r="M599" s="2" cm="1">
        <f t="array" ref="M599">SUM(--(LEFT(_xlfn.TEXTSPLIT($E599,"/"))=M$2))</f>
        <v>42</v>
      </c>
      <c r="N599" s="2" t="b">
        <f t="shared" si="29"/>
        <v>1</v>
      </c>
    </row>
    <row r="600" spans="2:14" ht="15.75">
      <c r="B600" s="61" t="s">
        <v>1817</v>
      </c>
      <c r="C600" s="30" t="s">
        <v>1818</v>
      </c>
      <c r="D600" s="62">
        <v>39210</v>
      </c>
      <c r="E600" s="6" t="s">
        <v>1819</v>
      </c>
      <c r="F600" s="63" t="s">
        <v>131</v>
      </c>
      <c r="G600" s="242">
        <f t="shared" si="27"/>
        <v>2</v>
      </c>
      <c r="H600" s="242">
        <f t="shared" si="28"/>
        <v>2</v>
      </c>
      <c r="I600" s="242"/>
      <c r="J600" s="242"/>
      <c r="L600" s="2" cm="1">
        <f t="array" ref="L600">SUM(--(LEFT(_xlfn.TEXTSPLIT($E600,"/"))=L$2))</f>
        <v>190</v>
      </c>
      <c r="M600" s="2" cm="1">
        <f t="array" ref="M600">SUM(--(LEFT(_xlfn.TEXTSPLIT($E600,"/"))=M$2))</f>
        <v>166</v>
      </c>
      <c r="N600" s="2" t="b">
        <f t="shared" si="29"/>
        <v>1</v>
      </c>
    </row>
    <row r="601" spans="2:14" ht="15.75">
      <c r="B601" s="61" t="s">
        <v>1820</v>
      </c>
      <c r="C601" s="30" t="s">
        <v>1821</v>
      </c>
      <c r="D601" s="62">
        <v>34710</v>
      </c>
      <c r="E601" s="6" t="s">
        <v>1822</v>
      </c>
      <c r="F601" s="63" t="s">
        <v>84</v>
      </c>
      <c r="G601" s="242">
        <f t="shared" si="27"/>
        <v>2</v>
      </c>
      <c r="H601" s="242">
        <f t="shared" si="28"/>
        <v>3</v>
      </c>
      <c r="I601" s="242"/>
      <c r="J601" s="242"/>
      <c r="L601" s="2" cm="1">
        <f t="array" ref="L601">SUM(--(LEFT(_xlfn.TEXTSPLIT($E601,"/"))=L$2))</f>
        <v>73</v>
      </c>
      <c r="M601" s="2" cm="1">
        <f t="array" ref="M601">SUM(--(LEFT(_xlfn.TEXTSPLIT($E601,"/"))=M$2))</f>
        <v>64</v>
      </c>
      <c r="N601" s="2" t="b">
        <f t="shared" si="29"/>
        <v>1</v>
      </c>
    </row>
    <row r="602" spans="2:14" ht="15.75">
      <c r="B602" s="61" t="s">
        <v>1823</v>
      </c>
      <c r="C602" s="30" t="s">
        <v>1824</v>
      </c>
      <c r="D602" s="62">
        <v>38693</v>
      </c>
      <c r="E602" s="6" t="s">
        <v>1825</v>
      </c>
      <c r="F602" s="63" t="s">
        <v>175</v>
      </c>
      <c r="G602" s="242">
        <f t="shared" si="27"/>
        <v>1</v>
      </c>
      <c r="H602" s="242">
        <f t="shared" si="28"/>
        <v>3</v>
      </c>
      <c r="I602" s="242"/>
      <c r="J602" s="242"/>
      <c r="L602" s="2" cm="1">
        <f t="array" ref="L602">SUM(--(LEFT(_xlfn.TEXTSPLIT($E602,"/"))=L$2))</f>
        <v>14</v>
      </c>
      <c r="M602" s="2" cm="1">
        <f t="array" ref="M602">SUM(--(LEFT(_xlfn.TEXTSPLIT($E602,"/"))=M$2))</f>
        <v>12</v>
      </c>
      <c r="N602" s="2" t="b">
        <f t="shared" si="29"/>
        <v>1</v>
      </c>
    </row>
    <row r="603" spans="2:14" ht="15.75">
      <c r="B603" s="61" t="s">
        <v>1826</v>
      </c>
      <c r="C603" s="30" t="s">
        <v>1827</v>
      </c>
      <c r="D603" s="62">
        <v>36069</v>
      </c>
      <c r="E603" s="6" t="s">
        <v>1828</v>
      </c>
      <c r="F603" s="63" t="s">
        <v>65</v>
      </c>
      <c r="G603" s="242">
        <f t="shared" si="27"/>
        <v>1</v>
      </c>
      <c r="H603" s="242">
        <f t="shared" si="28"/>
        <v>4</v>
      </c>
      <c r="I603" s="242"/>
      <c r="J603" s="242"/>
      <c r="L603" s="2" cm="1">
        <f t="array" ref="L603">SUM(--(LEFT(_xlfn.TEXTSPLIT($E603,"/"))=L$2))</f>
        <v>181</v>
      </c>
      <c r="M603" s="2" cm="1">
        <f t="array" ref="M603">SUM(--(LEFT(_xlfn.TEXTSPLIT($E603,"/"))=M$2))</f>
        <v>158</v>
      </c>
      <c r="N603" s="2" t="b">
        <f t="shared" si="29"/>
        <v>1</v>
      </c>
    </row>
    <row r="604" spans="2:14" ht="15.75">
      <c r="B604" s="61" t="s">
        <v>1829</v>
      </c>
      <c r="C604" s="30" t="s">
        <v>1830</v>
      </c>
      <c r="D604" s="62">
        <v>39264</v>
      </c>
      <c r="E604" s="6" t="s">
        <v>1831</v>
      </c>
      <c r="F604" s="63" t="s">
        <v>84</v>
      </c>
      <c r="G604" s="242">
        <f t="shared" si="27"/>
        <v>1</v>
      </c>
      <c r="H604" s="242">
        <f t="shared" si="28"/>
        <v>7</v>
      </c>
      <c r="I604" s="242"/>
      <c r="J604" s="242"/>
      <c r="L604" s="2" cm="1">
        <f t="array" ref="L604">SUM(--(LEFT(_xlfn.TEXTSPLIT($E604,"/"))=L$2))</f>
        <v>111</v>
      </c>
      <c r="M604" s="2" cm="1">
        <f t="array" ref="M604">SUM(--(LEFT(_xlfn.TEXTSPLIT($E604,"/"))=M$2))</f>
        <v>91</v>
      </c>
      <c r="N604" s="2" t="b">
        <f t="shared" si="29"/>
        <v>1</v>
      </c>
    </row>
    <row r="605" spans="2:14" ht="15.75">
      <c r="B605" s="61" t="s">
        <v>1832</v>
      </c>
      <c r="C605" s="30" t="s">
        <v>739</v>
      </c>
      <c r="D605" s="62">
        <v>35158</v>
      </c>
      <c r="E605" s="6" t="s">
        <v>1833</v>
      </c>
      <c r="F605" s="63" t="s">
        <v>211</v>
      </c>
      <c r="G605" s="242">
        <f t="shared" si="27"/>
        <v>1</v>
      </c>
      <c r="H605" s="242">
        <f t="shared" si="28"/>
        <v>3</v>
      </c>
      <c r="I605" s="242"/>
      <c r="J605" s="242"/>
      <c r="L605" s="2" cm="1">
        <f t="array" ref="L605">SUM(--(LEFT(_xlfn.TEXTSPLIT($E605,"/"))=L$2))</f>
        <v>64</v>
      </c>
      <c r="M605" s="2" cm="1">
        <f t="array" ref="M605">SUM(--(LEFT(_xlfn.TEXTSPLIT($E605,"/"))=M$2))</f>
        <v>48</v>
      </c>
      <c r="N605" s="2" t="b">
        <f t="shared" si="29"/>
        <v>1</v>
      </c>
    </row>
    <row r="606" spans="2:14" ht="15.75">
      <c r="B606" s="61" t="s">
        <v>1834</v>
      </c>
      <c r="C606" s="30" t="s">
        <v>1835</v>
      </c>
      <c r="D606" s="62">
        <v>36142</v>
      </c>
      <c r="E606" s="6" t="s">
        <v>1836</v>
      </c>
      <c r="F606" s="63" t="s">
        <v>54</v>
      </c>
      <c r="G606" s="242">
        <f t="shared" si="27"/>
        <v>2</v>
      </c>
      <c r="H606" s="242">
        <f t="shared" si="28"/>
        <v>7</v>
      </c>
      <c r="I606" s="242"/>
      <c r="J606" s="242"/>
      <c r="L606" s="2" cm="1">
        <f t="array" ref="L606">SUM(--(LEFT(_xlfn.TEXTSPLIT($E606,"/"))=L$2))</f>
        <v>11</v>
      </c>
      <c r="M606" s="2" cm="1">
        <f t="array" ref="M606">SUM(--(LEFT(_xlfn.TEXTSPLIT($E606,"/"))=M$2))</f>
        <v>7</v>
      </c>
      <c r="N606" s="2" t="b">
        <f t="shared" si="29"/>
        <v>1</v>
      </c>
    </row>
    <row r="607" spans="2:14" ht="15.75">
      <c r="B607" s="61" t="s">
        <v>1837</v>
      </c>
      <c r="C607" s="30" t="s">
        <v>1838</v>
      </c>
      <c r="D607" s="62">
        <v>34632</v>
      </c>
      <c r="E607" s="6" t="s">
        <v>1839</v>
      </c>
      <c r="F607" s="63" t="s">
        <v>150</v>
      </c>
      <c r="G607" s="242">
        <f t="shared" si="27"/>
        <v>4</v>
      </c>
      <c r="H607" s="242">
        <f t="shared" si="28"/>
        <v>2</v>
      </c>
      <c r="I607" s="242"/>
      <c r="J607" s="242"/>
      <c r="L607" s="2" cm="1">
        <f t="array" ref="L607">SUM(--(LEFT(_xlfn.TEXTSPLIT($E607,"/"))=L$2))</f>
        <v>103</v>
      </c>
      <c r="M607" s="2" cm="1">
        <f t="array" ref="M607">SUM(--(LEFT(_xlfn.TEXTSPLIT($E607,"/"))=M$2))</f>
        <v>89</v>
      </c>
      <c r="N607" s="2" t="b">
        <f t="shared" si="29"/>
        <v>1</v>
      </c>
    </row>
    <row r="608" spans="2:14" ht="15.75">
      <c r="B608" s="61" t="s">
        <v>1840</v>
      </c>
      <c r="C608" s="30" t="s">
        <v>1841</v>
      </c>
      <c r="D608" s="62">
        <v>35482</v>
      </c>
      <c r="E608" s="6" t="s">
        <v>1842</v>
      </c>
      <c r="F608" s="63" t="s">
        <v>121</v>
      </c>
      <c r="G608" s="242">
        <f t="shared" si="27"/>
        <v>3</v>
      </c>
      <c r="H608" s="242">
        <f t="shared" si="28"/>
        <v>5</v>
      </c>
      <c r="I608" s="242"/>
      <c r="J608" s="242"/>
      <c r="L608" s="2" cm="1">
        <f t="array" ref="L608">SUM(--(LEFT(_xlfn.TEXTSPLIT($E608,"/"))=L$2))</f>
        <v>91</v>
      </c>
      <c r="M608" s="2" cm="1">
        <f t="array" ref="M608">SUM(--(LEFT(_xlfn.TEXTSPLIT($E608,"/"))=M$2))</f>
        <v>79</v>
      </c>
      <c r="N608" s="2" t="b">
        <f t="shared" si="29"/>
        <v>1</v>
      </c>
    </row>
    <row r="609" spans="2:14" ht="15.75">
      <c r="B609" s="61" t="s">
        <v>1843</v>
      </c>
      <c r="C609" s="30" t="s">
        <v>1844</v>
      </c>
      <c r="D609" s="62">
        <v>38821</v>
      </c>
      <c r="E609" s="6" t="s">
        <v>1845</v>
      </c>
      <c r="F609" s="63" t="s">
        <v>50</v>
      </c>
      <c r="G609" s="242">
        <f t="shared" si="27"/>
        <v>2</v>
      </c>
      <c r="H609" s="242">
        <f t="shared" si="28"/>
        <v>5</v>
      </c>
      <c r="I609" s="242"/>
      <c r="J609" s="242"/>
      <c r="L609" s="2" cm="1">
        <f t="array" ref="L609">SUM(--(LEFT(_xlfn.TEXTSPLIT($E609,"/"))=L$2))</f>
        <v>169</v>
      </c>
      <c r="M609" s="2" cm="1">
        <f t="array" ref="M609">SUM(--(LEFT(_xlfn.TEXTSPLIT($E609,"/"))=M$2))</f>
        <v>166</v>
      </c>
      <c r="N609" s="2" t="b">
        <f t="shared" si="29"/>
        <v>1</v>
      </c>
    </row>
    <row r="610" spans="2:14" ht="15.75">
      <c r="B610" s="61" t="s">
        <v>1846</v>
      </c>
      <c r="C610" s="30" t="s">
        <v>1847</v>
      </c>
      <c r="D610" s="62">
        <v>36289</v>
      </c>
      <c r="E610" s="6" t="s">
        <v>1848</v>
      </c>
      <c r="F610" s="63" t="s">
        <v>252</v>
      </c>
      <c r="G610" s="242">
        <f t="shared" si="27"/>
        <v>2</v>
      </c>
      <c r="H610" s="242">
        <f t="shared" si="28"/>
        <v>7</v>
      </c>
      <c r="I610" s="242"/>
      <c r="J610" s="242"/>
      <c r="L610" s="2" cm="1">
        <f t="array" ref="L610">SUM(--(LEFT(_xlfn.TEXTSPLIT($E610,"/"))=L$2))</f>
        <v>35</v>
      </c>
      <c r="M610" s="2" cm="1">
        <f t="array" ref="M610">SUM(--(LEFT(_xlfn.TEXTSPLIT($E610,"/"))=M$2))</f>
        <v>25</v>
      </c>
      <c r="N610" s="2" t="b">
        <f t="shared" si="29"/>
        <v>1</v>
      </c>
    </row>
    <row r="611" spans="2:14" ht="15.75">
      <c r="B611" s="61" t="s">
        <v>1849</v>
      </c>
      <c r="C611" s="30" t="s">
        <v>1850</v>
      </c>
      <c r="D611" s="62">
        <v>36458</v>
      </c>
      <c r="E611" s="6" t="s">
        <v>1851</v>
      </c>
      <c r="F611" s="63" t="s">
        <v>232</v>
      </c>
      <c r="G611" s="242">
        <f t="shared" si="27"/>
        <v>4</v>
      </c>
      <c r="H611" s="242">
        <f t="shared" si="28"/>
        <v>1</v>
      </c>
      <c r="I611" s="242"/>
      <c r="J611" s="242"/>
      <c r="L611" s="2" cm="1">
        <f t="array" ref="L611">SUM(--(LEFT(_xlfn.TEXTSPLIT($E611,"/"))=L$2))</f>
        <v>76</v>
      </c>
      <c r="M611" s="2" cm="1">
        <f t="array" ref="M611">SUM(--(LEFT(_xlfn.TEXTSPLIT($E611,"/"))=M$2))</f>
        <v>89</v>
      </c>
      <c r="N611" s="2" t="b">
        <f t="shared" si="29"/>
        <v>0</v>
      </c>
    </row>
    <row r="612" spans="2:14" ht="15.75">
      <c r="B612" s="61" t="s">
        <v>1852</v>
      </c>
      <c r="C612" s="30" t="s">
        <v>1853</v>
      </c>
      <c r="D612" s="62">
        <v>36404</v>
      </c>
      <c r="E612" s="6" t="s">
        <v>1854</v>
      </c>
      <c r="F612" s="63" t="s">
        <v>150</v>
      </c>
      <c r="G612" s="242">
        <f t="shared" si="27"/>
        <v>1</v>
      </c>
      <c r="H612" s="242">
        <f t="shared" si="28"/>
        <v>3</v>
      </c>
      <c r="I612" s="242"/>
      <c r="J612" s="242"/>
      <c r="L612" s="2" cm="1">
        <f t="array" ref="L612">SUM(--(LEFT(_xlfn.TEXTSPLIT($E612,"/"))=L$2))</f>
        <v>179</v>
      </c>
      <c r="M612" s="2" cm="1">
        <f t="array" ref="M612">SUM(--(LEFT(_xlfn.TEXTSPLIT($E612,"/"))=M$2))</f>
        <v>182</v>
      </c>
      <c r="N612" s="2" t="b">
        <f t="shared" si="29"/>
        <v>0</v>
      </c>
    </row>
    <row r="613" spans="2:14" ht="15.75">
      <c r="B613" s="61" t="s">
        <v>1855</v>
      </c>
      <c r="C613" s="30" t="s">
        <v>1856</v>
      </c>
      <c r="D613" s="62">
        <v>38350</v>
      </c>
      <c r="E613" s="6" t="s">
        <v>1857</v>
      </c>
      <c r="F613" s="63" t="s">
        <v>69</v>
      </c>
      <c r="G613" s="242">
        <f t="shared" si="27"/>
        <v>5</v>
      </c>
      <c r="H613" s="242">
        <f t="shared" si="28"/>
        <v>3</v>
      </c>
      <c r="I613" s="242"/>
      <c r="J613" s="242"/>
      <c r="L613" s="2" cm="1">
        <f t="array" ref="L613">SUM(--(LEFT(_xlfn.TEXTSPLIT($E613,"/"))=L$2))</f>
        <v>216</v>
      </c>
      <c r="M613" s="2" cm="1">
        <f t="array" ref="M613">SUM(--(LEFT(_xlfn.TEXTSPLIT($E613,"/"))=M$2))</f>
        <v>184</v>
      </c>
      <c r="N613" s="2" t="b">
        <f t="shared" si="29"/>
        <v>1</v>
      </c>
    </row>
    <row r="614" spans="2:14" ht="15.75">
      <c r="B614" s="61" t="s">
        <v>1858</v>
      </c>
      <c r="C614" s="30" t="s">
        <v>1859</v>
      </c>
      <c r="D614" s="62">
        <v>35344</v>
      </c>
      <c r="E614" s="6" t="s">
        <v>1860</v>
      </c>
      <c r="F614" s="63" t="s">
        <v>252</v>
      </c>
      <c r="G614" s="242">
        <f t="shared" si="27"/>
        <v>1</v>
      </c>
      <c r="H614" s="242">
        <f t="shared" si="28"/>
        <v>7</v>
      </c>
      <c r="I614" s="242"/>
      <c r="J614" s="242"/>
      <c r="L614" s="2" cm="1">
        <f t="array" ref="L614">SUM(--(LEFT(_xlfn.TEXTSPLIT($E614,"/"))=L$2))</f>
        <v>124</v>
      </c>
      <c r="M614" s="2" cm="1">
        <f t="array" ref="M614">SUM(--(LEFT(_xlfn.TEXTSPLIT($E614,"/"))=M$2))</f>
        <v>121</v>
      </c>
      <c r="N614" s="2" t="b">
        <f t="shared" si="29"/>
        <v>1</v>
      </c>
    </row>
    <row r="615" spans="2:14" ht="15.75">
      <c r="B615" s="61" t="s">
        <v>1861</v>
      </c>
      <c r="C615" s="30" t="s">
        <v>1862</v>
      </c>
      <c r="D615" s="62">
        <v>37168</v>
      </c>
      <c r="E615" s="6" t="s">
        <v>1863</v>
      </c>
      <c r="F615" s="63" t="s">
        <v>175</v>
      </c>
      <c r="G615" s="242">
        <f t="shared" si="27"/>
        <v>1</v>
      </c>
      <c r="H615" s="242">
        <f t="shared" si="28"/>
        <v>4</v>
      </c>
      <c r="I615" s="242"/>
      <c r="J615" s="242"/>
      <c r="L615" s="2" cm="1">
        <f t="array" ref="L615">SUM(--(LEFT(_xlfn.TEXTSPLIT($E615,"/"))=L$2))</f>
        <v>219</v>
      </c>
      <c r="M615" s="2" cm="1">
        <f t="array" ref="M615">SUM(--(LEFT(_xlfn.TEXTSPLIT($E615,"/"))=M$2))</f>
        <v>206</v>
      </c>
      <c r="N615" s="2" t="b">
        <f t="shared" si="29"/>
        <v>1</v>
      </c>
    </row>
    <row r="616" spans="2:14" ht="15.75">
      <c r="B616" s="61" t="s">
        <v>1864</v>
      </c>
      <c r="C616" s="30" t="s">
        <v>1865</v>
      </c>
      <c r="D616" s="62">
        <v>38699</v>
      </c>
      <c r="E616" s="6" t="s">
        <v>1866</v>
      </c>
      <c r="F616" s="63" t="s">
        <v>399</v>
      </c>
      <c r="G616" s="242">
        <f t="shared" si="27"/>
        <v>2</v>
      </c>
      <c r="H616" s="242">
        <f t="shared" si="28"/>
        <v>2</v>
      </c>
      <c r="I616" s="242"/>
      <c r="J616" s="242"/>
      <c r="L616" s="2" cm="1">
        <f t="array" ref="L616">SUM(--(LEFT(_xlfn.TEXTSPLIT($E616,"/"))=L$2))</f>
        <v>230</v>
      </c>
      <c r="M616" s="2" cm="1">
        <f t="array" ref="M616">SUM(--(LEFT(_xlfn.TEXTSPLIT($E616,"/"))=M$2))</f>
        <v>230</v>
      </c>
      <c r="N616" s="2" t="b">
        <f t="shared" si="29"/>
        <v>0</v>
      </c>
    </row>
    <row r="617" spans="2:14" ht="15.75">
      <c r="B617" s="61" t="s">
        <v>1867</v>
      </c>
      <c r="C617" s="30" t="s">
        <v>1868</v>
      </c>
      <c r="D617" s="62">
        <v>33835</v>
      </c>
      <c r="E617" s="6" t="s">
        <v>1869</v>
      </c>
      <c r="F617" s="63" t="s">
        <v>103</v>
      </c>
      <c r="G617" s="242">
        <f t="shared" si="27"/>
        <v>3</v>
      </c>
      <c r="H617" s="242">
        <f t="shared" si="28"/>
        <v>3</v>
      </c>
      <c r="I617" s="242"/>
      <c r="J617" s="242"/>
      <c r="L617" s="2" cm="1">
        <f t="array" ref="L617">SUM(--(LEFT(_xlfn.TEXTSPLIT($E617,"/"))=L$2))</f>
        <v>40</v>
      </c>
      <c r="M617" s="2" cm="1">
        <f t="array" ref="M617">SUM(--(LEFT(_xlfn.TEXTSPLIT($E617,"/"))=M$2))</f>
        <v>40</v>
      </c>
      <c r="N617" s="2" t="b">
        <f t="shared" si="29"/>
        <v>0</v>
      </c>
    </row>
    <row r="618" spans="2:14" ht="15.75">
      <c r="B618" s="61" t="s">
        <v>1870</v>
      </c>
      <c r="C618" s="30" t="s">
        <v>1871</v>
      </c>
      <c r="D618" s="62">
        <v>37261</v>
      </c>
      <c r="E618" s="6" t="s">
        <v>1872</v>
      </c>
      <c r="F618" s="63" t="s">
        <v>121</v>
      </c>
      <c r="G618" s="242">
        <f t="shared" si="27"/>
        <v>1</v>
      </c>
      <c r="H618" s="242">
        <f t="shared" si="28"/>
        <v>6</v>
      </c>
      <c r="I618" s="242"/>
      <c r="J618" s="242"/>
      <c r="L618" s="2" cm="1">
        <f t="array" ref="L618">SUM(--(LEFT(_xlfn.TEXTSPLIT($E618,"/"))=L$2))</f>
        <v>32</v>
      </c>
      <c r="M618" s="2" cm="1">
        <f t="array" ref="M618">SUM(--(LEFT(_xlfn.TEXTSPLIT($E618,"/"))=M$2))</f>
        <v>35</v>
      </c>
      <c r="N618" s="2" t="b">
        <f t="shared" si="29"/>
        <v>0</v>
      </c>
    </row>
    <row r="619" spans="2:14" ht="15.75">
      <c r="B619" s="61" t="s">
        <v>1873</v>
      </c>
      <c r="C619" s="30" t="s">
        <v>1874</v>
      </c>
      <c r="D619" s="62">
        <v>33516</v>
      </c>
      <c r="E619" s="6" t="s">
        <v>1875</v>
      </c>
      <c r="F619" s="63" t="s">
        <v>107</v>
      </c>
      <c r="G619" s="242">
        <f t="shared" si="27"/>
        <v>1</v>
      </c>
      <c r="H619" s="242">
        <f t="shared" si="28"/>
        <v>6</v>
      </c>
      <c r="I619" s="242"/>
      <c r="J619" s="242"/>
      <c r="L619" s="2" cm="1">
        <f t="array" ref="L619">SUM(--(LEFT(_xlfn.TEXTSPLIT($E619,"/"))=L$2))</f>
        <v>188</v>
      </c>
      <c r="M619" s="2" cm="1">
        <f t="array" ref="M619">SUM(--(LEFT(_xlfn.TEXTSPLIT($E619,"/"))=M$2))</f>
        <v>174</v>
      </c>
      <c r="N619" s="2" t="b">
        <f t="shared" si="29"/>
        <v>1</v>
      </c>
    </row>
    <row r="620" spans="2:14" ht="15.75">
      <c r="B620" s="61" t="s">
        <v>1876</v>
      </c>
      <c r="C620" s="30" t="s">
        <v>1877</v>
      </c>
      <c r="D620" s="62">
        <v>34596</v>
      </c>
      <c r="E620" s="6" t="s">
        <v>1878</v>
      </c>
      <c r="F620" s="63" t="s">
        <v>179</v>
      </c>
      <c r="G620" s="242">
        <f t="shared" si="27"/>
        <v>3</v>
      </c>
      <c r="H620" s="242">
        <f t="shared" si="28"/>
        <v>1</v>
      </c>
      <c r="I620" s="242"/>
      <c r="J620" s="242"/>
      <c r="L620" s="2" cm="1">
        <f t="array" ref="L620">SUM(--(LEFT(_xlfn.TEXTSPLIT($E620,"/"))=L$2))</f>
        <v>241</v>
      </c>
      <c r="M620" s="2" cm="1">
        <f t="array" ref="M620">SUM(--(LEFT(_xlfn.TEXTSPLIT($E620,"/"))=M$2))</f>
        <v>241</v>
      </c>
      <c r="N620" s="2" t="b">
        <f t="shared" si="29"/>
        <v>0</v>
      </c>
    </row>
    <row r="621" spans="2:14" ht="15.75">
      <c r="B621" s="61" t="s">
        <v>1879</v>
      </c>
      <c r="C621" s="30" t="s">
        <v>1880</v>
      </c>
      <c r="D621" s="62">
        <v>36597</v>
      </c>
      <c r="E621" s="6" t="s">
        <v>1881</v>
      </c>
      <c r="F621" s="63" t="s">
        <v>211</v>
      </c>
      <c r="G621" s="242">
        <f t="shared" si="27"/>
        <v>2</v>
      </c>
      <c r="H621" s="242">
        <f t="shared" si="28"/>
        <v>7</v>
      </c>
      <c r="I621" s="242"/>
      <c r="J621" s="242"/>
      <c r="L621" s="2" cm="1">
        <f t="array" ref="L621">SUM(--(LEFT(_xlfn.TEXTSPLIT($E621,"/"))=L$2))</f>
        <v>181</v>
      </c>
      <c r="M621" s="2" cm="1">
        <f t="array" ref="M621">SUM(--(LEFT(_xlfn.TEXTSPLIT($E621,"/"))=M$2))</f>
        <v>182</v>
      </c>
      <c r="N621" s="2" t="b">
        <f t="shared" si="29"/>
        <v>0</v>
      </c>
    </row>
    <row r="622" spans="2:14" ht="15.75">
      <c r="B622" s="61" t="s">
        <v>1882</v>
      </c>
      <c r="C622" s="30" t="s">
        <v>2579</v>
      </c>
      <c r="D622" s="62">
        <v>36094</v>
      </c>
      <c r="E622" s="6" t="s">
        <v>1883</v>
      </c>
      <c r="F622" s="63" t="s">
        <v>73</v>
      </c>
      <c r="G622" s="242">
        <f t="shared" si="27"/>
        <v>4</v>
      </c>
      <c r="H622" s="242">
        <f t="shared" si="28"/>
        <v>1</v>
      </c>
      <c r="I622" s="242"/>
      <c r="J622" s="242"/>
      <c r="L622" s="2" cm="1">
        <f t="array" ref="L622">SUM(--(LEFT(_xlfn.TEXTSPLIT($E622,"/"))=L$2))</f>
        <v>191</v>
      </c>
      <c r="M622" s="2" cm="1">
        <f t="array" ref="M622">SUM(--(LEFT(_xlfn.TEXTSPLIT($E622,"/"))=M$2))</f>
        <v>181</v>
      </c>
      <c r="N622" s="2" t="b">
        <f t="shared" si="29"/>
        <v>1</v>
      </c>
    </row>
    <row r="623" spans="2:14" ht="15.75">
      <c r="B623" s="61" t="s">
        <v>1884</v>
      </c>
      <c r="C623" s="30" t="s">
        <v>1885</v>
      </c>
      <c r="D623" s="62">
        <v>38008</v>
      </c>
      <c r="E623" s="6" t="s">
        <v>1886</v>
      </c>
      <c r="F623" s="63" t="s">
        <v>103</v>
      </c>
      <c r="G623" s="242">
        <f t="shared" si="27"/>
        <v>4</v>
      </c>
      <c r="H623" s="242">
        <f t="shared" si="28"/>
        <v>4</v>
      </c>
      <c r="I623" s="242"/>
      <c r="J623" s="242"/>
      <c r="L623" s="2" cm="1">
        <f t="array" ref="L623">SUM(--(LEFT(_xlfn.TEXTSPLIT($E623,"/"))=L$2))</f>
        <v>60</v>
      </c>
      <c r="M623" s="2" cm="1">
        <f t="array" ref="M623">SUM(--(LEFT(_xlfn.TEXTSPLIT($E623,"/"))=M$2))</f>
        <v>56</v>
      </c>
      <c r="N623" s="2" t="b">
        <f t="shared" si="29"/>
        <v>1</v>
      </c>
    </row>
    <row r="624" spans="2:14" ht="15.75">
      <c r="B624" s="61" t="s">
        <v>1887</v>
      </c>
      <c r="C624" s="30" t="s">
        <v>1888</v>
      </c>
      <c r="D624" s="62">
        <v>34411</v>
      </c>
      <c r="E624" s="6" t="s">
        <v>1889</v>
      </c>
      <c r="F624" s="63" t="s">
        <v>179</v>
      </c>
      <c r="G624" s="242">
        <f t="shared" si="27"/>
        <v>3</v>
      </c>
      <c r="H624" s="242">
        <f t="shared" si="28"/>
        <v>5</v>
      </c>
      <c r="I624" s="242"/>
      <c r="J624" s="242"/>
      <c r="L624" s="2" cm="1">
        <f t="array" ref="L624">SUM(--(LEFT(_xlfn.TEXTSPLIT($E624,"/"))=L$2))</f>
        <v>36</v>
      </c>
      <c r="M624" s="2" cm="1">
        <f t="array" ref="M624">SUM(--(LEFT(_xlfn.TEXTSPLIT($E624,"/"))=M$2))</f>
        <v>34</v>
      </c>
      <c r="N624" s="2" t="b">
        <f t="shared" si="29"/>
        <v>1</v>
      </c>
    </row>
    <row r="625" spans="2:14" ht="15.75">
      <c r="B625" s="61" t="s">
        <v>1890</v>
      </c>
      <c r="C625" s="30" t="s">
        <v>1891</v>
      </c>
      <c r="D625" s="62">
        <v>36228</v>
      </c>
      <c r="E625" s="6" t="s">
        <v>1892</v>
      </c>
      <c r="F625" s="63" t="s">
        <v>201</v>
      </c>
      <c r="G625" s="242">
        <f t="shared" si="27"/>
        <v>2</v>
      </c>
      <c r="H625" s="242">
        <f t="shared" si="28"/>
        <v>2</v>
      </c>
      <c r="I625" s="242"/>
      <c r="J625" s="242"/>
      <c r="L625" s="2" cm="1">
        <f t="array" ref="L625">SUM(--(LEFT(_xlfn.TEXTSPLIT($E625,"/"))=L$2))</f>
        <v>39</v>
      </c>
      <c r="M625" s="2" cm="1">
        <f t="array" ref="M625">SUM(--(LEFT(_xlfn.TEXTSPLIT($E625,"/"))=M$2))</f>
        <v>47</v>
      </c>
      <c r="N625" s="2" t="b">
        <f t="shared" si="29"/>
        <v>0</v>
      </c>
    </row>
    <row r="626" spans="2:14" ht="15.75">
      <c r="B626" s="61" t="s">
        <v>1893</v>
      </c>
      <c r="C626" s="30" t="s">
        <v>1894</v>
      </c>
      <c r="D626" s="62">
        <v>35101</v>
      </c>
      <c r="E626" s="6" t="s">
        <v>1895</v>
      </c>
      <c r="F626" s="63" t="s">
        <v>309</v>
      </c>
      <c r="G626" s="242">
        <f t="shared" si="27"/>
        <v>1</v>
      </c>
      <c r="H626" s="242">
        <f t="shared" si="28"/>
        <v>2</v>
      </c>
      <c r="I626" s="242"/>
      <c r="J626" s="242"/>
      <c r="L626" s="2" cm="1">
        <f t="array" ref="L626">SUM(--(LEFT(_xlfn.TEXTSPLIT($E626,"/"))=L$2))</f>
        <v>163</v>
      </c>
      <c r="M626" s="2" cm="1">
        <f t="array" ref="M626">SUM(--(LEFT(_xlfn.TEXTSPLIT($E626,"/"))=M$2))</f>
        <v>153</v>
      </c>
      <c r="N626" s="2" t="b">
        <f t="shared" si="29"/>
        <v>1</v>
      </c>
    </row>
    <row r="627" spans="2:14" ht="15.75">
      <c r="B627" s="61" t="s">
        <v>1896</v>
      </c>
      <c r="C627" s="30" t="s">
        <v>1897</v>
      </c>
      <c r="D627" s="62">
        <v>35457</v>
      </c>
      <c r="E627" s="6" t="s">
        <v>1898</v>
      </c>
      <c r="F627" s="63" t="s">
        <v>399</v>
      </c>
      <c r="G627" s="242">
        <f t="shared" si="27"/>
        <v>4</v>
      </c>
      <c r="H627" s="242">
        <f t="shared" si="28"/>
        <v>1</v>
      </c>
      <c r="I627" s="242"/>
      <c r="J627" s="242"/>
      <c r="L627" s="2" cm="1">
        <f t="array" ref="L627">SUM(--(LEFT(_xlfn.TEXTSPLIT($E627,"/"))=L$2))</f>
        <v>242</v>
      </c>
      <c r="M627" s="2" cm="1">
        <f t="array" ref="M627">SUM(--(LEFT(_xlfn.TEXTSPLIT($E627,"/"))=M$2))</f>
        <v>233</v>
      </c>
      <c r="N627" s="2" t="b">
        <f t="shared" si="29"/>
        <v>1</v>
      </c>
    </row>
    <row r="628" spans="2:14" ht="15.75">
      <c r="B628" s="61" t="s">
        <v>1899</v>
      </c>
      <c r="C628" s="30" t="s">
        <v>1900</v>
      </c>
      <c r="D628" s="62">
        <v>33975</v>
      </c>
      <c r="E628" s="6" t="s">
        <v>1901</v>
      </c>
      <c r="F628" s="63" t="s">
        <v>103</v>
      </c>
      <c r="G628" s="242">
        <f t="shared" si="27"/>
        <v>1</v>
      </c>
      <c r="H628" s="242">
        <f t="shared" si="28"/>
        <v>3</v>
      </c>
      <c r="I628" s="242"/>
      <c r="J628" s="242"/>
      <c r="L628" s="2" cm="1">
        <f t="array" ref="L628">SUM(--(LEFT(_xlfn.TEXTSPLIT($E628,"/"))=L$2))</f>
        <v>226</v>
      </c>
      <c r="M628" s="2" cm="1">
        <f t="array" ref="M628">SUM(--(LEFT(_xlfn.TEXTSPLIT($E628,"/"))=M$2))</f>
        <v>200</v>
      </c>
      <c r="N628" s="2" t="b">
        <f t="shared" si="29"/>
        <v>1</v>
      </c>
    </row>
    <row r="629" spans="2:14" ht="15.75">
      <c r="B629" s="61" t="s">
        <v>1902</v>
      </c>
      <c r="C629" s="30" t="s">
        <v>1903</v>
      </c>
      <c r="D629" s="62">
        <v>37536</v>
      </c>
      <c r="E629" s="6" t="s">
        <v>1904</v>
      </c>
      <c r="F629" s="63" t="s">
        <v>245</v>
      </c>
      <c r="G629" s="242">
        <f t="shared" si="27"/>
        <v>1</v>
      </c>
      <c r="H629" s="242">
        <f t="shared" si="28"/>
        <v>1</v>
      </c>
      <c r="I629" s="242"/>
      <c r="J629" s="242"/>
      <c r="L629" s="2" cm="1">
        <f t="array" ref="L629">SUM(--(LEFT(_xlfn.TEXTSPLIT($E629,"/"))=L$2))</f>
        <v>6</v>
      </c>
      <c r="M629" s="2" cm="1">
        <f t="array" ref="M629">SUM(--(LEFT(_xlfn.TEXTSPLIT($E629,"/"))=M$2))</f>
        <v>4</v>
      </c>
      <c r="N629" s="2" t="b">
        <f t="shared" si="29"/>
        <v>1</v>
      </c>
    </row>
    <row r="630" spans="2:14" ht="15.75">
      <c r="B630" s="61" t="s">
        <v>1905</v>
      </c>
      <c r="C630" s="30" t="s">
        <v>1906</v>
      </c>
      <c r="D630" s="62">
        <v>37808</v>
      </c>
      <c r="E630" s="6" t="s">
        <v>1907</v>
      </c>
      <c r="F630" s="63" t="s">
        <v>58</v>
      </c>
      <c r="G630" s="242">
        <f t="shared" si="27"/>
        <v>1</v>
      </c>
      <c r="H630" s="242">
        <f t="shared" si="28"/>
        <v>7</v>
      </c>
      <c r="I630" s="242"/>
      <c r="J630" s="242"/>
      <c r="L630" s="2" cm="1">
        <f t="array" ref="L630">SUM(--(LEFT(_xlfn.TEXTSPLIT($E630,"/"))=L$2))</f>
        <v>133</v>
      </c>
      <c r="M630" s="2" cm="1">
        <f t="array" ref="M630">SUM(--(LEFT(_xlfn.TEXTSPLIT($E630,"/"))=M$2))</f>
        <v>109</v>
      </c>
      <c r="N630" s="2" t="b">
        <f t="shared" si="29"/>
        <v>1</v>
      </c>
    </row>
    <row r="631" spans="2:14" ht="15.75">
      <c r="B631" s="61" t="s">
        <v>1908</v>
      </c>
      <c r="C631" s="30" t="s">
        <v>1909</v>
      </c>
      <c r="D631" s="62">
        <v>37023</v>
      </c>
      <c r="E631" s="6" t="s">
        <v>1910</v>
      </c>
      <c r="F631" s="63" t="s">
        <v>175</v>
      </c>
      <c r="G631" s="242">
        <f t="shared" si="27"/>
        <v>2</v>
      </c>
      <c r="H631" s="242">
        <f t="shared" si="28"/>
        <v>6</v>
      </c>
      <c r="I631" s="242"/>
      <c r="J631" s="242"/>
      <c r="L631" s="2" cm="1">
        <f t="array" ref="L631">SUM(--(LEFT(_xlfn.TEXTSPLIT($E631,"/"))=L$2))</f>
        <v>204</v>
      </c>
      <c r="M631" s="2" cm="1">
        <f t="array" ref="M631">SUM(--(LEFT(_xlfn.TEXTSPLIT($E631,"/"))=M$2))</f>
        <v>200</v>
      </c>
      <c r="N631" s="2" t="b">
        <f t="shared" si="29"/>
        <v>1</v>
      </c>
    </row>
    <row r="632" spans="2:14" ht="15.75">
      <c r="B632" s="61" t="s">
        <v>1911</v>
      </c>
      <c r="C632" s="30" t="s">
        <v>1912</v>
      </c>
      <c r="D632" s="62">
        <v>36745</v>
      </c>
      <c r="E632" s="6" t="s">
        <v>1913</v>
      </c>
      <c r="F632" s="63" t="s">
        <v>50</v>
      </c>
      <c r="G632" s="242">
        <f t="shared" si="27"/>
        <v>1</v>
      </c>
      <c r="H632" s="242">
        <f t="shared" si="28"/>
        <v>1</v>
      </c>
      <c r="I632" s="242"/>
      <c r="J632" s="242"/>
      <c r="L632" s="2" cm="1">
        <f t="array" ref="L632">SUM(--(LEFT(_xlfn.TEXTSPLIT($E632,"/"))=L$2))</f>
        <v>28</v>
      </c>
      <c r="M632" s="2" cm="1">
        <f t="array" ref="M632">SUM(--(LEFT(_xlfn.TEXTSPLIT($E632,"/"))=M$2))</f>
        <v>26</v>
      </c>
      <c r="N632" s="2" t="b">
        <f t="shared" si="29"/>
        <v>1</v>
      </c>
    </row>
    <row r="633" spans="2:14" ht="15.75">
      <c r="B633" s="61" t="s">
        <v>1914</v>
      </c>
      <c r="C633" s="30" t="s">
        <v>1915</v>
      </c>
      <c r="D633" s="62">
        <v>35347</v>
      </c>
      <c r="E633" s="6" t="s">
        <v>1916</v>
      </c>
      <c r="F633" s="63" t="s">
        <v>455</v>
      </c>
      <c r="G633" s="242">
        <f t="shared" si="27"/>
        <v>2</v>
      </c>
      <c r="H633" s="242">
        <f t="shared" si="28"/>
        <v>3</v>
      </c>
      <c r="I633" s="242"/>
      <c r="J633" s="242"/>
      <c r="L633" s="2" cm="1">
        <f t="array" ref="L633">SUM(--(LEFT(_xlfn.TEXTSPLIT($E633,"/"))=L$2))</f>
        <v>72</v>
      </c>
      <c r="M633" s="2" cm="1">
        <f t="array" ref="M633">SUM(--(LEFT(_xlfn.TEXTSPLIT($E633,"/"))=M$2))</f>
        <v>59</v>
      </c>
      <c r="N633" s="2" t="b">
        <f t="shared" si="29"/>
        <v>1</v>
      </c>
    </row>
    <row r="634" spans="2:14" ht="15.75">
      <c r="B634" s="61" t="s">
        <v>1917</v>
      </c>
      <c r="C634" s="30" t="s">
        <v>1918</v>
      </c>
      <c r="D634" s="62">
        <v>35213</v>
      </c>
      <c r="E634" s="6" t="s">
        <v>1919</v>
      </c>
      <c r="F634" s="63" t="s">
        <v>107</v>
      </c>
      <c r="G634" s="242">
        <f t="shared" si="27"/>
        <v>4</v>
      </c>
      <c r="H634" s="242">
        <f t="shared" si="28"/>
        <v>2</v>
      </c>
      <c r="I634" s="242"/>
      <c r="J634" s="242"/>
      <c r="L634" s="2" cm="1">
        <f t="array" ref="L634">SUM(--(LEFT(_xlfn.TEXTSPLIT($E634,"/"))=L$2))</f>
        <v>77</v>
      </c>
      <c r="M634" s="2" cm="1">
        <f t="array" ref="M634">SUM(--(LEFT(_xlfn.TEXTSPLIT($E634,"/"))=M$2))</f>
        <v>81</v>
      </c>
      <c r="N634" s="2" t="b">
        <f t="shared" si="29"/>
        <v>0</v>
      </c>
    </row>
    <row r="635" spans="2:14" ht="15.75">
      <c r="B635" s="61" t="s">
        <v>1920</v>
      </c>
      <c r="C635" s="30" t="s">
        <v>1921</v>
      </c>
      <c r="D635" s="62">
        <v>33564</v>
      </c>
      <c r="E635" s="6" t="s">
        <v>1922</v>
      </c>
      <c r="F635" s="63" t="s">
        <v>54</v>
      </c>
      <c r="G635" s="242">
        <f t="shared" si="27"/>
        <v>4</v>
      </c>
      <c r="H635" s="242">
        <f t="shared" si="28"/>
        <v>5</v>
      </c>
      <c r="I635" s="242"/>
      <c r="J635" s="242"/>
      <c r="L635" s="2" cm="1">
        <f t="array" ref="L635">SUM(--(LEFT(_xlfn.TEXTSPLIT($E635,"/"))=L$2))</f>
        <v>123</v>
      </c>
      <c r="M635" s="2" cm="1">
        <f t="array" ref="M635">SUM(--(LEFT(_xlfn.TEXTSPLIT($E635,"/"))=M$2))</f>
        <v>105</v>
      </c>
      <c r="N635" s="2" t="b">
        <f t="shared" si="29"/>
        <v>1</v>
      </c>
    </row>
    <row r="636" spans="2:14" ht="15.75">
      <c r="B636" s="61" t="s">
        <v>1923</v>
      </c>
      <c r="C636" s="30" t="s">
        <v>1924</v>
      </c>
      <c r="D636" s="62">
        <v>39189</v>
      </c>
      <c r="E636" s="6" t="s">
        <v>1925</v>
      </c>
      <c r="F636" s="63" t="s">
        <v>69</v>
      </c>
      <c r="G636" s="242">
        <f t="shared" si="27"/>
        <v>3</v>
      </c>
      <c r="H636" s="242">
        <f t="shared" si="28"/>
        <v>2</v>
      </c>
      <c r="I636" s="242"/>
      <c r="J636" s="242"/>
      <c r="L636" s="2" cm="1">
        <f t="array" ref="L636">SUM(--(LEFT(_xlfn.TEXTSPLIT($E636,"/"))=L$2))</f>
        <v>70</v>
      </c>
      <c r="M636" s="2" cm="1">
        <f t="array" ref="M636">SUM(--(LEFT(_xlfn.TEXTSPLIT($E636,"/"))=M$2))</f>
        <v>51</v>
      </c>
      <c r="N636" s="2" t="b">
        <f t="shared" si="29"/>
        <v>1</v>
      </c>
    </row>
    <row r="637" spans="2:14" ht="15.75">
      <c r="B637" s="61" t="s">
        <v>1926</v>
      </c>
      <c r="C637" s="30" t="s">
        <v>1927</v>
      </c>
      <c r="D637" s="62">
        <v>37747</v>
      </c>
      <c r="E637" s="6" t="s">
        <v>1928</v>
      </c>
      <c r="F637" s="63" t="s">
        <v>65</v>
      </c>
      <c r="G637" s="242">
        <f t="shared" si="27"/>
        <v>1</v>
      </c>
      <c r="H637" s="242">
        <f t="shared" si="28"/>
        <v>2</v>
      </c>
      <c r="I637" s="242"/>
      <c r="J637" s="242"/>
      <c r="L637" s="2" cm="1">
        <f t="array" ref="L637">SUM(--(LEFT(_xlfn.TEXTSPLIT($E637,"/"))=L$2))</f>
        <v>71</v>
      </c>
      <c r="M637" s="2" cm="1">
        <f t="array" ref="M637">SUM(--(LEFT(_xlfn.TEXTSPLIT($E637,"/"))=M$2))</f>
        <v>43</v>
      </c>
      <c r="N637" s="2" t="b">
        <f t="shared" si="29"/>
        <v>1</v>
      </c>
    </row>
    <row r="638" spans="2:14" ht="15.75">
      <c r="B638" s="61" t="s">
        <v>1929</v>
      </c>
      <c r="C638" s="30" t="s">
        <v>1930</v>
      </c>
      <c r="D638" s="62">
        <v>35238</v>
      </c>
      <c r="E638" s="6" t="s">
        <v>1931</v>
      </c>
      <c r="F638" s="63" t="s">
        <v>107</v>
      </c>
      <c r="G638" s="242">
        <f t="shared" si="27"/>
        <v>4</v>
      </c>
      <c r="H638" s="242">
        <f t="shared" si="28"/>
        <v>6</v>
      </c>
      <c r="I638" s="242"/>
      <c r="J638" s="242"/>
      <c r="L638" s="2" cm="1">
        <f t="array" ref="L638">SUM(--(LEFT(_xlfn.TEXTSPLIT($E638,"/"))=L$2))</f>
        <v>233</v>
      </c>
      <c r="M638" s="2" cm="1">
        <f t="array" ref="M638">SUM(--(LEFT(_xlfn.TEXTSPLIT($E638,"/"))=M$2))</f>
        <v>239</v>
      </c>
      <c r="N638" s="2" t="b">
        <f t="shared" si="29"/>
        <v>0</v>
      </c>
    </row>
    <row r="639" spans="2:14" ht="15.75">
      <c r="B639" s="61" t="s">
        <v>1932</v>
      </c>
      <c r="C639" s="30" t="s">
        <v>1933</v>
      </c>
      <c r="D639" s="62">
        <v>37900</v>
      </c>
      <c r="E639" s="6" t="s">
        <v>1934</v>
      </c>
      <c r="F639" s="63" t="s">
        <v>131</v>
      </c>
      <c r="G639" s="242">
        <f t="shared" si="27"/>
        <v>1</v>
      </c>
      <c r="H639" s="242">
        <f t="shared" si="28"/>
        <v>1</v>
      </c>
      <c r="I639" s="242"/>
      <c r="J639" s="242"/>
      <c r="L639" s="2" cm="1">
        <f t="array" ref="L639">SUM(--(LEFT(_xlfn.TEXTSPLIT($E639,"/"))=L$2))</f>
        <v>198</v>
      </c>
      <c r="M639" s="2" cm="1">
        <f t="array" ref="M639">SUM(--(LEFT(_xlfn.TEXTSPLIT($E639,"/"))=M$2))</f>
        <v>181</v>
      </c>
      <c r="N639" s="2" t="b">
        <f t="shared" si="29"/>
        <v>1</v>
      </c>
    </row>
    <row r="640" spans="2:14" ht="15.75">
      <c r="B640" s="61" t="s">
        <v>1935</v>
      </c>
      <c r="C640" s="30" t="s">
        <v>1936</v>
      </c>
      <c r="D640" s="62">
        <v>36117</v>
      </c>
      <c r="E640" s="6" t="s">
        <v>1937</v>
      </c>
      <c r="F640" s="63" t="s">
        <v>103</v>
      </c>
      <c r="G640" s="242">
        <f t="shared" si="27"/>
        <v>3</v>
      </c>
      <c r="H640" s="242">
        <f t="shared" si="28"/>
        <v>3</v>
      </c>
      <c r="I640" s="242"/>
      <c r="J640" s="242"/>
      <c r="L640" s="2" cm="1">
        <f t="array" ref="L640">SUM(--(LEFT(_xlfn.TEXTSPLIT($E640,"/"))=L$2))</f>
        <v>199</v>
      </c>
      <c r="M640" s="2" cm="1">
        <f t="array" ref="M640">SUM(--(LEFT(_xlfn.TEXTSPLIT($E640,"/"))=M$2))</f>
        <v>173</v>
      </c>
      <c r="N640" s="2" t="b">
        <f t="shared" si="29"/>
        <v>1</v>
      </c>
    </row>
    <row r="641" spans="2:14" ht="15.75">
      <c r="B641" s="61" t="s">
        <v>1938</v>
      </c>
      <c r="C641" s="30" t="s">
        <v>1939</v>
      </c>
      <c r="D641" s="62">
        <v>37485</v>
      </c>
      <c r="E641" s="6" t="s">
        <v>1940</v>
      </c>
      <c r="F641" s="63" t="s">
        <v>87</v>
      </c>
      <c r="G641" s="242">
        <f t="shared" si="27"/>
        <v>3</v>
      </c>
      <c r="H641" s="242">
        <f t="shared" si="28"/>
        <v>6</v>
      </c>
      <c r="I641" s="242"/>
      <c r="J641" s="242"/>
      <c r="L641" s="2" cm="1">
        <f t="array" ref="L641">SUM(--(LEFT(_xlfn.TEXTSPLIT($E641,"/"))=L$2))</f>
        <v>237</v>
      </c>
      <c r="M641" s="2" cm="1">
        <f t="array" ref="M641">SUM(--(LEFT(_xlfn.TEXTSPLIT($E641,"/"))=M$2))</f>
        <v>230</v>
      </c>
      <c r="N641" s="2" t="b">
        <f t="shared" si="29"/>
        <v>1</v>
      </c>
    </row>
    <row r="642" spans="2:14" ht="15.75">
      <c r="B642" s="61" t="s">
        <v>1941</v>
      </c>
      <c r="C642" s="30" t="s">
        <v>1942</v>
      </c>
      <c r="D642" s="62">
        <v>38746</v>
      </c>
      <c r="E642" s="6" t="s">
        <v>1943</v>
      </c>
      <c r="F642" s="63" t="s">
        <v>245</v>
      </c>
      <c r="G642" s="242">
        <f t="shared" si="27"/>
        <v>5</v>
      </c>
      <c r="H642" s="242">
        <f t="shared" si="28"/>
        <v>7</v>
      </c>
      <c r="I642" s="242"/>
      <c r="J642" s="242"/>
      <c r="L642" s="2" cm="1">
        <f t="array" ref="L642">SUM(--(LEFT(_xlfn.TEXTSPLIT($E642,"/"))=L$2))</f>
        <v>82</v>
      </c>
      <c r="M642" s="2" cm="1">
        <f t="array" ref="M642">SUM(--(LEFT(_xlfn.TEXTSPLIT($E642,"/"))=M$2))</f>
        <v>73</v>
      </c>
      <c r="N642" s="2" t="b">
        <f t="shared" si="29"/>
        <v>1</v>
      </c>
    </row>
    <row r="643" spans="2:14" ht="15.75">
      <c r="B643" s="61" t="s">
        <v>1944</v>
      </c>
      <c r="C643" s="30" t="s">
        <v>2642</v>
      </c>
      <c r="D643" s="62">
        <v>33687</v>
      </c>
      <c r="E643" s="6" t="s">
        <v>1945</v>
      </c>
      <c r="F643" s="63" t="s">
        <v>84</v>
      </c>
      <c r="G643" s="242">
        <f t="shared" si="27"/>
        <v>4</v>
      </c>
      <c r="H643" s="242">
        <f t="shared" si="28"/>
        <v>2</v>
      </c>
      <c r="I643" s="242"/>
      <c r="J643" s="242"/>
      <c r="L643" s="2" cm="1">
        <f t="array" ref="L643">SUM(--(LEFT(_xlfn.TEXTSPLIT($E643,"/"))=L$2))</f>
        <v>47</v>
      </c>
      <c r="M643" s="2" cm="1">
        <f t="array" ref="M643">SUM(--(LEFT(_xlfn.TEXTSPLIT($E643,"/"))=M$2))</f>
        <v>41</v>
      </c>
      <c r="N643" s="2" t="b">
        <f t="shared" si="29"/>
        <v>1</v>
      </c>
    </row>
    <row r="644" spans="2:14" ht="15.75">
      <c r="B644" s="61" t="s">
        <v>1946</v>
      </c>
      <c r="C644" s="30" t="s">
        <v>1947</v>
      </c>
      <c r="D644" s="62">
        <v>35821</v>
      </c>
      <c r="E644" s="6" t="s">
        <v>1948</v>
      </c>
      <c r="F644" s="63" t="s">
        <v>87</v>
      </c>
      <c r="G644" s="242">
        <f t="shared" ref="G644:G707" si="30">ROUNDUP(DAY(D644) / 7,0)</f>
        <v>4</v>
      </c>
      <c r="H644" s="242">
        <f t="shared" ref="H644:H707" si="31">WEEKDAY(D644,2)</f>
        <v>1</v>
      </c>
      <c r="I644" s="242"/>
      <c r="J644" s="242"/>
      <c r="L644" s="2" cm="1">
        <f t="array" ref="L644">SUM(--(LEFT(_xlfn.TEXTSPLIT($E644,"/"))=L$2))</f>
        <v>55</v>
      </c>
      <c r="M644" s="2" cm="1">
        <f t="array" ref="M644">SUM(--(LEFT(_xlfn.TEXTSPLIT($E644,"/"))=M$2))</f>
        <v>48</v>
      </c>
      <c r="N644" s="2" t="b">
        <f t="shared" ref="N644:N707" si="32">L644&gt;M644</f>
        <v>1</v>
      </c>
    </row>
    <row r="645" spans="2:14" ht="15.75">
      <c r="B645" s="61" t="s">
        <v>1949</v>
      </c>
      <c r="C645" s="30" t="s">
        <v>1950</v>
      </c>
      <c r="D645" s="62">
        <v>37150</v>
      </c>
      <c r="E645" s="6" t="s">
        <v>1951</v>
      </c>
      <c r="F645" s="63" t="s">
        <v>309</v>
      </c>
      <c r="G645" s="242">
        <f t="shared" si="30"/>
        <v>3</v>
      </c>
      <c r="H645" s="242">
        <f t="shared" si="31"/>
        <v>7</v>
      </c>
      <c r="I645" s="242"/>
      <c r="J645" s="242"/>
      <c r="L645" s="2" cm="1">
        <f t="array" ref="L645">SUM(--(LEFT(_xlfn.TEXTSPLIT($E645,"/"))=L$2))</f>
        <v>74</v>
      </c>
      <c r="M645" s="2" cm="1">
        <f t="array" ref="M645">SUM(--(LEFT(_xlfn.TEXTSPLIT($E645,"/"))=M$2))</f>
        <v>74</v>
      </c>
      <c r="N645" s="2" t="b">
        <f t="shared" si="32"/>
        <v>0</v>
      </c>
    </row>
    <row r="646" spans="2:14" ht="15.75">
      <c r="B646" s="61" t="s">
        <v>1952</v>
      </c>
      <c r="C646" s="30" t="s">
        <v>1953</v>
      </c>
      <c r="D646" s="62">
        <v>36406</v>
      </c>
      <c r="E646" s="6" t="s">
        <v>1954</v>
      </c>
      <c r="F646" s="63" t="s">
        <v>77</v>
      </c>
      <c r="G646" s="242">
        <f t="shared" si="30"/>
        <v>1</v>
      </c>
      <c r="H646" s="242">
        <f t="shared" si="31"/>
        <v>5</v>
      </c>
      <c r="I646" s="242"/>
      <c r="J646" s="242"/>
      <c r="L646" s="2" cm="1">
        <f t="array" ref="L646">SUM(--(LEFT(_xlfn.TEXTSPLIT($E646,"/"))=L$2))</f>
        <v>43</v>
      </c>
      <c r="M646" s="2" cm="1">
        <f t="array" ref="M646">SUM(--(LEFT(_xlfn.TEXTSPLIT($E646,"/"))=M$2))</f>
        <v>51</v>
      </c>
      <c r="N646" s="2" t="b">
        <f t="shared" si="32"/>
        <v>0</v>
      </c>
    </row>
    <row r="647" spans="2:14" ht="15.75">
      <c r="B647" s="61" t="s">
        <v>1955</v>
      </c>
      <c r="C647" s="30" t="s">
        <v>1956</v>
      </c>
      <c r="D647" s="62">
        <v>36031</v>
      </c>
      <c r="E647" s="6" t="s">
        <v>1957</v>
      </c>
      <c r="F647" s="63" t="s">
        <v>103</v>
      </c>
      <c r="G647" s="242">
        <f t="shared" si="30"/>
        <v>4</v>
      </c>
      <c r="H647" s="242">
        <f t="shared" si="31"/>
        <v>1</v>
      </c>
      <c r="I647" s="242"/>
      <c r="J647" s="242"/>
      <c r="L647" s="2" cm="1">
        <f t="array" ref="L647">SUM(--(LEFT(_xlfn.TEXTSPLIT($E647,"/"))=L$2))</f>
        <v>200</v>
      </c>
      <c r="M647" s="2" cm="1">
        <f t="array" ref="M647">SUM(--(LEFT(_xlfn.TEXTSPLIT($E647,"/"))=M$2))</f>
        <v>195</v>
      </c>
      <c r="N647" s="2" t="b">
        <f t="shared" si="32"/>
        <v>1</v>
      </c>
    </row>
    <row r="648" spans="2:14" ht="15.75">
      <c r="B648" s="61" t="s">
        <v>1958</v>
      </c>
      <c r="C648" s="30" t="s">
        <v>1959</v>
      </c>
      <c r="D648" s="62">
        <v>34619</v>
      </c>
      <c r="E648" s="6" t="s">
        <v>1960</v>
      </c>
      <c r="F648" s="63" t="s">
        <v>150</v>
      </c>
      <c r="G648" s="242">
        <f t="shared" si="30"/>
        <v>2</v>
      </c>
      <c r="H648" s="242">
        <f t="shared" si="31"/>
        <v>3</v>
      </c>
      <c r="I648" s="242"/>
      <c r="J648" s="242"/>
      <c r="L648" s="2" cm="1">
        <f t="array" ref="L648">SUM(--(LEFT(_xlfn.TEXTSPLIT($E648,"/"))=L$2))</f>
        <v>163</v>
      </c>
      <c r="M648" s="2" cm="1">
        <f t="array" ref="M648">SUM(--(LEFT(_xlfn.TEXTSPLIT($E648,"/"))=M$2))</f>
        <v>158</v>
      </c>
      <c r="N648" s="2" t="b">
        <f t="shared" si="32"/>
        <v>1</v>
      </c>
    </row>
    <row r="649" spans="2:14" ht="15.75">
      <c r="B649" s="61" t="s">
        <v>1961</v>
      </c>
      <c r="C649" s="30" t="s">
        <v>1962</v>
      </c>
      <c r="D649" s="62">
        <v>36365</v>
      </c>
      <c r="E649" s="6" t="s">
        <v>1963</v>
      </c>
      <c r="F649" s="63" t="s">
        <v>201</v>
      </c>
      <c r="G649" s="242">
        <f t="shared" si="30"/>
        <v>4</v>
      </c>
      <c r="H649" s="242">
        <f t="shared" si="31"/>
        <v>6</v>
      </c>
      <c r="I649" s="242"/>
      <c r="J649" s="242"/>
      <c r="L649" s="2" cm="1">
        <f t="array" ref="L649">SUM(--(LEFT(_xlfn.TEXTSPLIT($E649,"/"))=L$2))</f>
        <v>225</v>
      </c>
      <c r="M649" s="2" cm="1">
        <f t="array" ref="M649">SUM(--(LEFT(_xlfn.TEXTSPLIT($E649,"/"))=M$2))</f>
        <v>220</v>
      </c>
      <c r="N649" s="2" t="b">
        <f t="shared" si="32"/>
        <v>1</v>
      </c>
    </row>
    <row r="650" spans="2:14" ht="15.75">
      <c r="B650" s="61" t="s">
        <v>1964</v>
      </c>
      <c r="C650" s="30" t="s">
        <v>1965</v>
      </c>
      <c r="D650" s="62">
        <v>37412</v>
      </c>
      <c r="E650" s="6" t="s">
        <v>1966</v>
      </c>
      <c r="F650" s="63" t="s">
        <v>107</v>
      </c>
      <c r="G650" s="242">
        <f t="shared" si="30"/>
        <v>1</v>
      </c>
      <c r="H650" s="242">
        <f t="shared" si="31"/>
        <v>3</v>
      </c>
      <c r="I650" s="242"/>
      <c r="J650" s="242"/>
      <c r="L650" s="2" cm="1">
        <f t="array" ref="L650">SUM(--(LEFT(_xlfn.TEXTSPLIT($E650,"/"))=L$2))</f>
        <v>7</v>
      </c>
      <c r="M650" s="2" cm="1">
        <f t="array" ref="M650">SUM(--(LEFT(_xlfn.TEXTSPLIT($E650,"/"))=M$2))</f>
        <v>10</v>
      </c>
      <c r="N650" s="2" t="b">
        <f t="shared" si="32"/>
        <v>0</v>
      </c>
    </row>
    <row r="651" spans="2:14" ht="15.75">
      <c r="B651" s="61" t="s">
        <v>1967</v>
      </c>
      <c r="C651" s="30" t="s">
        <v>1968</v>
      </c>
      <c r="D651" s="62">
        <v>33655</v>
      </c>
      <c r="E651" s="6" t="s">
        <v>1969</v>
      </c>
      <c r="F651" s="63" t="s">
        <v>399</v>
      </c>
      <c r="G651" s="242">
        <f t="shared" si="30"/>
        <v>3</v>
      </c>
      <c r="H651" s="242">
        <f t="shared" si="31"/>
        <v>5</v>
      </c>
      <c r="I651" s="242"/>
      <c r="J651" s="242"/>
      <c r="L651" s="2" cm="1">
        <f t="array" ref="L651">SUM(--(LEFT(_xlfn.TEXTSPLIT($E651,"/"))=L$2))</f>
        <v>134</v>
      </c>
      <c r="M651" s="2" cm="1">
        <f t="array" ref="M651">SUM(--(LEFT(_xlfn.TEXTSPLIT($E651,"/"))=M$2))</f>
        <v>125</v>
      </c>
      <c r="N651" s="2" t="b">
        <f t="shared" si="32"/>
        <v>1</v>
      </c>
    </row>
    <row r="652" spans="2:14" ht="15.75">
      <c r="B652" s="61" t="s">
        <v>1970</v>
      </c>
      <c r="C652" s="30" t="s">
        <v>1971</v>
      </c>
      <c r="D652" s="62">
        <v>37378</v>
      </c>
      <c r="E652" s="6" t="s">
        <v>1972</v>
      </c>
      <c r="F652" s="63" t="s">
        <v>131</v>
      </c>
      <c r="G652" s="242">
        <f t="shared" si="30"/>
        <v>1</v>
      </c>
      <c r="H652" s="242">
        <f t="shared" si="31"/>
        <v>4</v>
      </c>
      <c r="I652" s="242"/>
      <c r="J652" s="242"/>
      <c r="L652" s="2" cm="1">
        <f t="array" ref="L652">SUM(--(LEFT(_xlfn.TEXTSPLIT($E652,"/"))=L$2))</f>
        <v>46</v>
      </c>
      <c r="M652" s="2" cm="1">
        <f t="array" ref="M652">SUM(--(LEFT(_xlfn.TEXTSPLIT($E652,"/"))=M$2))</f>
        <v>43</v>
      </c>
      <c r="N652" s="2" t="b">
        <f t="shared" si="32"/>
        <v>1</v>
      </c>
    </row>
    <row r="653" spans="2:14" ht="15.75">
      <c r="B653" s="61" t="s">
        <v>1973</v>
      </c>
      <c r="C653" s="30" t="s">
        <v>1974</v>
      </c>
      <c r="D653" s="62">
        <v>38285</v>
      </c>
      <c r="E653" s="6" t="s">
        <v>1975</v>
      </c>
      <c r="F653" s="63" t="s">
        <v>80</v>
      </c>
      <c r="G653" s="242">
        <f t="shared" si="30"/>
        <v>4</v>
      </c>
      <c r="H653" s="242">
        <f t="shared" si="31"/>
        <v>1</v>
      </c>
      <c r="I653" s="242"/>
      <c r="J653" s="242"/>
      <c r="L653" s="2" cm="1">
        <f t="array" ref="L653">SUM(--(LEFT(_xlfn.TEXTSPLIT($E653,"/"))=L$2))</f>
        <v>214</v>
      </c>
      <c r="M653" s="2" cm="1">
        <f t="array" ref="M653">SUM(--(LEFT(_xlfn.TEXTSPLIT($E653,"/"))=M$2))</f>
        <v>189</v>
      </c>
      <c r="N653" s="2" t="b">
        <f t="shared" si="32"/>
        <v>1</v>
      </c>
    </row>
    <row r="654" spans="2:14" ht="15.75">
      <c r="B654" s="61" t="s">
        <v>1976</v>
      </c>
      <c r="C654" s="30" t="s">
        <v>1977</v>
      </c>
      <c r="D654" s="62">
        <v>33506</v>
      </c>
      <c r="E654" s="6" t="s">
        <v>1978</v>
      </c>
      <c r="F654" s="63" t="s">
        <v>69</v>
      </c>
      <c r="G654" s="242">
        <f t="shared" si="30"/>
        <v>4</v>
      </c>
      <c r="H654" s="242">
        <f t="shared" si="31"/>
        <v>3</v>
      </c>
      <c r="I654" s="242"/>
      <c r="J654" s="242"/>
      <c r="L654" s="2" cm="1">
        <f t="array" ref="L654">SUM(--(LEFT(_xlfn.TEXTSPLIT($E654,"/"))=L$2))</f>
        <v>144</v>
      </c>
      <c r="M654" s="2" cm="1">
        <f t="array" ref="M654">SUM(--(LEFT(_xlfn.TEXTSPLIT($E654,"/"))=M$2))</f>
        <v>124</v>
      </c>
      <c r="N654" s="2" t="b">
        <f t="shared" si="32"/>
        <v>1</v>
      </c>
    </row>
    <row r="655" spans="2:14" ht="15.75">
      <c r="B655" s="61" t="s">
        <v>1979</v>
      </c>
      <c r="C655" s="30" t="s">
        <v>1980</v>
      </c>
      <c r="D655" s="62">
        <v>37092</v>
      </c>
      <c r="E655" s="6" t="s">
        <v>1981</v>
      </c>
      <c r="F655" s="63" t="s">
        <v>201</v>
      </c>
      <c r="G655" s="242">
        <f t="shared" si="30"/>
        <v>3</v>
      </c>
      <c r="H655" s="242">
        <f t="shared" si="31"/>
        <v>5</v>
      </c>
      <c r="I655" s="242"/>
      <c r="J655" s="242"/>
      <c r="L655" s="2" cm="1">
        <f t="array" ref="L655">SUM(--(LEFT(_xlfn.TEXTSPLIT($E655,"/"))=L$2))</f>
        <v>144</v>
      </c>
      <c r="M655" s="2" cm="1">
        <f t="array" ref="M655">SUM(--(LEFT(_xlfn.TEXTSPLIT($E655,"/"))=M$2))</f>
        <v>141</v>
      </c>
      <c r="N655" s="2" t="b">
        <f t="shared" si="32"/>
        <v>1</v>
      </c>
    </row>
    <row r="656" spans="2:14" ht="15.75">
      <c r="B656" s="61" t="s">
        <v>1982</v>
      </c>
      <c r="C656" s="30" t="s">
        <v>1983</v>
      </c>
      <c r="D656" s="62">
        <v>37414</v>
      </c>
      <c r="E656" s="6" t="s">
        <v>1984</v>
      </c>
      <c r="F656" s="63" t="s">
        <v>442</v>
      </c>
      <c r="G656" s="242">
        <f t="shared" si="30"/>
        <v>1</v>
      </c>
      <c r="H656" s="242">
        <f t="shared" si="31"/>
        <v>5</v>
      </c>
      <c r="I656" s="242"/>
      <c r="J656" s="242"/>
      <c r="L656" s="2" cm="1">
        <f t="array" ref="L656">SUM(--(LEFT(_xlfn.TEXTSPLIT($E656,"/"))=L$2))</f>
        <v>240</v>
      </c>
      <c r="M656" s="2" cm="1">
        <f t="array" ref="M656">SUM(--(LEFT(_xlfn.TEXTSPLIT($E656,"/"))=M$2))</f>
        <v>242</v>
      </c>
      <c r="N656" s="2" t="b">
        <f t="shared" si="32"/>
        <v>0</v>
      </c>
    </row>
    <row r="657" spans="2:14" ht="15.75">
      <c r="B657" s="61" t="s">
        <v>1985</v>
      </c>
      <c r="C657" s="30" t="s">
        <v>1986</v>
      </c>
      <c r="D657" s="62">
        <v>35508</v>
      </c>
      <c r="E657" s="6" t="s">
        <v>1987</v>
      </c>
      <c r="F657" s="63" t="s">
        <v>77</v>
      </c>
      <c r="G657" s="242">
        <f t="shared" si="30"/>
        <v>3</v>
      </c>
      <c r="H657" s="242">
        <f t="shared" si="31"/>
        <v>3</v>
      </c>
      <c r="I657" s="242"/>
      <c r="J657" s="242"/>
      <c r="L657" s="2" cm="1">
        <f t="array" ref="L657">SUM(--(LEFT(_xlfn.TEXTSPLIT($E657,"/"))=L$2))</f>
        <v>138</v>
      </c>
      <c r="M657" s="2" cm="1">
        <f t="array" ref="M657">SUM(--(LEFT(_xlfn.TEXTSPLIT($E657,"/"))=M$2))</f>
        <v>144</v>
      </c>
      <c r="N657" s="2" t="b">
        <f t="shared" si="32"/>
        <v>0</v>
      </c>
    </row>
    <row r="658" spans="2:14" ht="15.75">
      <c r="B658" s="61" t="s">
        <v>1988</v>
      </c>
      <c r="C658" s="30" t="s">
        <v>1989</v>
      </c>
      <c r="D658" s="62">
        <v>33914</v>
      </c>
      <c r="E658" s="6" t="s">
        <v>1990</v>
      </c>
      <c r="F658" s="63" t="s">
        <v>201</v>
      </c>
      <c r="G658" s="242">
        <f t="shared" si="30"/>
        <v>1</v>
      </c>
      <c r="H658" s="242">
        <f t="shared" si="31"/>
        <v>5</v>
      </c>
      <c r="I658" s="242"/>
      <c r="J658" s="242"/>
      <c r="L658" s="2" cm="1">
        <f t="array" ref="L658">SUM(--(LEFT(_xlfn.TEXTSPLIT($E658,"/"))=L$2))</f>
        <v>131</v>
      </c>
      <c r="M658" s="2" cm="1">
        <f t="array" ref="M658">SUM(--(LEFT(_xlfn.TEXTSPLIT($E658,"/"))=M$2))</f>
        <v>106</v>
      </c>
      <c r="N658" s="2" t="b">
        <f t="shared" si="32"/>
        <v>1</v>
      </c>
    </row>
    <row r="659" spans="2:14" ht="15.75">
      <c r="B659" s="61" t="s">
        <v>1991</v>
      </c>
      <c r="C659" s="30" t="s">
        <v>1992</v>
      </c>
      <c r="D659" s="62">
        <v>36319</v>
      </c>
      <c r="E659" s="6" t="s">
        <v>1993</v>
      </c>
      <c r="F659" s="63" t="s">
        <v>107</v>
      </c>
      <c r="G659" s="242">
        <f t="shared" si="30"/>
        <v>2</v>
      </c>
      <c r="H659" s="242">
        <f t="shared" si="31"/>
        <v>2</v>
      </c>
      <c r="I659" s="242"/>
      <c r="J659" s="242"/>
      <c r="L659" s="2" cm="1">
        <f t="array" ref="L659">SUM(--(LEFT(_xlfn.TEXTSPLIT($E659,"/"))=L$2))</f>
        <v>78</v>
      </c>
      <c r="M659" s="2" cm="1">
        <f t="array" ref="M659">SUM(--(LEFT(_xlfn.TEXTSPLIT($E659,"/"))=M$2))</f>
        <v>72</v>
      </c>
      <c r="N659" s="2" t="b">
        <f t="shared" si="32"/>
        <v>1</v>
      </c>
    </row>
    <row r="660" spans="2:14" ht="15.75">
      <c r="B660" s="61" t="s">
        <v>1994</v>
      </c>
      <c r="C660" s="30" t="s">
        <v>1995</v>
      </c>
      <c r="D660" s="62">
        <v>36338</v>
      </c>
      <c r="E660" s="6" t="s">
        <v>1996</v>
      </c>
      <c r="F660" s="63" t="s">
        <v>175</v>
      </c>
      <c r="G660" s="242">
        <f t="shared" si="30"/>
        <v>4</v>
      </c>
      <c r="H660" s="242">
        <f t="shared" si="31"/>
        <v>7</v>
      </c>
      <c r="I660" s="242"/>
      <c r="J660" s="242"/>
      <c r="L660" s="2" cm="1">
        <f t="array" ref="L660">SUM(--(LEFT(_xlfn.TEXTSPLIT($E660,"/"))=L$2))</f>
        <v>96</v>
      </c>
      <c r="M660" s="2" cm="1">
        <f t="array" ref="M660">SUM(--(LEFT(_xlfn.TEXTSPLIT($E660,"/"))=M$2))</f>
        <v>95</v>
      </c>
      <c r="N660" s="2" t="b">
        <f t="shared" si="32"/>
        <v>1</v>
      </c>
    </row>
    <row r="661" spans="2:14" ht="15.75">
      <c r="B661" s="61" t="s">
        <v>1997</v>
      </c>
      <c r="C661" s="30" t="s">
        <v>1998</v>
      </c>
      <c r="D661" s="62">
        <v>33384</v>
      </c>
      <c r="E661" s="6" t="s">
        <v>1999</v>
      </c>
      <c r="F661" s="63" t="s">
        <v>150</v>
      </c>
      <c r="G661" s="242">
        <f t="shared" si="30"/>
        <v>4</v>
      </c>
      <c r="H661" s="242">
        <f t="shared" si="31"/>
        <v>7</v>
      </c>
      <c r="I661" s="242"/>
      <c r="J661" s="242"/>
      <c r="L661" s="2" cm="1">
        <f t="array" ref="L661">SUM(--(LEFT(_xlfn.TEXTSPLIT($E661,"/"))=L$2))</f>
        <v>138</v>
      </c>
      <c r="M661" s="2" cm="1">
        <f t="array" ref="M661">SUM(--(LEFT(_xlfn.TEXTSPLIT($E661,"/"))=M$2))</f>
        <v>118</v>
      </c>
      <c r="N661" s="2" t="b">
        <f t="shared" si="32"/>
        <v>1</v>
      </c>
    </row>
    <row r="662" spans="2:14" ht="15.75">
      <c r="B662" s="61" t="s">
        <v>2000</v>
      </c>
      <c r="C662" s="30" t="s">
        <v>2001</v>
      </c>
      <c r="D662" s="62">
        <v>36503</v>
      </c>
      <c r="E662" s="6" t="s">
        <v>2002</v>
      </c>
      <c r="F662" s="63" t="s">
        <v>339</v>
      </c>
      <c r="G662" s="242">
        <f t="shared" si="30"/>
        <v>2</v>
      </c>
      <c r="H662" s="242">
        <f t="shared" si="31"/>
        <v>4</v>
      </c>
      <c r="I662" s="242"/>
      <c r="J662" s="242"/>
      <c r="L662" s="2" cm="1">
        <f t="array" ref="L662">SUM(--(LEFT(_xlfn.TEXTSPLIT($E662,"/"))=L$2))</f>
        <v>176</v>
      </c>
      <c r="M662" s="2" cm="1">
        <f t="array" ref="M662">SUM(--(LEFT(_xlfn.TEXTSPLIT($E662,"/"))=M$2))</f>
        <v>166</v>
      </c>
      <c r="N662" s="2" t="b">
        <f t="shared" si="32"/>
        <v>1</v>
      </c>
    </row>
    <row r="663" spans="2:14" ht="15.75">
      <c r="B663" s="61" t="s">
        <v>2003</v>
      </c>
      <c r="C663" s="30" t="s">
        <v>2004</v>
      </c>
      <c r="D663" s="62">
        <v>33331</v>
      </c>
      <c r="E663" s="6" t="s">
        <v>2005</v>
      </c>
      <c r="F663" s="63" t="s">
        <v>179</v>
      </c>
      <c r="G663" s="242">
        <f t="shared" si="30"/>
        <v>1</v>
      </c>
      <c r="H663" s="242">
        <f t="shared" si="31"/>
        <v>3</v>
      </c>
      <c r="I663" s="242"/>
      <c r="J663" s="242"/>
      <c r="L663" s="2" cm="1">
        <f t="array" ref="L663">SUM(--(LEFT(_xlfn.TEXTSPLIT($E663,"/"))=L$2))</f>
        <v>133</v>
      </c>
      <c r="M663" s="2" cm="1">
        <f t="array" ref="M663">SUM(--(LEFT(_xlfn.TEXTSPLIT($E663,"/"))=M$2))</f>
        <v>133</v>
      </c>
      <c r="N663" s="2" t="b">
        <f t="shared" si="32"/>
        <v>0</v>
      </c>
    </row>
    <row r="664" spans="2:14" ht="15.75">
      <c r="B664" s="61" t="s">
        <v>2006</v>
      </c>
      <c r="C664" s="30" t="s">
        <v>2007</v>
      </c>
      <c r="D664" s="62">
        <v>36024</v>
      </c>
      <c r="E664" s="6" t="s">
        <v>2008</v>
      </c>
      <c r="F664" s="63" t="s">
        <v>252</v>
      </c>
      <c r="G664" s="242">
        <f t="shared" si="30"/>
        <v>3</v>
      </c>
      <c r="H664" s="242">
        <f t="shared" si="31"/>
        <v>1</v>
      </c>
      <c r="I664" s="242"/>
      <c r="J664" s="242"/>
      <c r="L664" s="2" cm="1">
        <f t="array" ref="L664">SUM(--(LEFT(_xlfn.TEXTSPLIT($E664,"/"))=L$2))</f>
        <v>175</v>
      </c>
      <c r="M664" s="2" cm="1">
        <f t="array" ref="M664">SUM(--(LEFT(_xlfn.TEXTSPLIT($E664,"/"))=M$2))</f>
        <v>150</v>
      </c>
      <c r="N664" s="2" t="b">
        <f t="shared" si="32"/>
        <v>1</v>
      </c>
    </row>
    <row r="665" spans="2:14" ht="15.75">
      <c r="B665" s="61" t="s">
        <v>2009</v>
      </c>
      <c r="C665" s="30" t="s">
        <v>2010</v>
      </c>
      <c r="D665" s="62">
        <v>33592</v>
      </c>
      <c r="E665" s="6" t="s">
        <v>2011</v>
      </c>
      <c r="F665" s="63" t="s">
        <v>211</v>
      </c>
      <c r="G665" s="242">
        <f t="shared" si="30"/>
        <v>3</v>
      </c>
      <c r="H665" s="242">
        <f t="shared" si="31"/>
        <v>5</v>
      </c>
      <c r="I665" s="242"/>
      <c r="J665" s="242"/>
      <c r="L665" s="2" cm="1">
        <f t="array" ref="L665">SUM(--(LEFT(_xlfn.TEXTSPLIT($E665,"/"))=L$2))</f>
        <v>97</v>
      </c>
      <c r="M665" s="2" cm="1">
        <f t="array" ref="M665">SUM(--(LEFT(_xlfn.TEXTSPLIT($E665,"/"))=M$2))</f>
        <v>84</v>
      </c>
      <c r="N665" s="2" t="b">
        <f t="shared" si="32"/>
        <v>1</v>
      </c>
    </row>
    <row r="666" spans="2:14" ht="15.75">
      <c r="B666" s="61" t="s">
        <v>2012</v>
      </c>
      <c r="C666" s="30" t="s">
        <v>2013</v>
      </c>
      <c r="D666" s="62">
        <v>35841</v>
      </c>
      <c r="E666" s="6" t="s">
        <v>2014</v>
      </c>
      <c r="F666" s="63" t="s">
        <v>54</v>
      </c>
      <c r="G666" s="242">
        <f t="shared" si="30"/>
        <v>3</v>
      </c>
      <c r="H666" s="242">
        <f t="shared" si="31"/>
        <v>7</v>
      </c>
      <c r="I666" s="242"/>
      <c r="J666" s="242"/>
      <c r="L666" s="2" cm="1">
        <f t="array" ref="L666">SUM(--(LEFT(_xlfn.TEXTSPLIT($E666,"/"))=L$2))</f>
        <v>99</v>
      </c>
      <c r="M666" s="2" cm="1">
        <f t="array" ref="M666">SUM(--(LEFT(_xlfn.TEXTSPLIT($E666,"/"))=M$2))</f>
        <v>73</v>
      </c>
      <c r="N666" s="2" t="b">
        <f t="shared" si="32"/>
        <v>1</v>
      </c>
    </row>
    <row r="667" spans="2:14" ht="15.75">
      <c r="B667" s="61" t="s">
        <v>2015</v>
      </c>
      <c r="C667" s="30" t="s">
        <v>2016</v>
      </c>
      <c r="D667" s="62">
        <v>37929</v>
      </c>
      <c r="E667" s="6" t="s">
        <v>2017</v>
      </c>
      <c r="F667" s="63" t="s">
        <v>121</v>
      </c>
      <c r="G667" s="242">
        <f t="shared" si="30"/>
        <v>1</v>
      </c>
      <c r="H667" s="242">
        <f t="shared" si="31"/>
        <v>2</v>
      </c>
      <c r="I667" s="242"/>
      <c r="J667" s="242"/>
      <c r="L667" s="2" cm="1">
        <f t="array" ref="L667">SUM(--(LEFT(_xlfn.TEXTSPLIT($E667,"/"))=L$2))</f>
        <v>168</v>
      </c>
      <c r="M667" s="2" cm="1">
        <f t="array" ref="M667">SUM(--(LEFT(_xlfn.TEXTSPLIT($E667,"/"))=M$2))</f>
        <v>164</v>
      </c>
      <c r="N667" s="2" t="b">
        <f t="shared" si="32"/>
        <v>1</v>
      </c>
    </row>
    <row r="668" spans="2:14" ht="15.75">
      <c r="B668" s="61" t="s">
        <v>2018</v>
      </c>
      <c r="C668" s="30" t="s">
        <v>2019</v>
      </c>
      <c r="D668" s="62">
        <v>37331</v>
      </c>
      <c r="E668" s="6" t="s">
        <v>2020</v>
      </c>
      <c r="F668" s="63" t="s">
        <v>399</v>
      </c>
      <c r="G668" s="242">
        <f t="shared" si="30"/>
        <v>3</v>
      </c>
      <c r="H668" s="242">
        <f t="shared" si="31"/>
        <v>6</v>
      </c>
      <c r="I668" s="242"/>
      <c r="J668" s="242"/>
      <c r="L668" s="2" cm="1">
        <f t="array" ref="L668">SUM(--(LEFT(_xlfn.TEXTSPLIT($E668,"/"))=L$2))</f>
        <v>89</v>
      </c>
      <c r="M668" s="2" cm="1">
        <f t="array" ref="M668">SUM(--(LEFT(_xlfn.TEXTSPLIT($E668,"/"))=M$2))</f>
        <v>93</v>
      </c>
      <c r="N668" s="2" t="b">
        <f t="shared" si="32"/>
        <v>0</v>
      </c>
    </row>
    <row r="669" spans="2:14" ht="15.75">
      <c r="B669" s="61" t="s">
        <v>2021</v>
      </c>
      <c r="C669" s="30" t="s">
        <v>2022</v>
      </c>
      <c r="D669" s="62">
        <v>38175</v>
      </c>
      <c r="E669" s="6" t="s">
        <v>2023</v>
      </c>
      <c r="F669" s="63" t="s">
        <v>309</v>
      </c>
      <c r="G669" s="242">
        <f t="shared" si="30"/>
        <v>1</v>
      </c>
      <c r="H669" s="242">
        <f t="shared" si="31"/>
        <v>3</v>
      </c>
      <c r="I669" s="242"/>
      <c r="J669" s="242"/>
      <c r="L669" s="2" cm="1">
        <f t="array" ref="L669">SUM(--(LEFT(_xlfn.TEXTSPLIT($E669,"/"))=L$2))</f>
        <v>249</v>
      </c>
      <c r="M669" s="2" cm="1">
        <f t="array" ref="M669">SUM(--(LEFT(_xlfn.TEXTSPLIT($E669,"/"))=M$2))</f>
        <v>220</v>
      </c>
      <c r="N669" s="2" t="b">
        <f t="shared" si="32"/>
        <v>1</v>
      </c>
    </row>
    <row r="670" spans="2:14" ht="15.75">
      <c r="B670" s="61" t="s">
        <v>2024</v>
      </c>
      <c r="C670" s="30" t="s">
        <v>2025</v>
      </c>
      <c r="D670" s="62">
        <v>34624</v>
      </c>
      <c r="E670" s="6" t="s">
        <v>2026</v>
      </c>
      <c r="F670" s="63" t="s">
        <v>73</v>
      </c>
      <c r="G670" s="242">
        <f t="shared" si="30"/>
        <v>3</v>
      </c>
      <c r="H670" s="242">
        <f t="shared" si="31"/>
        <v>1</v>
      </c>
      <c r="I670" s="242"/>
      <c r="J670" s="242"/>
      <c r="L670" s="2" cm="1">
        <f t="array" ref="L670">SUM(--(LEFT(_xlfn.TEXTSPLIT($E670,"/"))=L$2))</f>
        <v>110</v>
      </c>
      <c r="M670" s="2" cm="1">
        <f t="array" ref="M670">SUM(--(LEFT(_xlfn.TEXTSPLIT($E670,"/"))=M$2))</f>
        <v>114</v>
      </c>
      <c r="N670" s="2" t="b">
        <f t="shared" si="32"/>
        <v>0</v>
      </c>
    </row>
    <row r="671" spans="2:14" ht="15.75">
      <c r="B671" s="61" t="s">
        <v>2027</v>
      </c>
      <c r="C671" s="30" t="s">
        <v>2028</v>
      </c>
      <c r="D671" s="62">
        <v>36461</v>
      </c>
      <c r="E671" s="6" t="s">
        <v>2029</v>
      </c>
      <c r="F671" s="63" t="s">
        <v>111</v>
      </c>
      <c r="G671" s="242">
        <f t="shared" si="30"/>
        <v>4</v>
      </c>
      <c r="H671" s="242">
        <f t="shared" si="31"/>
        <v>4</v>
      </c>
      <c r="I671" s="242"/>
      <c r="J671" s="242"/>
      <c r="L671" s="2" cm="1">
        <f t="array" ref="L671">SUM(--(LEFT(_xlfn.TEXTSPLIT($E671,"/"))=L$2))</f>
        <v>172</v>
      </c>
      <c r="M671" s="2" cm="1">
        <f t="array" ref="M671">SUM(--(LEFT(_xlfn.TEXTSPLIT($E671,"/"))=M$2))</f>
        <v>175</v>
      </c>
      <c r="N671" s="2" t="b">
        <f t="shared" si="32"/>
        <v>0</v>
      </c>
    </row>
    <row r="672" spans="2:14" ht="15.75">
      <c r="B672" s="61" t="s">
        <v>2030</v>
      </c>
      <c r="C672" s="30" t="s">
        <v>2031</v>
      </c>
      <c r="D672" s="62">
        <v>36376</v>
      </c>
      <c r="E672" s="6" t="s">
        <v>2032</v>
      </c>
      <c r="F672" s="63" t="s">
        <v>69</v>
      </c>
      <c r="G672" s="242">
        <f t="shared" si="30"/>
        <v>1</v>
      </c>
      <c r="H672" s="242">
        <f t="shared" si="31"/>
        <v>3</v>
      </c>
      <c r="I672" s="242"/>
      <c r="J672" s="242"/>
      <c r="L672" s="2" cm="1">
        <f t="array" ref="L672">SUM(--(LEFT(_xlfn.TEXTSPLIT($E672,"/"))=L$2))</f>
        <v>94</v>
      </c>
      <c r="M672" s="2" cm="1">
        <f t="array" ref="M672">SUM(--(LEFT(_xlfn.TEXTSPLIT($E672,"/"))=M$2))</f>
        <v>93</v>
      </c>
      <c r="N672" s="2" t="b">
        <f t="shared" si="32"/>
        <v>1</v>
      </c>
    </row>
    <row r="673" spans="2:14" ht="15.75">
      <c r="B673" s="61" t="s">
        <v>2033</v>
      </c>
      <c r="C673" s="30" t="s">
        <v>2034</v>
      </c>
      <c r="D673" s="62">
        <v>38770</v>
      </c>
      <c r="E673" s="6" t="s">
        <v>2035</v>
      </c>
      <c r="F673" s="63" t="s">
        <v>54</v>
      </c>
      <c r="G673" s="242">
        <f t="shared" si="30"/>
        <v>4</v>
      </c>
      <c r="H673" s="242">
        <f t="shared" si="31"/>
        <v>3</v>
      </c>
      <c r="I673" s="242"/>
      <c r="J673" s="242"/>
      <c r="L673" s="2" cm="1">
        <f t="array" ref="L673">SUM(--(LEFT(_xlfn.TEXTSPLIT($E673,"/"))=L$2))</f>
        <v>5</v>
      </c>
      <c r="M673" s="2" cm="1">
        <f t="array" ref="M673">SUM(--(LEFT(_xlfn.TEXTSPLIT($E673,"/"))=M$2))</f>
        <v>5</v>
      </c>
      <c r="N673" s="2" t="b">
        <f t="shared" si="32"/>
        <v>0</v>
      </c>
    </row>
    <row r="674" spans="2:14" ht="15.75">
      <c r="B674" s="61" t="s">
        <v>2036</v>
      </c>
      <c r="C674" s="30" t="s">
        <v>2037</v>
      </c>
      <c r="D674" s="62">
        <v>38616</v>
      </c>
      <c r="E674" s="6" t="s">
        <v>2038</v>
      </c>
      <c r="F674" s="63" t="s">
        <v>80</v>
      </c>
      <c r="G674" s="242">
        <f t="shared" si="30"/>
        <v>3</v>
      </c>
      <c r="H674" s="242">
        <f t="shared" si="31"/>
        <v>3</v>
      </c>
      <c r="I674" s="242"/>
      <c r="J674" s="242"/>
      <c r="L674" s="2" cm="1">
        <f t="array" ref="L674">SUM(--(LEFT(_xlfn.TEXTSPLIT($E674,"/"))=L$2))</f>
        <v>102</v>
      </c>
      <c r="M674" s="2" cm="1">
        <f t="array" ref="M674">SUM(--(LEFT(_xlfn.TEXTSPLIT($E674,"/"))=M$2))</f>
        <v>92</v>
      </c>
      <c r="N674" s="2" t="b">
        <f t="shared" si="32"/>
        <v>1</v>
      </c>
    </row>
    <row r="675" spans="2:14" ht="15.75">
      <c r="B675" s="61" t="s">
        <v>2039</v>
      </c>
      <c r="C675" s="30" t="s">
        <v>2040</v>
      </c>
      <c r="D675" s="62">
        <v>37139</v>
      </c>
      <c r="E675" s="6" t="s">
        <v>2041</v>
      </c>
      <c r="F675" s="63" t="s">
        <v>46</v>
      </c>
      <c r="G675" s="242">
        <f t="shared" si="30"/>
        <v>1</v>
      </c>
      <c r="H675" s="242">
        <f t="shared" si="31"/>
        <v>3</v>
      </c>
      <c r="I675" s="242"/>
      <c r="J675" s="242"/>
      <c r="L675" s="2" cm="1">
        <f t="array" ref="L675">SUM(--(LEFT(_xlfn.TEXTSPLIT($E675,"/"))=L$2))</f>
        <v>2</v>
      </c>
      <c r="M675" s="2" cm="1">
        <f t="array" ref="M675">SUM(--(LEFT(_xlfn.TEXTSPLIT($E675,"/"))=M$2))</f>
        <v>3</v>
      </c>
      <c r="N675" s="2" t="b">
        <f t="shared" si="32"/>
        <v>0</v>
      </c>
    </row>
    <row r="676" spans="2:14" ht="15.75">
      <c r="B676" s="61" t="s">
        <v>2042</v>
      </c>
      <c r="C676" s="30" t="s">
        <v>2043</v>
      </c>
      <c r="D676" s="62">
        <v>37339</v>
      </c>
      <c r="E676" s="6" t="s">
        <v>2044</v>
      </c>
      <c r="F676" s="63" t="s">
        <v>150</v>
      </c>
      <c r="G676" s="242">
        <f t="shared" si="30"/>
        <v>4</v>
      </c>
      <c r="H676" s="242">
        <f t="shared" si="31"/>
        <v>7</v>
      </c>
      <c r="I676" s="242"/>
      <c r="J676" s="242"/>
      <c r="L676" s="2" cm="1">
        <f t="array" ref="L676">SUM(--(LEFT(_xlfn.TEXTSPLIT($E676,"/"))=L$2))</f>
        <v>93</v>
      </c>
      <c r="M676" s="2" cm="1">
        <f t="array" ref="M676">SUM(--(LEFT(_xlfn.TEXTSPLIT($E676,"/"))=M$2))</f>
        <v>97</v>
      </c>
      <c r="N676" s="2" t="b">
        <f t="shared" si="32"/>
        <v>0</v>
      </c>
    </row>
    <row r="677" spans="2:14" ht="15.75">
      <c r="B677" s="61" t="s">
        <v>2045</v>
      </c>
      <c r="C677" s="30" t="s">
        <v>2046</v>
      </c>
      <c r="D677" s="62">
        <v>36261</v>
      </c>
      <c r="E677" s="6" t="s">
        <v>2047</v>
      </c>
      <c r="F677" s="63" t="s">
        <v>288</v>
      </c>
      <c r="G677" s="242">
        <f t="shared" si="30"/>
        <v>2</v>
      </c>
      <c r="H677" s="242">
        <f t="shared" si="31"/>
        <v>7</v>
      </c>
      <c r="I677" s="242"/>
      <c r="J677" s="242"/>
      <c r="L677" s="2" cm="1">
        <f t="array" ref="L677">SUM(--(LEFT(_xlfn.TEXTSPLIT($E677,"/"))=L$2))</f>
        <v>155</v>
      </c>
      <c r="M677" s="2" cm="1">
        <f t="array" ref="M677">SUM(--(LEFT(_xlfn.TEXTSPLIT($E677,"/"))=M$2))</f>
        <v>123</v>
      </c>
      <c r="N677" s="2" t="b">
        <f t="shared" si="32"/>
        <v>1</v>
      </c>
    </row>
    <row r="678" spans="2:14" ht="15.75">
      <c r="B678" s="61" t="s">
        <v>2048</v>
      </c>
      <c r="C678" s="30" t="s">
        <v>2049</v>
      </c>
      <c r="D678" s="62">
        <v>35374</v>
      </c>
      <c r="E678" s="6" t="s">
        <v>2050</v>
      </c>
      <c r="F678" s="63" t="s">
        <v>211</v>
      </c>
      <c r="G678" s="242">
        <f t="shared" si="30"/>
        <v>1</v>
      </c>
      <c r="H678" s="242">
        <f t="shared" si="31"/>
        <v>2</v>
      </c>
      <c r="I678" s="242"/>
      <c r="J678" s="242"/>
      <c r="L678" s="2" cm="1">
        <f t="array" ref="L678">SUM(--(LEFT(_xlfn.TEXTSPLIT($E678,"/"))=L$2))</f>
        <v>219</v>
      </c>
      <c r="M678" s="2" cm="1">
        <f t="array" ref="M678">SUM(--(LEFT(_xlfn.TEXTSPLIT($E678,"/"))=M$2))</f>
        <v>210</v>
      </c>
      <c r="N678" s="2" t="b">
        <f t="shared" si="32"/>
        <v>1</v>
      </c>
    </row>
    <row r="679" spans="2:14" ht="15.75">
      <c r="B679" s="61" t="s">
        <v>2051</v>
      </c>
      <c r="C679" s="30" t="s">
        <v>2052</v>
      </c>
      <c r="D679" s="62">
        <v>38173</v>
      </c>
      <c r="E679" s="6" t="s">
        <v>2053</v>
      </c>
      <c r="F679" s="63" t="s">
        <v>179</v>
      </c>
      <c r="G679" s="242">
        <f t="shared" si="30"/>
        <v>1</v>
      </c>
      <c r="H679" s="242">
        <f t="shared" si="31"/>
        <v>1</v>
      </c>
      <c r="I679" s="242"/>
      <c r="J679" s="242"/>
      <c r="L679" s="2" cm="1">
        <f t="array" ref="L679">SUM(--(LEFT(_xlfn.TEXTSPLIT($E679,"/"))=L$2))</f>
        <v>87</v>
      </c>
      <c r="M679" s="2" cm="1">
        <f t="array" ref="M679">SUM(--(LEFT(_xlfn.TEXTSPLIT($E679,"/"))=M$2))</f>
        <v>73</v>
      </c>
      <c r="N679" s="2" t="b">
        <f t="shared" si="32"/>
        <v>1</v>
      </c>
    </row>
    <row r="680" spans="2:14" ht="15.75">
      <c r="B680" s="61" t="s">
        <v>2054</v>
      </c>
      <c r="C680" s="30" t="s">
        <v>2055</v>
      </c>
      <c r="D680" s="62">
        <v>39096</v>
      </c>
      <c r="E680" s="6" t="s">
        <v>2056</v>
      </c>
      <c r="F680" s="63" t="s">
        <v>339</v>
      </c>
      <c r="G680" s="242">
        <f t="shared" si="30"/>
        <v>2</v>
      </c>
      <c r="H680" s="242">
        <f t="shared" si="31"/>
        <v>7</v>
      </c>
      <c r="I680" s="242"/>
      <c r="J680" s="242"/>
      <c r="L680" s="2" cm="1">
        <f t="array" ref="L680">SUM(--(LEFT(_xlfn.TEXTSPLIT($E680,"/"))=L$2))</f>
        <v>214</v>
      </c>
      <c r="M680" s="2" cm="1">
        <f t="array" ref="M680">SUM(--(LEFT(_xlfn.TEXTSPLIT($E680,"/"))=M$2))</f>
        <v>204</v>
      </c>
      <c r="N680" s="2" t="b">
        <f t="shared" si="32"/>
        <v>1</v>
      </c>
    </row>
    <row r="681" spans="2:14" ht="15.75">
      <c r="B681" s="61" t="s">
        <v>2057</v>
      </c>
      <c r="C681" s="30" t="s">
        <v>2058</v>
      </c>
      <c r="D681" s="62">
        <v>33277</v>
      </c>
      <c r="E681" s="6" t="s">
        <v>2059</v>
      </c>
      <c r="F681" s="63" t="s">
        <v>150</v>
      </c>
      <c r="G681" s="242">
        <f t="shared" si="30"/>
        <v>2</v>
      </c>
      <c r="H681" s="242">
        <f t="shared" si="31"/>
        <v>5</v>
      </c>
      <c r="I681" s="242"/>
      <c r="J681" s="242"/>
      <c r="L681" s="2" cm="1">
        <f t="array" ref="L681">SUM(--(LEFT(_xlfn.TEXTSPLIT($E681,"/"))=L$2))</f>
        <v>165</v>
      </c>
      <c r="M681" s="2" cm="1">
        <f t="array" ref="M681">SUM(--(LEFT(_xlfn.TEXTSPLIT($E681,"/"))=M$2))</f>
        <v>161</v>
      </c>
      <c r="N681" s="2" t="b">
        <f t="shared" si="32"/>
        <v>1</v>
      </c>
    </row>
    <row r="682" spans="2:14" ht="15.75">
      <c r="B682" s="61" t="s">
        <v>2060</v>
      </c>
      <c r="C682" s="30" t="s">
        <v>2737</v>
      </c>
      <c r="D682" s="62">
        <v>33720</v>
      </c>
      <c r="E682" s="6" t="s">
        <v>2061</v>
      </c>
      <c r="F682" s="63" t="s">
        <v>309</v>
      </c>
      <c r="G682" s="242">
        <f t="shared" si="30"/>
        <v>4</v>
      </c>
      <c r="H682" s="242">
        <f t="shared" si="31"/>
        <v>7</v>
      </c>
      <c r="I682" s="242"/>
      <c r="J682" s="242"/>
      <c r="L682" s="2" cm="1">
        <f t="array" ref="L682">SUM(--(LEFT(_xlfn.TEXTSPLIT($E682,"/"))=L$2))</f>
        <v>138</v>
      </c>
      <c r="M682" s="2" cm="1">
        <f t="array" ref="M682">SUM(--(LEFT(_xlfn.TEXTSPLIT($E682,"/"))=M$2))</f>
        <v>137</v>
      </c>
      <c r="N682" s="2" t="b">
        <f t="shared" si="32"/>
        <v>1</v>
      </c>
    </row>
    <row r="683" spans="2:14" ht="15.75">
      <c r="B683" s="61" t="s">
        <v>2062</v>
      </c>
      <c r="C683" s="30" t="s">
        <v>2063</v>
      </c>
      <c r="D683" s="62">
        <v>35947</v>
      </c>
      <c r="E683" s="6" t="s">
        <v>2064</v>
      </c>
      <c r="F683" s="63" t="s">
        <v>107</v>
      </c>
      <c r="G683" s="242">
        <f t="shared" si="30"/>
        <v>1</v>
      </c>
      <c r="H683" s="242">
        <f t="shared" si="31"/>
        <v>1</v>
      </c>
      <c r="I683" s="242"/>
      <c r="J683" s="242"/>
      <c r="L683" s="2" cm="1">
        <f t="array" ref="L683">SUM(--(LEFT(_xlfn.TEXTSPLIT($E683,"/"))=L$2))</f>
        <v>78</v>
      </c>
      <c r="M683" s="2" cm="1">
        <f t="array" ref="M683">SUM(--(LEFT(_xlfn.TEXTSPLIT($E683,"/"))=M$2))</f>
        <v>71</v>
      </c>
      <c r="N683" s="2" t="b">
        <f t="shared" si="32"/>
        <v>1</v>
      </c>
    </row>
    <row r="684" spans="2:14" ht="15.75">
      <c r="B684" s="61" t="s">
        <v>2065</v>
      </c>
      <c r="C684" s="30" t="s">
        <v>2066</v>
      </c>
      <c r="D684" s="62">
        <v>37262</v>
      </c>
      <c r="E684" s="6" t="s">
        <v>2067</v>
      </c>
      <c r="F684" s="63" t="s">
        <v>150</v>
      </c>
      <c r="G684" s="242">
        <f t="shared" si="30"/>
        <v>1</v>
      </c>
      <c r="H684" s="242">
        <f t="shared" si="31"/>
        <v>7</v>
      </c>
      <c r="I684" s="242"/>
      <c r="J684" s="242"/>
      <c r="L684" s="2" cm="1">
        <f t="array" ref="L684">SUM(--(LEFT(_xlfn.TEXTSPLIT($E684,"/"))=L$2))</f>
        <v>42</v>
      </c>
      <c r="M684" s="2" cm="1">
        <f t="array" ref="M684">SUM(--(LEFT(_xlfn.TEXTSPLIT($E684,"/"))=M$2))</f>
        <v>35</v>
      </c>
      <c r="N684" s="2" t="b">
        <f t="shared" si="32"/>
        <v>1</v>
      </c>
    </row>
    <row r="685" spans="2:14" ht="15.75">
      <c r="B685" s="61" t="s">
        <v>2068</v>
      </c>
      <c r="C685" s="30" t="s">
        <v>663</v>
      </c>
      <c r="D685" s="62">
        <v>34790</v>
      </c>
      <c r="E685" s="6" t="s">
        <v>2069</v>
      </c>
      <c r="F685" s="63" t="s">
        <v>107</v>
      </c>
      <c r="G685" s="242">
        <f t="shared" si="30"/>
        <v>1</v>
      </c>
      <c r="H685" s="242">
        <f t="shared" si="31"/>
        <v>6</v>
      </c>
      <c r="I685" s="242"/>
      <c r="J685" s="242"/>
      <c r="L685" s="2" cm="1">
        <f t="array" ref="L685">SUM(--(LEFT(_xlfn.TEXTSPLIT($E685,"/"))=L$2))</f>
        <v>163</v>
      </c>
      <c r="M685" s="2" cm="1">
        <f t="array" ref="M685">SUM(--(LEFT(_xlfn.TEXTSPLIT($E685,"/"))=M$2))</f>
        <v>168</v>
      </c>
      <c r="N685" s="2" t="b">
        <f t="shared" si="32"/>
        <v>0</v>
      </c>
    </row>
    <row r="686" spans="2:14" ht="15.75">
      <c r="B686" s="61" t="s">
        <v>2070</v>
      </c>
      <c r="C686" s="30" t="s">
        <v>2071</v>
      </c>
      <c r="D686" s="62">
        <v>39269</v>
      </c>
      <c r="E686" s="6" t="s">
        <v>2072</v>
      </c>
      <c r="F686" s="63" t="s">
        <v>73</v>
      </c>
      <c r="G686" s="242">
        <f t="shared" si="30"/>
        <v>1</v>
      </c>
      <c r="H686" s="242">
        <f t="shared" si="31"/>
        <v>5</v>
      </c>
      <c r="I686" s="242"/>
      <c r="J686" s="242"/>
      <c r="L686" s="2" cm="1">
        <f t="array" ref="L686">SUM(--(LEFT(_xlfn.TEXTSPLIT($E686,"/"))=L$2))</f>
        <v>251</v>
      </c>
      <c r="M686" s="2" cm="1">
        <f t="array" ref="M686">SUM(--(LEFT(_xlfn.TEXTSPLIT($E686,"/"))=M$2))</f>
        <v>221</v>
      </c>
      <c r="N686" s="2" t="b">
        <f t="shared" si="32"/>
        <v>1</v>
      </c>
    </row>
    <row r="687" spans="2:14" ht="15.75">
      <c r="B687" s="61" t="s">
        <v>2073</v>
      </c>
      <c r="C687" s="30" t="s">
        <v>2074</v>
      </c>
      <c r="D687" s="62">
        <v>36898</v>
      </c>
      <c r="E687" s="6" t="s">
        <v>2075</v>
      </c>
      <c r="F687" s="63" t="s">
        <v>46</v>
      </c>
      <c r="G687" s="242">
        <f t="shared" si="30"/>
        <v>1</v>
      </c>
      <c r="H687" s="242">
        <f t="shared" si="31"/>
        <v>7</v>
      </c>
      <c r="I687" s="242"/>
      <c r="J687" s="242"/>
      <c r="L687" s="2" cm="1">
        <f t="array" ref="L687">SUM(--(LEFT(_xlfn.TEXTSPLIT($E687,"/"))=L$2))</f>
        <v>33</v>
      </c>
      <c r="M687" s="2" cm="1">
        <f t="array" ref="M687">SUM(--(LEFT(_xlfn.TEXTSPLIT($E687,"/"))=M$2))</f>
        <v>24</v>
      </c>
      <c r="N687" s="2" t="b">
        <f t="shared" si="32"/>
        <v>1</v>
      </c>
    </row>
    <row r="688" spans="2:14" ht="15.75">
      <c r="B688" s="61" t="s">
        <v>2076</v>
      </c>
      <c r="C688" s="30" t="s">
        <v>2077</v>
      </c>
      <c r="D688" s="62">
        <v>34175</v>
      </c>
      <c r="E688" s="6" t="s">
        <v>2078</v>
      </c>
      <c r="F688" s="63" t="s">
        <v>65</v>
      </c>
      <c r="G688" s="242">
        <f t="shared" si="30"/>
        <v>4</v>
      </c>
      <c r="H688" s="242">
        <f t="shared" si="31"/>
        <v>7</v>
      </c>
      <c r="I688" s="242"/>
      <c r="J688" s="242"/>
      <c r="L688" s="2" cm="1">
        <f t="array" ref="L688">SUM(--(LEFT(_xlfn.TEXTSPLIT($E688,"/"))=L$2))</f>
        <v>119</v>
      </c>
      <c r="M688" s="2" cm="1">
        <f t="array" ref="M688">SUM(--(LEFT(_xlfn.TEXTSPLIT($E688,"/"))=M$2))</f>
        <v>92</v>
      </c>
      <c r="N688" s="2" t="b">
        <f t="shared" si="32"/>
        <v>1</v>
      </c>
    </row>
    <row r="689" spans="2:14" ht="15.75">
      <c r="B689" s="61" t="s">
        <v>2079</v>
      </c>
      <c r="C689" s="30" t="s">
        <v>2080</v>
      </c>
      <c r="D689" s="62">
        <v>38702</v>
      </c>
      <c r="E689" s="6" t="s">
        <v>2081</v>
      </c>
      <c r="F689" s="63" t="s">
        <v>80</v>
      </c>
      <c r="G689" s="242">
        <f t="shared" si="30"/>
        <v>3</v>
      </c>
      <c r="H689" s="242">
        <f t="shared" si="31"/>
        <v>5</v>
      </c>
      <c r="I689" s="242"/>
      <c r="J689" s="242"/>
      <c r="L689" s="2" cm="1">
        <f t="array" ref="L689">SUM(--(LEFT(_xlfn.TEXTSPLIT($E689,"/"))=L$2))</f>
        <v>49</v>
      </c>
      <c r="M689" s="2" cm="1">
        <f t="array" ref="M689">SUM(--(LEFT(_xlfn.TEXTSPLIT($E689,"/"))=M$2))</f>
        <v>46</v>
      </c>
      <c r="N689" s="2" t="b">
        <f t="shared" si="32"/>
        <v>1</v>
      </c>
    </row>
    <row r="690" spans="2:14" ht="15.75">
      <c r="B690" s="61" t="s">
        <v>2082</v>
      </c>
      <c r="C690" s="30" t="s">
        <v>2083</v>
      </c>
      <c r="D690" s="62">
        <v>38953</v>
      </c>
      <c r="E690" s="6" t="s">
        <v>2084</v>
      </c>
      <c r="F690" s="63" t="s">
        <v>150</v>
      </c>
      <c r="G690" s="242">
        <f t="shared" si="30"/>
        <v>4</v>
      </c>
      <c r="H690" s="242">
        <f t="shared" si="31"/>
        <v>4</v>
      </c>
      <c r="I690" s="242"/>
      <c r="J690" s="242"/>
      <c r="L690" s="2" cm="1">
        <f t="array" ref="L690">SUM(--(LEFT(_xlfn.TEXTSPLIT($E690,"/"))=L$2))</f>
        <v>96</v>
      </c>
      <c r="M690" s="2" cm="1">
        <f t="array" ref="M690">SUM(--(LEFT(_xlfn.TEXTSPLIT($E690,"/"))=M$2))</f>
        <v>81</v>
      </c>
      <c r="N690" s="2" t="b">
        <f t="shared" si="32"/>
        <v>1</v>
      </c>
    </row>
    <row r="691" spans="2:14" ht="15.75">
      <c r="B691" s="61" t="s">
        <v>2085</v>
      </c>
      <c r="C691" s="30" t="s">
        <v>2086</v>
      </c>
      <c r="D691" s="62">
        <v>38582</v>
      </c>
      <c r="E691" s="6" t="s">
        <v>2087</v>
      </c>
      <c r="F691" s="63" t="s">
        <v>46</v>
      </c>
      <c r="G691" s="242">
        <f t="shared" si="30"/>
        <v>3</v>
      </c>
      <c r="H691" s="242">
        <f t="shared" si="31"/>
        <v>4</v>
      </c>
      <c r="I691" s="242"/>
      <c r="J691" s="242"/>
      <c r="L691" s="2" cm="1">
        <f t="array" ref="L691">SUM(--(LEFT(_xlfn.TEXTSPLIT($E691,"/"))=L$2))</f>
        <v>142</v>
      </c>
      <c r="M691" s="2" cm="1">
        <f t="array" ref="M691">SUM(--(LEFT(_xlfn.TEXTSPLIT($E691,"/"))=M$2))</f>
        <v>124</v>
      </c>
      <c r="N691" s="2" t="b">
        <f t="shared" si="32"/>
        <v>1</v>
      </c>
    </row>
    <row r="692" spans="2:14" ht="15.75">
      <c r="B692" s="61" t="s">
        <v>2088</v>
      </c>
      <c r="C692" s="30" t="s">
        <v>2089</v>
      </c>
      <c r="D692" s="62">
        <v>37156</v>
      </c>
      <c r="E692" s="6" t="s">
        <v>2090</v>
      </c>
      <c r="F692" s="63" t="s">
        <v>84</v>
      </c>
      <c r="G692" s="242">
        <f t="shared" si="30"/>
        <v>4</v>
      </c>
      <c r="H692" s="242">
        <f t="shared" si="31"/>
        <v>6</v>
      </c>
      <c r="I692" s="242"/>
      <c r="J692" s="242"/>
      <c r="L692" s="2" cm="1">
        <f t="array" ref="L692">SUM(--(LEFT(_xlfn.TEXTSPLIT($E692,"/"))=L$2))</f>
        <v>140</v>
      </c>
      <c r="M692" s="2" cm="1">
        <f t="array" ref="M692">SUM(--(LEFT(_xlfn.TEXTSPLIT($E692,"/"))=M$2))</f>
        <v>136</v>
      </c>
      <c r="N692" s="2" t="b">
        <f t="shared" si="32"/>
        <v>1</v>
      </c>
    </row>
    <row r="693" spans="2:14" ht="15.75">
      <c r="B693" s="61" t="s">
        <v>2091</v>
      </c>
      <c r="C693" s="30" t="s">
        <v>2092</v>
      </c>
      <c r="D693" s="62">
        <v>33358</v>
      </c>
      <c r="E693" s="6" t="s">
        <v>2093</v>
      </c>
      <c r="F693" s="63" t="s">
        <v>150</v>
      </c>
      <c r="G693" s="242">
        <f t="shared" si="30"/>
        <v>5</v>
      </c>
      <c r="H693" s="242">
        <f t="shared" si="31"/>
        <v>2</v>
      </c>
      <c r="I693" s="242"/>
      <c r="J693" s="242"/>
      <c r="L693" s="2" cm="1">
        <f t="array" ref="L693">SUM(--(LEFT(_xlfn.TEXTSPLIT($E693,"/"))=L$2))</f>
        <v>129</v>
      </c>
      <c r="M693" s="2" cm="1">
        <f t="array" ref="M693">SUM(--(LEFT(_xlfn.TEXTSPLIT($E693,"/"))=M$2))</f>
        <v>138</v>
      </c>
      <c r="N693" s="2" t="b">
        <f t="shared" si="32"/>
        <v>0</v>
      </c>
    </row>
    <row r="694" spans="2:14" ht="15.75">
      <c r="B694" s="61" t="s">
        <v>2094</v>
      </c>
      <c r="C694" s="30" t="s">
        <v>2095</v>
      </c>
      <c r="D694" s="62">
        <v>35339</v>
      </c>
      <c r="E694" s="6" t="s">
        <v>2096</v>
      </c>
      <c r="F694" s="63" t="s">
        <v>65</v>
      </c>
      <c r="G694" s="242">
        <f t="shared" si="30"/>
        <v>1</v>
      </c>
      <c r="H694" s="242">
        <f t="shared" si="31"/>
        <v>2</v>
      </c>
      <c r="I694" s="242"/>
      <c r="J694" s="242"/>
      <c r="L694" s="2" cm="1">
        <f t="array" ref="L694">SUM(--(LEFT(_xlfn.TEXTSPLIT($E694,"/"))=L$2))</f>
        <v>144</v>
      </c>
      <c r="M694" s="2" cm="1">
        <f t="array" ref="M694">SUM(--(LEFT(_xlfn.TEXTSPLIT($E694,"/"))=M$2))</f>
        <v>132</v>
      </c>
      <c r="N694" s="2" t="b">
        <f t="shared" si="32"/>
        <v>1</v>
      </c>
    </row>
    <row r="695" spans="2:14" ht="15.75">
      <c r="B695" s="61" t="s">
        <v>2097</v>
      </c>
      <c r="C695" s="30" t="s">
        <v>2098</v>
      </c>
      <c r="D695" s="62">
        <v>34528</v>
      </c>
      <c r="E695" s="6" t="s">
        <v>2099</v>
      </c>
      <c r="F695" s="63" t="s">
        <v>69</v>
      </c>
      <c r="G695" s="242">
        <f t="shared" si="30"/>
        <v>2</v>
      </c>
      <c r="H695" s="242">
        <f t="shared" si="31"/>
        <v>3</v>
      </c>
      <c r="I695" s="242"/>
      <c r="J695" s="242"/>
      <c r="L695" s="2" cm="1">
        <f t="array" ref="L695">SUM(--(LEFT(_xlfn.TEXTSPLIT($E695,"/"))=L$2))</f>
        <v>206</v>
      </c>
      <c r="M695" s="2" cm="1">
        <f t="array" ref="M695">SUM(--(LEFT(_xlfn.TEXTSPLIT($E695,"/"))=M$2))</f>
        <v>210</v>
      </c>
      <c r="N695" s="2" t="b">
        <f t="shared" si="32"/>
        <v>0</v>
      </c>
    </row>
    <row r="696" spans="2:14" ht="15.75">
      <c r="B696" s="61" t="s">
        <v>2100</v>
      </c>
      <c r="C696" s="30" t="s">
        <v>2101</v>
      </c>
      <c r="D696" s="62">
        <v>36618</v>
      </c>
      <c r="E696" s="6" t="s">
        <v>2102</v>
      </c>
      <c r="F696" s="63" t="s">
        <v>179</v>
      </c>
      <c r="G696" s="242">
        <f t="shared" si="30"/>
        <v>1</v>
      </c>
      <c r="H696" s="242">
        <f t="shared" si="31"/>
        <v>7</v>
      </c>
      <c r="I696" s="242"/>
      <c r="J696" s="242"/>
      <c r="L696" s="2" cm="1">
        <f t="array" ref="L696">SUM(--(LEFT(_xlfn.TEXTSPLIT($E696,"/"))=L$2))</f>
        <v>152</v>
      </c>
      <c r="M696" s="2" cm="1">
        <f t="array" ref="M696">SUM(--(LEFT(_xlfn.TEXTSPLIT($E696,"/"))=M$2))</f>
        <v>139</v>
      </c>
      <c r="N696" s="2" t="b">
        <f t="shared" si="32"/>
        <v>1</v>
      </c>
    </row>
    <row r="697" spans="2:14" ht="15.75">
      <c r="B697" s="61" t="s">
        <v>2103</v>
      </c>
      <c r="C697" s="30" t="s">
        <v>2104</v>
      </c>
      <c r="D697" s="62">
        <v>33509</v>
      </c>
      <c r="E697" s="6" t="s">
        <v>2105</v>
      </c>
      <c r="F697" s="63" t="s">
        <v>77</v>
      </c>
      <c r="G697" s="242">
        <f t="shared" si="30"/>
        <v>4</v>
      </c>
      <c r="H697" s="242">
        <f t="shared" si="31"/>
        <v>6</v>
      </c>
      <c r="I697" s="242"/>
      <c r="J697" s="242"/>
      <c r="L697" s="2" cm="1">
        <f t="array" ref="L697">SUM(--(LEFT(_xlfn.TEXTSPLIT($E697,"/"))=L$2))</f>
        <v>29</v>
      </c>
      <c r="M697" s="2" cm="1">
        <f t="array" ref="M697">SUM(--(LEFT(_xlfn.TEXTSPLIT($E697,"/"))=M$2))</f>
        <v>26</v>
      </c>
      <c r="N697" s="2" t="b">
        <f t="shared" si="32"/>
        <v>1</v>
      </c>
    </row>
    <row r="698" spans="2:14" ht="15.75">
      <c r="B698" s="61" t="s">
        <v>2106</v>
      </c>
      <c r="C698" s="30" t="s">
        <v>2107</v>
      </c>
      <c r="D698" s="62">
        <v>36849</v>
      </c>
      <c r="E698" s="6" t="s">
        <v>2108</v>
      </c>
      <c r="F698" s="63" t="s">
        <v>80</v>
      </c>
      <c r="G698" s="242">
        <f t="shared" si="30"/>
        <v>3</v>
      </c>
      <c r="H698" s="242">
        <f t="shared" si="31"/>
        <v>7</v>
      </c>
      <c r="I698" s="242"/>
      <c r="J698" s="242"/>
      <c r="L698" s="2" cm="1">
        <f t="array" ref="L698">SUM(--(LEFT(_xlfn.TEXTSPLIT($E698,"/"))=L$2))</f>
        <v>103</v>
      </c>
      <c r="M698" s="2" cm="1">
        <f t="array" ref="M698">SUM(--(LEFT(_xlfn.TEXTSPLIT($E698,"/"))=M$2))</f>
        <v>67</v>
      </c>
      <c r="N698" s="2" t="b">
        <f t="shared" si="32"/>
        <v>1</v>
      </c>
    </row>
    <row r="699" spans="2:14" ht="15.75">
      <c r="B699" s="61" t="s">
        <v>2109</v>
      </c>
      <c r="C699" s="30" t="s">
        <v>2110</v>
      </c>
      <c r="D699" s="62">
        <v>33441</v>
      </c>
      <c r="E699" s="6" t="s">
        <v>2111</v>
      </c>
      <c r="F699" s="63" t="s">
        <v>179</v>
      </c>
      <c r="G699" s="242">
        <f t="shared" si="30"/>
        <v>4</v>
      </c>
      <c r="H699" s="242">
        <f t="shared" si="31"/>
        <v>1</v>
      </c>
      <c r="I699" s="242"/>
      <c r="J699" s="242"/>
      <c r="L699" s="2" cm="1">
        <f t="array" ref="L699">SUM(--(LEFT(_xlfn.TEXTSPLIT($E699,"/"))=L$2))</f>
        <v>29</v>
      </c>
      <c r="M699" s="2" cm="1">
        <f t="array" ref="M699">SUM(--(LEFT(_xlfn.TEXTSPLIT($E699,"/"))=M$2))</f>
        <v>21</v>
      </c>
      <c r="N699" s="2" t="b">
        <f t="shared" si="32"/>
        <v>1</v>
      </c>
    </row>
    <row r="700" spans="2:14" ht="15.75">
      <c r="B700" s="61" t="s">
        <v>2112</v>
      </c>
      <c r="C700" s="30" t="s">
        <v>2113</v>
      </c>
      <c r="D700" s="62">
        <v>39255</v>
      </c>
      <c r="E700" s="6" t="s">
        <v>2114</v>
      </c>
      <c r="F700" s="63" t="s">
        <v>288</v>
      </c>
      <c r="G700" s="242">
        <f t="shared" si="30"/>
        <v>4</v>
      </c>
      <c r="H700" s="242">
        <f t="shared" si="31"/>
        <v>5</v>
      </c>
      <c r="I700" s="242"/>
      <c r="J700" s="242"/>
      <c r="L700" s="2" cm="1">
        <f t="array" ref="L700">SUM(--(LEFT(_xlfn.TEXTSPLIT($E700,"/"))=L$2))</f>
        <v>132</v>
      </c>
      <c r="M700" s="2" cm="1">
        <f t="array" ref="M700">SUM(--(LEFT(_xlfn.TEXTSPLIT($E700,"/"))=M$2))</f>
        <v>126</v>
      </c>
      <c r="N700" s="2" t="b">
        <f t="shared" si="32"/>
        <v>1</v>
      </c>
    </row>
    <row r="701" spans="2:14" ht="15.75">
      <c r="B701" s="61" t="s">
        <v>2115</v>
      </c>
      <c r="C701" s="30" t="s">
        <v>2116</v>
      </c>
      <c r="D701" s="62">
        <v>33289</v>
      </c>
      <c r="E701" s="6" t="s">
        <v>2117</v>
      </c>
      <c r="F701" s="63" t="s">
        <v>179</v>
      </c>
      <c r="G701" s="242">
        <f t="shared" si="30"/>
        <v>3</v>
      </c>
      <c r="H701" s="242">
        <f t="shared" si="31"/>
        <v>3</v>
      </c>
      <c r="I701" s="242"/>
      <c r="J701" s="242"/>
      <c r="L701" s="2" cm="1">
        <f t="array" ref="L701">SUM(--(LEFT(_xlfn.TEXTSPLIT($E701,"/"))=L$2))</f>
        <v>155</v>
      </c>
      <c r="M701" s="2" cm="1">
        <f t="array" ref="M701">SUM(--(LEFT(_xlfn.TEXTSPLIT($E701,"/"))=M$2))</f>
        <v>133</v>
      </c>
      <c r="N701" s="2" t="b">
        <f t="shared" si="32"/>
        <v>1</v>
      </c>
    </row>
    <row r="702" spans="2:14" ht="15.75">
      <c r="B702" s="61" t="s">
        <v>2118</v>
      </c>
      <c r="C702" s="30" t="s">
        <v>2119</v>
      </c>
      <c r="D702" s="62">
        <v>38656</v>
      </c>
      <c r="E702" s="6" t="s">
        <v>2120</v>
      </c>
      <c r="F702" s="63" t="s">
        <v>58</v>
      </c>
      <c r="G702" s="242">
        <f t="shared" si="30"/>
        <v>5</v>
      </c>
      <c r="H702" s="242">
        <f t="shared" si="31"/>
        <v>1</v>
      </c>
      <c r="I702" s="242"/>
      <c r="J702" s="242"/>
      <c r="L702" s="2" cm="1">
        <f t="array" ref="L702">SUM(--(LEFT(_xlfn.TEXTSPLIT($E702,"/"))=L$2))</f>
        <v>7</v>
      </c>
      <c r="M702" s="2" cm="1">
        <f t="array" ref="M702">SUM(--(LEFT(_xlfn.TEXTSPLIT($E702,"/"))=M$2))</f>
        <v>9</v>
      </c>
      <c r="N702" s="2" t="b">
        <f t="shared" si="32"/>
        <v>0</v>
      </c>
    </row>
    <row r="703" spans="2:14" ht="15.75">
      <c r="B703" s="61" t="s">
        <v>2121</v>
      </c>
      <c r="C703" s="30" t="s">
        <v>2122</v>
      </c>
      <c r="D703" s="62">
        <v>36052</v>
      </c>
      <c r="E703" s="6" t="s">
        <v>2123</v>
      </c>
      <c r="F703" s="63" t="s">
        <v>201</v>
      </c>
      <c r="G703" s="242">
        <f t="shared" si="30"/>
        <v>2</v>
      </c>
      <c r="H703" s="242">
        <f t="shared" si="31"/>
        <v>1</v>
      </c>
      <c r="I703" s="242"/>
      <c r="J703" s="242"/>
      <c r="L703" s="2" cm="1">
        <f t="array" ref="L703">SUM(--(LEFT(_xlfn.TEXTSPLIT($E703,"/"))=L$2))</f>
        <v>139</v>
      </c>
      <c r="M703" s="2" cm="1">
        <f t="array" ref="M703">SUM(--(LEFT(_xlfn.TEXTSPLIT($E703,"/"))=M$2))</f>
        <v>123</v>
      </c>
      <c r="N703" s="2" t="b">
        <f t="shared" si="32"/>
        <v>1</v>
      </c>
    </row>
    <row r="704" spans="2:14" ht="15.75">
      <c r="B704" s="61" t="s">
        <v>2124</v>
      </c>
      <c r="C704" s="30" t="s">
        <v>2125</v>
      </c>
      <c r="D704" s="62">
        <v>34413</v>
      </c>
      <c r="E704" s="6" t="s">
        <v>2126</v>
      </c>
      <c r="F704" s="63" t="s">
        <v>65</v>
      </c>
      <c r="G704" s="242">
        <f t="shared" si="30"/>
        <v>3</v>
      </c>
      <c r="H704" s="242">
        <f t="shared" si="31"/>
        <v>7</v>
      </c>
      <c r="I704" s="242"/>
      <c r="J704" s="242"/>
      <c r="L704" s="2" cm="1">
        <f t="array" ref="L704">SUM(--(LEFT(_xlfn.TEXTSPLIT($E704,"/"))=L$2))</f>
        <v>11</v>
      </c>
      <c r="M704" s="2" cm="1">
        <f t="array" ref="M704">SUM(--(LEFT(_xlfn.TEXTSPLIT($E704,"/"))=M$2))</f>
        <v>11</v>
      </c>
      <c r="N704" s="2" t="b">
        <f t="shared" si="32"/>
        <v>0</v>
      </c>
    </row>
    <row r="705" spans="2:14" ht="15.75">
      <c r="B705" s="61" t="s">
        <v>2127</v>
      </c>
      <c r="C705" s="30" t="s">
        <v>2128</v>
      </c>
      <c r="D705" s="62">
        <v>36689</v>
      </c>
      <c r="E705" s="6" t="s">
        <v>2129</v>
      </c>
      <c r="F705" s="63" t="s">
        <v>54</v>
      </c>
      <c r="G705" s="242">
        <f t="shared" si="30"/>
        <v>2</v>
      </c>
      <c r="H705" s="242">
        <f t="shared" si="31"/>
        <v>1</v>
      </c>
      <c r="I705" s="242"/>
      <c r="J705" s="242"/>
      <c r="L705" s="2" cm="1">
        <f t="array" ref="L705">SUM(--(LEFT(_xlfn.TEXTSPLIT($E705,"/"))=L$2))</f>
        <v>156</v>
      </c>
      <c r="M705" s="2" cm="1">
        <f t="array" ref="M705">SUM(--(LEFT(_xlfn.TEXTSPLIT($E705,"/"))=M$2))</f>
        <v>133</v>
      </c>
      <c r="N705" s="2" t="b">
        <f t="shared" si="32"/>
        <v>1</v>
      </c>
    </row>
    <row r="706" spans="2:14" ht="15.75">
      <c r="B706" s="61" t="s">
        <v>2130</v>
      </c>
      <c r="C706" s="30" t="s">
        <v>2131</v>
      </c>
      <c r="D706" s="62">
        <v>38433</v>
      </c>
      <c r="E706" s="6" t="s">
        <v>2132</v>
      </c>
      <c r="F706" s="63" t="s">
        <v>65</v>
      </c>
      <c r="G706" s="242">
        <f t="shared" si="30"/>
        <v>4</v>
      </c>
      <c r="H706" s="242">
        <f t="shared" si="31"/>
        <v>2</v>
      </c>
      <c r="I706" s="242"/>
      <c r="J706" s="242"/>
      <c r="L706" s="2" cm="1">
        <f t="array" ref="L706">SUM(--(LEFT(_xlfn.TEXTSPLIT($E706,"/"))=L$2))</f>
        <v>242</v>
      </c>
      <c r="M706" s="2" cm="1">
        <f t="array" ref="M706">SUM(--(LEFT(_xlfn.TEXTSPLIT($E706,"/"))=M$2))</f>
        <v>233</v>
      </c>
      <c r="N706" s="2" t="b">
        <f t="shared" si="32"/>
        <v>1</v>
      </c>
    </row>
    <row r="707" spans="2:14" ht="15.75">
      <c r="B707" s="61" t="s">
        <v>2133</v>
      </c>
      <c r="C707" s="30" t="s">
        <v>2134</v>
      </c>
      <c r="D707" s="62">
        <v>37850</v>
      </c>
      <c r="E707" s="6" t="s">
        <v>2135</v>
      </c>
      <c r="F707" s="63" t="s">
        <v>179</v>
      </c>
      <c r="G707" s="242">
        <f t="shared" si="30"/>
        <v>3</v>
      </c>
      <c r="H707" s="242">
        <f t="shared" si="31"/>
        <v>7</v>
      </c>
      <c r="I707" s="242"/>
      <c r="J707" s="242"/>
      <c r="L707" s="2" cm="1">
        <f t="array" ref="L707">SUM(--(LEFT(_xlfn.TEXTSPLIT($E707,"/"))=L$2))</f>
        <v>132</v>
      </c>
      <c r="M707" s="2" cm="1">
        <f t="array" ref="M707">SUM(--(LEFT(_xlfn.TEXTSPLIT($E707,"/"))=M$2))</f>
        <v>119</v>
      </c>
      <c r="N707" s="2" t="b">
        <f t="shared" si="32"/>
        <v>1</v>
      </c>
    </row>
    <row r="708" spans="2:14" ht="15.75">
      <c r="B708" s="61" t="s">
        <v>2136</v>
      </c>
      <c r="C708" s="30" t="s">
        <v>2137</v>
      </c>
      <c r="D708" s="62">
        <v>38727</v>
      </c>
      <c r="E708" s="6" t="s">
        <v>2138</v>
      </c>
      <c r="F708" s="63" t="s">
        <v>77</v>
      </c>
      <c r="G708" s="242">
        <f t="shared" ref="G708:G771" si="33">ROUNDUP(DAY(D708) / 7,0)</f>
        <v>2</v>
      </c>
      <c r="H708" s="242">
        <f t="shared" ref="H708:H771" si="34">WEEKDAY(D708,2)</f>
        <v>2</v>
      </c>
      <c r="I708" s="242"/>
      <c r="J708" s="242"/>
      <c r="L708" s="2" cm="1">
        <f t="array" ref="L708">SUM(--(LEFT(_xlfn.TEXTSPLIT($E708,"/"))=L$2))</f>
        <v>161</v>
      </c>
      <c r="M708" s="2" cm="1">
        <f t="array" ref="M708">SUM(--(LEFT(_xlfn.TEXTSPLIT($E708,"/"))=M$2))</f>
        <v>155</v>
      </c>
      <c r="N708" s="2" t="b">
        <f t="shared" ref="N708:N771" si="35">L708&gt;M708</f>
        <v>1</v>
      </c>
    </row>
    <row r="709" spans="2:14" ht="15.75">
      <c r="B709" s="61" t="s">
        <v>2139</v>
      </c>
      <c r="C709" s="30" t="s">
        <v>2750</v>
      </c>
      <c r="D709" s="62">
        <v>38768</v>
      </c>
      <c r="E709" s="6" t="s">
        <v>2140</v>
      </c>
      <c r="F709" s="63" t="s">
        <v>50</v>
      </c>
      <c r="G709" s="242">
        <f t="shared" si="33"/>
        <v>3</v>
      </c>
      <c r="H709" s="242">
        <f t="shared" si="34"/>
        <v>1</v>
      </c>
      <c r="I709" s="242"/>
      <c r="J709" s="242"/>
      <c r="L709" s="2" cm="1">
        <f t="array" ref="L709">SUM(--(LEFT(_xlfn.TEXTSPLIT($E709,"/"))=L$2))</f>
        <v>51</v>
      </c>
      <c r="M709" s="2" cm="1">
        <f t="array" ref="M709">SUM(--(LEFT(_xlfn.TEXTSPLIT($E709,"/"))=M$2))</f>
        <v>53</v>
      </c>
      <c r="N709" s="2" t="b">
        <f t="shared" si="35"/>
        <v>0</v>
      </c>
    </row>
    <row r="710" spans="2:14" ht="15.75">
      <c r="B710" s="61" t="s">
        <v>2141</v>
      </c>
      <c r="C710" s="30" t="s">
        <v>2142</v>
      </c>
      <c r="D710" s="62">
        <v>35757</v>
      </c>
      <c r="E710" s="6" t="s">
        <v>2143</v>
      </c>
      <c r="F710" s="63" t="s">
        <v>252</v>
      </c>
      <c r="G710" s="242">
        <f t="shared" si="33"/>
        <v>4</v>
      </c>
      <c r="H710" s="242">
        <f t="shared" si="34"/>
        <v>7</v>
      </c>
      <c r="I710" s="242"/>
      <c r="J710" s="242"/>
      <c r="L710" s="2" cm="1">
        <f t="array" ref="L710">SUM(--(LEFT(_xlfn.TEXTSPLIT($E710,"/"))=L$2))</f>
        <v>63</v>
      </c>
      <c r="M710" s="2" cm="1">
        <f t="array" ref="M710">SUM(--(LEFT(_xlfn.TEXTSPLIT($E710,"/"))=M$2))</f>
        <v>67</v>
      </c>
      <c r="N710" s="2" t="b">
        <f t="shared" si="35"/>
        <v>0</v>
      </c>
    </row>
    <row r="711" spans="2:14" ht="15.75">
      <c r="B711" s="61" t="s">
        <v>2144</v>
      </c>
      <c r="C711" s="30" t="s">
        <v>2145</v>
      </c>
      <c r="D711" s="62">
        <v>35703</v>
      </c>
      <c r="E711" s="6" t="s">
        <v>2146</v>
      </c>
      <c r="F711" s="63" t="s">
        <v>111</v>
      </c>
      <c r="G711" s="242">
        <f t="shared" si="33"/>
        <v>5</v>
      </c>
      <c r="H711" s="242">
        <f t="shared" si="34"/>
        <v>2</v>
      </c>
      <c r="I711" s="242"/>
      <c r="J711" s="242"/>
      <c r="L711" s="2" cm="1">
        <f t="array" ref="L711">SUM(--(LEFT(_xlfn.TEXTSPLIT($E711,"/"))=L$2))</f>
        <v>199</v>
      </c>
      <c r="M711" s="2" cm="1">
        <f t="array" ref="M711">SUM(--(LEFT(_xlfn.TEXTSPLIT($E711,"/"))=M$2))</f>
        <v>172</v>
      </c>
      <c r="N711" s="2" t="b">
        <f t="shared" si="35"/>
        <v>1</v>
      </c>
    </row>
    <row r="712" spans="2:14" ht="15.75">
      <c r="B712" s="61" t="s">
        <v>2147</v>
      </c>
      <c r="C712" s="30" t="s">
        <v>2148</v>
      </c>
      <c r="D712" s="62">
        <v>35124</v>
      </c>
      <c r="E712" s="6" t="s">
        <v>2149</v>
      </c>
      <c r="F712" s="63" t="s">
        <v>65</v>
      </c>
      <c r="G712" s="242">
        <f t="shared" si="33"/>
        <v>5</v>
      </c>
      <c r="H712" s="242">
        <f t="shared" si="34"/>
        <v>4</v>
      </c>
      <c r="I712" s="242"/>
      <c r="J712" s="242"/>
      <c r="L712" s="2" cm="1">
        <f t="array" ref="L712">SUM(--(LEFT(_xlfn.TEXTSPLIT($E712,"/"))=L$2))</f>
        <v>162</v>
      </c>
      <c r="M712" s="2" cm="1">
        <f t="array" ref="M712">SUM(--(LEFT(_xlfn.TEXTSPLIT($E712,"/"))=M$2))</f>
        <v>155</v>
      </c>
      <c r="N712" s="2" t="b">
        <f t="shared" si="35"/>
        <v>1</v>
      </c>
    </row>
    <row r="713" spans="2:14" ht="15.75">
      <c r="B713" s="61" t="s">
        <v>2150</v>
      </c>
      <c r="C713" s="30" t="s">
        <v>2151</v>
      </c>
      <c r="D713" s="62">
        <v>35216</v>
      </c>
      <c r="E713" s="6" t="s">
        <v>2152</v>
      </c>
      <c r="F713" s="63" t="s">
        <v>175</v>
      </c>
      <c r="G713" s="242">
        <f t="shared" si="33"/>
        <v>5</v>
      </c>
      <c r="H713" s="242">
        <f t="shared" si="34"/>
        <v>5</v>
      </c>
      <c r="I713" s="242"/>
      <c r="J713" s="242"/>
      <c r="L713" s="2" cm="1">
        <f t="array" ref="L713">SUM(--(LEFT(_xlfn.TEXTSPLIT($E713,"/"))=L$2))</f>
        <v>153</v>
      </c>
      <c r="M713" s="2" cm="1">
        <f t="array" ref="M713">SUM(--(LEFT(_xlfn.TEXTSPLIT($E713,"/"))=M$2))</f>
        <v>128</v>
      </c>
      <c r="N713" s="2" t="b">
        <f t="shared" si="35"/>
        <v>1</v>
      </c>
    </row>
    <row r="714" spans="2:14" ht="15.75">
      <c r="B714" s="61" t="s">
        <v>2153</v>
      </c>
      <c r="C714" s="30" t="s">
        <v>2154</v>
      </c>
      <c r="D714" s="62">
        <v>33658</v>
      </c>
      <c r="E714" s="6" t="s">
        <v>2155</v>
      </c>
      <c r="F714" s="63" t="s">
        <v>107</v>
      </c>
      <c r="G714" s="242">
        <f t="shared" si="33"/>
        <v>4</v>
      </c>
      <c r="H714" s="242">
        <f t="shared" si="34"/>
        <v>1</v>
      </c>
      <c r="I714" s="242"/>
      <c r="J714" s="242"/>
      <c r="L714" s="2" cm="1">
        <f t="array" ref="L714">SUM(--(LEFT(_xlfn.TEXTSPLIT($E714,"/"))=L$2))</f>
        <v>21</v>
      </c>
      <c r="M714" s="2" cm="1">
        <f t="array" ref="M714">SUM(--(LEFT(_xlfn.TEXTSPLIT($E714,"/"))=M$2))</f>
        <v>22</v>
      </c>
      <c r="N714" s="2" t="b">
        <f t="shared" si="35"/>
        <v>0</v>
      </c>
    </row>
    <row r="715" spans="2:14" ht="15.75">
      <c r="B715" s="61" t="s">
        <v>2156</v>
      </c>
      <c r="C715" s="30" t="s">
        <v>2157</v>
      </c>
      <c r="D715" s="62">
        <v>34291</v>
      </c>
      <c r="E715" s="6" t="s">
        <v>2158</v>
      </c>
      <c r="F715" s="63" t="s">
        <v>175</v>
      </c>
      <c r="G715" s="242">
        <f t="shared" si="33"/>
        <v>3</v>
      </c>
      <c r="H715" s="242">
        <f t="shared" si="34"/>
        <v>4</v>
      </c>
      <c r="I715" s="242"/>
      <c r="J715" s="242"/>
      <c r="L715" s="2" cm="1">
        <f t="array" ref="L715">SUM(--(LEFT(_xlfn.TEXTSPLIT($E715,"/"))=L$2))</f>
        <v>86</v>
      </c>
      <c r="M715" s="2" cm="1">
        <f t="array" ref="M715">SUM(--(LEFT(_xlfn.TEXTSPLIT($E715,"/"))=M$2))</f>
        <v>83</v>
      </c>
      <c r="N715" s="2" t="b">
        <f t="shared" si="35"/>
        <v>1</v>
      </c>
    </row>
    <row r="716" spans="2:14" ht="15.75">
      <c r="B716" s="61" t="s">
        <v>2159</v>
      </c>
      <c r="C716" s="30" t="s">
        <v>2735</v>
      </c>
      <c r="D716" s="62">
        <v>33292</v>
      </c>
      <c r="E716" s="6" t="s">
        <v>2160</v>
      </c>
      <c r="F716" s="63" t="s">
        <v>69</v>
      </c>
      <c r="G716" s="242">
        <f t="shared" si="33"/>
        <v>4</v>
      </c>
      <c r="H716" s="242">
        <f t="shared" si="34"/>
        <v>6</v>
      </c>
      <c r="I716" s="242"/>
      <c r="J716" s="242"/>
      <c r="L716" s="2" cm="1">
        <f t="array" ref="L716">SUM(--(LEFT(_xlfn.TEXTSPLIT($E716,"/"))=L$2))</f>
        <v>217</v>
      </c>
      <c r="M716" s="2" cm="1">
        <f t="array" ref="M716">SUM(--(LEFT(_xlfn.TEXTSPLIT($E716,"/"))=M$2))</f>
        <v>205</v>
      </c>
      <c r="N716" s="2" t="b">
        <f t="shared" si="35"/>
        <v>1</v>
      </c>
    </row>
    <row r="717" spans="2:14" ht="15.75">
      <c r="B717" s="61" t="s">
        <v>2161</v>
      </c>
      <c r="C717" s="30" t="s">
        <v>2162</v>
      </c>
      <c r="D717" s="62">
        <v>38814</v>
      </c>
      <c r="E717" s="6" t="s">
        <v>2163</v>
      </c>
      <c r="F717" s="63" t="s">
        <v>442</v>
      </c>
      <c r="G717" s="242">
        <f t="shared" si="33"/>
        <v>1</v>
      </c>
      <c r="H717" s="242">
        <f t="shared" si="34"/>
        <v>5</v>
      </c>
      <c r="I717" s="242"/>
      <c r="J717" s="242"/>
      <c r="L717" s="2" cm="1">
        <f t="array" ref="L717">SUM(--(LEFT(_xlfn.TEXTSPLIT($E717,"/"))=L$2))</f>
        <v>19</v>
      </c>
      <c r="M717" s="2" cm="1">
        <f t="array" ref="M717">SUM(--(LEFT(_xlfn.TEXTSPLIT($E717,"/"))=M$2))</f>
        <v>18</v>
      </c>
      <c r="N717" s="2" t="b">
        <f t="shared" si="35"/>
        <v>1</v>
      </c>
    </row>
    <row r="718" spans="2:14" ht="15.75">
      <c r="B718" s="61" t="s">
        <v>2164</v>
      </c>
      <c r="C718" s="30" t="s">
        <v>2165</v>
      </c>
      <c r="D718" s="62">
        <v>39090</v>
      </c>
      <c r="E718" s="6" t="s">
        <v>2166</v>
      </c>
      <c r="F718" s="63" t="s">
        <v>111</v>
      </c>
      <c r="G718" s="242">
        <f t="shared" si="33"/>
        <v>2</v>
      </c>
      <c r="H718" s="242">
        <f t="shared" si="34"/>
        <v>1</v>
      </c>
      <c r="I718" s="242"/>
      <c r="J718" s="242"/>
      <c r="L718" s="2" cm="1">
        <f t="array" ref="L718">SUM(--(LEFT(_xlfn.TEXTSPLIT($E718,"/"))=L$2))</f>
        <v>240</v>
      </c>
      <c r="M718" s="2" cm="1">
        <f t="array" ref="M718">SUM(--(LEFT(_xlfn.TEXTSPLIT($E718,"/"))=M$2))</f>
        <v>222</v>
      </c>
      <c r="N718" s="2" t="b">
        <f t="shared" si="35"/>
        <v>1</v>
      </c>
    </row>
    <row r="719" spans="2:14" ht="15.75">
      <c r="B719" s="61" t="s">
        <v>2167</v>
      </c>
      <c r="C719" s="30" t="s">
        <v>2168</v>
      </c>
      <c r="D719" s="62">
        <v>34780</v>
      </c>
      <c r="E719" s="6" t="s">
        <v>2169</v>
      </c>
      <c r="F719" s="63" t="s">
        <v>54</v>
      </c>
      <c r="G719" s="242">
        <f t="shared" si="33"/>
        <v>4</v>
      </c>
      <c r="H719" s="242">
        <f t="shared" si="34"/>
        <v>3</v>
      </c>
      <c r="I719" s="242"/>
      <c r="J719" s="242"/>
      <c r="L719" s="2" cm="1">
        <f t="array" ref="L719">SUM(--(LEFT(_xlfn.TEXTSPLIT($E719,"/"))=L$2))</f>
        <v>240</v>
      </c>
      <c r="M719" s="2" cm="1">
        <f t="array" ref="M719">SUM(--(LEFT(_xlfn.TEXTSPLIT($E719,"/"))=M$2))</f>
        <v>218</v>
      </c>
      <c r="N719" s="2" t="b">
        <f t="shared" si="35"/>
        <v>1</v>
      </c>
    </row>
    <row r="720" spans="2:14" ht="15.75">
      <c r="B720" s="61" t="s">
        <v>2170</v>
      </c>
      <c r="C720" s="30" t="s">
        <v>2171</v>
      </c>
      <c r="D720" s="62">
        <v>34213</v>
      </c>
      <c r="E720" s="6" t="s">
        <v>2172</v>
      </c>
      <c r="F720" s="63" t="s">
        <v>211</v>
      </c>
      <c r="G720" s="242">
        <f t="shared" si="33"/>
        <v>1</v>
      </c>
      <c r="H720" s="242">
        <f t="shared" si="34"/>
        <v>3</v>
      </c>
      <c r="I720" s="242"/>
      <c r="J720" s="242"/>
      <c r="L720" s="2" cm="1">
        <f t="array" ref="L720">SUM(--(LEFT(_xlfn.TEXTSPLIT($E720,"/"))=L$2))</f>
        <v>112</v>
      </c>
      <c r="M720" s="2" cm="1">
        <f t="array" ref="M720">SUM(--(LEFT(_xlfn.TEXTSPLIT($E720,"/"))=M$2))</f>
        <v>97</v>
      </c>
      <c r="N720" s="2" t="b">
        <f t="shared" si="35"/>
        <v>1</v>
      </c>
    </row>
    <row r="721" spans="2:14" ht="15.75">
      <c r="B721" s="61" t="s">
        <v>2173</v>
      </c>
      <c r="C721" s="30" t="s">
        <v>2174</v>
      </c>
      <c r="D721" s="62">
        <v>33621</v>
      </c>
      <c r="E721" s="6" t="s">
        <v>2175</v>
      </c>
      <c r="F721" s="63" t="s">
        <v>121</v>
      </c>
      <c r="G721" s="242">
        <f t="shared" si="33"/>
        <v>3</v>
      </c>
      <c r="H721" s="242">
        <f t="shared" si="34"/>
        <v>6</v>
      </c>
      <c r="I721" s="242"/>
      <c r="J721" s="242"/>
      <c r="L721" s="2" cm="1">
        <f t="array" ref="L721">SUM(--(LEFT(_xlfn.TEXTSPLIT($E721,"/"))=L$2))</f>
        <v>192</v>
      </c>
      <c r="M721" s="2" cm="1">
        <f t="array" ref="M721">SUM(--(LEFT(_xlfn.TEXTSPLIT($E721,"/"))=M$2))</f>
        <v>175</v>
      </c>
      <c r="N721" s="2" t="b">
        <f t="shared" si="35"/>
        <v>1</v>
      </c>
    </row>
    <row r="722" spans="2:14" ht="15.75">
      <c r="B722" s="61" t="s">
        <v>2176</v>
      </c>
      <c r="C722" s="30" t="s">
        <v>2177</v>
      </c>
      <c r="D722" s="62">
        <v>35376</v>
      </c>
      <c r="E722" s="6" t="s">
        <v>2178</v>
      </c>
      <c r="F722" s="63" t="s">
        <v>73</v>
      </c>
      <c r="G722" s="242">
        <f t="shared" si="33"/>
        <v>1</v>
      </c>
      <c r="H722" s="242">
        <f t="shared" si="34"/>
        <v>4</v>
      </c>
      <c r="I722" s="242"/>
      <c r="J722" s="242"/>
      <c r="L722" s="2" cm="1">
        <f t="array" ref="L722">SUM(--(LEFT(_xlfn.TEXTSPLIT($E722,"/"))=L$2))</f>
        <v>217</v>
      </c>
      <c r="M722" s="2" cm="1">
        <f t="array" ref="M722">SUM(--(LEFT(_xlfn.TEXTSPLIT($E722,"/"))=M$2))</f>
        <v>203</v>
      </c>
      <c r="N722" s="2" t="b">
        <f t="shared" si="35"/>
        <v>1</v>
      </c>
    </row>
    <row r="723" spans="2:14" ht="15.75">
      <c r="B723" s="61" t="s">
        <v>2179</v>
      </c>
      <c r="C723" s="30" t="s">
        <v>2180</v>
      </c>
      <c r="D723" s="62">
        <v>36832</v>
      </c>
      <c r="E723" s="6" t="s">
        <v>2181</v>
      </c>
      <c r="F723" s="63" t="s">
        <v>121</v>
      </c>
      <c r="G723" s="242">
        <f t="shared" si="33"/>
        <v>1</v>
      </c>
      <c r="H723" s="242">
        <f t="shared" si="34"/>
        <v>4</v>
      </c>
      <c r="I723" s="242"/>
      <c r="J723" s="242"/>
      <c r="L723" s="2" cm="1">
        <f t="array" ref="L723">SUM(--(LEFT(_xlfn.TEXTSPLIT($E723,"/"))=L$2))</f>
        <v>172</v>
      </c>
      <c r="M723" s="2" cm="1">
        <f t="array" ref="M723">SUM(--(LEFT(_xlfn.TEXTSPLIT($E723,"/"))=M$2))</f>
        <v>173</v>
      </c>
      <c r="N723" s="2" t="b">
        <f t="shared" si="35"/>
        <v>0</v>
      </c>
    </row>
    <row r="724" spans="2:14" ht="15.75">
      <c r="B724" s="61" t="s">
        <v>2182</v>
      </c>
      <c r="C724" s="30" t="s">
        <v>2183</v>
      </c>
      <c r="D724" s="62">
        <v>33349</v>
      </c>
      <c r="E724" s="6" t="s">
        <v>2184</v>
      </c>
      <c r="F724" s="63" t="s">
        <v>107</v>
      </c>
      <c r="G724" s="242">
        <f t="shared" si="33"/>
        <v>3</v>
      </c>
      <c r="H724" s="242">
        <f t="shared" si="34"/>
        <v>7</v>
      </c>
      <c r="I724" s="242"/>
      <c r="J724" s="242"/>
      <c r="L724" s="2" cm="1">
        <f t="array" ref="L724">SUM(--(LEFT(_xlfn.TEXTSPLIT($E724,"/"))=L$2))</f>
        <v>122</v>
      </c>
      <c r="M724" s="2" cm="1">
        <f t="array" ref="M724">SUM(--(LEFT(_xlfn.TEXTSPLIT($E724,"/"))=M$2))</f>
        <v>132</v>
      </c>
      <c r="N724" s="2" t="b">
        <f t="shared" si="35"/>
        <v>0</v>
      </c>
    </row>
    <row r="725" spans="2:14" ht="15.75">
      <c r="B725" s="61" t="s">
        <v>2185</v>
      </c>
      <c r="C725" s="30" t="s">
        <v>2581</v>
      </c>
      <c r="D725" s="62">
        <v>37803</v>
      </c>
      <c r="E725" s="6" t="s">
        <v>2186</v>
      </c>
      <c r="F725" s="63" t="s">
        <v>245</v>
      </c>
      <c r="G725" s="242">
        <f t="shared" si="33"/>
        <v>1</v>
      </c>
      <c r="H725" s="242">
        <f t="shared" si="34"/>
        <v>2</v>
      </c>
      <c r="I725" s="242"/>
      <c r="J725" s="242"/>
      <c r="L725" s="2" cm="1">
        <f t="array" ref="L725">SUM(--(LEFT(_xlfn.TEXTSPLIT($E725,"/"))=L$2))</f>
        <v>120</v>
      </c>
      <c r="M725" s="2" cm="1">
        <f t="array" ref="M725">SUM(--(LEFT(_xlfn.TEXTSPLIT($E725,"/"))=M$2))</f>
        <v>127</v>
      </c>
      <c r="N725" s="2" t="b">
        <f t="shared" si="35"/>
        <v>0</v>
      </c>
    </row>
    <row r="726" spans="2:14" ht="15.75">
      <c r="B726" s="61" t="s">
        <v>2187</v>
      </c>
      <c r="C726" s="30" t="s">
        <v>2188</v>
      </c>
      <c r="D726" s="62">
        <v>36750</v>
      </c>
      <c r="E726" s="6" t="s">
        <v>2189</v>
      </c>
      <c r="F726" s="63" t="s">
        <v>252</v>
      </c>
      <c r="G726" s="242">
        <f t="shared" si="33"/>
        <v>2</v>
      </c>
      <c r="H726" s="242">
        <f t="shared" si="34"/>
        <v>6</v>
      </c>
      <c r="I726" s="242"/>
      <c r="J726" s="242"/>
      <c r="L726" s="2" cm="1">
        <f t="array" ref="L726">SUM(--(LEFT(_xlfn.TEXTSPLIT($E726,"/"))=L$2))</f>
        <v>161</v>
      </c>
      <c r="M726" s="2" cm="1">
        <f t="array" ref="M726">SUM(--(LEFT(_xlfn.TEXTSPLIT($E726,"/"))=M$2))</f>
        <v>135</v>
      </c>
      <c r="N726" s="2" t="b">
        <f t="shared" si="35"/>
        <v>1</v>
      </c>
    </row>
    <row r="727" spans="2:14" ht="15.75">
      <c r="B727" s="61" t="s">
        <v>2190</v>
      </c>
      <c r="C727" s="30" t="s">
        <v>2191</v>
      </c>
      <c r="D727" s="62">
        <v>34694</v>
      </c>
      <c r="E727" s="6" t="s">
        <v>2192</v>
      </c>
      <c r="F727" s="63" t="s">
        <v>73</v>
      </c>
      <c r="G727" s="242">
        <f t="shared" si="33"/>
        <v>4</v>
      </c>
      <c r="H727" s="242">
        <f t="shared" si="34"/>
        <v>1</v>
      </c>
      <c r="I727" s="242"/>
      <c r="J727" s="242"/>
      <c r="L727" s="2" cm="1">
        <f t="array" ref="L727">SUM(--(LEFT(_xlfn.TEXTSPLIT($E727,"/"))=L$2))</f>
        <v>165</v>
      </c>
      <c r="M727" s="2" cm="1">
        <f t="array" ref="M727">SUM(--(LEFT(_xlfn.TEXTSPLIT($E727,"/"))=M$2))</f>
        <v>156</v>
      </c>
      <c r="N727" s="2" t="b">
        <f t="shared" si="35"/>
        <v>1</v>
      </c>
    </row>
    <row r="728" spans="2:14" ht="15.75">
      <c r="B728" s="61" t="s">
        <v>2193</v>
      </c>
      <c r="C728" s="30" t="s">
        <v>2733</v>
      </c>
      <c r="D728" s="62">
        <v>36964</v>
      </c>
      <c r="E728" s="6" t="s">
        <v>2194</v>
      </c>
      <c r="F728" s="63" t="s">
        <v>46</v>
      </c>
      <c r="G728" s="242">
        <f t="shared" si="33"/>
        <v>2</v>
      </c>
      <c r="H728" s="242">
        <f t="shared" si="34"/>
        <v>3</v>
      </c>
      <c r="I728" s="242"/>
      <c r="J728" s="242"/>
      <c r="L728" s="2" cm="1">
        <f t="array" ref="L728">SUM(--(LEFT(_xlfn.TEXTSPLIT($E728,"/"))=L$2))</f>
        <v>157</v>
      </c>
      <c r="M728" s="2" cm="1">
        <f t="array" ref="M728">SUM(--(LEFT(_xlfn.TEXTSPLIT($E728,"/"))=M$2))</f>
        <v>151</v>
      </c>
      <c r="N728" s="2" t="b">
        <f t="shared" si="35"/>
        <v>1</v>
      </c>
    </row>
    <row r="729" spans="2:14" ht="15.75">
      <c r="B729" s="61" t="s">
        <v>2195</v>
      </c>
      <c r="C729" s="30" t="s">
        <v>2196</v>
      </c>
      <c r="D729" s="62">
        <v>35918</v>
      </c>
      <c r="E729" s="6" t="s">
        <v>2197</v>
      </c>
      <c r="F729" s="63" t="s">
        <v>103</v>
      </c>
      <c r="G729" s="242">
        <f t="shared" si="33"/>
        <v>1</v>
      </c>
      <c r="H729" s="242">
        <f t="shared" si="34"/>
        <v>7</v>
      </c>
      <c r="I729" s="242"/>
      <c r="J729" s="242"/>
      <c r="L729" s="2" cm="1">
        <f t="array" ref="L729">SUM(--(LEFT(_xlfn.TEXTSPLIT($E729,"/"))=L$2))</f>
        <v>92</v>
      </c>
      <c r="M729" s="2" cm="1">
        <f t="array" ref="M729">SUM(--(LEFT(_xlfn.TEXTSPLIT($E729,"/"))=M$2))</f>
        <v>81</v>
      </c>
      <c r="N729" s="2" t="b">
        <f t="shared" si="35"/>
        <v>1</v>
      </c>
    </row>
    <row r="730" spans="2:14" ht="15.75">
      <c r="B730" s="61" t="s">
        <v>2198</v>
      </c>
      <c r="C730" s="30" t="s">
        <v>2199</v>
      </c>
      <c r="D730" s="62">
        <v>38581</v>
      </c>
      <c r="E730" s="6" t="s">
        <v>2200</v>
      </c>
      <c r="F730" s="63" t="s">
        <v>245</v>
      </c>
      <c r="G730" s="242">
        <f t="shared" si="33"/>
        <v>3</v>
      </c>
      <c r="H730" s="242">
        <f t="shared" si="34"/>
        <v>3</v>
      </c>
      <c r="I730" s="242"/>
      <c r="J730" s="242"/>
      <c r="L730" s="2" cm="1">
        <f t="array" ref="L730">SUM(--(LEFT(_xlfn.TEXTSPLIT($E730,"/"))=L$2))</f>
        <v>175</v>
      </c>
      <c r="M730" s="2" cm="1">
        <f t="array" ref="M730">SUM(--(LEFT(_xlfn.TEXTSPLIT($E730,"/"))=M$2))</f>
        <v>161</v>
      </c>
      <c r="N730" s="2" t="b">
        <f t="shared" si="35"/>
        <v>1</v>
      </c>
    </row>
    <row r="731" spans="2:14" ht="15.75">
      <c r="B731" s="61" t="s">
        <v>2201</v>
      </c>
      <c r="C731" s="30" t="s">
        <v>2202</v>
      </c>
      <c r="D731" s="62">
        <v>39033</v>
      </c>
      <c r="E731" s="6" t="s">
        <v>2203</v>
      </c>
      <c r="F731" s="63" t="s">
        <v>80</v>
      </c>
      <c r="G731" s="242">
        <f t="shared" si="33"/>
        <v>2</v>
      </c>
      <c r="H731" s="242">
        <f t="shared" si="34"/>
        <v>7</v>
      </c>
      <c r="I731" s="242"/>
      <c r="J731" s="242"/>
      <c r="L731" s="2" cm="1">
        <f t="array" ref="L731">SUM(--(LEFT(_xlfn.TEXTSPLIT($E731,"/"))=L$2))</f>
        <v>23</v>
      </c>
      <c r="M731" s="2" cm="1">
        <f t="array" ref="M731">SUM(--(LEFT(_xlfn.TEXTSPLIT($E731,"/"))=M$2))</f>
        <v>14</v>
      </c>
      <c r="N731" s="2" t="b">
        <f t="shared" si="35"/>
        <v>1</v>
      </c>
    </row>
    <row r="732" spans="2:14" ht="15.75">
      <c r="B732" s="61" t="s">
        <v>2204</v>
      </c>
      <c r="C732" s="30" t="s">
        <v>2205</v>
      </c>
      <c r="D732" s="62">
        <v>39173</v>
      </c>
      <c r="E732" s="6" t="s">
        <v>2206</v>
      </c>
      <c r="F732" s="63" t="s">
        <v>87</v>
      </c>
      <c r="G732" s="242">
        <f t="shared" si="33"/>
        <v>1</v>
      </c>
      <c r="H732" s="242">
        <f t="shared" si="34"/>
        <v>7</v>
      </c>
      <c r="I732" s="242"/>
      <c r="J732" s="242"/>
      <c r="L732" s="2" cm="1">
        <f t="array" ref="L732">SUM(--(LEFT(_xlfn.TEXTSPLIT($E732,"/"))=L$2))</f>
        <v>239</v>
      </c>
      <c r="M732" s="2" cm="1">
        <f t="array" ref="M732">SUM(--(LEFT(_xlfn.TEXTSPLIT($E732,"/"))=M$2))</f>
        <v>236</v>
      </c>
      <c r="N732" s="2" t="b">
        <f t="shared" si="35"/>
        <v>1</v>
      </c>
    </row>
    <row r="733" spans="2:14" ht="15.75">
      <c r="B733" s="61" t="s">
        <v>2207</v>
      </c>
      <c r="C733" s="30" t="s">
        <v>2208</v>
      </c>
      <c r="D733" s="62">
        <v>36509</v>
      </c>
      <c r="E733" s="6" t="s">
        <v>2209</v>
      </c>
      <c r="F733" s="63" t="s">
        <v>107</v>
      </c>
      <c r="G733" s="242">
        <f t="shared" si="33"/>
        <v>3</v>
      </c>
      <c r="H733" s="242">
        <f t="shared" si="34"/>
        <v>3</v>
      </c>
      <c r="I733" s="242"/>
      <c r="J733" s="242"/>
      <c r="L733" s="2" cm="1">
        <f t="array" ref="L733">SUM(--(LEFT(_xlfn.TEXTSPLIT($E733,"/"))=L$2))</f>
        <v>44</v>
      </c>
      <c r="M733" s="2" cm="1">
        <f t="array" ref="M733">SUM(--(LEFT(_xlfn.TEXTSPLIT($E733,"/"))=M$2))</f>
        <v>30</v>
      </c>
      <c r="N733" s="2" t="b">
        <f t="shared" si="35"/>
        <v>1</v>
      </c>
    </row>
    <row r="734" spans="2:14" ht="15.75">
      <c r="B734" s="61" t="s">
        <v>2210</v>
      </c>
      <c r="C734" s="30" t="s">
        <v>2211</v>
      </c>
      <c r="D734" s="62">
        <v>34394</v>
      </c>
      <c r="E734" s="6" t="s">
        <v>2212</v>
      </c>
      <c r="F734" s="63" t="s">
        <v>77</v>
      </c>
      <c r="G734" s="242">
        <f t="shared" si="33"/>
        <v>1</v>
      </c>
      <c r="H734" s="242">
        <f t="shared" si="34"/>
        <v>2</v>
      </c>
      <c r="I734" s="242"/>
      <c r="J734" s="242"/>
      <c r="L734" s="2" cm="1">
        <f t="array" ref="L734">SUM(--(LEFT(_xlfn.TEXTSPLIT($E734,"/"))=L$2))</f>
        <v>106</v>
      </c>
      <c r="M734" s="2" cm="1">
        <f t="array" ref="M734">SUM(--(LEFT(_xlfn.TEXTSPLIT($E734,"/"))=M$2))</f>
        <v>96</v>
      </c>
      <c r="N734" s="2" t="b">
        <f t="shared" si="35"/>
        <v>1</v>
      </c>
    </row>
    <row r="735" spans="2:14" ht="15.75">
      <c r="B735" s="61" t="s">
        <v>2213</v>
      </c>
      <c r="C735" s="30" t="s">
        <v>2214</v>
      </c>
      <c r="D735" s="62">
        <v>37725</v>
      </c>
      <c r="E735" s="6" t="s">
        <v>2215</v>
      </c>
      <c r="F735" s="63" t="s">
        <v>309</v>
      </c>
      <c r="G735" s="242">
        <f t="shared" si="33"/>
        <v>2</v>
      </c>
      <c r="H735" s="242">
        <f t="shared" si="34"/>
        <v>1</v>
      </c>
      <c r="I735" s="242"/>
      <c r="J735" s="242"/>
      <c r="L735" s="2" cm="1">
        <f t="array" ref="L735">SUM(--(LEFT(_xlfn.TEXTSPLIT($E735,"/"))=L$2))</f>
        <v>8</v>
      </c>
      <c r="M735" s="2" cm="1">
        <f t="array" ref="M735">SUM(--(LEFT(_xlfn.TEXTSPLIT($E735,"/"))=M$2))</f>
        <v>4</v>
      </c>
      <c r="N735" s="2" t="b">
        <f t="shared" si="35"/>
        <v>1</v>
      </c>
    </row>
    <row r="736" spans="2:14" ht="15.75">
      <c r="B736" s="61" t="s">
        <v>2216</v>
      </c>
      <c r="C736" s="30" t="s">
        <v>2217</v>
      </c>
      <c r="D736" s="62">
        <v>37909</v>
      </c>
      <c r="E736" s="6" t="s">
        <v>2218</v>
      </c>
      <c r="F736" s="63" t="s">
        <v>179</v>
      </c>
      <c r="G736" s="242">
        <f t="shared" si="33"/>
        <v>3</v>
      </c>
      <c r="H736" s="242">
        <f t="shared" si="34"/>
        <v>3</v>
      </c>
      <c r="I736" s="242"/>
      <c r="J736" s="242"/>
      <c r="L736" s="2" cm="1">
        <f t="array" ref="L736">SUM(--(LEFT(_xlfn.TEXTSPLIT($E736,"/"))=L$2))</f>
        <v>100</v>
      </c>
      <c r="M736" s="2" cm="1">
        <f t="array" ref="M736">SUM(--(LEFT(_xlfn.TEXTSPLIT($E736,"/"))=M$2))</f>
        <v>89</v>
      </c>
      <c r="N736" s="2" t="b">
        <f t="shared" si="35"/>
        <v>1</v>
      </c>
    </row>
    <row r="737" spans="2:14" ht="15.75">
      <c r="B737" s="61" t="s">
        <v>2219</v>
      </c>
      <c r="C737" s="30" t="s">
        <v>2220</v>
      </c>
      <c r="D737" s="62">
        <v>36643</v>
      </c>
      <c r="E737" s="6" t="s">
        <v>2221</v>
      </c>
      <c r="F737" s="63" t="s">
        <v>84</v>
      </c>
      <c r="G737" s="242">
        <f t="shared" si="33"/>
        <v>4</v>
      </c>
      <c r="H737" s="242">
        <f t="shared" si="34"/>
        <v>4</v>
      </c>
      <c r="I737" s="242"/>
      <c r="J737" s="242"/>
      <c r="L737" s="2" cm="1">
        <f t="array" ref="L737">SUM(--(LEFT(_xlfn.TEXTSPLIT($E737,"/"))=L$2))</f>
        <v>245</v>
      </c>
      <c r="M737" s="2" cm="1">
        <f t="array" ref="M737">SUM(--(LEFT(_xlfn.TEXTSPLIT($E737,"/"))=M$2))</f>
        <v>222</v>
      </c>
      <c r="N737" s="2" t="b">
        <f t="shared" si="35"/>
        <v>1</v>
      </c>
    </row>
    <row r="738" spans="2:14" ht="15.75">
      <c r="B738" s="61" t="s">
        <v>2222</v>
      </c>
      <c r="C738" s="30" t="s">
        <v>2223</v>
      </c>
      <c r="D738" s="62">
        <v>37516</v>
      </c>
      <c r="E738" s="6" t="s">
        <v>2224</v>
      </c>
      <c r="F738" s="63" t="s">
        <v>84</v>
      </c>
      <c r="G738" s="242">
        <f t="shared" si="33"/>
        <v>3</v>
      </c>
      <c r="H738" s="242">
        <f t="shared" si="34"/>
        <v>2</v>
      </c>
      <c r="I738" s="242"/>
      <c r="J738" s="242"/>
      <c r="L738" s="2" cm="1">
        <f t="array" ref="L738">SUM(--(LEFT(_xlfn.TEXTSPLIT($E738,"/"))=L$2))</f>
        <v>137</v>
      </c>
      <c r="M738" s="2" cm="1">
        <f t="array" ref="M738">SUM(--(LEFT(_xlfn.TEXTSPLIT($E738,"/"))=M$2))</f>
        <v>147</v>
      </c>
      <c r="N738" s="2" t="b">
        <f t="shared" si="35"/>
        <v>0</v>
      </c>
    </row>
    <row r="739" spans="2:14" ht="15.75">
      <c r="B739" s="61" t="s">
        <v>2225</v>
      </c>
      <c r="C739" s="30" t="s">
        <v>2226</v>
      </c>
      <c r="D739" s="62">
        <v>36868</v>
      </c>
      <c r="E739" s="6" t="s">
        <v>2227</v>
      </c>
      <c r="F739" s="63" t="s">
        <v>111</v>
      </c>
      <c r="G739" s="242">
        <f t="shared" si="33"/>
        <v>2</v>
      </c>
      <c r="H739" s="242">
        <f t="shared" si="34"/>
        <v>5</v>
      </c>
      <c r="I739" s="242"/>
      <c r="J739" s="242"/>
      <c r="L739" s="2" cm="1">
        <f t="array" ref="L739">SUM(--(LEFT(_xlfn.TEXTSPLIT($E739,"/"))=L$2))</f>
        <v>52</v>
      </c>
      <c r="M739" s="2" cm="1">
        <f t="array" ref="M739">SUM(--(LEFT(_xlfn.TEXTSPLIT($E739,"/"))=M$2))</f>
        <v>38</v>
      </c>
      <c r="N739" s="2" t="b">
        <f t="shared" si="35"/>
        <v>1</v>
      </c>
    </row>
    <row r="740" spans="2:14" ht="15.75">
      <c r="B740" s="61" t="s">
        <v>2228</v>
      </c>
      <c r="C740" s="30" t="s">
        <v>2229</v>
      </c>
      <c r="D740" s="62">
        <v>37764</v>
      </c>
      <c r="E740" s="6" t="s">
        <v>2230</v>
      </c>
      <c r="F740" s="63" t="s">
        <v>211</v>
      </c>
      <c r="G740" s="242">
        <f t="shared" si="33"/>
        <v>4</v>
      </c>
      <c r="H740" s="242">
        <f t="shared" si="34"/>
        <v>5</v>
      </c>
      <c r="I740" s="242"/>
      <c r="J740" s="242"/>
      <c r="L740" s="2" cm="1">
        <f t="array" ref="L740">SUM(--(LEFT(_xlfn.TEXTSPLIT($E740,"/"))=L$2))</f>
        <v>181</v>
      </c>
      <c r="M740" s="2" cm="1">
        <f t="array" ref="M740">SUM(--(LEFT(_xlfn.TEXTSPLIT($E740,"/"))=M$2))</f>
        <v>174</v>
      </c>
      <c r="N740" s="2" t="b">
        <f t="shared" si="35"/>
        <v>1</v>
      </c>
    </row>
    <row r="741" spans="2:14" ht="15.75">
      <c r="B741" s="61" t="s">
        <v>2231</v>
      </c>
      <c r="C741" s="30" t="s">
        <v>2232</v>
      </c>
      <c r="D741" s="62">
        <v>36279</v>
      </c>
      <c r="E741" s="6" t="s">
        <v>2233</v>
      </c>
      <c r="F741" s="63" t="s">
        <v>69</v>
      </c>
      <c r="G741" s="242">
        <f t="shared" si="33"/>
        <v>5</v>
      </c>
      <c r="H741" s="242">
        <f t="shared" si="34"/>
        <v>4</v>
      </c>
      <c r="I741" s="242"/>
      <c r="J741" s="242"/>
      <c r="L741" s="2" cm="1">
        <f t="array" ref="L741">SUM(--(LEFT(_xlfn.TEXTSPLIT($E741,"/"))=L$2))</f>
        <v>62</v>
      </c>
      <c r="M741" s="2" cm="1">
        <f t="array" ref="M741">SUM(--(LEFT(_xlfn.TEXTSPLIT($E741,"/"))=M$2))</f>
        <v>70</v>
      </c>
      <c r="N741" s="2" t="b">
        <f t="shared" si="35"/>
        <v>0</v>
      </c>
    </row>
    <row r="742" spans="2:14" ht="15.75">
      <c r="B742" s="61" t="s">
        <v>2234</v>
      </c>
      <c r="C742" s="30" t="s">
        <v>2235</v>
      </c>
      <c r="D742" s="62">
        <v>37180</v>
      </c>
      <c r="E742" s="6" t="s">
        <v>2236</v>
      </c>
      <c r="F742" s="63" t="s">
        <v>58</v>
      </c>
      <c r="G742" s="242">
        <f t="shared" si="33"/>
        <v>3</v>
      </c>
      <c r="H742" s="242">
        <f t="shared" si="34"/>
        <v>2</v>
      </c>
      <c r="I742" s="242"/>
      <c r="J742" s="242"/>
      <c r="L742" s="2" cm="1">
        <f t="array" ref="L742">SUM(--(LEFT(_xlfn.TEXTSPLIT($E742,"/"))=L$2))</f>
        <v>204</v>
      </c>
      <c r="M742" s="2" cm="1">
        <f t="array" ref="M742">SUM(--(LEFT(_xlfn.TEXTSPLIT($E742,"/"))=M$2))</f>
        <v>202</v>
      </c>
      <c r="N742" s="2" t="b">
        <f t="shared" si="35"/>
        <v>1</v>
      </c>
    </row>
    <row r="743" spans="2:14" ht="15.75">
      <c r="B743" s="61" t="s">
        <v>2237</v>
      </c>
      <c r="C743" s="30" t="s">
        <v>2238</v>
      </c>
      <c r="D743" s="62">
        <v>36007</v>
      </c>
      <c r="E743" s="6" t="s">
        <v>2239</v>
      </c>
      <c r="F743" s="63" t="s">
        <v>65</v>
      </c>
      <c r="G743" s="242">
        <f t="shared" si="33"/>
        <v>5</v>
      </c>
      <c r="H743" s="242">
        <f t="shared" si="34"/>
        <v>5</v>
      </c>
      <c r="I743" s="242"/>
      <c r="J743" s="242"/>
      <c r="L743" s="2" cm="1">
        <f t="array" ref="L743">SUM(--(LEFT(_xlfn.TEXTSPLIT($E743,"/"))=L$2))</f>
        <v>93</v>
      </c>
      <c r="M743" s="2" cm="1">
        <f t="array" ref="M743">SUM(--(LEFT(_xlfn.TEXTSPLIT($E743,"/"))=M$2))</f>
        <v>83</v>
      </c>
      <c r="N743" s="2" t="b">
        <f t="shared" si="35"/>
        <v>1</v>
      </c>
    </row>
    <row r="744" spans="2:14" ht="15.75">
      <c r="B744" s="61" t="s">
        <v>2240</v>
      </c>
      <c r="C744" s="30" t="s">
        <v>2241</v>
      </c>
      <c r="D744" s="62">
        <v>34368</v>
      </c>
      <c r="E744" s="6" t="s">
        <v>2242</v>
      </c>
      <c r="F744" s="63" t="s">
        <v>87</v>
      </c>
      <c r="G744" s="242">
        <f t="shared" si="33"/>
        <v>1</v>
      </c>
      <c r="H744" s="242">
        <f t="shared" si="34"/>
        <v>4</v>
      </c>
      <c r="I744" s="242"/>
      <c r="J744" s="242"/>
      <c r="L744" s="2" cm="1">
        <f t="array" ref="L744">SUM(--(LEFT(_xlfn.TEXTSPLIT($E744,"/"))=L$2))</f>
        <v>178</v>
      </c>
      <c r="M744" s="2" cm="1">
        <f t="array" ref="M744">SUM(--(LEFT(_xlfn.TEXTSPLIT($E744,"/"))=M$2))</f>
        <v>184</v>
      </c>
      <c r="N744" s="2" t="b">
        <f t="shared" si="35"/>
        <v>0</v>
      </c>
    </row>
    <row r="745" spans="2:14" ht="15.75">
      <c r="B745" s="61" t="s">
        <v>2243</v>
      </c>
      <c r="C745" s="30" t="s">
        <v>2244</v>
      </c>
      <c r="D745" s="62">
        <v>38412</v>
      </c>
      <c r="E745" s="6" t="s">
        <v>2245</v>
      </c>
      <c r="F745" s="63" t="s">
        <v>87</v>
      </c>
      <c r="G745" s="242">
        <f t="shared" si="33"/>
        <v>1</v>
      </c>
      <c r="H745" s="242">
        <f t="shared" si="34"/>
        <v>2</v>
      </c>
      <c r="I745" s="242"/>
      <c r="J745" s="242"/>
      <c r="L745" s="2" cm="1">
        <f t="array" ref="L745">SUM(--(LEFT(_xlfn.TEXTSPLIT($E745,"/"))=L$2))</f>
        <v>230</v>
      </c>
      <c r="M745" s="2" cm="1">
        <f t="array" ref="M745">SUM(--(LEFT(_xlfn.TEXTSPLIT($E745,"/"))=M$2))</f>
        <v>230</v>
      </c>
      <c r="N745" s="2" t="b">
        <f t="shared" si="35"/>
        <v>0</v>
      </c>
    </row>
    <row r="746" spans="2:14" ht="15.75">
      <c r="B746" s="61" t="s">
        <v>2246</v>
      </c>
      <c r="C746" s="30" t="s">
        <v>2247</v>
      </c>
      <c r="D746" s="62">
        <v>34628</v>
      </c>
      <c r="E746" s="6" t="s">
        <v>2248</v>
      </c>
      <c r="F746" s="63" t="s">
        <v>339</v>
      </c>
      <c r="G746" s="242">
        <f t="shared" si="33"/>
        <v>3</v>
      </c>
      <c r="H746" s="242">
        <f t="shared" si="34"/>
        <v>5</v>
      </c>
      <c r="I746" s="242"/>
      <c r="J746" s="242"/>
      <c r="L746" s="2" cm="1">
        <f t="array" ref="L746">SUM(--(LEFT(_xlfn.TEXTSPLIT($E746,"/"))=L$2))</f>
        <v>173</v>
      </c>
      <c r="M746" s="2" cm="1">
        <f t="array" ref="M746">SUM(--(LEFT(_xlfn.TEXTSPLIT($E746,"/"))=M$2))</f>
        <v>179</v>
      </c>
      <c r="N746" s="2" t="b">
        <f t="shared" si="35"/>
        <v>0</v>
      </c>
    </row>
    <row r="747" spans="2:14" ht="15.75">
      <c r="B747" s="61" t="s">
        <v>2249</v>
      </c>
      <c r="C747" s="30" t="s">
        <v>2250</v>
      </c>
      <c r="D747" s="62">
        <v>38963</v>
      </c>
      <c r="E747" s="6" t="s">
        <v>2251</v>
      </c>
      <c r="F747" s="63" t="s">
        <v>131</v>
      </c>
      <c r="G747" s="242">
        <f t="shared" si="33"/>
        <v>1</v>
      </c>
      <c r="H747" s="242">
        <f t="shared" si="34"/>
        <v>7</v>
      </c>
      <c r="I747" s="242"/>
      <c r="J747" s="242"/>
      <c r="L747" s="2" cm="1">
        <f t="array" ref="L747">SUM(--(LEFT(_xlfn.TEXTSPLIT($E747,"/"))=L$2))</f>
        <v>214</v>
      </c>
      <c r="M747" s="2" cm="1">
        <f t="array" ref="M747">SUM(--(LEFT(_xlfn.TEXTSPLIT($E747,"/"))=M$2))</f>
        <v>201</v>
      </c>
      <c r="N747" s="2" t="b">
        <f t="shared" si="35"/>
        <v>1</v>
      </c>
    </row>
    <row r="748" spans="2:14" ht="15.75">
      <c r="B748" s="61" t="s">
        <v>2252</v>
      </c>
      <c r="C748" s="30" t="s">
        <v>2610</v>
      </c>
      <c r="D748" s="62">
        <v>36622</v>
      </c>
      <c r="E748" s="6" t="s">
        <v>2253</v>
      </c>
      <c r="F748" s="63" t="s">
        <v>107</v>
      </c>
      <c r="G748" s="242">
        <f t="shared" si="33"/>
        <v>1</v>
      </c>
      <c r="H748" s="242">
        <f t="shared" si="34"/>
        <v>4</v>
      </c>
      <c r="I748" s="242"/>
      <c r="J748" s="242"/>
      <c r="L748" s="2" cm="1">
        <f t="array" ref="L748">SUM(--(LEFT(_xlfn.TEXTSPLIT($E748,"/"))=L$2))</f>
        <v>89</v>
      </c>
      <c r="M748" s="2" cm="1">
        <f t="array" ref="M748">SUM(--(LEFT(_xlfn.TEXTSPLIT($E748,"/"))=M$2))</f>
        <v>85</v>
      </c>
      <c r="N748" s="2" t="b">
        <f t="shared" si="35"/>
        <v>1</v>
      </c>
    </row>
    <row r="749" spans="2:14" ht="15.75">
      <c r="B749" s="61" t="s">
        <v>2254</v>
      </c>
      <c r="C749" s="30" t="s">
        <v>2255</v>
      </c>
      <c r="D749" s="62">
        <v>39338</v>
      </c>
      <c r="E749" s="6" t="s">
        <v>2256</v>
      </c>
      <c r="F749" s="63" t="s">
        <v>399</v>
      </c>
      <c r="G749" s="242">
        <f t="shared" si="33"/>
        <v>2</v>
      </c>
      <c r="H749" s="242">
        <f t="shared" si="34"/>
        <v>4</v>
      </c>
      <c r="I749" s="242"/>
      <c r="J749" s="242"/>
      <c r="L749" s="2" cm="1">
        <f t="array" ref="L749">SUM(--(LEFT(_xlfn.TEXTSPLIT($E749,"/"))=L$2))</f>
        <v>34</v>
      </c>
      <c r="M749" s="2" cm="1">
        <f t="array" ref="M749">SUM(--(LEFT(_xlfn.TEXTSPLIT($E749,"/"))=M$2))</f>
        <v>27</v>
      </c>
      <c r="N749" s="2" t="b">
        <f t="shared" si="35"/>
        <v>1</v>
      </c>
    </row>
    <row r="750" spans="2:14" ht="15.75">
      <c r="B750" s="61" t="s">
        <v>2257</v>
      </c>
      <c r="C750" s="30" t="s">
        <v>2258</v>
      </c>
      <c r="D750" s="62">
        <v>34186</v>
      </c>
      <c r="E750" s="6" t="s">
        <v>2259</v>
      </c>
      <c r="F750" s="63" t="s">
        <v>87</v>
      </c>
      <c r="G750" s="242">
        <f t="shared" si="33"/>
        <v>1</v>
      </c>
      <c r="H750" s="242">
        <f t="shared" si="34"/>
        <v>4</v>
      </c>
      <c r="I750" s="242"/>
      <c r="J750" s="242"/>
      <c r="L750" s="2" cm="1">
        <f t="array" ref="L750">SUM(--(LEFT(_xlfn.TEXTSPLIT($E750,"/"))=L$2))</f>
        <v>83</v>
      </c>
      <c r="M750" s="2" cm="1">
        <f t="array" ref="M750">SUM(--(LEFT(_xlfn.TEXTSPLIT($E750,"/"))=M$2))</f>
        <v>66</v>
      </c>
      <c r="N750" s="2" t="b">
        <f t="shared" si="35"/>
        <v>1</v>
      </c>
    </row>
    <row r="751" spans="2:14" ht="15.75">
      <c r="B751" s="61" t="s">
        <v>2260</v>
      </c>
      <c r="C751" s="30" t="s">
        <v>2261</v>
      </c>
      <c r="D751" s="62">
        <v>33902</v>
      </c>
      <c r="E751" s="6" t="s">
        <v>2262</v>
      </c>
      <c r="F751" s="63" t="s">
        <v>131</v>
      </c>
      <c r="G751" s="242">
        <f t="shared" si="33"/>
        <v>4</v>
      </c>
      <c r="H751" s="242">
        <f t="shared" si="34"/>
        <v>7</v>
      </c>
      <c r="I751" s="242"/>
      <c r="J751" s="242"/>
      <c r="L751" s="2" cm="1">
        <f t="array" ref="L751">SUM(--(LEFT(_xlfn.TEXTSPLIT($E751,"/"))=L$2))</f>
        <v>143</v>
      </c>
      <c r="M751" s="2" cm="1">
        <f t="array" ref="M751">SUM(--(LEFT(_xlfn.TEXTSPLIT($E751,"/"))=M$2))</f>
        <v>133</v>
      </c>
      <c r="N751" s="2" t="b">
        <f t="shared" si="35"/>
        <v>1</v>
      </c>
    </row>
    <row r="752" spans="2:14" ht="15.75">
      <c r="B752" s="61" t="s">
        <v>2263</v>
      </c>
      <c r="C752" s="30" t="s">
        <v>2264</v>
      </c>
      <c r="D752" s="62">
        <v>33929</v>
      </c>
      <c r="E752" s="6" t="s">
        <v>2265</v>
      </c>
      <c r="F752" s="63" t="s">
        <v>442</v>
      </c>
      <c r="G752" s="242">
        <f t="shared" si="33"/>
        <v>3</v>
      </c>
      <c r="H752" s="242">
        <f t="shared" si="34"/>
        <v>6</v>
      </c>
      <c r="I752" s="242"/>
      <c r="J752" s="242"/>
      <c r="L752" s="2" cm="1">
        <f t="array" ref="L752">SUM(--(LEFT(_xlfn.TEXTSPLIT($E752,"/"))=L$2))</f>
        <v>56</v>
      </c>
      <c r="M752" s="2" cm="1">
        <f t="array" ref="M752">SUM(--(LEFT(_xlfn.TEXTSPLIT($E752,"/"))=M$2))</f>
        <v>55</v>
      </c>
      <c r="N752" s="2" t="b">
        <f t="shared" si="35"/>
        <v>1</v>
      </c>
    </row>
    <row r="753" spans="2:14" ht="15.75">
      <c r="B753" s="61" t="s">
        <v>2266</v>
      </c>
      <c r="C753" s="30" t="s">
        <v>2137</v>
      </c>
      <c r="D753" s="62">
        <v>36415</v>
      </c>
      <c r="E753" s="6" t="s">
        <v>2267</v>
      </c>
      <c r="F753" s="63" t="s">
        <v>339</v>
      </c>
      <c r="G753" s="242">
        <f t="shared" si="33"/>
        <v>2</v>
      </c>
      <c r="H753" s="242">
        <f t="shared" si="34"/>
        <v>7</v>
      </c>
      <c r="I753" s="242"/>
      <c r="J753" s="242"/>
      <c r="L753" s="2" cm="1">
        <f t="array" ref="L753">SUM(--(LEFT(_xlfn.TEXTSPLIT($E753,"/"))=L$2))</f>
        <v>139</v>
      </c>
      <c r="M753" s="2" cm="1">
        <f t="array" ref="M753">SUM(--(LEFT(_xlfn.TEXTSPLIT($E753,"/"))=M$2))</f>
        <v>112</v>
      </c>
      <c r="N753" s="2" t="b">
        <f t="shared" si="35"/>
        <v>1</v>
      </c>
    </row>
    <row r="754" spans="2:14" ht="15.75">
      <c r="B754" s="61" t="s">
        <v>2268</v>
      </c>
      <c r="C754" s="30" t="s">
        <v>2269</v>
      </c>
      <c r="D754" s="62">
        <v>35234</v>
      </c>
      <c r="E754" s="6" t="s">
        <v>2270</v>
      </c>
      <c r="F754" s="63" t="s">
        <v>232</v>
      </c>
      <c r="G754" s="242">
        <f t="shared" si="33"/>
        <v>3</v>
      </c>
      <c r="H754" s="242">
        <f t="shared" si="34"/>
        <v>2</v>
      </c>
      <c r="I754" s="242"/>
      <c r="J754" s="242"/>
      <c r="L754" s="2" cm="1">
        <f t="array" ref="L754">SUM(--(LEFT(_xlfn.TEXTSPLIT($E754,"/"))=L$2))</f>
        <v>8</v>
      </c>
      <c r="M754" s="2" cm="1">
        <f t="array" ref="M754">SUM(--(LEFT(_xlfn.TEXTSPLIT($E754,"/"))=M$2))</f>
        <v>6</v>
      </c>
      <c r="N754" s="2" t="b">
        <f t="shared" si="35"/>
        <v>1</v>
      </c>
    </row>
    <row r="755" spans="2:14" ht="15.75">
      <c r="B755" s="61" t="s">
        <v>2271</v>
      </c>
      <c r="C755" s="30" t="s">
        <v>2642</v>
      </c>
      <c r="D755" s="62">
        <v>37399</v>
      </c>
      <c r="E755" s="6" t="s">
        <v>2272</v>
      </c>
      <c r="F755" s="63" t="s">
        <v>150</v>
      </c>
      <c r="G755" s="242">
        <f t="shared" si="33"/>
        <v>4</v>
      </c>
      <c r="H755" s="242">
        <f t="shared" si="34"/>
        <v>4</v>
      </c>
      <c r="I755" s="242"/>
      <c r="J755" s="242"/>
      <c r="L755" s="2" cm="1">
        <f t="array" ref="L755">SUM(--(LEFT(_xlfn.TEXTSPLIT($E755,"/"))=L$2))</f>
        <v>72</v>
      </c>
      <c r="M755" s="2" cm="1">
        <f t="array" ref="M755">SUM(--(LEFT(_xlfn.TEXTSPLIT($E755,"/"))=M$2))</f>
        <v>60</v>
      </c>
      <c r="N755" s="2" t="b">
        <f t="shared" si="35"/>
        <v>1</v>
      </c>
    </row>
    <row r="756" spans="2:14" ht="15.75">
      <c r="B756" s="61" t="s">
        <v>2273</v>
      </c>
      <c r="C756" s="30" t="s">
        <v>2274</v>
      </c>
      <c r="D756" s="62">
        <v>38078</v>
      </c>
      <c r="E756" s="6" t="s">
        <v>2275</v>
      </c>
      <c r="F756" s="63" t="s">
        <v>111</v>
      </c>
      <c r="G756" s="242">
        <f t="shared" si="33"/>
        <v>1</v>
      </c>
      <c r="H756" s="242">
        <f t="shared" si="34"/>
        <v>4</v>
      </c>
      <c r="I756" s="242"/>
      <c r="J756" s="242"/>
      <c r="L756" s="2" cm="1">
        <f t="array" ref="L756">SUM(--(LEFT(_xlfn.TEXTSPLIT($E756,"/"))=L$2))</f>
        <v>28</v>
      </c>
      <c r="M756" s="2" cm="1">
        <f t="array" ref="M756">SUM(--(LEFT(_xlfn.TEXTSPLIT($E756,"/"))=M$2))</f>
        <v>28</v>
      </c>
      <c r="N756" s="2" t="b">
        <f t="shared" si="35"/>
        <v>0</v>
      </c>
    </row>
    <row r="757" spans="2:14" ht="15.75">
      <c r="B757" s="61" t="s">
        <v>2276</v>
      </c>
      <c r="C757" s="30" t="s">
        <v>2277</v>
      </c>
      <c r="D757" s="62">
        <v>36939</v>
      </c>
      <c r="E757" s="6" t="s">
        <v>2278</v>
      </c>
      <c r="F757" s="63" t="s">
        <v>103</v>
      </c>
      <c r="G757" s="242">
        <f t="shared" si="33"/>
        <v>3</v>
      </c>
      <c r="H757" s="242">
        <f t="shared" si="34"/>
        <v>6</v>
      </c>
      <c r="I757" s="242"/>
      <c r="J757" s="242"/>
      <c r="L757" s="2" cm="1">
        <f t="array" ref="L757">SUM(--(LEFT(_xlfn.TEXTSPLIT($E757,"/"))=L$2))</f>
        <v>81</v>
      </c>
      <c r="M757" s="2" cm="1">
        <f t="array" ref="M757">SUM(--(LEFT(_xlfn.TEXTSPLIT($E757,"/"))=M$2))</f>
        <v>76</v>
      </c>
      <c r="N757" s="2" t="b">
        <f t="shared" si="35"/>
        <v>1</v>
      </c>
    </row>
    <row r="758" spans="2:14" ht="15.75">
      <c r="B758" s="61" t="s">
        <v>2279</v>
      </c>
      <c r="C758" s="30" t="s">
        <v>2280</v>
      </c>
      <c r="D758" s="62">
        <v>34678</v>
      </c>
      <c r="E758" s="6" t="s">
        <v>2281</v>
      </c>
      <c r="F758" s="63" t="s">
        <v>80</v>
      </c>
      <c r="G758" s="242">
        <f t="shared" si="33"/>
        <v>2</v>
      </c>
      <c r="H758" s="242">
        <f t="shared" si="34"/>
        <v>6</v>
      </c>
      <c r="I758" s="242"/>
      <c r="J758" s="242"/>
      <c r="L758" s="2" cm="1">
        <f t="array" ref="L758">SUM(--(LEFT(_xlfn.TEXTSPLIT($E758,"/"))=L$2))</f>
        <v>226</v>
      </c>
      <c r="M758" s="2" cm="1">
        <f t="array" ref="M758">SUM(--(LEFT(_xlfn.TEXTSPLIT($E758,"/"))=M$2))</f>
        <v>222</v>
      </c>
      <c r="N758" s="2" t="b">
        <f t="shared" si="35"/>
        <v>1</v>
      </c>
    </row>
    <row r="759" spans="2:14" ht="15.75">
      <c r="B759" s="61" t="s">
        <v>2282</v>
      </c>
      <c r="C759" s="30" t="s">
        <v>2283</v>
      </c>
      <c r="D759" s="62">
        <v>33316</v>
      </c>
      <c r="E759" s="6" t="s">
        <v>2284</v>
      </c>
      <c r="F759" s="63" t="s">
        <v>84</v>
      </c>
      <c r="G759" s="242">
        <f t="shared" si="33"/>
        <v>3</v>
      </c>
      <c r="H759" s="242">
        <f t="shared" si="34"/>
        <v>2</v>
      </c>
      <c r="I759" s="242"/>
      <c r="J759" s="242"/>
      <c r="L759" s="2" cm="1">
        <f t="array" ref="L759">SUM(--(LEFT(_xlfn.TEXTSPLIT($E759,"/"))=L$2))</f>
        <v>100</v>
      </c>
      <c r="M759" s="2" cm="1">
        <f t="array" ref="M759">SUM(--(LEFT(_xlfn.TEXTSPLIT($E759,"/"))=M$2))</f>
        <v>68</v>
      </c>
      <c r="N759" s="2" t="b">
        <f t="shared" si="35"/>
        <v>1</v>
      </c>
    </row>
    <row r="760" spans="2:14" ht="15.75">
      <c r="B760" s="61" t="s">
        <v>2285</v>
      </c>
      <c r="C760" s="30" t="s">
        <v>2286</v>
      </c>
      <c r="D760" s="62">
        <v>38048</v>
      </c>
      <c r="E760" s="6" t="s">
        <v>2287</v>
      </c>
      <c r="F760" s="63" t="s">
        <v>455</v>
      </c>
      <c r="G760" s="242">
        <f t="shared" si="33"/>
        <v>1</v>
      </c>
      <c r="H760" s="242">
        <f t="shared" si="34"/>
        <v>2</v>
      </c>
      <c r="I760" s="242"/>
      <c r="J760" s="242"/>
      <c r="L760" s="2" cm="1">
        <f t="array" ref="L760">SUM(--(LEFT(_xlfn.TEXTSPLIT($E760,"/"))=L$2))</f>
        <v>169</v>
      </c>
      <c r="M760" s="2" cm="1">
        <f t="array" ref="M760">SUM(--(LEFT(_xlfn.TEXTSPLIT($E760,"/"))=M$2))</f>
        <v>174</v>
      </c>
      <c r="N760" s="2" t="b">
        <f t="shared" si="35"/>
        <v>0</v>
      </c>
    </row>
    <row r="761" spans="2:14" ht="15.75">
      <c r="B761" s="61" t="s">
        <v>2288</v>
      </c>
      <c r="C761" s="30" t="s">
        <v>2289</v>
      </c>
      <c r="D761" s="62">
        <v>35210</v>
      </c>
      <c r="E761" s="6" t="s">
        <v>2290</v>
      </c>
      <c r="F761" s="63" t="s">
        <v>111</v>
      </c>
      <c r="G761" s="242">
        <f t="shared" si="33"/>
        <v>4</v>
      </c>
      <c r="H761" s="242">
        <f t="shared" si="34"/>
        <v>6</v>
      </c>
      <c r="I761" s="242"/>
      <c r="J761" s="242"/>
      <c r="L761" s="2" cm="1">
        <f t="array" ref="L761">SUM(--(LEFT(_xlfn.TEXTSPLIT($E761,"/"))=L$2))</f>
        <v>172</v>
      </c>
      <c r="M761" s="2" cm="1">
        <f t="array" ref="M761">SUM(--(LEFT(_xlfn.TEXTSPLIT($E761,"/"))=M$2))</f>
        <v>168</v>
      </c>
      <c r="N761" s="2" t="b">
        <f t="shared" si="35"/>
        <v>1</v>
      </c>
    </row>
    <row r="762" spans="2:14" ht="15.75">
      <c r="B762" s="61" t="s">
        <v>2291</v>
      </c>
      <c r="C762" s="30" t="s">
        <v>2292</v>
      </c>
      <c r="D762" s="62">
        <v>34958</v>
      </c>
      <c r="E762" s="6" t="s">
        <v>2293</v>
      </c>
      <c r="F762" s="63" t="s">
        <v>121</v>
      </c>
      <c r="G762" s="242">
        <f t="shared" si="33"/>
        <v>3</v>
      </c>
      <c r="H762" s="242">
        <f t="shared" si="34"/>
        <v>6</v>
      </c>
      <c r="I762" s="242"/>
      <c r="J762" s="242"/>
      <c r="L762" s="2" cm="1">
        <f t="array" ref="L762">SUM(--(LEFT(_xlfn.TEXTSPLIT($E762,"/"))=L$2))</f>
        <v>80</v>
      </c>
      <c r="M762" s="2" cm="1">
        <f t="array" ref="M762">SUM(--(LEFT(_xlfn.TEXTSPLIT($E762,"/"))=M$2))</f>
        <v>66</v>
      </c>
      <c r="N762" s="2" t="b">
        <f t="shared" si="35"/>
        <v>1</v>
      </c>
    </row>
    <row r="763" spans="2:14" ht="15.75">
      <c r="B763" s="61" t="s">
        <v>2294</v>
      </c>
      <c r="C763" s="30" t="s">
        <v>2295</v>
      </c>
      <c r="D763" s="62">
        <v>38922</v>
      </c>
      <c r="E763" s="6" t="s">
        <v>2296</v>
      </c>
      <c r="F763" s="63" t="s">
        <v>103</v>
      </c>
      <c r="G763" s="242">
        <f t="shared" si="33"/>
        <v>4</v>
      </c>
      <c r="H763" s="242">
        <f t="shared" si="34"/>
        <v>1</v>
      </c>
      <c r="I763" s="242"/>
      <c r="J763" s="242"/>
      <c r="L763" s="2" cm="1">
        <f t="array" ref="L763">SUM(--(LEFT(_xlfn.TEXTSPLIT($E763,"/"))=L$2))</f>
        <v>92</v>
      </c>
      <c r="M763" s="2" cm="1">
        <f t="array" ref="M763">SUM(--(LEFT(_xlfn.TEXTSPLIT($E763,"/"))=M$2))</f>
        <v>82</v>
      </c>
      <c r="N763" s="2" t="b">
        <f t="shared" si="35"/>
        <v>1</v>
      </c>
    </row>
    <row r="764" spans="2:14" ht="15.75">
      <c r="B764" s="61" t="s">
        <v>2297</v>
      </c>
      <c r="C764" s="30" t="s">
        <v>2298</v>
      </c>
      <c r="D764" s="62">
        <v>33731</v>
      </c>
      <c r="E764" s="6" t="s">
        <v>2299</v>
      </c>
      <c r="F764" s="63" t="s">
        <v>288</v>
      </c>
      <c r="G764" s="242">
        <f t="shared" si="33"/>
        <v>1</v>
      </c>
      <c r="H764" s="242">
        <f t="shared" si="34"/>
        <v>4</v>
      </c>
      <c r="I764" s="242"/>
      <c r="J764" s="242"/>
      <c r="L764" s="2" cm="1">
        <f t="array" ref="L764">SUM(--(LEFT(_xlfn.TEXTSPLIT($E764,"/"))=L$2))</f>
        <v>166</v>
      </c>
      <c r="M764" s="2" cm="1">
        <f t="array" ref="M764">SUM(--(LEFT(_xlfn.TEXTSPLIT($E764,"/"))=M$2))</f>
        <v>132</v>
      </c>
      <c r="N764" s="2" t="b">
        <f t="shared" si="35"/>
        <v>1</v>
      </c>
    </row>
    <row r="765" spans="2:14" ht="15.75">
      <c r="B765" s="61" t="s">
        <v>2300</v>
      </c>
      <c r="C765" s="30" t="s">
        <v>2301</v>
      </c>
      <c r="D765" s="62">
        <v>34652</v>
      </c>
      <c r="E765" s="6" t="s">
        <v>2302</v>
      </c>
      <c r="F765" s="63" t="s">
        <v>121</v>
      </c>
      <c r="G765" s="242">
        <f t="shared" si="33"/>
        <v>2</v>
      </c>
      <c r="H765" s="242">
        <f t="shared" si="34"/>
        <v>1</v>
      </c>
      <c r="I765" s="242"/>
      <c r="J765" s="242"/>
      <c r="L765" s="2" cm="1">
        <f t="array" ref="L765">SUM(--(LEFT(_xlfn.TEXTSPLIT($E765,"/"))=L$2))</f>
        <v>23</v>
      </c>
      <c r="M765" s="2" cm="1">
        <f t="array" ref="M765">SUM(--(LEFT(_xlfn.TEXTSPLIT($E765,"/"))=M$2))</f>
        <v>13</v>
      </c>
      <c r="N765" s="2" t="b">
        <f t="shared" si="35"/>
        <v>1</v>
      </c>
    </row>
    <row r="766" spans="2:14" ht="15.75">
      <c r="B766" s="61" t="s">
        <v>2303</v>
      </c>
      <c r="C766" s="30" t="s">
        <v>2304</v>
      </c>
      <c r="D766" s="62">
        <v>35685</v>
      </c>
      <c r="E766" s="6" t="s">
        <v>2305</v>
      </c>
      <c r="F766" s="63" t="s">
        <v>201</v>
      </c>
      <c r="G766" s="242">
        <f t="shared" si="33"/>
        <v>2</v>
      </c>
      <c r="H766" s="242">
        <f t="shared" si="34"/>
        <v>5</v>
      </c>
      <c r="I766" s="242"/>
      <c r="J766" s="242"/>
      <c r="L766" s="2" cm="1">
        <f t="array" ref="L766">SUM(--(LEFT(_xlfn.TEXTSPLIT($E766,"/"))=L$2))</f>
        <v>186</v>
      </c>
      <c r="M766" s="2" cm="1">
        <f t="array" ref="M766">SUM(--(LEFT(_xlfn.TEXTSPLIT($E766,"/"))=M$2))</f>
        <v>192</v>
      </c>
      <c r="N766" s="2" t="b">
        <f t="shared" si="35"/>
        <v>0</v>
      </c>
    </row>
    <row r="767" spans="2:14" ht="15.75">
      <c r="B767" s="61" t="s">
        <v>2306</v>
      </c>
      <c r="C767" s="30" t="s">
        <v>2307</v>
      </c>
      <c r="D767" s="62">
        <v>34235</v>
      </c>
      <c r="E767" s="6" t="s">
        <v>2308</v>
      </c>
      <c r="F767" s="63" t="s">
        <v>87</v>
      </c>
      <c r="G767" s="242">
        <f t="shared" si="33"/>
        <v>4</v>
      </c>
      <c r="H767" s="242">
        <f t="shared" si="34"/>
        <v>4</v>
      </c>
      <c r="I767" s="242"/>
      <c r="J767" s="242"/>
      <c r="L767" s="2" cm="1">
        <f t="array" ref="L767">SUM(--(LEFT(_xlfn.TEXTSPLIT($E767,"/"))=L$2))</f>
        <v>99</v>
      </c>
      <c r="M767" s="2" cm="1">
        <f t="array" ref="M767">SUM(--(LEFT(_xlfn.TEXTSPLIT($E767,"/"))=M$2))</f>
        <v>96</v>
      </c>
      <c r="N767" s="2" t="b">
        <f t="shared" si="35"/>
        <v>1</v>
      </c>
    </row>
    <row r="768" spans="2:14" ht="15.75">
      <c r="B768" s="61" t="s">
        <v>2309</v>
      </c>
      <c r="C768" s="30" t="s">
        <v>2310</v>
      </c>
      <c r="D768" s="62">
        <v>37723</v>
      </c>
      <c r="E768" s="6" t="s">
        <v>2311</v>
      </c>
      <c r="F768" s="63" t="s">
        <v>442</v>
      </c>
      <c r="G768" s="242">
        <f t="shared" si="33"/>
        <v>2</v>
      </c>
      <c r="H768" s="242">
        <f t="shared" si="34"/>
        <v>6</v>
      </c>
      <c r="I768" s="242"/>
      <c r="J768" s="242"/>
      <c r="L768" s="2" cm="1">
        <f t="array" ref="L768">SUM(--(LEFT(_xlfn.TEXTSPLIT($E768,"/"))=L$2))</f>
        <v>30</v>
      </c>
      <c r="M768" s="2" cm="1">
        <f t="array" ref="M768">SUM(--(LEFT(_xlfn.TEXTSPLIT($E768,"/"))=M$2))</f>
        <v>22</v>
      </c>
      <c r="N768" s="2" t="b">
        <f t="shared" si="35"/>
        <v>1</v>
      </c>
    </row>
    <row r="769" spans="2:14" ht="15.75">
      <c r="B769" s="61" t="s">
        <v>2312</v>
      </c>
      <c r="C769" s="30" t="s">
        <v>2313</v>
      </c>
      <c r="D769" s="62">
        <v>38255</v>
      </c>
      <c r="E769" s="6" t="s">
        <v>2314</v>
      </c>
      <c r="F769" s="63" t="s">
        <v>175</v>
      </c>
      <c r="G769" s="242">
        <f t="shared" si="33"/>
        <v>4</v>
      </c>
      <c r="H769" s="242">
        <f t="shared" si="34"/>
        <v>6</v>
      </c>
      <c r="I769" s="242"/>
      <c r="J769" s="242"/>
      <c r="L769" s="2" cm="1">
        <f t="array" ref="L769">SUM(--(LEFT(_xlfn.TEXTSPLIT($E769,"/"))=L$2))</f>
        <v>181</v>
      </c>
      <c r="M769" s="2" cm="1">
        <f t="array" ref="M769">SUM(--(LEFT(_xlfn.TEXTSPLIT($E769,"/"))=M$2))</f>
        <v>144</v>
      </c>
      <c r="N769" s="2" t="b">
        <f t="shared" si="35"/>
        <v>1</v>
      </c>
    </row>
    <row r="770" spans="2:14" ht="15.75">
      <c r="B770" s="61" t="s">
        <v>2315</v>
      </c>
      <c r="C770" s="30" t="s">
        <v>2316</v>
      </c>
      <c r="D770" s="62">
        <v>34532</v>
      </c>
      <c r="E770" s="6" t="s">
        <v>2317</v>
      </c>
      <c r="F770" s="63" t="s">
        <v>245</v>
      </c>
      <c r="G770" s="242">
        <f t="shared" si="33"/>
        <v>3</v>
      </c>
      <c r="H770" s="242">
        <f t="shared" si="34"/>
        <v>7</v>
      </c>
      <c r="I770" s="242"/>
      <c r="J770" s="242"/>
      <c r="L770" s="2" cm="1">
        <f t="array" ref="L770">SUM(--(LEFT(_xlfn.TEXTSPLIT($E770,"/"))=L$2))</f>
        <v>30</v>
      </c>
      <c r="M770" s="2" cm="1">
        <f t="array" ref="M770">SUM(--(LEFT(_xlfn.TEXTSPLIT($E770,"/"))=M$2))</f>
        <v>35</v>
      </c>
      <c r="N770" s="2" t="b">
        <f t="shared" si="35"/>
        <v>0</v>
      </c>
    </row>
    <row r="771" spans="2:14" ht="15.75">
      <c r="B771" s="61" t="s">
        <v>2318</v>
      </c>
      <c r="C771" s="30" t="s">
        <v>2319</v>
      </c>
      <c r="D771" s="62">
        <v>38047</v>
      </c>
      <c r="E771" s="6" t="s">
        <v>2320</v>
      </c>
      <c r="F771" s="63" t="s">
        <v>111</v>
      </c>
      <c r="G771" s="242">
        <f t="shared" si="33"/>
        <v>1</v>
      </c>
      <c r="H771" s="242">
        <f t="shared" si="34"/>
        <v>1</v>
      </c>
      <c r="I771" s="242"/>
      <c r="J771" s="242"/>
      <c r="L771" s="2" cm="1">
        <f t="array" ref="L771">SUM(--(LEFT(_xlfn.TEXTSPLIT($E771,"/"))=L$2))</f>
        <v>23</v>
      </c>
      <c r="M771" s="2" cm="1">
        <f t="array" ref="M771">SUM(--(LEFT(_xlfn.TEXTSPLIT($E771,"/"))=M$2))</f>
        <v>27</v>
      </c>
      <c r="N771" s="2" t="b">
        <f t="shared" si="35"/>
        <v>0</v>
      </c>
    </row>
    <row r="772" spans="2:14" ht="15.75">
      <c r="B772" s="61" t="s">
        <v>2321</v>
      </c>
      <c r="C772" s="30" t="s">
        <v>2322</v>
      </c>
      <c r="D772" s="62">
        <v>37679</v>
      </c>
      <c r="E772" s="6" t="s">
        <v>2323</v>
      </c>
      <c r="F772" s="63" t="s">
        <v>50</v>
      </c>
      <c r="G772" s="242">
        <f t="shared" ref="G772:G835" si="36">ROUNDUP(DAY(D772) / 7,0)</f>
        <v>4</v>
      </c>
      <c r="H772" s="242">
        <f t="shared" ref="H772:H835" si="37">WEEKDAY(D772,2)</f>
        <v>4</v>
      </c>
      <c r="I772" s="242"/>
      <c r="J772" s="242"/>
      <c r="L772" s="2" cm="1">
        <f t="array" ref="L772">SUM(--(LEFT(_xlfn.TEXTSPLIT($E772,"/"))=L$2))</f>
        <v>59</v>
      </c>
      <c r="M772" s="2" cm="1">
        <f t="array" ref="M772">SUM(--(LEFT(_xlfn.TEXTSPLIT($E772,"/"))=M$2))</f>
        <v>47</v>
      </c>
      <c r="N772" s="2" t="b">
        <f t="shared" ref="N772:N835" si="38">L772&gt;M772</f>
        <v>1</v>
      </c>
    </row>
    <row r="773" spans="2:14" ht="15.75">
      <c r="B773" s="61" t="s">
        <v>2324</v>
      </c>
      <c r="C773" s="30" t="s">
        <v>2325</v>
      </c>
      <c r="D773" s="62">
        <v>33796</v>
      </c>
      <c r="E773" s="6" t="s">
        <v>2326</v>
      </c>
      <c r="F773" s="63" t="s">
        <v>245</v>
      </c>
      <c r="G773" s="242">
        <f t="shared" si="36"/>
        <v>2</v>
      </c>
      <c r="H773" s="242">
        <f t="shared" si="37"/>
        <v>6</v>
      </c>
      <c r="I773" s="242"/>
      <c r="J773" s="242"/>
      <c r="L773" s="2" cm="1">
        <f t="array" ref="L773">SUM(--(LEFT(_xlfn.TEXTSPLIT($E773,"/"))=L$2))</f>
        <v>219</v>
      </c>
      <c r="M773" s="2" cm="1">
        <f t="array" ref="M773">SUM(--(LEFT(_xlfn.TEXTSPLIT($E773,"/"))=M$2))</f>
        <v>208</v>
      </c>
      <c r="N773" s="2" t="b">
        <f t="shared" si="38"/>
        <v>1</v>
      </c>
    </row>
    <row r="774" spans="2:14" ht="15.75">
      <c r="B774" s="61" t="s">
        <v>2327</v>
      </c>
      <c r="C774" s="30" t="s">
        <v>2328</v>
      </c>
      <c r="D774" s="62">
        <v>38301</v>
      </c>
      <c r="E774" s="6" t="s">
        <v>2329</v>
      </c>
      <c r="F774" s="63" t="s">
        <v>211</v>
      </c>
      <c r="G774" s="242">
        <f t="shared" si="36"/>
        <v>2</v>
      </c>
      <c r="H774" s="242">
        <f t="shared" si="37"/>
        <v>3</v>
      </c>
      <c r="I774" s="242"/>
      <c r="J774" s="242"/>
      <c r="L774" s="2" cm="1">
        <f t="array" ref="L774">SUM(--(LEFT(_xlfn.TEXTSPLIT($E774,"/"))=L$2))</f>
        <v>145</v>
      </c>
      <c r="M774" s="2" cm="1">
        <f t="array" ref="M774">SUM(--(LEFT(_xlfn.TEXTSPLIT($E774,"/"))=M$2))</f>
        <v>142</v>
      </c>
      <c r="N774" s="2" t="b">
        <f t="shared" si="38"/>
        <v>1</v>
      </c>
    </row>
    <row r="775" spans="2:14" ht="15.75">
      <c r="B775" s="61" t="s">
        <v>2330</v>
      </c>
      <c r="C775" s="30" t="s">
        <v>2331</v>
      </c>
      <c r="D775" s="62">
        <v>35588</v>
      </c>
      <c r="E775" s="6" t="s">
        <v>2332</v>
      </c>
      <c r="F775" s="63" t="s">
        <v>84</v>
      </c>
      <c r="G775" s="242">
        <f t="shared" si="36"/>
        <v>1</v>
      </c>
      <c r="H775" s="242">
        <f t="shared" si="37"/>
        <v>6</v>
      </c>
      <c r="I775" s="242"/>
      <c r="J775" s="242"/>
      <c r="L775" s="2" cm="1">
        <f t="array" ref="L775">SUM(--(LEFT(_xlfn.TEXTSPLIT($E775,"/"))=L$2))</f>
        <v>44</v>
      </c>
      <c r="M775" s="2" cm="1">
        <f t="array" ref="M775">SUM(--(LEFT(_xlfn.TEXTSPLIT($E775,"/"))=M$2))</f>
        <v>33</v>
      </c>
      <c r="N775" s="2" t="b">
        <f t="shared" si="38"/>
        <v>1</v>
      </c>
    </row>
    <row r="776" spans="2:14" ht="15.75">
      <c r="B776" s="61" t="s">
        <v>2333</v>
      </c>
      <c r="C776" s="30" t="s">
        <v>2334</v>
      </c>
      <c r="D776" s="62">
        <v>35023</v>
      </c>
      <c r="E776" s="6" t="s">
        <v>2335</v>
      </c>
      <c r="F776" s="63" t="s">
        <v>211</v>
      </c>
      <c r="G776" s="242">
        <f t="shared" si="36"/>
        <v>3</v>
      </c>
      <c r="H776" s="242">
        <f t="shared" si="37"/>
        <v>1</v>
      </c>
      <c r="I776" s="242"/>
      <c r="J776" s="242"/>
      <c r="L776" s="2" cm="1">
        <f t="array" ref="L776">SUM(--(LEFT(_xlfn.TEXTSPLIT($E776,"/"))=L$2))</f>
        <v>27</v>
      </c>
      <c r="M776" s="2" cm="1">
        <f t="array" ref="M776">SUM(--(LEFT(_xlfn.TEXTSPLIT($E776,"/"))=M$2))</f>
        <v>26</v>
      </c>
      <c r="N776" s="2" t="b">
        <f t="shared" si="38"/>
        <v>1</v>
      </c>
    </row>
    <row r="777" spans="2:14" ht="15.75">
      <c r="B777" s="61" t="s">
        <v>2336</v>
      </c>
      <c r="C777" s="30" t="s">
        <v>2337</v>
      </c>
      <c r="D777" s="62">
        <v>33959</v>
      </c>
      <c r="E777" s="6" t="s">
        <v>2338</v>
      </c>
      <c r="F777" s="63" t="s">
        <v>46</v>
      </c>
      <c r="G777" s="242">
        <f t="shared" si="36"/>
        <v>3</v>
      </c>
      <c r="H777" s="242">
        <f t="shared" si="37"/>
        <v>1</v>
      </c>
      <c r="I777" s="242"/>
      <c r="J777" s="242"/>
      <c r="L777" s="2" cm="1">
        <f t="array" ref="L777">SUM(--(LEFT(_xlfn.TEXTSPLIT($E777,"/"))=L$2))</f>
        <v>217</v>
      </c>
      <c r="M777" s="2" cm="1">
        <f t="array" ref="M777">SUM(--(LEFT(_xlfn.TEXTSPLIT($E777,"/"))=M$2))</f>
        <v>218</v>
      </c>
      <c r="N777" s="2" t="b">
        <f t="shared" si="38"/>
        <v>0</v>
      </c>
    </row>
    <row r="778" spans="2:14" ht="15.75">
      <c r="B778" s="61" t="s">
        <v>2339</v>
      </c>
      <c r="C778" s="30" t="s">
        <v>2340</v>
      </c>
      <c r="D778" s="62">
        <v>34867</v>
      </c>
      <c r="E778" s="6" t="s">
        <v>2341</v>
      </c>
      <c r="F778" s="63" t="s">
        <v>87</v>
      </c>
      <c r="G778" s="242">
        <f t="shared" si="36"/>
        <v>3</v>
      </c>
      <c r="H778" s="242">
        <f t="shared" si="37"/>
        <v>6</v>
      </c>
      <c r="I778" s="242"/>
      <c r="J778" s="242"/>
      <c r="L778" s="2" cm="1">
        <f t="array" ref="L778">SUM(--(LEFT(_xlfn.TEXTSPLIT($E778,"/"))=L$2))</f>
        <v>197</v>
      </c>
      <c r="M778" s="2" cm="1">
        <f t="array" ref="M778">SUM(--(LEFT(_xlfn.TEXTSPLIT($E778,"/"))=M$2))</f>
        <v>170</v>
      </c>
      <c r="N778" s="2" t="b">
        <f t="shared" si="38"/>
        <v>1</v>
      </c>
    </row>
    <row r="779" spans="2:14" ht="15.75">
      <c r="B779" s="61" t="s">
        <v>2342</v>
      </c>
      <c r="C779" s="30" t="s">
        <v>2343</v>
      </c>
      <c r="D779" s="62">
        <v>35942</v>
      </c>
      <c r="E779" s="6" t="s">
        <v>2344</v>
      </c>
      <c r="F779" s="63" t="s">
        <v>58</v>
      </c>
      <c r="G779" s="242">
        <f t="shared" si="36"/>
        <v>4</v>
      </c>
      <c r="H779" s="242">
        <f t="shared" si="37"/>
        <v>3</v>
      </c>
      <c r="I779" s="242"/>
      <c r="J779" s="242"/>
      <c r="L779" s="2" cm="1">
        <f t="array" ref="L779">SUM(--(LEFT(_xlfn.TEXTSPLIT($E779,"/"))=L$2))</f>
        <v>94</v>
      </c>
      <c r="M779" s="2" cm="1">
        <f t="array" ref="M779">SUM(--(LEFT(_xlfn.TEXTSPLIT($E779,"/"))=M$2))</f>
        <v>85</v>
      </c>
      <c r="N779" s="2" t="b">
        <f t="shared" si="38"/>
        <v>1</v>
      </c>
    </row>
    <row r="780" spans="2:14" ht="15.75">
      <c r="B780" s="61" t="s">
        <v>2345</v>
      </c>
      <c r="C780" s="30" t="s">
        <v>2346</v>
      </c>
      <c r="D780" s="62">
        <v>33724</v>
      </c>
      <c r="E780" s="6" t="s">
        <v>2347</v>
      </c>
      <c r="F780" s="63" t="s">
        <v>107</v>
      </c>
      <c r="G780" s="242">
        <f t="shared" si="36"/>
        <v>5</v>
      </c>
      <c r="H780" s="242">
        <f t="shared" si="37"/>
        <v>4</v>
      </c>
      <c r="I780" s="242"/>
      <c r="J780" s="242"/>
      <c r="L780" s="2" cm="1">
        <f t="array" ref="L780">SUM(--(LEFT(_xlfn.TEXTSPLIT($E780,"/"))=L$2))</f>
        <v>45</v>
      </c>
      <c r="M780" s="2" cm="1">
        <f t="array" ref="M780">SUM(--(LEFT(_xlfn.TEXTSPLIT($E780,"/"))=M$2))</f>
        <v>48</v>
      </c>
      <c r="N780" s="2" t="b">
        <f t="shared" si="38"/>
        <v>0</v>
      </c>
    </row>
    <row r="781" spans="2:14" ht="15.75">
      <c r="B781" s="61" t="s">
        <v>2348</v>
      </c>
      <c r="C781" s="30" t="s">
        <v>2349</v>
      </c>
      <c r="D781" s="62">
        <v>33556</v>
      </c>
      <c r="E781" s="6" t="s">
        <v>2350</v>
      </c>
      <c r="F781" s="63" t="s">
        <v>442</v>
      </c>
      <c r="G781" s="242">
        <f t="shared" si="36"/>
        <v>2</v>
      </c>
      <c r="H781" s="242">
        <f t="shared" si="37"/>
        <v>4</v>
      </c>
      <c r="I781" s="242"/>
      <c r="J781" s="242"/>
      <c r="L781" s="2" cm="1">
        <f t="array" ref="L781">SUM(--(LEFT(_xlfn.TEXTSPLIT($E781,"/"))=L$2))</f>
        <v>233</v>
      </c>
      <c r="M781" s="2" cm="1">
        <f t="array" ref="M781">SUM(--(LEFT(_xlfn.TEXTSPLIT($E781,"/"))=M$2))</f>
        <v>207</v>
      </c>
      <c r="N781" s="2" t="b">
        <f t="shared" si="38"/>
        <v>1</v>
      </c>
    </row>
    <row r="782" spans="2:14" ht="15.75">
      <c r="B782" s="61" t="s">
        <v>2351</v>
      </c>
      <c r="C782" s="30" t="s">
        <v>2352</v>
      </c>
      <c r="D782" s="62">
        <v>36771</v>
      </c>
      <c r="E782" s="6" t="s">
        <v>2353</v>
      </c>
      <c r="F782" s="63" t="s">
        <v>211</v>
      </c>
      <c r="G782" s="242">
        <f t="shared" si="36"/>
        <v>1</v>
      </c>
      <c r="H782" s="242">
        <f t="shared" si="37"/>
        <v>6</v>
      </c>
      <c r="I782" s="242"/>
      <c r="J782" s="242"/>
      <c r="L782" s="2" cm="1">
        <f t="array" ref="L782">SUM(--(LEFT(_xlfn.TEXTSPLIT($E782,"/"))=L$2))</f>
        <v>47</v>
      </c>
      <c r="M782" s="2" cm="1">
        <f t="array" ref="M782">SUM(--(LEFT(_xlfn.TEXTSPLIT($E782,"/"))=M$2))</f>
        <v>54</v>
      </c>
      <c r="N782" s="2" t="b">
        <f t="shared" si="38"/>
        <v>0</v>
      </c>
    </row>
    <row r="783" spans="2:14" ht="15.75">
      <c r="B783" s="61" t="s">
        <v>2354</v>
      </c>
      <c r="C783" s="30" t="s">
        <v>2355</v>
      </c>
      <c r="D783" s="62">
        <v>33844</v>
      </c>
      <c r="E783" s="6" t="s">
        <v>2356</v>
      </c>
      <c r="F783" s="63" t="s">
        <v>73</v>
      </c>
      <c r="G783" s="242">
        <f t="shared" si="36"/>
        <v>4</v>
      </c>
      <c r="H783" s="242">
        <f t="shared" si="37"/>
        <v>5</v>
      </c>
      <c r="I783" s="242"/>
      <c r="J783" s="242"/>
      <c r="L783" s="2" cm="1">
        <f t="array" ref="L783">SUM(--(LEFT(_xlfn.TEXTSPLIT($E783,"/"))=L$2))</f>
        <v>7</v>
      </c>
      <c r="M783" s="2" cm="1">
        <f t="array" ref="M783">SUM(--(LEFT(_xlfn.TEXTSPLIT($E783,"/"))=M$2))</f>
        <v>5</v>
      </c>
      <c r="N783" s="2" t="b">
        <f t="shared" si="38"/>
        <v>1</v>
      </c>
    </row>
    <row r="784" spans="2:14" ht="15.75">
      <c r="B784" s="61" t="s">
        <v>2357</v>
      </c>
      <c r="C784" s="30" t="s">
        <v>2358</v>
      </c>
      <c r="D784" s="62">
        <v>36570</v>
      </c>
      <c r="E784" s="6" t="s">
        <v>2359</v>
      </c>
      <c r="F784" s="63" t="s">
        <v>103</v>
      </c>
      <c r="G784" s="242">
        <f t="shared" si="36"/>
        <v>2</v>
      </c>
      <c r="H784" s="242">
        <f t="shared" si="37"/>
        <v>1</v>
      </c>
      <c r="I784" s="242"/>
      <c r="J784" s="242"/>
      <c r="L784" s="2" cm="1">
        <f t="array" ref="L784">SUM(--(LEFT(_xlfn.TEXTSPLIT($E784,"/"))=L$2))</f>
        <v>10</v>
      </c>
      <c r="M784" s="2" cm="1">
        <f t="array" ref="M784">SUM(--(LEFT(_xlfn.TEXTSPLIT($E784,"/"))=M$2))</f>
        <v>3</v>
      </c>
      <c r="N784" s="2" t="b">
        <f t="shared" si="38"/>
        <v>1</v>
      </c>
    </row>
    <row r="785" spans="2:14" ht="15.75">
      <c r="B785" s="61" t="s">
        <v>2360</v>
      </c>
      <c r="C785" s="30" t="s">
        <v>2361</v>
      </c>
      <c r="D785" s="62">
        <v>33671</v>
      </c>
      <c r="E785" s="6" t="s">
        <v>2362</v>
      </c>
      <c r="F785" s="63" t="s">
        <v>309</v>
      </c>
      <c r="G785" s="242">
        <f t="shared" si="36"/>
        <v>2</v>
      </c>
      <c r="H785" s="242">
        <f t="shared" si="37"/>
        <v>7</v>
      </c>
      <c r="I785" s="242"/>
      <c r="J785" s="242"/>
      <c r="L785" s="2" cm="1">
        <f t="array" ref="L785">SUM(--(LEFT(_xlfn.TEXTSPLIT($E785,"/"))=L$2))</f>
        <v>251</v>
      </c>
      <c r="M785" s="2" cm="1">
        <f t="array" ref="M785">SUM(--(LEFT(_xlfn.TEXTSPLIT($E785,"/"))=M$2))</f>
        <v>227</v>
      </c>
      <c r="N785" s="2" t="b">
        <f t="shared" si="38"/>
        <v>1</v>
      </c>
    </row>
    <row r="786" spans="2:14" ht="15.75">
      <c r="B786" s="61" t="s">
        <v>2363</v>
      </c>
      <c r="C786" s="30" t="s">
        <v>2364</v>
      </c>
      <c r="D786" s="62">
        <v>34496</v>
      </c>
      <c r="E786" s="6" t="s">
        <v>2365</v>
      </c>
      <c r="F786" s="63" t="s">
        <v>54</v>
      </c>
      <c r="G786" s="242">
        <f t="shared" si="36"/>
        <v>2</v>
      </c>
      <c r="H786" s="242">
        <f t="shared" si="37"/>
        <v>6</v>
      </c>
      <c r="I786" s="242"/>
      <c r="J786" s="242"/>
      <c r="L786" s="2" cm="1">
        <f t="array" ref="L786">SUM(--(LEFT(_xlfn.TEXTSPLIT($E786,"/"))=L$2))</f>
        <v>192</v>
      </c>
      <c r="M786" s="2" cm="1">
        <f t="array" ref="M786">SUM(--(LEFT(_xlfn.TEXTSPLIT($E786,"/"))=M$2))</f>
        <v>178</v>
      </c>
      <c r="N786" s="2" t="b">
        <f t="shared" si="38"/>
        <v>1</v>
      </c>
    </row>
    <row r="787" spans="2:14" ht="15.75">
      <c r="B787" s="61" t="s">
        <v>2366</v>
      </c>
      <c r="C787" s="30" t="s">
        <v>2367</v>
      </c>
      <c r="D787" s="62">
        <v>36317</v>
      </c>
      <c r="E787" s="6" t="s">
        <v>2368</v>
      </c>
      <c r="F787" s="63" t="s">
        <v>50</v>
      </c>
      <c r="G787" s="242">
        <f t="shared" si="36"/>
        <v>1</v>
      </c>
      <c r="H787" s="242">
        <f t="shared" si="37"/>
        <v>7</v>
      </c>
      <c r="I787" s="242"/>
      <c r="J787" s="242"/>
      <c r="L787" s="2" cm="1">
        <f t="array" ref="L787">SUM(--(LEFT(_xlfn.TEXTSPLIT($E787,"/"))=L$2))</f>
        <v>100</v>
      </c>
      <c r="M787" s="2" cm="1">
        <f t="array" ref="M787">SUM(--(LEFT(_xlfn.TEXTSPLIT($E787,"/"))=M$2))</f>
        <v>87</v>
      </c>
      <c r="N787" s="2" t="b">
        <f t="shared" si="38"/>
        <v>1</v>
      </c>
    </row>
    <row r="788" spans="2:14" ht="15.75">
      <c r="B788" s="61" t="s">
        <v>2369</v>
      </c>
      <c r="C788" s="30" t="s">
        <v>2370</v>
      </c>
      <c r="D788" s="62">
        <v>35758</v>
      </c>
      <c r="E788" s="6" t="s">
        <v>2371</v>
      </c>
      <c r="F788" s="63" t="s">
        <v>54</v>
      </c>
      <c r="G788" s="242">
        <f t="shared" si="36"/>
        <v>4</v>
      </c>
      <c r="H788" s="242">
        <f t="shared" si="37"/>
        <v>1</v>
      </c>
      <c r="I788" s="242"/>
      <c r="J788" s="242"/>
      <c r="L788" s="2" cm="1">
        <f t="array" ref="L788">SUM(--(LEFT(_xlfn.TEXTSPLIT($E788,"/"))=L$2))</f>
        <v>46</v>
      </c>
      <c r="M788" s="2" cm="1">
        <f t="array" ref="M788">SUM(--(LEFT(_xlfn.TEXTSPLIT($E788,"/"))=M$2))</f>
        <v>47</v>
      </c>
      <c r="N788" s="2" t="b">
        <f t="shared" si="38"/>
        <v>0</v>
      </c>
    </row>
    <row r="789" spans="2:14" ht="15.75">
      <c r="B789" s="61" t="s">
        <v>2372</v>
      </c>
      <c r="C789" s="30" t="s">
        <v>2373</v>
      </c>
      <c r="D789" s="62">
        <v>35048</v>
      </c>
      <c r="E789" s="6" t="s">
        <v>2374</v>
      </c>
      <c r="F789" s="63" t="s">
        <v>80</v>
      </c>
      <c r="G789" s="242">
        <f t="shared" si="36"/>
        <v>3</v>
      </c>
      <c r="H789" s="242">
        <f t="shared" si="37"/>
        <v>5</v>
      </c>
      <c r="I789" s="242"/>
      <c r="J789" s="242"/>
      <c r="L789" s="2" cm="1">
        <f t="array" ref="L789">SUM(--(LEFT(_xlfn.TEXTSPLIT($E789,"/"))=L$2))</f>
        <v>45</v>
      </c>
      <c r="M789" s="2" cm="1">
        <f t="array" ref="M789">SUM(--(LEFT(_xlfn.TEXTSPLIT($E789,"/"))=M$2))</f>
        <v>50</v>
      </c>
      <c r="N789" s="2" t="b">
        <f t="shared" si="38"/>
        <v>0</v>
      </c>
    </row>
    <row r="790" spans="2:14" ht="15.75">
      <c r="B790" s="61" t="s">
        <v>2375</v>
      </c>
      <c r="C790" s="30" t="s">
        <v>2376</v>
      </c>
      <c r="D790" s="62">
        <v>39134</v>
      </c>
      <c r="E790" s="6" t="s">
        <v>2377</v>
      </c>
      <c r="F790" s="63" t="s">
        <v>84</v>
      </c>
      <c r="G790" s="242">
        <f t="shared" si="36"/>
        <v>3</v>
      </c>
      <c r="H790" s="242">
        <f t="shared" si="37"/>
        <v>3</v>
      </c>
      <c r="I790" s="242"/>
      <c r="J790" s="242"/>
      <c r="L790" s="2" cm="1">
        <f t="array" ref="L790">SUM(--(LEFT(_xlfn.TEXTSPLIT($E790,"/"))=L$2))</f>
        <v>18</v>
      </c>
      <c r="M790" s="2" cm="1">
        <f t="array" ref="M790">SUM(--(LEFT(_xlfn.TEXTSPLIT($E790,"/"))=M$2))</f>
        <v>18</v>
      </c>
      <c r="N790" s="2" t="b">
        <f t="shared" si="38"/>
        <v>0</v>
      </c>
    </row>
    <row r="791" spans="2:14" ht="15.75">
      <c r="B791" s="61" t="s">
        <v>2378</v>
      </c>
      <c r="C791" s="30" t="s">
        <v>2379</v>
      </c>
      <c r="D791" s="62">
        <v>38437</v>
      </c>
      <c r="E791" s="6" t="s">
        <v>2380</v>
      </c>
      <c r="F791" s="63" t="s">
        <v>121</v>
      </c>
      <c r="G791" s="242">
        <f t="shared" si="36"/>
        <v>4</v>
      </c>
      <c r="H791" s="242">
        <f t="shared" si="37"/>
        <v>6</v>
      </c>
      <c r="I791" s="242"/>
      <c r="J791" s="242"/>
      <c r="L791" s="2" cm="1">
        <f t="array" ref="L791">SUM(--(LEFT(_xlfn.TEXTSPLIT($E791,"/"))=L$2))</f>
        <v>179</v>
      </c>
      <c r="M791" s="2" cm="1">
        <f t="array" ref="M791">SUM(--(LEFT(_xlfn.TEXTSPLIT($E791,"/"))=M$2))</f>
        <v>182</v>
      </c>
      <c r="N791" s="2" t="b">
        <f t="shared" si="38"/>
        <v>0</v>
      </c>
    </row>
    <row r="792" spans="2:14" ht="15.75">
      <c r="B792" s="61" t="s">
        <v>2381</v>
      </c>
      <c r="C792" s="30" t="s">
        <v>2382</v>
      </c>
      <c r="D792" s="62">
        <v>34867</v>
      </c>
      <c r="E792" s="6" t="s">
        <v>2383</v>
      </c>
      <c r="F792" s="63" t="s">
        <v>175</v>
      </c>
      <c r="G792" s="242">
        <f t="shared" si="36"/>
        <v>3</v>
      </c>
      <c r="H792" s="242">
        <f t="shared" si="37"/>
        <v>6</v>
      </c>
      <c r="I792" s="242"/>
      <c r="J792" s="242"/>
      <c r="L792" s="2" cm="1">
        <f t="array" ref="L792">SUM(--(LEFT(_xlfn.TEXTSPLIT($E792,"/"))=L$2))</f>
        <v>161</v>
      </c>
      <c r="M792" s="2" cm="1">
        <f t="array" ref="M792">SUM(--(LEFT(_xlfn.TEXTSPLIT($E792,"/"))=M$2))</f>
        <v>163</v>
      </c>
      <c r="N792" s="2" t="b">
        <f t="shared" si="38"/>
        <v>0</v>
      </c>
    </row>
    <row r="793" spans="2:14" ht="15.75">
      <c r="B793" s="61" t="s">
        <v>2384</v>
      </c>
      <c r="C793" s="30" t="s">
        <v>2385</v>
      </c>
      <c r="D793" s="62">
        <v>37680</v>
      </c>
      <c r="E793" s="6" t="s">
        <v>2386</v>
      </c>
      <c r="F793" s="63" t="s">
        <v>54</v>
      </c>
      <c r="G793" s="242">
        <f t="shared" si="36"/>
        <v>4</v>
      </c>
      <c r="H793" s="242">
        <f t="shared" si="37"/>
        <v>5</v>
      </c>
      <c r="I793" s="242"/>
      <c r="J793" s="242"/>
      <c r="L793" s="2" cm="1">
        <f t="array" ref="L793">SUM(--(LEFT(_xlfn.TEXTSPLIT($E793,"/"))=L$2))</f>
        <v>97</v>
      </c>
      <c r="M793" s="2" cm="1">
        <f t="array" ref="M793">SUM(--(LEFT(_xlfn.TEXTSPLIT($E793,"/"))=M$2))</f>
        <v>97</v>
      </c>
      <c r="N793" s="2" t="b">
        <f t="shared" si="38"/>
        <v>0</v>
      </c>
    </row>
    <row r="794" spans="2:14" ht="15.75">
      <c r="B794" s="61" t="s">
        <v>2387</v>
      </c>
      <c r="C794" s="30" t="s">
        <v>2388</v>
      </c>
      <c r="D794" s="62">
        <v>39051</v>
      </c>
      <c r="E794" s="6" t="s">
        <v>2389</v>
      </c>
      <c r="F794" s="63" t="s">
        <v>80</v>
      </c>
      <c r="G794" s="242">
        <f t="shared" si="36"/>
        <v>5</v>
      </c>
      <c r="H794" s="242">
        <f t="shared" si="37"/>
        <v>4</v>
      </c>
      <c r="I794" s="242"/>
      <c r="J794" s="242"/>
      <c r="L794" s="2" cm="1">
        <f t="array" ref="L794">SUM(--(LEFT(_xlfn.TEXTSPLIT($E794,"/"))=L$2))</f>
        <v>63</v>
      </c>
      <c r="M794" s="2" cm="1">
        <f t="array" ref="M794">SUM(--(LEFT(_xlfn.TEXTSPLIT($E794,"/"))=M$2))</f>
        <v>75</v>
      </c>
      <c r="N794" s="2" t="b">
        <f t="shared" si="38"/>
        <v>0</v>
      </c>
    </row>
    <row r="795" spans="2:14" ht="15.75">
      <c r="B795" s="61" t="s">
        <v>2390</v>
      </c>
      <c r="C795" s="30" t="s">
        <v>2391</v>
      </c>
      <c r="D795" s="62">
        <v>35721</v>
      </c>
      <c r="E795" s="6" t="s">
        <v>2392</v>
      </c>
      <c r="F795" s="63" t="s">
        <v>211</v>
      </c>
      <c r="G795" s="242">
        <f t="shared" si="36"/>
        <v>3</v>
      </c>
      <c r="H795" s="242">
        <f t="shared" si="37"/>
        <v>6</v>
      </c>
      <c r="I795" s="242"/>
      <c r="J795" s="242"/>
      <c r="L795" s="2" cm="1">
        <f t="array" ref="L795">SUM(--(LEFT(_xlfn.TEXTSPLIT($E795,"/"))=L$2))</f>
        <v>128</v>
      </c>
      <c r="M795" s="2" cm="1">
        <f t="array" ref="M795">SUM(--(LEFT(_xlfn.TEXTSPLIT($E795,"/"))=M$2))</f>
        <v>128</v>
      </c>
      <c r="N795" s="2" t="b">
        <f t="shared" si="38"/>
        <v>0</v>
      </c>
    </row>
    <row r="796" spans="2:14" ht="15.75">
      <c r="B796" s="61" t="s">
        <v>2393</v>
      </c>
      <c r="C796" s="30" t="s">
        <v>2394</v>
      </c>
      <c r="D796" s="62">
        <v>39202</v>
      </c>
      <c r="E796" s="6" t="s">
        <v>2395</v>
      </c>
      <c r="F796" s="63" t="s">
        <v>65</v>
      </c>
      <c r="G796" s="242">
        <f t="shared" si="36"/>
        <v>5</v>
      </c>
      <c r="H796" s="242">
        <f t="shared" si="37"/>
        <v>1</v>
      </c>
      <c r="I796" s="242"/>
      <c r="J796" s="242"/>
      <c r="L796" s="2" cm="1">
        <f t="array" ref="L796">SUM(--(LEFT(_xlfn.TEXTSPLIT($E796,"/"))=L$2))</f>
        <v>134</v>
      </c>
      <c r="M796" s="2" cm="1">
        <f t="array" ref="M796">SUM(--(LEFT(_xlfn.TEXTSPLIT($E796,"/"))=M$2))</f>
        <v>118</v>
      </c>
      <c r="N796" s="2" t="b">
        <f t="shared" si="38"/>
        <v>1</v>
      </c>
    </row>
    <row r="797" spans="2:14" ht="15.75">
      <c r="B797" s="61" t="s">
        <v>2396</v>
      </c>
      <c r="C797" s="30" t="s">
        <v>2610</v>
      </c>
      <c r="D797" s="62">
        <v>35001</v>
      </c>
      <c r="E797" s="6" t="s">
        <v>2397</v>
      </c>
      <c r="F797" s="63" t="s">
        <v>84</v>
      </c>
      <c r="G797" s="242">
        <f t="shared" si="36"/>
        <v>5</v>
      </c>
      <c r="H797" s="242">
        <f t="shared" si="37"/>
        <v>7</v>
      </c>
      <c r="I797" s="242"/>
      <c r="J797" s="242"/>
      <c r="L797" s="2" cm="1">
        <f t="array" ref="L797">SUM(--(LEFT(_xlfn.TEXTSPLIT($E797,"/"))=L$2))</f>
        <v>114</v>
      </c>
      <c r="M797" s="2" cm="1">
        <f t="array" ref="M797">SUM(--(LEFT(_xlfn.TEXTSPLIT($E797,"/"))=M$2))</f>
        <v>133</v>
      </c>
      <c r="N797" s="2" t="b">
        <f t="shared" si="38"/>
        <v>0</v>
      </c>
    </row>
    <row r="798" spans="2:14" ht="15.75">
      <c r="B798" s="61" t="s">
        <v>2398</v>
      </c>
      <c r="C798" s="30" t="s">
        <v>2399</v>
      </c>
      <c r="D798" s="62">
        <v>36319</v>
      </c>
      <c r="E798" s="6" t="s">
        <v>2400</v>
      </c>
      <c r="F798" s="63" t="s">
        <v>175</v>
      </c>
      <c r="G798" s="242">
        <f t="shared" si="36"/>
        <v>2</v>
      </c>
      <c r="H798" s="242">
        <f t="shared" si="37"/>
        <v>2</v>
      </c>
      <c r="I798" s="242"/>
      <c r="J798" s="242"/>
      <c r="L798" s="2" cm="1">
        <f t="array" ref="L798">SUM(--(LEFT(_xlfn.TEXTSPLIT($E798,"/"))=L$2))</f>
        <v>165</v>
      </c>
      <c r="M798" s="2" cm="1">
        <f t="array" ref="M798">SUM(--(LEFT(_xlfn.TEXTSPLIT($E798,"/"))=M$2))</f>
        <v>149</v>
      </c>
      <c r="N798" s="2" t="b">
        <f t="shared" si="38"/>
        <v>1</v>
      </c>
    </row>
    <row r="799" spans="2:14" ht="15.75">
      <c r="B799" s="61" t="s">
        <v>2401</v>
      </c>
      <c r="C799" s="30" t="s">
        <v>2402</v>
      </c>
      <c r="D799" s="62">
        <v>35119</v>
      </c>
      <c r="E799" s="6" t="s">
        <v>2403</v>
      </c>
      <c r="F799" s="63" t="s">
        <v>65</v>
      </c>
      <c r="G799" s="242">
        <f t="shared" si="36"/>
        <v>4</v>
      </c>
      <c r="H799" s="242">
        <f t="shared" si="37"/>
        <v>6</v>
      </c>
      <c r="I799" s="242"/>
      <c r="J799" s="242"/>
      <c r="L799" s="2" cm="1">
        <f t="array" ref="L799">SUM(--(LEFT(_xlfn.TEXTSPLIT($E799,"/"))=L$2))</f>
        <v>121</v>
      </c>
      <c r="M799" s="2" cm="1">
        <f t="array" ref="M799">SUM(--(LEFT(_xlfn.TEXTSPLIT($E799,"/"))=M$2))</f>
        <v>119</v>
      </c>
      <c r="N799" s="2" t="b">
        <f t="shared" si="38"/>
        <v>1</v>
      </c>
    </row>
    <row r="800" spans="2:14" ht="15.75">
      <c r="B800" s="61" t="s">
        <v>2404</v>
      </c>
      <c r="C800" s="30" t="s">
        <v>2405</v>
      </c>
      <c r="D800" s="62">
        <v>33782</v>
      </c>
      <c r="E800" s="6" t="s">
        <v>2406</v>
      </c>
      <c r="F800" s="63" t="s">
        <v>77</v>
      </c>
      <c r="G800" s="242">
        <f t="shared" si="36"/>
        <v>4</v>
      </c>
      <c r="H800" s="242">
        <f t="shared" si="37"/>
        <v>6</v>
      </c>
      <c r="I800" s="242"/>
      <c r="J800" s="242"/>
      <c r="L800" s="2" cm="1">
        <f t="array" ref="L800">SUM(--(LEFT(_xlfn.TEXTSPLIT($E800,"/"))=L$2))</f>
        <v>158</v>
      </c>
      <c r="M800" s="2" cm="1">
        <f t="array" ref="M800">SUM(--(LEFT(_xlfn.TEXTSPLIT($E800,"/"))=M$2))</f>
        <v>158</v>
      </c>
      <c r="N800" s="2" t="b">
        <f t="shared" si="38"/>
        <v>0</v>
      </c>
    </row>
    <row r="801" spans="2:14" ht="15.75">
      <c r="B801" s="61" t="s">
        <v>2407</v>
      </c>
      <c r="C801" s="30" t="s">
        <v>2408</v>
      </c>
      <c r="D801" s="62">
        <v>35732</v>
      </c>
      <c r="E801" s="6" t="s">
        <v>2409</v>
      </c>
      <c r="F801" s="63" t="s">
        <v>50</v>
      </c>
      <c r="G801" s="242">
        <f t="shared" si="36"/>
        <v>5</v>
      </c>
      <c r="H801" s="242">
        <f t="shared" si="37"/>
        <v>3</v>
      </c>
      <c r="I801" s="242"/>
      <c r="J801" s="242"/>
      <c r="L801" s="2" cm="1">
        <f t="array" ref="L801">SUM(--(LEFT(_xlfn.TEXTSPLIT($E801,"/"))=L$2))</f>
        <v>80</v>
      </c>
      <c r="M801" s="2" cm="1">
        <f t="array" ref="M801">SUM(--(LEFT(_xlfn.TEXTSPLIT($E801,"/"))=M$2))</f>
        <v>68</v>
      </c>
      <c r="N801" s="2" t="b">
        <f t="shared" si="38"/>
        <v>1</v>
      </c>
    </row>
    <row r="802" spans="2:14" ht="15.75">
      <c r="B802" s="61" t="s">
        <v>2410</v>
      </c>
      <c r="C802" s="30" t="s">
        <v>2411</v>
      </c>
      <c r="D802" s="62">
        <v>36448</v>
      </c>
      <c r="E802" s="6" t="s">
        <v>2412</v>
      </c>
      <c r="F802" s="63" t="s">
        <v>77</v>
      </c>
      <c r="G802" s="242">
        <f t="shared" si="36"/>
        <v>3</v>
      </c>
      <c r="H802" s="242">
        <f t="shared" si="37"/>
        <v>5</v>
      </c>
      <c r="I802" s="242"/>
      <c r="J802" s="242"/>
      <c r="L802" s="2" cm="1">
        <f t="array" ref="L802">SUM(--(LEFT(_xlfn.TEXTSPLIT($E802,"/"))=L$2))</f>
        <v>232</v>
      </c>
      <c r="M802" s="2" cm="1">
        <f t="array" ref="M802">SUM(--(LEFT(_xlfn.TEXTSPLIT($E802,"/"))=M$2))</f>
        <v>230</v>
      </c>
      <c r="N802" s="2" t="b">
        <f t="shared" si="38"/>
        <v>1</v>
      </c>
    </row>
    <row r="803" spans="2:14" ht="15.75">
      <c r="B803" s="61" t="s">
        <v>2413</v>
      </c>
      <c r="C803" s="30" t="s">
        <v>2414</v>
      </c>
      <c r="D803" s="62">
        <v>37568</v>
      </c>
      <c r="E803" s="6" t="s">
        <v>2415</v>
      </c>
      <c r="F803" s="63" t="s">
        <v>50</v>
      </c>
      <c r="G803" s="242">
        <f t="shared" si="36"/>
        <v>2</v>
      </c>
      <c r="H803" s="242">
        <f t="shared" si="37"/>
        <v>5</v>
      </c>
      <c r="I803" s="242"/>
      <c r="J803" s="242"/>
      <c r="L803" s="2" cm="1">
        <f t="array" ref="L803">SUM(--(LEFT(_xlfn.TEXTSPLIT($E803,"/"))=L$2))</f>
        <v>92</v>
      </c>
      <c r="M803" s="2" cm="1">
        <f t="array" ref="M803">SUM(--(LEFT(_xlfn.TEXTSPLIT($E803,"/"))=M$2))</f>
        <v>70</v>
      </c>
      <c r="N803" s="2" t="b">
        <f t="shared" si="38"/>
        <v>1</v>
      </c>
    </row>
    <row r="804" spans="2:14" ht="15.75">
      <c r="B804" s="61" t="s">
        <v>2416</v>
      </c>
      <c r="C804" s="30" t="s">
        <v>2417</v>
      </c>
      <c r="D804" s="62">
        <v>34875</v>
      </c>
      <c r="E804" s="6" t="s">
        <v>2418</v>
      </c>
      <c r="F804" s="63" t="s">
        <v>87</v>
      </c>
      <c r="G804" s="242">
        <f t="shared" si="36"/>
        <v>4</v>
      </c>
      <c r="H804" s="242">
        <f t="shared" si="37"/>
        <v>7</v>
      </c>
      <c r="I804" s="242"/>
      <c r="J804" s="242"/>
      <c r="L804" s="2" cm="1">
        <f t="array" ref="L804">SUM(--(LEFT(_xlfn.TEXTSPLIT($E804,"/"))=L$2))</f>
        <v>151</v>
      </c>
      <c r="M804" s="2" cm="1">
        <f t="array" ref="M804">SUM(--(LEFT(_xlfn.TEXTSPLIT($E804,"/"))=M$2))</f>
        <v>125</v>
      </c>
      <c r="N804" s="2" t="b">
        <f t="shared" si="38"/>
        <v>1</v>
      </c>
    </row>
    <row r="805" spans="2:14" ht="15.75">
      <c r="B805" s="61" t="s">
        <v>2419</v>
      </c>
      <c r="C805" s="30" t="s">
        <v>2420</v>
      </c>
      <c r="D805" s="62">
        <v>38580</v>
      </c>
      <c r="E805" s="6" t="s">
        <v>2421</v>
      </c>
      <c r="F805" s="63" t="s">
        <v>442</v>
      </c>
      <c r="G805" s="242">
        <f t="shared" si="36"/>
        <v>3</v>
      </c>
      <c r="H805" s="242">
        <f t="shared" si="37"/>
        <v>2</v>
      </c>
      <c r="I805" s="242"/>
      <c r="J805" s="242"/>
      <c r="L805" s="2" cm="1">
        <f t="array" ref="L805">SUM(--(LEFT(_xlfn.TEXTSPLIT($E805,"/"))=L$2))</f>
        <v>80</v>
      </c>
      <c r="M805" s="2" cm="1">
        <f t="array" ref="M805">SUM(--(LEFT(_xlfn.TEXTSPLIT($E805,"/"))=M$2))</f>
        <v>56</v>
      </c>
      <c r="N805" s="2" t="b">
        <f t="shared" si="38"/>
        <v>1</v>
      </c>
    </row>
    <row r="806" spans="2:14" ht="15.75">
      <c r="B806" s="61" t="s">
        <v>2422</v>
      </c>
      <c r="C806" s="30" t="s">
        <v>2423</v>
      </c>
      <c r="D806" s="62">
        <v>34680</v>
      </c>
      <c r="E806" s="6" t="s">
        <v>2424</v>
      </c>
      <c r="F806" s="63" t="s">
        <v>150</v>
      </c>
      <c r="G806" s="242">
        <f t="shared" si="36"/>
        <v>2</v>
      </c>
      <c r="H806" s="242">
        <f t="shared" si="37"/>
        <v>1</v>
      </c>
      <c r="I806" s="242"/>
      <c r="J806" s="242"/>
      <c r="L806" s="2" cm="1">
        <f t="array" ref="L806">SUM(--(LEFT(_xlfn.TEXTSPLIT($E806,"/"))=L$2))</f>
        <v>16</v>
      </c>
      <c r="M806" s="2" cm="1">
        <f t="array" ref="M806">SUM(--(LEFT(_xlfn.TEXTSPLIT($E806,"/"))=M$2))</f>
        <v>13</v>
      </c>
      <c r="N806" s="2" t="b">
        <f t="shared" si="38"/>
        <v>1</v>
      </c>
    </row>
    <row r="807" spans="2:14" ht="15.75">
      <c r="B807" s="61" t="s">
        <v>2425</v>
      </c>
      <c r="C807" s="30" t="s">
        <v>2426</v>
      </c>
      <c r="D807" s="62">
        <v>33990</v>
      </c>
      <c r="E807" s="6" t="s">
        <v>2427</v>
      </c>
      <c r="F807" s="63" t="s">
        <v>455</v>
      </c>
      <c r="G807" s="242">
        <f t="shared" si="36"/>
        <v>3</v>
      </c>
      <c r="H807" s="242">
        <f t="shared" si="37"/>
        <v>4</v>
      </c>
      <c r="I807" s="242"/>
      <c r="J807" s="242"/>
      <c r="L807" s="2" cm="1">
        <f t="array" ref="L807">SUM(--(LEFT(_xlfn.TEXTSPLIT($E807,"/"))=L$2))</f>
        <v>141</v>
      </c>
      <c r="M807" s="2" cm="1">
        <f t="array" ref="M807">SUM(--(LEFT(_xlfn.TEXTSPLIT($E807,"/"))=M$2))</f>
        <v>144</v>
      </c>
      <c r="N807" s="2" t="b">
        <f t="shared" si="38"/>
        <v>0</v>
      </c>
    </row>
    <row r="808" spans="2:14" ht="15.75">
      <c r="B808" s="61" t="s">
        <v>2428</v>
      </c>
      <c r="C808" s="30" t="s">
        <v>2429</v>
      </c>
      <c r="D808" s="62">
        <v>37641</v>
      </c>
      <c r="E808" s="6" t="s">
        <v>2430</v>
      </c>
      <c r="F808" s="63" t="s">
        <v>121</v>
      </c>
      <c r="G808" s="242">
        <f t="shared" si="36"/>
        <v>3</v>
      </c>
      <c r="H808" s="242">
        <f t="shared" si="37"/>
        <v>1</v>
      </c>
      <c r="I808" s="242"/>
      <c r="J808" s="242"/>
      <c r="L808" s="2" cm="1">
        <f t="array" ref="L808">SUM(--(LEFT(_xlfn.TEXTSPLIT($E808,"/"))=L$2))</f>
        <v>213</v>
      </c>
      <c r="M808" s="2" cm="1">
        <f t="array" ref="M808">SUM(--(LEFT(_xlfn.TEXTSPLIT($E808,"/"))=M$2))</f>
        <v>211</v>
      </c>
      <c r="N808" s="2" t="b">
        <f t="shared" si="38"/>
        <v>1</v>
      </c>
    </row>
    <row r="809" spans="2:14" ht="15.75">
      <c r="B809" s="61" t="s">
        <v>2431</v>
      </c>
      <c r="C809" s="30" t="s">
        <v>2432</v>
      </c>
      <c r="D809" s="62">
        <v>33842</v>
      </c>
      <c r="E809" s="6" t="s">
        <v>2433</v>
      </c>
      <c r="F809" s="63" t="s">
        <v>150</v>
      </c>
      <c r="G809" s="242">
        <f t="shared" si="36"/>
        <v>4</v>
      </c>
      <c r="H809" s="242">
        <f t="shared" si="37"/>
        <v>3</v>
      </c>
      <c r="I809" s="242"/>
      <c r="J809" s="242"/>
      <c r="L809" s="2" cm="1">
        <f t="array" ref="L809">SUM(--(LEFT(_xlfn.TEXTSPLIT($E809,"/"))=L$2))</f>
        <v>27</v>
      </c>
      <c r="M809" s="2" cm="1">
        <f t="array" ref="M809">SUM(--(LEFT(_xlfn.TEXTSPLIT($E809,"/"))=M$2))</f>
        <v>32</v>
      </c>
      <c r="N809" s="2" t="b">
        <f t="shared" si="38"/>
        <v>0</v>
      </c>
    </row>
    <row r="810" spans="2:14" ht="15.75">
      <c r="B810" s="61" t="s">
        <v>2434</v>
      </c>
      <c r="C810" s="30" t="s">
        <v>2435</v>
      </c>
      <c r="D810" s="62">
        <v>35393</v>
      </c>
      <c r="E810" s="6" t="s">
        <v>2436</v>
      </c>
      <c r="F810" s="63" t="s">
        <v>399</v>
      </c>
      <c r="G810" s="242">
        <f t="shared" si="36"/>
        <v>4</v>
      </c>
      <c r="H810" s="242">
        <f t="shared" si="37"/>
        <v>7</v>
      </c>
      <c r="I810" s="242"/>
      <c r="J810" s="242"/>
      <c r="L810" s="2" cm="1">
        <f t="array" ref="L810">SUM(--(LEFT(_xlfn.TEXTSPLIT($E810,"/"))=L$2))</f>
        <v>145</v>
      </c>
      <c r="M810" s="2" cm="1">
        <f t="array" ref="M810">SUM(--(LEFT(_xlfn.TEXTSPLIT($E810,"/"))=M$2))</f>
        <v>130</v>
      </c>
      <c r="N810" s="2" t="b">
        <f t="shared" si="38"/>
        <v>1</v>
      </c>
    </row>
    <row r="811" spans="2:14" ht="15.75">
      <c r="B811" s="61" t="s">
        <v>2437</v>
      </c>
      <c r="C811" s="30" t="s">
        <v>2613</v>
      </c>
      <c r="D811" s="62">
        <v>33731</v>
      </c>
      <c r="E811" s="6" t="s">
        <v>2438</v>
      </c>
      <c r="F811" s="63" t="s">
        <v>150</v>
      </c>
      <c r="G811" s="242">
        <f t="shared" si="36"/>
        <v>1</v>
      </c>
      <c r="H811" s="242">
        <f t="shared" si="37"/>
        <v>4</v>
      </c>
      <c r="I811" s="242"/>
      <c r="J811" s="242"/>
      <c r="L811" s="2" cm="1">
        <f t="array" ref="L811">SUM(--(LEFT(_xlfn.TEXTSPLIT($E811,"/"))=L$2))</f>
        <v>73</v>
      </c>
      <c r="M811" s="2" cm="1">
        <f t="array" ref="M811">SUM(--(LEFT(_xlfn.TEXTSPLIT($E811,"/"))=M$2))</f>
        <v>83</v>
      </c>
      <c r="N811" s="2" t="b">
        <f t="shared" si="38"/>
        <v>0</v>
      </c>
    </row>
    <row r="812" spans="2:14" ht="15.75">
      <c r="B812" s="61" t="s">
        <v>2439</v>
      </c>
      <c r="C812" s="30" t="s">
        <v>2440</v>
      </c>
      <c r="D812" s="62">
        <v>39300</v>
      </c>
      <c r="E812" s="6" t="s">
        <v>2441</v>
      </c>
      <c r="F812" s="63" t="s">
        <v>150</v>
      </c>
      <c r="G812" s="242">
        <f t="shared" si="36"/>
        <v>1</v>
      </c>
      <c r="H812" s="242">
        <f t="shared" si="37"/>
        <v>1</v>
      </c>
      <c r="I812" s="242"/>
      <c r="J812" s="242"/>
      <c r="L812" s="2" cm="1">
        <f t="array" ref="L812">SUM(--(LEFT(_xlfn.TEXTSPLIT($E812,"/"))=L$2))</f>
        <v>1</v>
      </c>
      <c r="M812" s="2" cm="1">
        <f t="array" ref="M812">SUM(--(LEFT(_xlfn.TEXTSPLIT($E812,"/"))=M$2))</f>
        <v>0</v>
      </c>
      <c r="N812" s="2" t="b">
        <f t="shared" si="38"/>
        <v>1</v>
      </c>
    </row>
    <row r="813" spans="2:14" ht="15.75">
      <c r="B813" s="61" t="s">
        <v>2442</v>
      </c>
      <c r="C813" s="30" t="s">
        <v>2443</v>
      </c>
      <c r="D813" s="62">
        <v>38556</v>
      </c>
      <c r="E813" s="6" t="s">
        <v>2444</v>
      </c>
      <c r="F813" s="63" t="s">
        <v>245</v>
      </c>
      <c r="G813" s="242">
        <f t="shared" si="36"/>
        <v>4</v>
      </c>
      <c r="H813" s="242">
        <f t="shared" si="37"/>
        <v>6</v>
      </c>
      <c r="I813" s="242"/>
      <c r="J813" s="242"/>
      <c r="L813" s="2" cm="1">
        <f t="array" ref="L813">SUM(--(LEFT(_xlfn.TEXTSPLIT($E813,"/"))=L$2))</f>
        <v>205</v>
      </c>
      <c r="M813" s="2" cm="1">
        <f t="array" ref="M813">SUM(--(LEFT(_xlfn.TEXTSPLIT($E813,"/"))=M$2))</f>
        <v>203</v>
      </c>
      <c r="N813" s="2" t="b">
        <f t="shared" si="38"/>
        <v>1</v>
      </c>
    </row>
    <row r="814" spans="2:14" ht="15.75">
      <c r="B814" s="61" t="s">
        <v>2445</v>
      </c>
      <c r="C814" s="30" t="s">
        <v>2446</v>
      </c>
      <c r="D814" s="62">
        <v>34074</v>
      </c>
      <c r="E814" s="6" t="s">
        <v>2447</v>
      </c>
      <c r="F814" s="63" t="s">
        <v>288</v>
      </c>
      <c r="G814" s="242">
        <f t="shared" si="36"/>
        <v>3</v>
      </c>
      <c r="H814" s="242">
        <f t="shared" si="37"/>
        <v>4</v>
      </c>
      <c r="I814" s="242"/>
      <c r="J814" s="242"/>
      <c r="L814" s="2" cm="1">
        <f t="array" ref="L814">SUM(--(LEFT(_xlfn.TEXTSPLIT($E814,"/"))=L$2))</f>
        <v>139</v>
      </c>
      <c r="M814" s="2" cm="1">
        <f t="array" ref="M814">SUM(--(LEFT(_xlfn.TEXTSPLIT($E814,"/"))=M$2))</f>
        <v>114</v>
      </c>
      <c r="N814" s="2" t="b">
        <f t="shared" si="38"/>
        <v>1</v>
      </c>
    </row>
    <row r="815" spans="2:14" ht="15.75">
      <c r="B815" s="61" t="s">
        <v>2448</v>
      </c>
      <c r="C815" s="30" t="s">
        <v>2449</v>
      </c>
      <c r="D815" s="62">
        <v>38346</v>
      </c>
      <c r="E815" s="6" t="s">
        <v>2450</v>
      </c>
      <c r="F815" s="63" t="s">
        <v>399</v>
      </c>
      <c r="G815" s="242">
        <f t="shared" si="36"/>
        <v>4</v>
      </c>
      <c r="H815" s="242">
        <f t="shared" si="37"/>
        <v>6</v>
      </c>
      <c r="I815" s="242"/>
      <c r="J815" s="242"/>
      <c r="L815" s="2" cm="1">
        <f t="array" ref="L815">SUM(--(LEFT(_xlfn.TEXTSPLIT($E815,"/"))=L$2))</f>
        <v>176</v>
      </c>
      <c r="M815" s="2" cm="1">
        <f t="array" ref="M815">SUM(--(LEFT(_xlfn.TEXTSPLIT($E815,"/"))=M$2))</f>
        <v>172</v>
      </c>
      <c r="N815" s="2" t="b">
        <f t="shared" si="38"/>
        <v>1</v>
      </c>
    </row>
    <row r="816" spans="2:14" ht="15.75">
      <c r="B816" s="61" t="s">
        <v>2451</v>
      </c>
      <c r="C816" s="30" t="s">
        <v>2742</v>
      </c>
      <c r="D816" s="62">
        <v>36340</v>
      </c>
      <c r="E816" s="6" t="s">
        <v>2452</v>
      </c>
      <c r="F816" s="63" t="s">
        <v>309</v>
      </c>
      <c r="G816" s="242">
        <f t="shared" si="36"/>
        <v>5</v>
      </c>
      <c r="H816" s="242">
        <f t="shared" si="37"/>
        <v>2</v>
      </c>
      <c r="I816" s="242"/>
      <c r="J816" s="242"/>
      <c r="L816" s="2" cm="1">
        <f t="array" ref="L816">SUM(--(LEFT(_xlfn.TEXTSPLIT($E816,"/"))=L$2))</f>
        <v>97</v>
      </c>
      <c r="M816" s="2" cm="1">
        <f t="array" ref="M816">SUM(--(LEFT(_xlfn.TEXTSPLIT($E816,"/"))=M$2))</f>
        <v>89</v>
      </c>
      <c r="N816" s="2" t="b">
        <f t="shared" si="38"/>
        <v>1</v>
      </c>
    </row>
    <row r="817" spans="2:14" ht="15.75">
      <c r="B817" s="61" t="s">
        <v>2453</v>
      </c>
      <c r="C817" s="30" t="s">
        <v>2454</v>
      </c>
      <c r="D817" s="62">
        <v>37562</v>
      </c>
      <c r="E817" s="6" t="s">
        <v>2455</v>
      </c>
      <c r="F817" s="63" t="s">
        <v>46</v>
      </c>
      <c r="G817" s="242">
        <f t="shared" si="36"/>
        <v>1</v>
      </c>
      <c r="H817" s="242">
        <f t="shared" si="37"/>
        <v>6</v>
      </c>
      <c r="I817" s="242"/>
      <c r="J817" s="242"/>
      <c r="L817" s="2" cm="1">
        <f t="array" ref="L817">SUM(--(LEFT(_xlfn.TEXTSPLIT($E817,"/"))=L$2))</f>
        <v>227</v>
      </c>
      <c r="M817" s="2" cm="1">
        <f t="array" ref="M817">SUM(--(LEFT(_xlfn.TEXTSPLIT($E817,"/"))=M$2))</f>
        <v>215</v>
      </c>
      <c r="N817" s="2" t="b">
        <f t="shared" si="38"/>
        <v>1</v>
      </c>
    </row>
    <row r="818" spans="2:14" ht="15.75">
      <c r="B818" s="61" t="s">
        <v>2456</v>
      </c>
      <c r="C818" s="30" t="s">
        <v>2740</v>
      </c>
      <c r="D818" s="62">
        <v>39293</v>
      </c>
      <c r="E818" s="6" t="s">
        <v>2457</v>
      </c>
      <c r="F818" s="63" t="s">
        <v>245</v>
      </c>
      <c r="G818" s="242">
        <f t="shared" si="36"/>
        <v>5</v>
      </c>
      <c r="H818" s="242">
        <f t="shared" si="37"/>
        <v>1</v>
      </c>
      <c r="I818" s="242"/>
      <c r="J818" s="242"/>
      <c r="L818" s="2" cm="1">
        <f t="array" ref="L818">SUM(--(LEFT(_xlfn.TEXTSPLIT($E818,"/"))=L$2))</f>
        <v>98</v>
      </c>
      <c r="M818" s="2" cm="1">
        <f t="array" ref="M818">SUM(--(LEFT(_xlfn.TEXTSPLIT($E818,"/"))=M$2))</f>
        <v>109</v>
      </c>
      <c r="N818" s="2" t="b">
        <f t="shared" si="38"/>
        <v>0</v>
      </c>
    </row>
    <row r="819" spans="2:14" ht="15.75">
      <c r="B819" s="61" t="s">
        <v>2441</v>
      </c>
      <c r="C819" s="30" t="s">
        <v>2458</v>
      </c>
      <c r="D819" s="62">
        <v>39271</v>
      </c>
      <c r="E819" s="6" t="s">
        <v>2459</v>
      </c>
      <c r="F819" s="63" t="s">
        <v>54</v>
      </c>
      <c r="G819" s="242">
        <f t="shared" si="36"/>
        <v>2</v>
      </c>
      <c r="H819" s="242">
        <f t="shared" si="37"/>
        <v>7</v>
      </c>
      <c r="I819" s="242"/>
      <c r="J819" s="242"/>
      <c r="L819" s="2" cm="1">
        <f t="array" ref="L819">SUM(--(LEFT(_xlfn.TEXTSPLIT($E819,"/"))=L$2))</f>
        <v>104</v>
      </c>
      <c r="M819" s="2" cm="1">
        <f t="array" ref="M819">SUM(--(LEFT(_xlfn.TEXTSPLIT($E819,"/"))=M$2))</f>
        <v>103</v>
      </c>
      <c r="N819" s="2" t="b">
        <f t="shared" si="38"/>
        <v>1</v>
      </c>
    </row>
    <row r="820" spans="2:14" ht="15.75">
      <c r="B820" s="61" t="s">
        <v>2460</v>
      </c>
      <c r="C820" s="30" t="s">
        <v>2461</v>
      </c>
      <c r="D820" s="62">
        <v>39033</v>
      </c>
      <c r="E820" s="6" t="s">
        <v>2462</v>
      </c>
      <c r="F820" s="63" t="s">
        <v>73</v>
      </c>
      <c r="G820" s="242">
        <f t="shared" si="36"/>
        <v>2</v>
      </c>
      <c r="H820" s="242">
        <f t="shared" si="37"/>
        <v>7</v>
      </c>
      <c r="I820" s="242"/>
      <c r="J820" s="242"/>
      <c r="L820" s="2" cm="1">
        <f t="array" ref="L820">SUM(--(LEFT(_xlfn.TEXTSPLIT($E820,"/"))=L$2))</f>
        <v>89</v>
      </c>
      <c r="M820" s="2" cm="1">
        <f t="array" ref="M820">SUM(--(LEFT(_xlfn.TEXTSPLIT($E820,"/"))=M$2))</f>
        <v>90</v>
      </c>
      <c r="N820" s="2" t="b">
        <f t="shared" si="38"/>
        <v>0</v>
      </c>
    </row>
    <row r="821" spans="2:14" ht="15.75">
      <c r="B821" s="61" t="s">
        <v>2463</v>
      </c>
      <c r="C821" s="30" t="s">
        <v>2464</v>
      </c>
      <c r="D821" s="62">
        <v>34262</v>
      </c>
      <c r="E821" s="6" t="s">
        <v>2465</v>
      </c>
      <c r="F821" s="63" t="s">
        <v>399</v>
      </c>
      <c r="G821" s="242">
        <f t="shared" si="36"/>
        <v>3</v>
      </c>
      <c r="H821" s="242">
        <f t="shared" si="37"/>
        <v>3</v>
      </c>
      <c r="I821" s="242"/>
      <c r="J821" s="242"/>
      <c r="L821" s="2" cm="1">
        <f t="array" ref="L821">SUM(--(LEFT(_xlfn.TEXTSPLIT($E821,"/"))=L$2))</f>
        <v>119</v>
      </c>
      <c r="M821" s="2" cm="1">
        <f t="array" ref="M821">SUM(--(LEFT(_xlfn.TEXTSPLIT($E821,"/"))=M$2))</f>
        <v>109</v>
      </c>
      <c r="N821" s="2" t="b">
        <f t="shared" si="38"/>
        <v>1</v>
      </c>
    </row>
    <row r="822" spans="2:14" ht="15.75">
      <c r="B822" s="61" t="s">
        <v>2466</v>
      </c>
      <c r="C822" s="30" t="s">
        <v>2467</v>
      </c>
      <c r="D822" s="62">
        <v>35789</v>
      </c>
      <c r="E822" s="6" t="s">
        <v>2468</v>
      </c>
      <c r="F822" s="63" t="s">
        <v>232</v>
      </c>
      <c r="G822" s="242">
        <f t="shared" si="36"/>
        <v>4</v>
      </c>
      <c r="H822" s="242">
        <f t="shared" si="37"/>
        <v>4</v>
      </c>
      <c r="I822" s="242"/>
      <c r="J822" s="242"/>
      <c r="L822" s="2" cm="1">
        <f t="array" ref="L822">SUM(--(LEFT(_xlfn.TEXTSPLIT($E822,"/"))=L$2))</f>
        <v>95</v>
      </c>
      <c r="M822" s="2" cm="1">
        <f t="array" ref="M822">SUM(--(LEFT(_xlfn.TEXTSPLIT($E822,"/"))=M$2))</f>
        <v>87</v>
      </c>
      <c r="N822" s="2" t="b">
        <f t="shared" si="38"/>
        <v>1</v>
      </c>
    </row>
    <row r="823" spans="2:14" ht="15.75">
      <c r="B823" s="61" t="s">
        <v>2469</v>
      </c>
      <c r="C823" s="30" t="s">
        <v>2470</v>
      </c>
      <c r="D823" s="62">
        <v>39132</v>
      </c>
      <c r="E823" s="6" t="s">
        <v>2471</v>
      </c>
      <c r="F823" s="63" t="s">
        <v>179</v>
      </c>
      <c r="G823" s="242">
        <f t="shared" si="36"/>
        <v>3</v>
      </c>
      <c r="H823" s="242">
        <f t="shared" si="37"/>
        <v>1</v>
      </c>
      <c r="I823" s="242"/>
      <c r="J823" s="242"/>
      <c r="L823" s="2" cm="1">
        <f t="array" ref="L823">SUM(--(LEFT(_xlfn.TEXTSPLIT($E823,"/"))=L$2))</f>
        <v>65</v>
      </c>
      <c r="M823" s="2" cm="1">
        <f t="array" ref="M823">SUM(--(LEFT(_xlfn.TEXTSPLIT($E823,"/"))=M$2))</f>
        <v>79</v>
      </c>
      <c r="N823" s="2" t="b">
        <f t="shared" si="38"/>
        <v>0</v>
      </c>
    </row>
    <row r="824" spans="2:14" ht="15.75">
      <c r="B824" s="61" t="s">
        <v>2472</v>
      </c>
      <c r="C824" s="30" t="s">
        <v>2473</v>
      </c>
      <c r="D824" s="62">
        <v>36197</v>
      </c>
      <c r="E824" s="6" t="s">
        <v>2474</v>
      </c>
      <c r="F824" s="63" t="s">
        <v>54</v>
      </c>
      <c r="G824" s="242">
        <f t="shared" si="36"/>
        <v>1</v>
      </c>
      <c r="H824" s="242">
        <f t="shared" si="37"/>
        <v>6</v>
      </c>
      <c r="I824" s="242"/>
      <c r="J824" s="242"/>
      <c r="L824" s="2" cm="1">
        <f t="array" ref="L824">SUM(--(LEFT(_xlfn.TEXTSPLIT($E824,"/"))=L$2))</f>
        <v>192</v>
      </c>
      <c r="M824" s="2" cm="1">
        <f t="array" ref="M824">SUM(--(LEFT(_xlfn.TEXTSPLIT($E824,"/"))=M$2))</f>
        <v>170</v>
      </c>
      <c r="N824" s="2" t="b">
        <f t="shared" si="38"/>
        <v>1</v>
      </c>
    </row>
    <row r="825" spans="2:14" ht="15.75">
      <c r="B825" s="61" t="s">
        <v>2475</v>
      </c>
      <c r="C825" s="30" t="s">
        <v>2476</v>
      </c>
      <c r="D825" s="62">
        <v>33420</v>
      </c>
      <c r="E825" s="6" t="s">
        <v>2477</v>
      </c>
      <c r="F825" s="63" t="s">
        <v>107</v>
      </c>
      <c r="G825" s="242">
        <f t="shared" si="36"/>
        <v>1</v>
      </c>
      <c r="H825" s="242">
        <f t="shared" si="37"/>
        <v>1</v>
      </c>
      <c r="I825" s="242"/>
      <c r="J825" s="242"/>
      <c r="L825" s="2" cm="1">
        <f t="array" ref="L825">SUM(--(LEFT(_xlfn.TEXTSPLIT($E825,"/"))=L$2))</f>
        <v>154</v>
      </c>
      <c r="M825" s="2" cm="1">
        <f t="array" ref="M825">SUM(--(LEFT(_xlfn.TEXTSPLIT($E825,"/"))=M$2))</f>
        <v>126</v>
      </c>
      <c r="N825" s="2" t="b">
        <f t="shared" si="38"/>
        <v>1</v>
      </c>
    </row>
    <row r="826" spans="2:14" ht="15.75">
      <c r="B826" s="61" t="s">
        <v>2478</v>
      </c>
      <c r="C826" s="30" t="s">
        <v>2479</v>
      </c>
      <c r="D826" s="62">
        <v>37787</v>
      </c>
      <c r="E826" s="6" t="s">
        <v>2480</v>
      </c>
      <c r="F826" s="63" t="s">
        <v>175</v>
      </c>
      <c r="G826" s="242">
        <f t="shared" si="36"/>
        <v>3</v>
      </c>
      <c r="H826" s="242">
        <f t="shared" si="37"/>
        <v>7</v>
      </c>
      <c r="I826" s="242"/>
      <c r="J826" s="242"/>
      <c r="L826" s="2" cm="1">
        <f t="array" ref="L826">SUM(--(LEFT(_xlfn.TEXTSPLIT($E826,"/"))=L$2))</f>
        <v>92</v>
      </c>
      <c r="M826" s="2" cm="1">
        <f t="array" ref="M826">SUM(--(LEFT(_xlfn.TEXTSPLIT($E826,"/"))=M$2))</f>
        <v>82</v>
      </c>
      <c r="N826" s="2" t="b">
        <f t="shared" si="38"/>
        <v>1</v>
      </c>
    </row>
    <row r="827" spans="2:14" ht="15.75">
      <c r="B827" s="61" t="s">
        <v>2481</v>
      </c>
      <c r="C827" s="30" t="s">
        <v>2482</v>
      </c>
      <c r="D827" s="62">
        <v>35599</v>
      </c>
      <c r="E827" s="6" t="s">
        <v>2483</v>
      </c>
      <c r="F827" s="63" t="s">
        <v>232</v>
      </c>
      <c r="G827" s="242">
        <f t="shared" si="36"/>
        <v>3</v>
      </c>
      <c r="H827" s="242">
        <f t="shared" si="37"/>
        <v>3</v>
      </c>
      <c r="I827" s="242"/>
      <c r="J827" s="242"/>
      <c r="L827" s="2" cm="1">
        <f t="array" ref="L827">SUM(--(LEFT(_xlfn.TEXTSPLIT($E827,"/"))=L$2))</f>
        <v>9</v>
      </c>
      <c r="M827" s="2" cm="1">
        <f t="array" ref="M827">SUM(--(LEFT(_xlfn.TEXTSPLIT($E827,"/"))=M$2))</f>
        <v>12</v>
      </c>
      <c r="N827" s="2" t="b">
        <f t="shared" si="38"/>
        <v>0</v>
      </c>
    </row>
    <row r="828" spans="2:14" ht="15.75">
      <c r="B828" s="61" t="s">
        <v>2484</v>
      </c>
      <c r="C828" s="30" t="s">
        <v>2485</v>
      </c>
      <c r="D828" s="62">
        <v>34987</v>
      </c>
      <c r="E828" s="6" t="s">
        <v>2486</v>
      </c>
      <c r="F828" s="63" t="s">
        <v>80</v>
      </c>
      <c r="G828" s="242">
        <f t="shared" si="36"/>
        <v>3</v>
      </c>
      <c r="H828" s="242">
        <f t="shared" si="37"/>
        <v>7</v>
      </c>
      <c r="I828" s="242"/>
      <c r="J828" s="242"/>
      <c r="L828" s="2" cm="1">
        <f t="array" ref="L828">SUM(--(LEFT(_xlfn.TEXTSPLIT($E828,"/"))=L$2))</f>
        <v>110</v>
      </c>
      <c r="M828" s="2" cm="1">
        <f t="array" ref="M828">SUM(--(LEFT(_xlfn.TEXTSPLIT($E828,"/"))=M$2))</f>
        <v>93</v>
      </c>
      <c r="N828" s="2" t="b">
        <f t="shared" si="38"/>
        <v>1</v>
      </c>
    </row>
    <row r="829" spans="2:14" ht="15.75">
      <c r="B829" s="61" t="s">
        <v>2487</v>
      </c>
      <c r="C829" s="30" t="s">
        <v>2488</v>
      </c>
      <c r="D829" s="62">
        <v>33949</v>
      </c>
      <c r="E829" s="6" t="s">
        <v>2489</v>
      </c>
      <c r="F829" s="63" t="s">
        <v>232</v>
      </c>
      <c r="G829" s="242">
        <f t="shared" si="36"/>
        <v>2</v>
      </c>
      <c r="H829" s="242">
        <f t="shared" si="37"/>
        <v>5</v>
      </c>
      <c r="I829" s="242"/>
      <c r="J829" s="242"/>
      <c r="L829" s="2" cm="1">
        <f t="array" ref="L829">SUM(--(LEFT(_xlfn.TEXTSPLIT($E829,"/"))=L$2))</f>
        <v>211</v>
      </c>
      <c r="M829" s="2" cm="1">
        <f t="array" ref="M829">SUM(--(LEFT(_xlfn.TEXTSPLIT($E829,"/"))=M$2))</f>
        <v>206</v>
      </c>
      <c r="N829" s="2" t="b">
        <f t="shared" si="38"/>
        <v>1</v>
      </c>
    </row>
    <row r="830" spans="2:14" ht="15.75">
      <c r="B830" s="61" t="s">
        <v>2490</v>
      </c>
      <c r="C830" s="30" t="s">
        <v>2491</v>
      </c>
      <c r="D830" s="62">
        <v>36242</v>
      </c>
      <c r="E830" s="6" t="s">
        <v>2492</v>
      </c>
      <c r="F830" s="63" t="s">
        <v>399</v>
      </c>
      <c r="G830" s="242">
        <f t="shared" si="36"/>
        <v>4</v>
      </c>
      <c r="H830" s="242">
        <f t="shared" si="37"/>
        <v>2</v>
      </c>
      <c r="I830" s="242"/>
      <c r="J830" s="242"/>
      <c r="L830" s="2" cm="1">
        <f t="array" ref="L830">SUM(--(LEFT(_xlfn.TEXTSPLIT($E830,"/"))=L$2))</f>
        <v>84</v>
      </c>
      <c r="M830" s="2" cm="1">
        <f t="array" ref="M830">SUM(--(LEFT(_xlfn.TEXTSPLIT($E830,"/"))=M$2))</f>
        <v>70</v>
      </c>
      <c r="N830" s="2" t="b">
        <f t="shared" si="38"/>
        <v>1</v>
      </c>
    </row>
    <row r="831" spans="2:14" ht="15.75">
      <c r="B831" s="61" t="s">
        <v>2493</v>
      </c>
      <c r="C831" s="30" t="s">
        <v>2494</v>
      </c>
      <c r="D831" s="62">
        <v>39179</v>
      </c>
      <c r="E831" s="6" t="s">
        <v>2495</v>
      </c>
      <c r="F831" s="63" t="s">
        <v>309</v>
      </c>
      <c r="G831" s="242">
        <f t="shared" si="36"/>
        <v>1</v>
      </c>
      <c r="H831" s="242">
        <f t="shared" si="37"/>
        <v>6</v>
      </c>
      <c r="I831" s="242"/>
      <c r="J831" s="242"/>
      <c r="L831" s="2" cm="1">
        <f t="array" ref="L831">SUM(--(LEFT(_xlfn.TEXTSPLIT($E831,"/"))=L$2))</f>
        <v>197</v>
      </c>
      <c r="M831" s="2" cm="1">
        <f t="array" ref="M831">SUM(--(LEFT(_xlfn.TEXTSPLIT($E831,"/"))=M$2))</f>
        <v>195</v>
      </c>
      <c r="N831" s="2" t="b">
        <f t="shared" si="38"/>
        <v>1</v>
      </c>
    </row>
    <row r="832" spans="2:14" ht="15.75">
      <c r="B832" s="61" t="s">
        <v>2496</v>
      </c>
      <c r="C832" s="30" t="s">
        <v>2497</v>
      </c>
      <c r="D832" s="62">
        <v>35728</v>
      </c>
      <c r="E832" s="6" t="s">
        <v>2498</v>
      </c>
      <c r="F832" s="63" t="s">
        <v>87</v>
      </c>
      <c r="G832" s="242">
        <f t="shared" si="36"/>
        <v>4</v>
      </c>
      <c r="H832" s="242">
        <f t="shared" si="37"/>
        <v>6</v>
      </c>
      <c r="I832" s="242"/>
      <c r="J832" s="242"/>
      <c r="L832" s="2" cm="1">
        <f t="array" ref="L832">SUM(--(LEFT(_xlfn.TEXTSPLIT($E832,"/"))=L$2))</f>
        <v>67</v>
      </c>
      <c r="M832" s="2" cm="1">
        <f t="array" ref="M832">SUM(--(LEFT(_xlfn.TEXTSPLIT($E832,"/"))=M$2))</f>
        <v>65</v>
      </c>
      <c r="N832" s="2" t="b">
        <f t="shared" si="38"/>
        <v>1</v>
      </c>
    </row>
    <row r="833" spans="2:14" ht="15.75">
      <c r="B833" s="61" t="s">
        <v>2499</v>
      </c>
      <c r="C833" s="30" t="s">
        <v>2500</v>
      </c>
      <c r="D833" s="62">
        <v>34744</v>
      </c>
      <c r="E833" s="6" t="s">
        <v>2501</v>
      </c>
      <c r="F833" s="63" t="s">
        <v>107</v>
      </c>
      <c r="G833" s="242">
        <f t="shared" si="36"/>
        <v>2</v>
      </c>
      <c r="H833" s="242">
        <f t="shared" si="37"/>
        <v>2</v>
      </c>
      <c r="I833" s="242"/>
      <c r="J833" s="242"/>
      <c r="L833" s="2" cm="1">
        <f t="array" ref="L833">SUM(--(LEFT(_xlfn.TEXTSPLIT($E833,"/"))=L$2))</f>
        <v>21</v>
      </c>
      <c r="M833" s="2" cm="1">
        <f t="array" ref="M833">SUM(--(LEFT(_xlfn.TEXTSPLIT($E833,"/"))=M$2))</f>
        <v>20</v>
      </c>
      <c r="N833" s="2" t="b">
        <f t="shared" si="38"/>
        <v>1</v>
      </c>
    </row>
    <row r="834" spans="2:14" ht="15.75">
      <c r="B834" s="61" t="s">
        <v>2502</v>
      </c>
      <c r="C834" s="30" t="s">
        <v>2503</v>
      </c>
      <c r="D834" s="62">
        <v>37296</v>
      </c>
      <c r="E834" s="6" t="s">
        <v>2504</v>
      </c>
      <c r="F834" s="63" t="s">
        <v>252</v>
      </c>
      <c r="G834" s="242">
        <f t="shared" si="36"/>
        <v>2</v>
      </c>
      <c r="H834" s="242">
        <f t="shared" si="37"/>
        <v>6</v>
      </c>
      <c r="I834" s="242"/>
      <c r="J834" s="242"/>
      <c r="L834" s="2" cm="1">
        <f t="array" ref="L834">SUM(--(LEFT(_xlfn.TEXTSPLIT($E834,"/"))=L$2))</f>
        <v>113</v>
      </c>
      <c r="M834" s="2" cm="1">
        <f t="array" ref="M834">SUM(--(LEFT(_xlfn.TEXTSPLIT($E834,"/"))=M$2))</f>
        <v>111</v>
      </c>
      <c r="N834" s="2" t="b">
        <f t="shared" si="38"/>
        <v>1</v>
      </c>
    </row>
    <row r="835" spans="2:14" ht="15.75">
      <c r="B835" s="61" t="s">
        <v>2505</v>
      </c>
      <c r="C835" s="30" t="s">
        <v>2506</v>
      </c>
      <c r="D835" s="62">
        <v>34909</v>
      </c>
      <c r="E835" s="6" t="s">
        <v>2507</v>
      </c>
      <c r="F835" s="63" t="s">
        <v>107</v>
      </c>
      <c r="G835" s="242">
        <f t="shared" si="36"/>
        <v>5</v>
      </c>
      <c r="H835" s="242">
        <f t="shared" si="37"/>
        <v>6</v>
      </c>
      <c r="I835" s="242"/>
      <c r="J835" s="242"/>
      <c r="L835" s="2" cm="1">
        <f t="array" ref="L835">SUM(--(LEFT(_xlfn.TEXTSPLIT($E835,"/"))=L$2))</f>
        <v>194</v>
      </c>
      <c r="M835" s="2" cm="1">
        <f t="array" ref="M835">SUM(--(LEFT(_xlfn.TEXTSPLIT($E835,"/"))=M$2))</f>
        <v>185</v>
      </c>
      <c r="N835" s="2" t="b">
        <f t="shared" si="38"/>
        <v>1</v>
      </c>
    </row>
    <row r="836" spans="2:14" ht="15.75">
      <c r="B836" s="61" t="s">
        <v>2508</v>
      </c>
      <c r="C836" s="30" t="s">
        <v>2509</v>
      </c>
      <c r="D836" s="62">
        <v>33458</v>
      </c>
      <c r="E836" s="6" t="s">
        <v>2510</v>
      </c>
      <c r="F836" s="63" t="s">
        <v>211</v>
      </c>
      <c r="G836" s="242">
        <f t="shared" ref="G836:G852" si="39">ROUNDUP(DAY(D836) / 7,0)</f>
        <v>2</v>
      </c>
      <c r="H836" s="242">
        <f t="shared" ref="H836:H852" si="40">WEEKDAY(D836,2)</f>
        <v>4</v>
      </c>
      <c r="I836" s="242"/>
      <c r="J836" s="242"/>
      <c r="L836" s="2" cm="1">
        <f t="array" ref="L836">SUM(--(LEFT(_xlfn.TEXTSPLIT($E836,"/"))=L$2))</f>
        <v>27</v>
      </c>
      <c r="M836" s="2" cm="1">
        <f t="array" ref="M836">SUM(--(LEFT(_xlfn.TEXTSPLIT($E836,"/"))=M$2))</f>
        <v>20</v>
      </c>
      <c r="N836" s="2" t="b">
        <f t="shared" ref="N836:N852" si="41">L836&gt;M836</f>
        <v>1</v>
      </c>
    </row>
    <row r="837" spans="2:14" ht="15.75">
      <c r="B837" s="61" t="s">
        <v>2511</v>
      </c>
      <c r="C837" s="30" t="s">
        <v>2512</v>
      </c>
      <c r="D837" s="62">
        <v>37323</v>
      </c>
      <c r="E837" s="6" t="s">
        <v>2513</v>
      </c>
      <c r="F837" s="63" t="s">
        <v>69</v>
      </c>
      <c r="G837" s="242">
        <f t="shared" si="39"/>
        <v>2</v>
      </c>
      <c r="H837" s="242">
        <f t="shared" si="40"/>
        <v>5</v>
      </c>
      <c r="I837" s="242"/>
      <c r="J837" s="242"/>
      <c r="L837" s="2" cm="1">
        <f t="array" ref="L837">SUM(--(LEFT(_xlfn.TEXTSPLIT($E837,"/"))=L$2))</f>
        <v>269</v>
      </c>
      <c r="M837" s="2" cm="1">
        <f t="array" ref="M837">SUM(--(LEFT(_xlfn.TEXTSPLIT($E837,"/"))=M$2))</f>
        <v>243</v>
      </c>
      <c r="N837" s="2" t="b">
        <f t="shared" si="41"/>
        <v>1</v>
      </c>
    </row>
    <row r="838" spans="2:14" ht="15.75">
      <c r="B838" s="61" t="s">
        <v>2514</v>
      </c>
      <c r="C838" s="30" t="s">
        <v>2515</v>
      </c>
      <c r="D838" s="62">
        <v>34457</v>
      </c>
      <c r="E838" s="6" t="s">
        <v>2516</v>
      </c>
      <c r="F838" s="63" t="s">
        <v>103</v>
      </c>
      <c r="G838" s="242">
        <f t="shared" si="39"/>
        <v>1</v>
      </c>
      <c r="H838" s="242">
        <f t="shared" si="40"/>
        <v>2</v>
      </c>
      <c r="I838" s="242"/>
      <c r="J838" s="242"/>
      <c r="L838" s="2" cm="1">
        <f t="array" ref="L838">SUM(--(LEFT(_xlfn.TEXTSPLIT($E838,"/"))=L$2))</f>
        <v>61</v>
      </c>
      <c r="M838" s="2" cm="1">
        <f t="array" ref="M838">SUM(--(LEFT(_xlfn.TEXTSPLIT($E838,"/"))=M$2))</f>
        <v>75</v>
      </c>
      <c r="N838" s="2" t="b">
        <f t="shared" si="41"/>
        <v>0</v>
      </c>
    </row>
    <row r="839" spans="2:14" ht="15.75">
      <c r="B839" s="61" t="s">
        <v>2517</v>
      </c>
      <c r="C839" s="30" t="s">
        <v>2518</v>
      </c>
      <c r="D839" s="62">
        <v>35276</v>
      </c>
      <c r="E839" s="6" t="s">
        <v>2519</v>
      </c>
      <c r="F839" s="63" t="s">
        <v>80</v>
      </c>
      <c r="G839" s="242">
        <f t="shared" si="39"/>
        <v>5</v>
      </c>
      <c r="H839" s="242">
        <f t="shared" si="40"/>
        <v>2</v>
      </c>
      <c r="I839" s="242"/>
      <c r="J839" s="242"/>
      <c r="L839" s="2" cm="1">
        <f t="array" ref="L839">SUM(--(LEFT(_xlfn.TEXTSPLIT($E839,"/"))=L$2))</f>
        <v>234</v>
      </c>
      <c r="M839" s="2" cm="1">
        <f t="array" ref="M839">SUM(--(LEFT(_xlfn.TEXTSPLIT($E839,"/"))=M$2))</f>
        <v>236</v>
      </c>
      <c r="N839" s="2" t="b">
        <f t="shared" si="41"/>
        <v>0</v>
      </c>
    </row>
    <row r="840" spans="2:14" ht="15.75">
      <c r="B840" s="61" t="s">
        <v>2520</v>
      </c>
      <c r="C840" s="30" t="s">
        <v>1712</v>
      </c>
      <c r="D840" s="62">
        <v>34224</v>
      </c>
      <c r="E840" s="6" t="s">
        <v>2521</v>
      </c>
      <c r="F840" s="63" t="s">
        <v>87</v>
      </c>
      <c r="G840" s="242">
        <f t="shared" si="39"/>
        <v>2</v>
      </c>
      <c r="H840" s="242">
        <f t="shared" si="40"/>
        <v>7</v>
      </c>
      <c r="I840" s="242"/>
      <c r="J840" s="242"/>
      <c r="L840" s="2" cm="1">
        <f t="array" ref="L840">SUM(--(LEFT(_xlfn.TEXTSPLIT($E840,"/"))=L$2))</f>
        <v>198</v>
      </c>
      <c r="M840" s="2" cm="1">
        <f t="array" ref="M840">SUM(--(LEFT(_xlfn.TEXTSPLIT($E840,"/"))=M$2))</f>
        <v>174</v>
      </c>
      <c r="N840" s="2" t="b">
        <f t="shared" si="41"/>
        <v>1</v>
      </c>
    </row>
    <row r="841" spans="2:14" ht="15.75">
      <c r="B841" s="61" t="s">
        <v>2522</v>
      </c>
      <c r="C841" s="30" t="s">
        <v>2523</v>
      </c>
      <c r="D841" s="62">
        <v>36576</v>
      </c>
      <c r="E841" s="6" t="s">
        <v>2524</v>
      </c>
      <c r="F841" s="63" t="s">
        <v>73</v>
      </c>
      <c r="G841" s="242">
        <f t="shared" si="39"/>
        <v>3</v>
      </c>
      <c r="H841" s="242">
        <f t="shared" si="40"/>
        <v>7</v>
      </c>
      <c r="I841" s="242"/>
      <c r="J841" s="242"/>
      <c r="L841" s="2" cm="1">
        <f t="array" ref="L841">SUM(--(LEFT(_xlfn.TEXTSPLIT($E841,"/"))=L$2))</f>
        <v>206</v>
      </c>
      <c r="M841" s="2" cm="1">
        <f t="array" ref="M841">SUM(--(LEFT(_xlfn.TEXTSPLIT($E841,"/"))=M$2))</f>
        <v>179</v>
      </c>
      <c r="N841" s="2" t="b">
        <f t="shared" si="41"/>
        <v>1</v>
      </c>
    </row>
    <row r="842" spans="2:14" ht="15.75">
      <c r="B842" s="61" t="s">
        <v>2525</v>
      </c>
      <c r="C842" s="30" t="s">
        <v>2526</v>
      </c>
      <c r="D842" s="62">
        <v>34686</v>
      </c>
      <c r="E842" s="6" t="s">
        <v>2527</v>
      </c>
      <c r="F842" s="63" t="s">
        <v>107</v>
      </c>
      <c r="G842" s="242">
        <f t="shared" si="39"/>
        <v>3</v>
      </c>
      <c r="H842" s="242">
        <f t="shared" si="40"/>
        <v>7</v>
      </c>
      <c r="I842" s="242"/>
      <c r="J842" s="242"/>
      <c r="L842" s="2" cm="1">
        <f t="array" ref="L842">SUM(--(LEFT(_xlfn.TEXTSPLIT($E842,"/"))=L$2))</f>
        <v>53</v>
      </c>
      <c r="M842" s="2" cm="1">
        <f t="array" ref="M842">SUM(--(LEFT(_xlfn.TEXTSPLIT($E842,"/"))=M$2))</f>
        <v>55</v>
      </c>
      <c r="N842" s="2" t="b">
        <f t="shared" si="41"/>
        <v>0</v>
      </c>
    </row>
    <row r="843" spans="2:14" ht="15.75">
      <c r="B843" s="61" t="s">
        <v>2528</v>
      </c>
      <c r="C843" s="30" t="s">
        <v>2529</v>
      </c>
      <c r="D843" s="62">
        <v>35177</v>
      </c>
      <c r="E843" s="6" t="s">
        <v>2530</v>
      </c>
      <c r="F843" s="63" t="s">
        <v>131</v>
      </c>
      <c r="G843" s="242">
        <f t="shared" si="39"/>
        <v>4</v>
      </c>
      <c r="H843" s="242">
        <f t="shared" si="40"/>
        <v>1</v>
      </c>
      <c r="I843" s="242"/>
      <c r="J843" s="242"/>
      <c r="L843" s="2" cm="1">
        <f t="array" ref="L843">SUM(--(LEFT(_xlfn.TEXTSPLIT($E843,"/"))=L$2))</f>
        <v>8</v>
      </c>
      <c r="M843" s="2" cm="1">
        <f t="array" ref="M843">SUM(--(LEFT(_xlfn.TEXTSPLIT($E843,"/"))=M$2))</f>
        <v>1</v>
      </c>
      <c r="N843" s="2" t="b">
        <f t="shared" si="41"/>
        <v>1</v>
      </c>
    </row>
    <row r="844" spans="2:14" ht="15.75">
      <c r="B844" s="61" t="s">
        <v>2531</v>
      </c>
      <c r="C844" s="30" t="s">
        <v>2532</v>
      </c>
      <c r="D844" s="62">
        <v>39049</v>
      </c>
      <c r="E844" s="6" t="s">
        <v>2533</v>
      </c>
      <c r="F844" s="63" t="s">
        <v>69</v>
      </c>
      <c r="G844" s="242">
        <f t="shared" si="39"/>
        <v>4</v>
      </c>
      <c r="H844" s="242">
        <f t="shared" si="40"/>
        <v>2</v>
      </c>
      <c r="I844" s="242"/>
      <c r="J844" s="242"/>
      <c r="L844" s="2" cm="1">
        <f t="array" ref="L844">SUM(--(LEFT(_xlfn.TEXTSPLIT($E844,"/"))=L$2))</f>
        <v>120</v>
      </c>
      <c r="M844" s="2" cm="1">
        <f t="array" ref="M844">SUM(--(LEFT(_xlfn.TEXTSPLIT($E844,"/"))=M$2))</f>
        <v>92</v>
      </c>
      <c r="N844" s="2" t="b">
        <f t="shared" si="41"/>
        <v>1</v>
      </c>
    </row>
    <row r="845" spans="2:14" ht="15.75">
      <c r="B845" s="61" t="s">
        <v>2534</v>
      </c>
      <c r="C845" s="30" t="s">
        <v>2535</v>
      </c>
      <c r="D845" s="62">
        <v>37215</v>
      </c>
      <c r="E845" s="6" t="s">
        <v>2536</v>
      </c>
      <c r="F845" s="63" t="s">
        <v>73</v>
      </c>
      <c r="G845" s="242">
        <f t="shared" si="39"/>
        <v>3</v>
      </c>
      <c r="H845" s="242">
        <f t="shared" si="40"/>
        <v>2</v>
      </c>
      <c r="I845" s="242"/>
      <c r="J845" s="242"/>
      <c r="L845" s="2" cm="1">
        <f t="array" ref="L845">SUM(--(LEFT(_xlfn.TEXTSPLIT($E845,"/"))=L$2))</f>
        <v>239</v>
      </c>
      <c r="M845" s="2" cm="1">
        <f t="array" ref="M845">SUM(--(LEFT(_xlfn.TEXTSPLIT($E845,"/"))=M$2))</f>
        <v>209</v>
      </c>
      <c r="N845" s="2" t="b">
        <f t="shared" si="41"/>
        <v>1</v>
      </c>
    </row>
    <row r="846" spans="2:14" ht="15.75">
      <c r="B846" s="61" t="s">
        <v>2537</v>
      </c>
      <c r="C846" s="30" t="s">
        <v>2538</v>
      </c>
      <c r="D846" s="62">
        <v>37798</v>
      </c>
      <c r="E846" s="6" t="s">
        <v>2539</v>
      </c>
      <c r="F846" s="63" t="s">
        <v>69</v>
      </c>
      <c r="G846" s="242">
        <f t="shared" si="39"/>
        <v>4</v>
      </c>
      <c r="H846" s="242">
        <f t="shared" si="40"/>
        <v>4</v>
      </c>
      <c r="I846" s="242"/>
      <c r="J846" s="242"/>
      <c r="L846" s="2" cm="1">
        <f t="array" ref="L846">SUM(--(LEFT(_xlfn.TEXTSPLIT($E846,"/"))=L$2))</f>
        <v>117</v>
      </c>
      <c r="M846" s="2" cm="1">
        <f t="array" ref="M846">SUM(--(LEFT(_xlfn.TEXTSPLIT($E846,"/"))=M$2))</f>
        <v>106</v>
      </c>
      <c r="N846" s="2" t="b">
        <f t="shared" si="41"/>
        <v>1</v>
      </c>
    </row>
    <row r="847" spans="2:14" ht="15.75">
      <c r="B847" s="61" t="s">
        <v>2540</v>
      </c>
      <c r="C847" s="30" t="s">
        <v>2541</v>
      </c>
      <c r="D847" s="62">
        <v>35324</v>
      </c>
      <c r="E847" s="6" t="s">
        <v>2542</v>
      </c>
      <c r="F847" s="63" t="s">
        <v>309</v>
      </c>
      <c r="G847" s="242">
        <f t="shared" si="39"/>
        <v>3</v>
      </c>
      <c r="H847" s="242">
        <f t="shared" si="40"/>
        <v>1</v>
      </c>
      <c r="I847" s="242"/>
      <c r="J847" s="242"/>
      <c r="L847" s="2" cm="1">
        <f t="array" ref="L847">SUM(--(LEFT(_xlfn.TEXTSPLIT($E847,"/"))=L$2))</f>
        <v>20</v>
      </c>
      <c r="M847" s="2" cm="1">
        <f t="array" ref="M847">SUM(--(LEFT(_xlfn.TEXTSPLIT($E847,"/"))=M$2))</f>
        <v>14</v>
      </c>
      <c r="N847" s="2" t="b">
        <f t="shared" si="41"/>
        <v>1</v>
      </c>
    </row>
    <row r="848" spans="2:14" ht="15.75">
      <c r="B848" s="61" t="s">
        <v>2543</v>
      </c>
      <c r="C848" s="30" t="s">
        <v>2544</v>
      </c>
      <c r="D848" s="62">
        <v>36850</v>
      </c>
      <c r="E848" s="6" t="s">
        <v>2545</v>
      </c>
      <c r="F848" s="63" t="s">
        <v>201</v>
      </c>
      <c r="G848" s="242">
        <f t="shared" si="39"/>
        <v>3</v>
      </c>
      <c r="H848" s="242">
        <f t="shared" si="40"/>
        <v>1</v>
      </c>
      <c r="I848" s="242"/>
      <c r="J848" s="242"/>
      <c r="L848" s="2" cm="1">
        <f t="array" ref="L848">SUM(--(LEFT(_xlfn.TEXTSPLIT($E848,"/"))=L$2))</f>
        <v>214</v>
      </c>
      <c r="M848" s="2" cm="1">
        <f t="array" ref="M848">SUM(--(LEFT(_xlfn.TEXTSPLIT($E848,"/"))=M$2))</f>
        <v>194</v>
      </c>
      <c r="N848" s="2" t="b">
        <f t="shared" si="41"/>
        <v>1</v>
      </c>
    </row>
    <row r="849" spans="2:14" ht="15.75">
      <c r="B849" s="61" t="s">
        <v>2546</v>
      </c>
      <c r="C849" s="30" t="s">
        <v>2547</v>
      </c>
      <c r="D849" s="62">
        <v>35881</v>
      </c>
      <c r="E849" s="6" t="s">
        <v>2548</v>
      </c>
      <c r="F849" s="63" t="s">
        <v>245</v>
      </c>
      <c r="G849" s="242">
        <f t="shared" si="39"/>
        <v>4</v>
      </c>
      <c r="H849" s="242">
        <f t="shared" si="40"/>
        <v>5</v>
      </c>
      <c r="I849" s="242"/>
      <c r="J849" s="242"/>
      <c r="L849" s="2" cm="1">
        <f t="array" ref="L849">SUM(--(LEFT(_xlfn.TEXTSPLIT($E849,"/"))=L$2))</f>
        <v>81</v>
      </c>
      <c r="M849" s="2" cm="1">
        <f t="array" ref="M849">SUM(--(LEFT(_xlfn.TEXTSPLIT($E849,"/"))=M$2))</f>
        <v>89</v>
      </c>
      <c r="N849" s="2" t="b">
        <f t="shared" si="41"/>
        <v>0</v>
      </c>
    </row>
    <row r="850" spans="2:14" ht="15.75">
      <c r="B850" s="61" t="s">
        <v>2549</v>
      </c>
      <c r="C850" s="30" t="s">
        <v>2550</v>
      </c>
      <c r="D850" s="62">
        <v>37310</v>
      </c>
      <c r="E850" s="6" t="s">
        <v>2551</v>
      </c>
      <c r="F850" s="63" t="s">
        <v>288</v>
      </c>
      <c r="G850" s="242">
        <f t="shared" si="39"/>
        <v>4</v>
      </c>
      <c r="H850" s="242">
        <f t="shared" si="40"/>
        <v>6</v>
      </c>
      <c r="I850" s="242"/>
      <c r="J850" s="242"/>
      <c r="L850" s="2" cm="1">
        <f t="array" ref="L850">SUM(--(LEFT(_xlfn.TEXTSPLIT($E850,"/"))=L$2))</f>
        <v>203</v>
      </c>
      <c r="M850" s="2" cm="1">
        <f t="array" ref="M850">SUM(--(LEFT(_xlfn.TEXTSPLIT($E850,"/"))=M$2))</f>
        <v>211</v>
      </c>
      <c r="N850" s="2" t="b">
        <f t="shared" si="41"/>
        <v>0</v>
      </c>
    </row>
    <row r="851" spans="2:14" ht="15.75">
      <c r="B851" s="61" t="s">
        <v>2552</v>
      </c>
      <c r="C851" s="30" t="s">
        <v>2553</v>
      </c>
      <c r="D851" s="62">
        <v>36927</v>
      </c>
      <c r="E851" s="6" t="s">
        <v>2554</v>
      </c>
      <c r="F851" s="63" t="s">
        <v>84</v>
      </c>
      <c r="G851" s="242">
        <f t="shared" si="39"/>
        <v>1</v>
      </c>
      <c r="H851" s="242">
        <f t="shared" si="40"/>
        <v>1</v>
      </c>
      <c r="I851" s="242"/>
      <c r="J851" s="242"/>
      <c r="L851" s="2" cm="1">
        <f t="array" ref="L851">SUM(--(LEFT(_xlfn.TEXTSPLIT($E851,"/"))=L$2))</f>
        <v>214</v>
      </c>
      <c r="M851" s="2" cm="1">
        <f t="array" ref="M851">SUM(--(LEFT(_xlfn.TEXTSPLIT($E851,"/"))=M$2))</f>
        <v>199</v>
      </c>
      <c r="N851" s="2" t="b">
        <f t="shared" si="41"/>
        <v>1</v>
      </c>
    </row>
    <row r="852" spans="2:14" ht="16.5" thickBot="1">
      <c r="B852" s="64" t="s">
        <v>2555</v>
      </c>
      <c r="C852" s="65" t="s">
        <v>2556</v>
      </c>
      <c r="D852" s="66">
        <v>37825</v>
      </c>
      <c r="E852" s="67" t="s">
        <v>2557</v>
      </c>
      <c r="F852" s="68" t="s">
        <v>211</v>
      </c>
      <c r="G852" s="242">
        <f t="shared" si="39"/>
        <v>4</v>
      </c>
      <c r="H852" s="242">
        <f t="shared" si="40"/>
        <v>3</v>
      </c>
      <c r="I852" s="242"/>
      <c r="J852" s="242"/>
      <c r="L852" s="2" cm="1">
        <f t="array" ref="L852">SUM(--(LEFT(_xlfn.TEXTSPLIT($E852,"/"))=L$2))</f>
        <v>59</v>
      </c>
      <c r="M852" s="2" cm="1">
        <f t="array" ref="M852">SUM(--(LEFT(_xlfn.TEXTSPLIT($E852,"/"))=M$2))</f>
        <v>63</v>
      </c>
      <c r="N852" s="2" t="b">
        <f t="shared" si="41"/>
        <v>0</v>
      </c>
    </row>
    <row r="1000" spans="651:651" ht="15.75">
      <c r="YA1000" s="216">
        <v>125713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F7D1C-B802-4572-A7EB-6C95399DC3EF}">
  <sheetPr>
    <tabColor theme="9" tint="0.79998168889431442"/>
  </sheetPr>
  <dimension ref="B1:XX1000"/>
  <sheetViews>
    <sheetView showGridLines="0" zoomScale="80" zoomScaleNormal="80" workbookViewId="0">
      <selection activeCell="E11" sqref="E11"/>
    </sheetView>
  </sheetViews>
  <sheetFormatPr defaultColWidth="16" defaultRowHeight="15.75"/>
  <cols>
    <col min="1" max="1" width="3.42578125" style="139" customWidth="1"/>
    <col min="2" max="2" width="15.42578125" style="139" bestFit="1" customWidth="1"/>
    <col min="3" max="6" width="16" style="140"/>
    <col min="7" max="16384" width="16" style="139"/>
  </cols>
  <sheetData>
    <row r="1" spans="2:6" ht="16.5" thickBot="1"/>
    <row r="2" spans="2:6" ht="16.5" thickBot="1">
      <c r="C2" s="141" t="s">
        <v>2667</v>
      </c>
      <c r="D2" s="142"/>
      <c r="E2" s="142"/>
      <c r="F2" s="143"/>
    </row>
    <row r="3" spans="2:6" s="144" customFormat="1" ht="16.5" thickBot="1">
      <c r="B3" s="136" t="s">
        <v>2668</v>
      </c>
      <c r="C3" s="137" t="s">
        <v>2669</v>
      </c>
      <c r="D3" s="137" t="s">
        <v>2670</v>
      </c>
      <c r="E3" s="137" t="s">
        <v>2671</v>
      </c>
      <c r="F3" s="138" t="s">
        <v>2672</v>
      </c>
    </row>
    <row r="4" spans="2:6">
      <c r="B4" s="145" t="s">
        <v>2673</v>
      </c>
      <c r="C4" s="140">
        <v>12.26</v>
      </c>
      <c r="D4" s="140">
        <v>12.63</v>
      </c>
      <c r="E4" s="140">
        <v>13.64</v>
      </c>
      <c r="F4" s="146">
        <v>13.78</v>
      </c>
    </row>
    <row r="5" spans="2:6">
      <c r="B5" s="145" t="s">
        <v>2674</v>
      </c>
      <c r="C5" s="140">
        <v>5.3</v>
      </c>
      <c r="D5" s="140">
        <v>5.78</v>
      </c>
      <c r="E5" s="140">
        <v>6.13</v>
      </c>
      <c r="F5" s="146">
        <v>5.82</v>
      </c>
    </row>
    <row r="6" spans="2:6">
      <c r="B6" s="145" t="s">
        <v>2675</v>
      </c>
      <c r="C6" s="140">
        <v>7.1</v>
      </c>
      <c r="D6" s="140">
        <v>7.38</v>
      </c>
      <c r="E6" s="140">
        <v>7.53</v>
      </c>
      <c r="F6" s="146">
        <v>7.38</v>
      </c>
    </row>
    <row r="7" spans="2:6">
      <c r="B7" s="145" t="s">
        <v>2676</v>
      </c>
      <c r="C7" s="140">
        <v>15.32</v>
      </c>
      <c r="D7" s="140">
        <v>13.59</v>
      </c>
      <c r="E7" s="140">
        <v>14.51</v>
      </c>
      <c r="F7" s="146">
        <v>14.22</v>
      </c>
    </row>
    <row r="8" spans="2:6">
      <c r="B8" s="145" t="s">
        <v>2677</v>
      </c>
      <c r="C8" s="140">
        <v>9.6199999999999992</v>
      </c>
      <c r="D8" s="140">
        <v>10.49</v>
      </c>
      <c r="E8" s="140">
        <v>11.01</v>
      </c>
      <c r="F8" s="146">
        <v>12.11</v>
      </c>
    </row>
    <row r="9" spans="2:6">
      <c r="B9" s="145" t="s">
        <v>2678</v>
      </c>
      <c r="C9" s="140">
        <v>5.41</v>
      </c>
      <c r="D9" s="140">
        <v>4.87</v>
      </c>
      <c r="E9" s="140">
        <v>5.21</v>
      </c>
      <c r="F9" s="146">
        <v>5.31</v>
      </c>
    </row>
    <row r="10" spans="2:6">
      <c r="B10" s="145" t="s">
        <v>2679</v>
      </c>
      <c r="C10" s="140">
        <v>10.02</v>
      </c>
      <c r="D10" s="140">
        <v>9.1199999999999992</v>
      </c>
      <c r="E10" s="140">
        <v>8.57</v>
      </c>
      <c r="F10" s="146">
        <v>9.43</v>
      </c>
    </row>
    <row r="11" spans="2:6">
      <c r="B11" s="145" t="s">
        <v>2680</v>
      </c>
      <c r="C11" s="140">
        <v>1.89</v>
      </c>
      <c r="D11" s="140">
        <v>1.97</v>
      </c>
      <c r="E11" s="140">
        <v>2.11</v>
      </c>
      <c r="F11" s="146">
        <v>2.19</v>
      </c>
    </row>
    <row r="12" spans="2:6">
      <c r="B12" s="145" t="s">
        <v>2681</v>
      </c>
      <c r="C12" s="140">
        <v>5.82</v>
      </c>
      <c r="D12" s="140">
        <v>5.88</v>
      </c>
      <c r="E12" s="140">
        <v>5.7</v>
      </c>
      <c r="F12" s="146">
        <v>5.99</v>
      </c>
    </row>
    <row r="13" spans="2:6">
      <c r="B13" s="145" t="s">
        <v>2682</v>
      </c>
      <c r="C13" s="140">
        <v>5.65</v>
      </c>
      <c r="D13" s="140">
        <v>6.16</v>
      </c>
      <c r="E13" s="140">
        <v>5.73</v>
      </c>
      <c r="F13" s="146">
        <v>5.39</v>
      </c>
    </row>
    <row r="14" spans="2:6">
      <c r="B14" s="145" t="s">
        <v>2683</v>
      </c>
      <c r="C14" s="140">
        <v>11.76</v>
      </c>
      <c r="D14" s="140">
        <v>10.7</v>
      </c>
      <c r="E14" s="140">
        <v>9.84</v>
      </c>
      <c r="F14" s="146">
        <v>9.0500000000000007</v>
      </c>
    </row>
    <row r="15" spans="2:6">
      <c r="B15" s="145" t="s">
        <v>2684</v>
      </c>
      <c r="C15" s="140">
        <v>12.9</v>
      </c>
      <c r="D15" s="140">
        <v>12.9</v>
      </c>
      <c r="E15" s="140">
        <v>13.67</v>
      </c>
      <c r="F15" s="146">
        <v>12.44</v>
      </c>
    </row>
    <row r="16" spans="2:6">
      <c r="B16" s="145" t="s">
        <v>2685</v>
      </c>
      <c r="C16" s="140">
        <v>3.05</v>
      </c>
      <c r="D16" s="140">
        <v>3.02</v>
      </c>
      <c r="E16" s="140">
        <v>3.11</v>
      </c>
      <c r="F16" s="146">
        <v>3.39</v>
      </c>
    </row>
    <row r="17" spans="2:6">
      <c r="B17" s="145" t="s">
        <v>2686</v>
      </c>
      <c r="C17" s="140">
        <v>12.01</v>
      </c>
      <c r="D17" s="140">
        <v>13.09</v>
      </c>
      <c r="E17" s="140">
        <v>14.14</v>
      </c>
      <c r="F17" s="146">
        <v>13.29</v>
      </c>
    </row>
    <row r="18" spans="2:6">
      <c r="B18" s="145" t="s">
        <v>2687</v>
      </c>
      <c r="C18" s="140">
        <v>3.38</v>
      </c>
      <c r="D18" s="140">
        <v>3.14</v>
      </c>
      <c r="E18" s="140">
        <v>3.08</v>
      </c>
      <c r="F18" s="146">
        <v>3.2</v>
      </c>
    </row>
    <row r="19" spans="2:6">
      <c r="B19" s="145" t="s">
        <v>2688</v>
      </c>
      <c r="C19" s="140">
        <v>14.6</v>
      </c>
      <c r="D19" s="140">
        <v>15.77</v>
      </c>
      <c r="E19" s="140">
        <v>15.3</v>
      </c>
      <c r="F19" s="146">
        <v>13.92</v>
      </c>
    </row>
    <row r="20" spans="2:6">
      <c r="B20" s="145" t="s">
        <v>2689</v>
      </c>
      <c r="C20" s="140">
        <v>9.98</v>
      </c>
      <c r="D20" s="140">
        <v>10.18</v>
      </c>
      <c r="E20" s="140">
        <v>9.4700000000000006</v>
      </c>
      <c r="F20" s="146">
        <v>9.56</v>
      </c>
    </row>
    <row r="21" spans="2:6">
      <c r="B21" s="145" t="s">
        <v>2690</v>
      </c>
      <c r="C21" s="140">
        <v>3.28</v>
      </c>
      <c r="D21" s="140">
        <v>3.25</v>
      </c>
      <c r="E21" s="140">
        <v>3.15</v>
      </c>
      <c r="F21" s="146">
        <v>3.09</v>
      </c>
    </row>
    <row r="22" spans="2:6">
      <c r="B22" s="145" t="s">
        <v>2691</v>
      </c>
      <c r="C22" s="140">
        <v>10.31</v>
      </c>
      <c r="D22" s="140">
        <v>9.7899999999999991</v>
      </c>
      <c r="E22" s="140">
        <v>9.99</v>
      </c>
      <c r="F22" s="146">
        <v>9.19</v>
      </c>
    </row>
    <row r="23" spans="2:6">
      <c r="B23" s="145" t="s">
        <v>2692</v>
      </c>
      <c r="C23" s="140">
        <v>5.25</v>
      </c>
      <c r="D23" s="140">
        <v>5.62</v>
      </c>
      <c r="E23" s="140">
        <v>6.07</v>
      </c>
      <c r="F23" s="146">
        <v>6.37</v>
      </c>
    </row>
    <row r="24" spans="2:6">
      <c r="B24" s="145" t="s">
        <v>2693</v>
      </c>
      <c r="C24" s="140">
        <v>1.97</v>
      </c>
      <c r="D24" s="140">
        <v>1.83</v>
      </c>
      <c r="E24" s="140">
        <v>1.68</v>
      </c>
      <c r="F24" s="146">
        <v>1.61</v>
      </c>
    </row>
    <row r="25" spans="2:6">
      <c r="B25" s="145" t="s">
        <v>2694</v>
      </c>
      <c r="C25" s="140">
        <v>6.4</v>
      </c>
      <c r="D25" s="140">
        <v>6.72</v>
      </c>
      <c r="E25" s="140">
        <v>7.12</v>
      </c>
      <c r="F25" s="146">
        <v>6.69</v>
      </c>
    </row>
    <row r="26" spans="2:6">
      <c r="B26" s="145" t="s">
        <v>2695</v>
      </c>
      <c r="C26" s="140">
        <v>3.07</v>
      </c>
      <c r="D26" s="140">
        <v>2.79</v>
      </c>
      <c r="E26" s="140">
        <v>2.62</v>
      </c>
      <c r="F26" s="146">
        <v>2.7</v>
      </c>
    </row>
    <row r="27" spans="2:6">
      <c r="B27" s="145" t="s">
        <v>2696</v>
      </c>
      <c r="C27" s="140">
        <v>10.84</v>
      </c>
      <c r="D27" s="140">
        <v>11.49</v>
      </c>
      <c r="E27" s="140">
        <v>12.41</v>
      </c>
      <c r="F27" s="146">
        <v>11.17</v>
      </c>
    </row>
    <row r="28" spans="2:6">
      <c r="B28" s="145" t="s">
        <v>2697</v>
      </c>
      <c r="C28" s="140">
        <v>12.49</v>
      </c>
      <c r="D28" s="140">
        <v>12.74</v>
      </c>
      <c r="E28" s="140">
        <v>13.89</v>
      </c>
      <c r="F28" s="146">
        <v>14.45</v>
      </c>
    </row>
    <row r="29" spans="2:6">
      <c r="B29" s="145" t="s">
        <v>2698</v>
      </c>
      <c r="C29" s="140">
        <v>8.02</v>
      </c>
      <c r="D29" s="140">
        <v>7.46</v>
      </c>
      <c r="E29" s="140">
        <v>7.76</v>
      </c>
      <c r="F29" s="146">
        <v>7.92</v>
      </c>
    </row>
    <row r="30" spans="2:6">
      <c r="B30" s="145" t="s">
        <v>2699</v>
      </c>
      <c r="C30" s="140">
        <v>7.91</v>
      </c>
      <c r="D30" s="140">
        <v>7.28</v>
      </c>
      <c r="E30" s="140">
        <v>6.84</v>
      </c>
      <c r="F30" s="146">
        <v>7.11</v>
      </c>
    </row>
    <row r="31" spans="2:6">
      <c r="B31" s="145" t="s">
        <v>2700</v>
      </c>
      <c r="C31" s="140">
        <v>4.45</v>
      </c>
      <c r="D31" s="140">
        <v>4.2300000000000004</v>
      </c>
      <c r="E31" s="140">
        <v>3.98</v>
      </c>
      <c r="F31" s="146">
        <v>3.9</v>
      </c>
    </row>
    <row r="32" spans="2:6">
      <c r="B32" s="145" t="s">
        <v>2701</v>
      </c>
      <c r="C32" s="140">
        <v>6.86</v>
      </c>
      <c r="D32" s="140">
        <v>7</v>
      </c>
      <c r="E32" s="140">
        <v>7.49</v>
      </c>
      <c r="F32" s="146">
        <v>6.82</v>
      </c>
    </row>
    <row r="33" spans="2:6">
      <c r="B33" s="145" t="s">
        <v>2702</v>
      </c>
      <c r="C33" s="140">
        <v>5.32</v>
      </c>
      <c r="D33" s="140">
        <v>5.21</v>
      </c>
      <c r="E33" s="140">
        <v>5.05</v>
      </c>
      <c r="F33" s="146">
        <v>5.56</v>
      </c>
    </row>
    <row r="34" spans="2:6">
      <c r="B34" s="145" t="s">
        <v>2703</v>
      </c>
      <c r="C34" s="140">
        <v>8.67</v>
      </c>
      <c r="D34" s="140">
        <v>8.15</v>
      </c>
      <c r="E34" s="140">
        <v>8.15</v>
      </c>
      <c r="F34" s="146">
        <v>8.64</v>
      </c>
    </row>
    <row r="35" spans="2:6">
      <c r="B35" s="145" t="s">
        <v>2704</v>
      </c>
      <c r="C35" s="140">
        <v>7.32</v>
      </c>
      <c r="D35" s="140">
        <v>6.73</v>
      </c>
      <c r="E35" s="140">
        <v>6.86</v>
      </c>
      <c r="F35" s="146">
        <v>7.2</v>
      </c>
    </row>
    <row r="36" spans="2:6">
      <c r="B36" s="145" t="s">
        <v>2705</v>
      </c>
      <c r="C36" s="140">
        <v>8.58</v>
      </c>
      <c r="D36" s="140">
        <v>7.72</v>
      </c>
      <c r="E36" s="140">
        <v>7.18</v>
      </c>
      <c r="F36" s="146">
        <v>7.32</v>
      </c>
    </row>
    <row r="37" spans="2:6">
      <c r="B37" s="145" t="s">
        <v>2706</v>
      </c>
      <c r="C37" s="140">
        <v>10.07</v>
      </c>
      <c r="D37" s="140">
        <v>10.77</v>
      </c>
      <c r="E37" s="140">
        <v>10.34</v>
      </c>
      <c r="F37" s="146">
        <v>10.96</v>
      </c>
    </row>
    <row r="38" spans="2:6">
      <c r="B38" s="145" t="s">
        <v>2707</v>
      </c>
      <c r="C38" s="140">
        <v>11.75</v>
      </c>
      <c r="D38" s="140">
        <v>11.99</v>
      </c>
      <c r="E38" s="140">
        <v>12.71</v>
      </c>
      <c r="F38" s="146">
        <v>13.35</v>
      </c>
    </row>
    <row r="39" spans="2:6">
      <c r="B39" s="145" t="s">
        <v>2708</v>
      </c>
      <c r="C39" s="140">
        <v>4.84</v>
      </c>
      <c r="D39" s="140">
        <v>5.08</v>
      </c>
      <c r="E39" s="140">
        <v>5.13</v>
      </c>
      <c r="F39" s="146">
        <v>5.49</v>
      </c>
    </row>
    <row r="40" spans="2:6">
      <c r="B40" s="145" t="s">
        <v>2709</v>
      </c>
      <c r="C40" s="140">
        <v>13.02</v>
      </c>
      <c r="D40" s="140">
        <v>12.37</v>
      </c>
      <c r="E40" s="140">
        <v>11.5</v>
      </c>
      <c r="F40" s="146">
        <v>12.31</v>
      </c>
    </row>
    <row r="41" spans="2:6">
      <c r="B41" s="145" t="s">
        <v>2710</v>
      </c>
      <c r="C41" s="140">
        <v>7.8</v>
      </c>
      <c r="D41" s="140">
        <v>8.5</v>
      </c>
      <c r="E41" s="140">
        <v>8.67</v>
      </c>
      <c r="F41" s="146">
        <v>8.84</v>
      </c>
    </row>
    <row r="42" spans="2:6">
      <c r="B42" s="145" t="s">
        <v>2711</v>
      </c>
      <c r="C42" s="140">
        <v>8.4600000000000009</v>
      </c>
      <c r="D42" s="140">
        <v>8.8800000000000008</v>
      </c>
      <c r="E42" s="140">
        <v>8.8800000000000008</v>
      </c>
      <c r="F42" s="146">
        <v>7.99</v>
      </c>
    </row>
    <row r="43" spans="2:6">
      <c r="B43" s="145" t="s">
        <v>2712</v>
      </c>
      <c r="C43" s="140">
        <v>5.35</v>
      </c>
      <c r="D43" s="140">
        <v>5.4</v>
      </c>
      <c r="E43" s="140">
        <v>5.08</v>
      </c>
      <c r="F43" s="146">
        <v>5.38</v>
      </c>
    </row>
    <row r="44" spans="2:6">
      <c r="B44" s="145" t="s">
        <v>2713</v>
      </c>
      <c r="C44" s="140">
        <v>14.64</v>
      </c>
      <c r="D44" s="140">
        <v>13.76</v>
      </c>
      <c r="E44" s="140">
        <v>14.59</v>
      </c>
      <c r="F44" s="146">
        <v>15.9</v>
      </c>
    </row>
    <row r="45" spans="2:6">
      <c r="B45" s="145" t="s">
        <v>2714</v>
      </c>
      <c r="C45" s="140">
        <v>7.24</v>
      </c>
      <c r="D45" s="140">
        <v>7.75</v>
      </c>
      <c r="E45" s="140">
        <v>8.2200000000000006</v>
      </c>
      <c r="F45" s="146">
        <v>8.14</v>
      </c>
    </row>
    <row r="46" spans="2:6">
      <c r="B46" s="145" t="s">
        <v>2715</v>
      </c>
      <c r="C46" s="140">
        <v>9.8800000000000008</v>
      </c>
      <c r="D46" s="140">
        <v>10.47</v>
      </c>
      <c r="E46" s="140">
        <v>11.1</v>
      </c>
      <c r="F46" s="146">
        <v>12.21</v>
      </c>
    </row>
    <row r="47" spans="2:6">
      <c r="B47" s="145" t="s">
        <v>2716</v>
      </c>
      <c r="C47" s="140">
        <v>4.99</v>
      </c>
      <c r="D47" s="140">
        <v>5.04</v>
      </c>
      <c r="E47" s="140">
        <v>4.54</v>
      </c>
      <c r="F47" s="146">
        <v>4.45</v>
      </c>
    </row>
    <row r="48" spans="2:6">
      <c r="B48" s="145" t="s">
        <v>2717</v>
      </c>
      <c r="C48" s="140">
        <v>14.54</v>
      </c>
      <c r="D48" s="140">
        <v>14.83</v>
      </c>
      <c r="E48" s="140">
        <v>15.27</v>
      </c>
      <c r="F48" s="146">
        <v>15.12</v>
      </c>
    </row>
    <row r="49" spans="2:6">
      <c r="B49" s="145" t="s">
        <v>2718</v>
      </c>
      <c r="C49" s="140">
        <v>11.71</v>
      </c>
      <c r="D49" s="140">
        <v>10.16</v>
      </c>
      <c r="E49" s="140">
        <v>10.71</v>
      </c>
      <c r="F49" s="146">
        <v>10.210000000000001</v>
      </c>
    </row>
    <row r="50" spans="2:6">
      <c r="B50" s="145" t="s">
        <v>2719</v>
      </c>
      <c r="C50" s="140">
        <v>14.36</v>
      </c>
      <c r="D50" s="140">
        <v>15.22</v>
      </c>
      <c r="E50" s="140">
        <v>15.68</v>
      </c>
      <c r="F50" s="146">
        <v>14.43</v>
      </c>
    </row>
    <row r="51" spans="2:6">
      <c r="B51" s="145" t="s">
        <v>2720</v>
      </c>
      <c r="C51" s="140">
        <v>13.85</v>
      </c>
      <c r="D51" s="140">
        <v>14.13</v>
      </c>
      <c r="E51" s="140">
        <v>14.84</v>
      </c>
      <c r="F51" s="146">
        <v>13.65</v>
      </c>
    </row>
    <row r="52" spans="2:6">
      <c r="B52" s="145" t="s">
        <v>2662</v>
      </c>
      <c r="C52" s="140">
        <v>12.2</v>
      </c>
      <c r="D52" s="140">
        <v>13.42</v>
      </c>
      <c r="E52" s="140">
        <v>12.48</v>
      </c>
      <c r="F52" s="146">
        <v>11.48</v>
      </c>
    </row>
    <row r="53" spans="2:6" ht="16.5" thickBot="1">
      <c r="B53" s="147" t="s">
        <v>2721</v>
      </c>
      <c r="C53" s="148">
        <v>14.3</v>
      </c>
      <c r="D53" s="148">
        <v>15.16</v>
      </c>
      <c r="E53" s="148">
        <v>16.22</v>
      </c>
      <c r="F53" s="149">
        <v>16.059999999999999</v>
      </c>
    </row>
    <row r="1000" spans="648:648">
      <c r="XX1000" s="216">
        <v>125713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81B9F-24A0-4AE7-800E-F42E227E9BFA}">
  <sheetPr>
    <tabColor theme="9" tint="0.79998168889431442"/>
  </sheetPr>
  <dimension ref="B2:XX1002"/>
  <sheetViews>
    <sheetView showGridLines="0" topLeftCell="B831" zoomScale="80" zoomScaleNormal="80" workbookViewId="0">
      <selection activeCell="E11" sqref="E11"/>
    </sheetView>
  </sheetViews>
  <sheetFormatPr defaultColWidth="16" defaultRowHeight="15.75"/>
  <cols>
    <col min="1" max="1" width="3.42578125" style="152" customWidth="1"/>
    <col min="2" max="2" width="17.85546875" style="150" customWidth="1"/>
    <col min="3" max="3" width="16" style="150"/>
    <col min="4" max="6" width="17.85546875" style="151" customWidth="1"/>
    <col min="7" max="7" width="17.85546875" style="152" customWidth="1"/>
    <col min="8" max="8" width="10.28515625" style="152" customWidth="1"/>
    <col min="9" max="9" width="21.28515625" style="152" customWidth="1"/>
    <col min="10" max="16384" width="16" style="152"/>
  </cols>
  <sheetData>
    <row r="2" spans="2:11" ht="16.5" thickBot="1">
      <c r="B2" s="238" t="s">
        <v>2722</v>
      </c>
      <c r="C2" s="239" t="s">
        <v>2893</v>
      </c>
      <c r="D2" s="239" t="s">
        <v>2723</v>
      </c>
      <c r="E2" s="239" t="s">
        <v>2668</v>
      </c>
      <c r="F2" s="239" t="s">
        <v>2724</v>
      </c>
      <c r="G2" s="240" t="s">
        <v>2725</v>
      </c>
      <c r="H2" s="240" t="s">
        <v>3109</v>
      </c>
      <c r="I2" s="240" t="s">
        <v>3110</v>
      </c>
      <c r="J2" s="244" t="s">
        <v>2894</v>
      </c>
      <c r="K2" s="244" t="s">
        <v>3113</v>
      </c>
    </row>
    <row r="3" spans="2:11">
      <c r="B3" s="236">
        <v>1</v>
      </c>
      <c r="C3" s="153">
        <v>45322</v>
      </c>
      <c r="D3" s="151" t="s">
        <v>2726</v>
      </c>
      <c r="E3" s="151" t="s">
        <v>2706</v>
      </c>
      <c r="F3" s="151" t="s">
        <v>2670</v>
      </c>
      <c r="G3" s="154">
        <v>5</v>
      </c>
      <c r="H3" s="152">
        <f>INDEX(prices,MATCH('Food Data'!E3,foods, 0),MATCH('Food Data'!F3,districts,0))</f>
        <v>10.77</v>
      </c>
      <c r="I3" s="152">
        <f>G3*H3</f>
        <v>53.849999999999994</v>
      </c>
      <c r="J3" s="245" t="str">
        <f>TEXT(tblFood[[#This Row],[Date]],"mmmm")</f>
        <v>styczeń</v>
      </c>
      <c r="K3" s="152">
        <f>MONTH(tblFood[[#This Row],[Date]])</f>
        <v>1</v>
      </c>
    </row>
    <row r="4" spans="2:11">
      <c r="B4" s="236">
        <v>2</v>
      </c>
      <c r="C4" s="153">
        <v>45443</v>
      </c>
      <c r="D4" s="151" t="s">
        <v>2727</v>
      </c>
      <c r="E4" s="151" t="s">
        <v>2698</v>
      </c>
      <c r="F4" s="151" t="s">
        <v>2670</v>
      </c>
      <c r="G4" s="154">
        <v>1</v>
      </c>
      <c r="H4" s="152">
        <f>INDEX(prices,MATCH('Food Data'!E4,foods, 0),MATCH('Food Data'!F4,districts,0))</f>
        <v>7.46</v>
      </c>
      <c r="I4" s="152">
        <f t="shared" ref="I4:I67" si="0">G4*H4</f>
        <v>7.46</v>
      </c>
      <c r="J4" s="245" t="str">
        <f>TEXT(tblFood[[#This Row],[Date]],"mmmm")</f>
        <v>maj</v>
      </c>
      <c r="K4" s="152">
        <f>MONTH(tblFood[[#This Row],[Date]])</f>
        <v>5</v>
      </c>
    </row>
    <row r="5" spans="2:11">
      <c r="B5" s="236">
        <v>3</v>
      </c>
      <c r="C5" s="153">
        <v>45394</v>
      </c>
      <c r="D5" s="151" t="s">
        <v>2728</v>
      </c>
      <c r="E5" s="151" t="s">
        <v>2680</v>
      </c>
      <c r="F5" s="151" t="s">
        <v>2669</v>
      </c>
      <c r="G5" s="154">
        <v>13</v>
      </c>
      <c r="H5" s="152">
        <f>INDEX(prices,MATCH('Food Data'!E5,foods, 0),MATCH('Food Data'!F5,districts,0))</f>
        <v>1.89</v>
      </c>
      <c r="I5" s="152">
        <f t="shared" si="0"/>
        <v>24.57</v>
      </c>
      <c r="J5" s="245" t="str">
        <f>TEXT(tblFood[[#This Row],[Date]],"mmmm")</f>
        <v>kwiecień</v>
      </c>
      <c r="K5" s="152">
        <f>MONTH(tblFood[[#This Row],[Date]])</f>
        <v>4</v>
      </c>
    </row>
    <row r="6" spans="2:11">
      <c r="B6" s="236">
        <v>4</v>
      </c>
      <c r="C6" s="153">
        <v>45582</v>
      </c>
      <c r="D6" s="151" t="s">
        <v>2729</v>
      </c>
      <c r="E6" s="151" t="s">
        <v>2674</v>
      </c>
      <c r="F6" s="151" t="s">
        <v>2671</v>
      </c>
      <c r="G6" s="154">
        <v>4</v>
      </c>
      <c r="H6" s="152">
        <f>INDEX(prices,MATCH('Food Data'!E6,foods, 0),MATCH('Food Data'!F6,districts,0))</f>
        <v>6.13</v>
      </c>
      <c r="I6" s="152">
        <f t="shared" si="0"/>
        <v>24.52</v>
      </c>
      <c r="J6" s="245" t="str">
        <f>TEXT(tblFood[[#This Row],[Date]],"mmmm")</f>
        <v>październik</v>
      </c>
      <c r="K6" s="152">
        <f>MONTH(tblFood[[#This Row],[Date]])</f>
        <v>10</v>
      </c>
    </row>
    <row r="7" spans="2:11">
      <c r="B7" s="236">
        <v>5</v>
      </c>
      <c r="C7" s="153">
        <v>45462</v>
      </c>
      <c r="D7" s="151" t="s">
        <v>2730</v>
      </c>
      <c r="E7" s="151" t="s">
        <v>2708</v>
      </c>
      <c r="F7" s="151" t="s">
        <v>2671</v>
      </c>
      <c r="G7" s="154">
        <v>9</v>
      </c>
      <c r="H7" s="152">
        <f>INDEX(prices,MATCH('Food Data'!E7,foods, 0),MATCH('Food Data'!F7,districts,0))</f>
        <v>5.13</v>
      </c>
      <c r="I7" s="152">
        <f t="shared" si="0"/>
        <v>46.17</v>
      </c>
      <c r="J7" s="245" t="str">
        <f>TEXT(tblFood[[#This Row],[Date]],"mmmm")</f>
        <v>czerwiec</v>
      </c>
      <c r="K7" s="152">
        <f>MONTH(tblFood[[#This Row],[Date]])</f>
        <v>6</v>
      </c>
    </row>
    <row r="8" spans="2:11">
      <c r="B8" s="236">
        <v>6</v>
      </c>
      <c r="C8" s="153">
        <v>45502</v>
      </c>
      <c r="D8" s="151" t="s">
        <v>2731</v>
      </c>
      <c r="E8" s="151" t="s">
        <v>2700</v>
      </c>
      <c r="F8" s="151" t="s">
        <v>2672</v>
      </c>
      <c r="G8" s="154">
        <v>5</v>
      </c>
      <c r="H8" s="152">
        <f>INDEX(prices,MATCH('Food Data'!E8,foods, 0),MATCH('Food Data'!F8,districts,0))</f>
        <v>3.9</v>
      </c>
      <c r="I8" s="152">
        <f t="shared" si="0"/>
        <v>19.5</v>
      </c>
      <c r="J8" s="245" t="str">
        <f>TEXT(tblFood[[#This Row],[Date]],"mmmm")</f>
        <v>lipiec</v>
      </c>
      <c r="K8" s="152">
        <f>MONTH(tblFood[[#This Row],[Date]])</f>
        <v>7</v>
      </c>
    </row>
    <row r="9" spans="2:11">
      <c r="B9" s="236">
        <v>7</v>
      </c>
      <c r="C9" s="153">
        <v>45565</v>
      </c>
      <c r="D9" s="151" t="s">
        <v>2732</v>
      </c>
      <c r="E9" s="151" t="s">
        <v>2687</v>
      </c>
      <c r="F9" s="151" t="s">
        <v>2669</v>
      </c>
      <c r="G9" s="154">
        <v>9</v>
      </c>
      <c r="H9" s="152">
        <f>INDEX(prices,MATCH('Food Data'!E9,foods, 0),MATCH('Food Data'!F9,districts,0))</f>
        <v>3.38</v>
      </c>
      <c r="I9" s="152">
        <f t="shared" si="0"/>
        <v>30.419999999999998</v>
      </c>
      <c r="J9" s="245" t="str">
        <f>TEXT(tblFood[[#This Row],[Date]],"mmmm")</f>
        <v>wrzesień</v>
      </c>
      <c r="K9" s="152">
        <f>MONTH(tblFood[[#This Row],[Date]])</f>
        <v>9</v>
      </c>
    </row>
    <row r="10" spans="2:11">
      <c r="B10" s="236">
        <v>8</v>
      </c>
      <c r="C10" s="153">
        <v>45410</v>
      </c>
      <c r="D10" s="151" t="s">
        <v>2733</v>
      </c>
      <c r="E10" s="151" t="s">
        <v>2693</v>
      </c>
      <c r="F10" s="151" t="s">
        <v>2671</v>
      </c>
      <c r="G10" s="154">
        <v>20</v>
      </c>
      <c r="H10" s="152">
        <f>INDEX(prices,MATCH('Food Data'!E10,foods, 0),MATCH('Food Data'!F10,districts,0))</f>
        <v>1.68</v>
      </c>
      <c r="I10" s="152">
        <f t="shared" si="0"/>
        <v>33.6</v>
      </c>
      <c r="J10" s="245" t="str">
        <f>TEXT(tblFood[[#This Row],[Date]],"mmmm")</f>
        <v>kwiecień</v>
      </c>
      <c r="K10" s="152">
        <f>MONTH(tblFood[[#This Row],[Date]])</f>
        <v>4</v>
      </c>
    </row>
    <row r="11" spans="2:11">
      <c r="B11" s="236">
        <v>9</v>
      </c>
      <c r="C11" s="153">
        <v>45526</v>
      </c>
      <c r="D11" s="151" t="s">
        <v>2734</v>
      </c>
      <c r="E11" s="151" t="s">
        <v>2704</v>
      </c>
      <c r="F11" s="151" t="s">
        <v>2669</v>
      </c>
      <c r="G11" s="154">
        <v>10</v>
      </c>
      <c r="H11" s="152">
        <f>INDEX(prices,MATCH('Food Data'!E11,foods, 0),MATCH('Food Data'!F11,districts,0))</f>
        <v>7.32</v>
      </c>
      <c r="I11" s="152">
        <f t="shared" si="0"/>
        <v>73.2</v>
      </c>
      <c r="J11" s="245" t="str">
        <f>TEXT(tblFood[[#This Row],[Date]],"mmmm")</f>
        <v>sierpień</v>
      </c>
      <c r="K11" s="152">
        <f>MONTH(tblFood[[#This Row],[Date]])</f>
        <v>8</v>
      </c>
    </row>
    <row r="12" spans="2:11">
      <c r="B12" s="236">
        <v>10</v>
      </c>
      <c r="C12" s="153">
        <v>45499</v>
      </c>
      <c r="D12" s="151" t="s">
        <v>2734</v>
      </c>
      <c r="E12" s="151" t="s">
        <v>2689</v>
      </c>
      <c r="F12" s="151" t="s">
        <v>2671</v>
      </c>
      <c r="G12" s="154">
        <v>18</v>
      </c>
      <c r="H12" s="152">
        <f>INDEX(prices,MATCH('Food Data'!E12,foods, 0),MATCH('Food Data'!F12,districts,0))</f>
        <v>9.4700000000000006</v>
      </c>
      <c r="I12" s="152">
        <f t="shared" si="0"/>
        <v>170.46</v>
      </c>
      <c r="J12" s="245" t="str">
        <f>TEXT(tblFood[[#This Row],[Date]],"mmmm")</f>
        <v>lipiec</v>
      </c>
      <c r="K12" s="152">
        <f>MONTH(tblFood[[#This Row],[Date]])</f>
        <v>7</v>
      </c>
    </row>
    <row r="13" spans="2:11">
      <c r="B13" s="236">
        <v>11</v>
      </c>
      <c r="C13" s="153">
        <v>45622</v>
      </c>
      <c r="D13" s="151" t="s">
        <v>2726</v>
      </c>
      <c r="E13" s="151" t="s">
        <v>2698</v>
      </c>
      <c r="F13" s="151" t="s">
        <v>2672</v>
      </c>
      <c r="G13" s="154">
        <v>10</v>
      </c>
      <c r="H13" s="152">
        <f>INDEX(prices,MATCH('Food Data'!E13,foods, 0),MATCH('Food Data'!F13,districts,0))</f>
        <v>7.92</v>
      </c>
      <c r="I13" s="152">
        <f t="shared" si="0"/>
        <v>79.2</v>
      </c>
      <c r="J13" s="245" t="str">
        <f>TEXT(tblFood[[#This Row],[Date]],"mmmm")</f>
        <v>listopad</v>
      </c>
      <c r="K13" s="152">
        <f>MONTH(tblFood[[#This Row],[Date]])</f>
        <v>11</v>
      </c>
    </row>
    <row r="14" spans="2:11">
      <c r="B14" s="236">
        <v>12</v>
      </c>
      <c r="C14" s="153">
        <v>45627</v>
      </c>
      <c r="D14" s="151" t="s">
        <v>2733</v>
      </c>
      <c r="E14" s="151" t="s">
        <v>2705</v>
      </c>
      <c r="F14" s="151" t="s">
        <v>2669</v>
      </c>
      <c r="G14" s="154">
        <v>7</v>
      </c>
      <c r="H14" s="152">
        <f>INDEX(prices,MATCH('Food Data'!E14,foods, 0),MATCH('Food Data'!F14,districts,0))</f>
        <v>8.58</v>
      </c>
      <c r="I14" s="152">
        <f t="shared" si="0"/>
        <v>60.06</v>
      </c>
      <c r="J14" s="245" t="str">
        <f>TEXT(tblFood[[#This Row],[Date]],"mmmm")</f>
        <v>grudzień</v>
      </c>
      <c r="K14" s="152">
        <f>MONTH(tblFood[[#This Row],[Date]])</f>
        <v>12</v>
      </c>
    </row>
    <row r="15" spans="2:11">
      <c r="B15" s="236">
        <v>13</v>
      </c>
      <c r="C15" s="153">
        <v>45457</v>
      </c>
      <c r="D15" s="151" t="s">
        <v>2735</v>
      </c>
      <c r="E15" s="151" t="s">
        <v>2683</v>
      </c>
      <c r="F15" s="151" t="s">
        <v>2672</v>
      </c>
      <c r="G15" s="154">
        <v>3</v>
      </c>
      <c r="H15" s="152">
        <f>INDEX(prices,MATCH('Food Data'!E15,foods, 0),MATCH('Food Data'!F15,districts,0))</f>
        <v>9.0500000000000007</v>
      </c>
      <c r="I15" s="152">
        <f t="shared" si="0"/>
        <v>27.150000000000002</v>
      </c>
      <c r="J15" s="245" t="str">
        <f>TEXT(tblFood[[#This Row],[Date]],"mmmm")</f>
        <v>czerwiec</v>
      </c>
      <c r="K15" s="152">
        <f>MONTH(tblFood[[#This Row],[Date]])</f>
        <v>6</v>
      </c>
    </row>
    <row r="16" spans="2:11">
      <c r="B16" s="236">
        <v>14</v>
      </c>
      <c r="C16" s="153">
        <v>45299</v>
      </c>
      <c r="D16" s="151" t="s">
        <v>2731</v>
      </c>
      <c r="E16" s="151" t="s">
        <v>2701</v>
      </c>
      <c r="F16" s="151" t="s">
        <v>2669</v>
      </c>
      <c r="G16" s="154">
        <v>9</v>
      </c>
      <c r="H16" s="152">
        <f>INDEX(prices,MATCH('Food Data'!E16,foods, 0),MATCH('Food Data'!F16,districts,0))</f>
        <v>6.86</v>
      </c>
      <c r="I16" s="152">
        <f t="shared" si="0"/>
        <v>61.74</v>
      </c>
      <c r="J16" s="245" t="str">
        <f>TEXT(tblFood[[#This Row],[Date]],"mmmm")</f>
        <v>styczeń</v>
      </c>
      <c r="K16" s="152">
        <f>MONTH(tblFood[[#This Row],[Date]])</f>
        <v>1</v>
      </c>
    </row>
    <row r="17" spans="2:11">
      <c r="B17" s="236">
        <v>15</v>
      </c>
      <c r="C17" s="153">
        <v>45590</v>
      </c>
      <c r="D17" s="151" t="s">
        <v>2732</v>
      </c>
      <c r="E17" s="151" t="s">
        <v>2676</v>
      </c>
      <c r="F17" s="151" t="s">
        <v>2672</v>
      </c>
      <c r="G17" s="154">
        <v>8</v>
      </c>
      <c r="H17" s="152">
        <f>INDEX(prices,MATCH('Food Data'!E17,foods, 0),MATCH('Food Data'!F17,districts,0))</f>
        <v>14.22</v>
      </c>
      <c r="I17" s="152">
        <f t="shared" si="0"/>
        <v>113.76</v>
      </c>
      <c r="J17" s="245" t="str">
        <f>TEXT(tblFood[[#This Row],[Date]],"mmmm")</f>
        <v>październik</v>
      </c>
      <c r="K17" s="152">
        <f>MONTH(tblFood[[#This Row],[Date]])</f>
        <v>10</v>
      </c>
    </row>
    <row r="18" spans="2:11">
      <c r="B18" s="236">
        <v>16</v>
      </c>
      <c r="C18" s="153">
        <v>45651</v>
      </c>
      <c r="D18" s="151" t="s">
        <v>2736</v>
      </c>
      <c r="E18" s="151" t="s">
        <v>2716</v>
      </c>
      <c r="F18" s="151" t="s">
        <v>2670</v>
      </c>
      <c r="G18" s="154">
        <v>12</v>
      </c>
      <c r="H18" s="152">
        <f>INDEX(prices,MATCH('Food Data'!E18,foods, 0),MATCH('Food Data'!F18,districts,0))</f>
        <v>5.04</v>
      </c>
      <c r="I18" s="152">
        <f t="shared" si="0"/>
        <v>60.480000000000004</v>
      </c>
      <c r="J18" s="245" t="str">
        <f>TEXT(tblFood[[#This Row],[Date]],"mmmm")</f>
        <v>grudzień</v>
      </c>
      <c r="K18" s="152">
        <f>MONTH(tblFood[[#This Row],[Date]])</f>
        <v>12</v>
      </c>
    </row>
    <row r="19" spans="2:11">
      <c r="B19" s="236">
        <v>17</v>
      </c>
      <c r="C19" s="153">
        <v>45633</v>
      </c>
      <c r="D19" s="151" t="s">
        <v>2737</v>
      </c>
      <c r="E19" s="151" t="s">
        <v>2712</v>
      </c>
      <c r="F19" s="151" t="s">
        <v>2672</v>
      </c>
      <c r="G19" s="154">
        <v>19</v>
      </c>
      <c r="H19" s="152">
        <f>INDEX(prices,MATCH('Food Data'!E19,foods, 0),MATCH('Food Data'!F19,districts,0))</f>
        <v>5.38</v>
      </c>
      <c r="I19" s="152">
        <f t="shared" si="0"/>
        <v>102.22</v>
      </c>
      <c r="J19" s="245" t="str">
        <f>TEXT(tblFood[[#This Row],[Date]],"mmmm")</f>
        <v>grudzień</v>
      </c>
      <c r="K19" s="152">
        <f>MONTH(tblFood[[#This Row],[Date]])</f>
        <v>12</v>
      </c>
    </row>
    <row r="20" spans="2:11">
      <c r="B20" s="236">
        <v>18</v>
      </c>
      <c r="C20" s="153">
        <v>45528</v>
      </c>
      <c r="D20" s="151" t="s">
        <v>2731</v>
      </c>
      <c r="E20" s="151" t="s">
        <v>2678</v>
      </c>
      <c r="F20" s="151" t="s">
        <v>2672</v>
      </c>
      <c r="G20" s="154">
        <v>3</v>
      </c>
      <c r="H20" s="152">
        <f>INDEX(prices,MATCH('Food Data'!E20,foods, 0),MATCH('Food Data'!F20,districts,0))</f>
        <v>5.31</v>
      </c>
      <c r="I20" s="152">
        <f t="shared" si="0"/>
        <v>15.93</v>
      </c>
      <c r="J20" s="245" t="str">
        <f>TEXT(tblFood[[#This Row],[Date]],"mmmm")</f>
        <v>sierpień</v>
      </c>
      <c r="K20" s="152">
        <f>MONTH(tblFood[[#This Row],[Date]])</f>
        <v>8</v>
      </c>
    </row>
    <row r="21" spans="2:11">
      <c r="B21" s="236">
        <v>19</v>
      </c>
      <c r="C21" s="153">
        <v>45297</v>
      </c>
      <c r="D21" s="151" t="s">
        <v>2729</v>
      </c>
      <c r="E21" s="151" t="s">
        <v>2702</v>
      </c>
      <c r="F21" s="151" t="s">
        <v>2672</v>
      </c>
      <c r="G21" s="154">
        <v>16</v>
      </c>
      <c r="H21" s="152">
        <f>INDEX(prices,MATCH('Food Data'!E21,foods, 0),MATCH('Food Data'!F21,districts,0))</f>
        <v>5.56</v>
      </c>
      <c r="I21" s="152">
        <f t="shared" si="0"/>
        <v>88.96</v>
      </c>
      <c r="J21" s="245" t="str">
        <f>TEXT(tblFood[[#This Row],[Date]],"mmmm")</f>
        <v>styczeń</v>
      </c>
      <c r="K21" s="152">
        <f>MONTH(tblFood[[#This Row],[Date]])</f>
        <v>1</v>
      </c>
    </row>
    <row r="22" spans="2:11">
      <c r="B22" s="236">
        <v>20</v>
      </c>
      <c r="C22" s="153">
        <v>45535</v>
      </c>
      <c r="D22" s="151" t="s">
        <v>2728</v>
      </c>
      <c r="E22" s="151" t="s">
        <v>2689</v>
      </c>
      <c r="F22" s="151" t="s">
        <v>2671</v>
      </c>
      <c r="G22" s="154">
        <v>11</v>
      </c>
      <c r="H22" s="152">
        <f>INDEX(prices,MATCH('Food Data'!E22,foods, 0),MATCH('Food Data'!F22,districts,0))</f>
        <v>9.4700000000000006</v>
      </c>
      <c r="I22" s="152">
        <f t="shared" si="0"/>
        <v>104.17</v>
      </c>
      <c r="J22" s="245" t="str">
        <f>TEXT(tblFood[[#This Row],[Date]],"mmmm")</f>
        <v>sierpień</v>
      </c>
      <c r="K22" s="152">
        <f>MONTH(tblFood[[#This Row],[Date]])</f>
        <v>8</v>
      </c>
    </row>
    <row r="23" spans="2:11">
      <c r="B23" s="236">
        <v>21</v>
      </c>
      <c r="C23" s="153">
        <v>45336</v>
      </c>
      <c r="D23" s="151" t="s">
        <v>2732</v>
      </c>
      <c r="E23" s="151" t="s">
        <v>2719</v>
      </c>
      <c r="F23" s="151" t="s">
        <v>2671</v>
      </c>
      <c r="G23" s="154">
        <v>14</v>
      </c>
      <c r="H23" s="152">
        <f>INDEX(prices,MATCH('Food Data'!E23,foods, 0),MATCH('Food Data'!F23,districts,0))</f>
        <v>15.68</v>
      </c>
      <c r="I23" s="152">
        <f t="shared" si="0"/>
        <v>219.51999999999998</v>
      </c>
      <c r="J23" s="245" t="str">
        <f>TEXT(tblFood[[#This Row],[Date]],"mmmm")</f>
        <v>luty</v>
      </c>
      <c r="K23" s="152">
        <f>MONTH(tblFood[[#This Row],[Date]])</f>
        <v>2</v>
      </c>
    </row>
    <row r="24" spans="2:11">
      <c r="B24" s="236">
        <v>22</v>
      </c>
      <c r="C24" s="153">
        <v>45377</v>
      </c>
      <c r="D24" s="151" t="s">
        <v>2728</v>
      </c>
      <c r="E24" s="151" t="s">
        <v>2716</v>
      </c>
      <c r="F24" s="151" t="s">
        <v>2672</v>
      </c>
      <c r="G24" s="154">
        <v>3</v>
      </c>
      <c r="H24" s="152">
        <f>INDEX(prices,MATCH('Food Data'!E24,foods, 0),MATCH('Food Data'!F24,districts,0))</f>
        <v>4.45</v>
      </c>
      <c r="I24" s="152">
        <f t="shared" si="0"/>
        <v>13.350000000000001</v>
      </c>
      <c r="J24" s="245" t="str">
        <f>TEXT(tblFood[[#This Row],[Date]],"mmmm")</f>
        <v>marzec</v>
      </c>
      <c r="K24" s="152">
        <f>MONTH(tblFood[[#This Row],[Date]])</f>
        <v>3</v>
      </c>
    </row>
    <row r="25" spans="2:11">
      <c r="B25" s="236">
        <v>23</v>
      </c>
      <c r="C25" s="153">
        <v>45437</v>
      </c>
      <c r="D25" s="151" t="s">
        <v>2730</v>
      </c>
      <c r="E25" s="151" t="s">
        <v>2701</v>
      </c>
      <c r="F25" s="151" t="s">
        <v>2671</v>
      </c>
      <c r="G25" s="154">
        <v>9</v>
      </c>
      <c r="H25" s="152">
        <f>INDEX(prices,MATCH('Food Data'!E25,foods, 0),MATCH('Food Data'!F25,districts,0))</f>
        <v>7.49</v>
      </c>
      <c r="I25" s="152">
        <f t="shared" si="0"/>
        <v>67.41</v>
      </c>
      <c r="J25" s="245" t="str">
        <f>TEXT(tblFood[[#This Row],[Date]],"mmmm")</f>
        <v>maj</v>
      </c>
      <c r="K25" s="152">
        <f>MONTH(tblFood[[#This Row],[Date]])</f>
        <v>5</v>
      </c>
    </row>
    <row r="26" spans="2:11">
      <c r="B26" s="236">
        <v>24</v>
      </c>
      <c r="C26" s="153">
        <v>45628</v>
      </c>
      <c r="D26" s="151" t="s">
        <v>2730</v>
      </c>
      <c r="E26" s="151" t="s">
        <v>2689</v>
      </c>
      <c r="F26" s="151" t="s">
        <v>2670</v>
      </c>
      <c r="G26" s="154">
        <v>11</v>
      </c>
      <c r="H26" s="152">
        <f>INDEX(prices,MATCH('Food Data'!E26,foods, 0),MATCH('Food Data'!F26,districts,0))</f>
        <v>10.18</v>
      </c>
      <c r="I26" s="152">
        <f t="shared" si="0"/>
        <v>111.97999999999999</v>
      </c>
      <c r="J26" s="245" t="str">
        <f>TEXT(tblFood[[#This Row],[Date]],"mmmm")</f>
        <v>grudzień</v>
      </c>
      <c r="K26" s="152">
        <f>MONTH(tblFood[[#This Row],[Date]])</f>
        <v>12</v>
      </c>
    </row>
    <row r="27" spans="2:11">
      <c r="B27" s="236">
        <v>25</v>
      </c>
      <c r="C27" s="153">
        <v>45654</v>
      </c>
      <c r="D27" s="151" t="s">
        <v>2738</v>
      </c>
      <c r="E27" s="151" t="s">
        <v>2711</v>
      </c>
      <c r="F27" s="151" t="s">
        <v>2671</v>
      </c>
      <c r="G27" s="154">
        <v>8</v>
      </c>
      <c r="H27" s="152">
        <f>INDEX(prices,MATCH('Food Data'!E27,foods, 0),MATCH('Food Data'!F27,districts,0))</f>
        <v>8.8800000000000008</v>
      </c>
      <c r="I27" s="152">
        <f t="shared" si="0"/>
        <v>71.040000000000006</v>
      </c>
      <c r="J27" s="245" t="str">
        <f>TEXT(tblFood[[#This Row],[Date]],"mmmm")</f>
        <v>grudzień</v>
      </c>
      <c r="K27" s="152">
        <f>MONTH(tblFood[[#This Row],[Date]])</f>
        <v>12</v>
      </c>
    </row>
    <row r="28" spans="2:11">
      <c r="B28" s="236">
        <v>26</v>
      </c>
      <c r="C28" s="153">
        <v>45352</v>
      </c>
      <c r="D28" s="151" t="s">
        <v>2734</v>
      </c>
      <c r="E28" s="151" t="s">
        <v>2697</v>
      </c>
      <c r="F28" s="151" t="s">
        <v>2671</v>
      </c>
      <c r="G28" s="154">
        <v>16</v>
      </c>
      <c r="H28" s="152">
        <f>INDEX(prices,MATCH('Food Data'!E28,foods, 0),MATCH('Food Data'!F28,districts,0))</f>
        <v>13.89</v>
      </c>
      <c r="I28" s="152">
        <f t="shared" si="0"/>
        <v>222.24</v>
      </c>
      <c r="J28" s="245" t="str">
        <f>TEXT(tblFood[[#This Row],[Date]],"mmmm")</f>
        <v>marzec</v>
      </c>
      <c r="K28" s="152">
        <f>MONTH(tblFood[[#This Row],[Date]])</f>
        <v>3</v>
      </c>
    </row>
    <row r="29" spans="2:11">
      <c r="B29" s="236">
        <v>27</v>
      </c>
      <c r="C29" s="153">
        <v>45375</v>
      </c>
      <c r="D29" s="151" t="s">
        <v>2727</v>
      </c>
      <c r="E29" s="151" t="s">
        <v>2700</v>
      </c>
      <c r="F29" s="151" t="s">
        <v>2671</v>
      </c>
      <c r="G29" s="154">
        <v>3</v>
      </c>
      <c r="H29" s="152">
        <f>INDEX(prices,MATCH('Food Data'!E29,foods, 0),MATCH('Food Data'!F29,districts,0))</f>
        <v>3.98</v>
      </c>
      <c r="I29" s="152">
        <f t="shared" si="0"/>
        <v>11.94</v>
      </c>
      <c r="J29" s="245" t="str">
        <f>TEXT(tblFood[[#This Row],[Date]],"mmmm")</f>
        <v>marzec</v>
      </c>
      <c r="K29" s="152">
        <f>MONTH(tblFood[[#This Row],[Date]])</f>
        <v>3</v>
      </c>
    </row>
    <row r="30" spans="2:11">
      <c r="B30" s="236">
        <v>28</v>
      </c>
      <c r="C30" s="153">
        <v>45546</v>
      </c>
      <c r="D30" s="151" t="s">
        <v>2730</v>
      </c>
      <c r="E30" s="151" t="s">
        <v>2713</v>
      </c>
      <c r="F30" s="151" t="s">
        <v>2669</v>
      </c>
      <c r="G30" s="154">
        <v>10</v>
      </c>
      <c r="H30" s="152">
        <f>INDEX(prices,MATCH('Food Data'!E30,foods, 0),MATCH('Food Data'!F30,districts,0))</f>
        <v>14.64</v>
      </c>
      <c r="I30" s="152">
        <f t="shared" si="0"/>
        <v>146.4</v>
      </c>
      <c r="J30" s="245" t="str">
        <f>TEXT(tblFood[[#This Row],[Date]],"mmmm")</f>
        <v>wrzesień</v>
      </c>
      <c r="K30" s="152">
        <f>MONTH(tblFood[[#This Row],[Date]])</f>
        <v>9</v>
      </c>
    </row>
    <row r="31" spans="2:11">
      <c r="B31" s="236">
        <v>29</v>
      </c>
      <c r="C31" s="153">
        <v>45419</v>
      </c>
      <c r="D31" s="151" t="s">
        <v>2735</v>
      </c>
      <c r="E31" s="151" t="s">
        <v>2718</v>
      </c>
      <c r="F31" s="151" t="s">
        <v>2669</v>
      </c>
      <c r="G31" s="154">
        <v>5</v>
      </c>
      <c r="H31" s="152">
        <f>INDEX(prices,MATCH('Food Data'!E31,foods, 0),MATCH('Food Data'!F31,districts,0))</f>
        <v>11.71</v>
      </c>
      <c r="I31" s="152">
        <f t="shared" si="0"/>
        <v>58.550000000000004</v>
      </c>
      <c r="J31" s="245" t="str">
        <f>TEXT(tblFood[[#This Row],[Date]],"mmmm")</f>
        <v>maj</v>
      </c>
      <c r="K31" s="152">
        <f>MONTH(tblFood[[#This Row],[Date]])</f>
        <v>5</v>
      </c>
    </row>
    <row r="32" spans="2:11">
      <c r="B32" s="236">
        <v>30</v>
      </c>
      <c r="C32" s="153">
        <v>45464</v>
      </c>
      <c r="D32" s="151" t="s">
        <v>2731</v>
      </c>
      <c r="E32" s="151" t="s">
        <v>2704</v>
      </c>
      <c r="F32" s="151" t="s">
        <v>2671</v>
      </c>
      <c r="G32" s="154">
        <v>14</v>
      </c>
      <c r="H32" s="152">
        <f>INDEX(prices,MATCH('Food Data'!E32,foods, 0),MATCH('Food Data'!F32,districts,0))</f>
        <v>6.86</v>
      </c>
      <c r="I32" s="152">
        <f t="shared" si="0"/>
        <v>96.04</v>
      </c>
      <c r="J32" s="245" t="str">
        <f>TEXT(tblFood[[#This Row],[Date]],"mmmm")</f>
        <v>czerwiec</v>
      </c>
      <c r="K32" s="152">
        <f>MONTH(tblFood[[#This Row],[Date]])</f>
        <v>6</v>
      </c>
    </row>
    <row r="33" spans="2:11">
      <c r="B33" s="236">
        <v>31</v>
      </c>
      <c r="C33" s="153">
        <v>45364</v>
      </c>
      <c r="D33" s="151" t="s">
        <v>2739</v>
      </c>
      <c r="E33" s="151" t="s">
        <v>2719</v>
      </c>
      <c r="F33" s="151" t="s">
        <v>2670</v>
      </c>
      <c r="G33" s="154">
        <v>5</v>
      </c>
      <c r="H33" s="152">
        <f>INDEX(prices,MATCH('Food Data'!E33,foods, 0),MATCH('Food Data'!F33,districts,0))</f>
        <v>15.22</v>
      </c>
      <c r="I33" s="152">
        <f t="shared" si="0"/>
        <v>76.100000000000009</v>
      </c>
      <c r="J33" s="245" t="str">
        <f>TEXT(tblFood[[#This Row],[Date]],"mmmm")</f>
        <v>marzec</v>
      </c>
      <c r="K33" s="152">
        <f>MONTH(tblFood[[#This Row],[Date]])</f>
        <v>3</v>
      </c>
    </row>
    <row r="34" spans="2:11">
      <c r="B34" s="236">
        <v>32</v>
      </c>
      <c r="C34" s="153">
        <v>45504</v>
      </c>
      <c r="D34" s="151" t="s">
        <v>2739</v>
      </c>
      <c r="E34" s="151" t="s">
        <v>2681</v>
      </c>
      <c r="F34" s="151" t="s">
        <v>2670</v>
      </c>
      <c r="G34" s="154">
        <v>6</v>
      </c>
      <c r="H34" s="152">
        <f>INDEX(prices,MATCH('Food Data'!E34,foods, 0),MATCH('Food Data'!F34,districts,0))</f>
        <v>5.88</v>
      </c>
      <c r="I34" s="152">
        <f t="shared" si="0"/>
        <v>35.28</v>
      </c>
      <c r="J34" s="245" t="str">
        <f>TEXT(tblFood[[#This Row],[Date]],"mmmm")</f>
        <v>lipiec</v>
      </c>
      <c r="K34" s="152">
        <f>MONTH(tblFood[[#This Row],[Date]])</f>
        <v>7</v>
      </c>
    </row>
    <row r="35" spans="2:11">
      <c r="B35" s="236">
        <v>33</v>
      </c>
      <c r="C35" s="153">
        <v>45566</v>
      </c>
      <c r="D35" s="151" t="s">
        <v>2740</v>
      </c>
      <c r="E35" s="151" t="s">
        <v>2697</v>
      </c>
      <c r="F35" s="151" t="s">
        <v>2672</v>
      </c>
      <c r="G35" s="154">
        <v>18</v>
      </c>
      <c r="H35" s="152">
        <f>INDEX(prices,MATCH('Food Data'!E35,foods, 0),MATCH('Food Data'!F35,districts,0))</f>
        <v>14.45</v>
      </c>
      <c r="I35" s="152">
        <f t="shared" si="0"/>
        <v>260.09999999999997</v>
      </c>
      <c r="J35" s="245" t="str">
        <f>TEXT(tblFood[[#This Row],[Date]],"mmmm")</f>
        <v>październik</v>
      </c>
      <c r="K35" s="152">
        <f>MONTH(tblFood[[#This Row],[Date]])</f>
        <v>10</v>
      </c>
    </row>
    <row r="36" spans="2:11">
      <c r="B36" s="236">
        <v>34</v>
      </c>
      <c r="C36" s="153">
        <v>45598</v>
      </c>
      <c r="D36" s="151" t="s">
        <v>2740</v>
      </c>
      <c r="E36" s="151" t="s">
        <v>2702</v>
      </c>
      <c r="F36" s="151" t="s">
        <v>2669</v>
      </c>
      <c r="G36" s="154">
        <v>5</v>
      </c>
      <c r="H36" s="152">
        <f>INDEX(prices,MATCH('Food Data'!E36,foods, 0),MATCH('Food Data'!F36,districts,0))</f>
        <v>5.32</v>
      </c>
      <c r="I36" s="152">
        <f t="shared" si="0"/>
        <v>26.6</v>
      </c>
      <c r="J36" s="245" t="str">
        <f>TEXT(tblFood[[#This Row],[Date]],"mmmm")</f>
        <v>listopad</v>
      </c>
      <c r="K36" s="152">
        <f>MONTH(tblFood[[#This Row],[Date]])</f>
        <v>11</v>
      </c>
    </row>
    <row r="37" spans="2:11">
      <c r="B37" s="236">
        <v>35</v>
      </c>
      <c r="C37" s="153">
        <v>45649</v>
      </c>
      <c r="D37" s="151" t="s">
        <v>2731</v>
      </c>
      <c r="E37" s="151" t="s">
        <v>2679</v>
      </c>
      <c r="F37" s="151" t="s">
        <v>2672</v>
      </c>
      <c r="G37" s="154">
        <v>18</v>
      </c>
      <c r="H37" s="152">
        <f>INDEX(prices,MATCH('Food Data'!E37,foods, 0),MATCH('Food Data'!F37,districts,0))</f>
        <v>9.43</v>
      </c>
      <c r="I37" s="152">
        <f t="shared" si="0"/>
        <v>169.74</v>
      </c>
      <c r="J37" s="245" t="str">
        <f>TEXT(tblFood[[#This Row],[Date]],"mmmm")</f>
        <v>grudzień</v>
      </c>
      <c r="K37" s="152">
        <f>MONTH(tblFood[[#This Row],[Date]])</f>
        <v>12</v>
      </c>
    </row>
    <row r="38" spans="2:11">
      <c r="B38" s="236">
        <v>36</v>
      </c>
      <c r="C38" s="153">
        <v>45541</v>
      </c>
      <c r="D38" s="151" t="s">
        <v>2741</v>
      </c>
      <c r="E38" s="151" t="s">
        <v>2704</v>
      </c>
      <c r="F38" s="151" t="s">
        <v>2671</v>
      </c>
      <c r="G38" s="154">
        <v>12</v>
      </c>
      <c r="H38" s="152">
        <f>INDEX(prices,MATCH('Food Data'!E38,foods, 0),MATCH('Food Data'!F38,districts,0))</f>
        <v>6.86</v>
      </c>
      <c r="I38" s="152">
        <f t="shared" si="0"/>
        <v>82.320000000000007</v>
      </c>
      <c r="J38" s="245" t="str">
        <f>TEXT(tblFood[[#This Row],[Date]],"mmmm")</f>
        <v>wrzesień</v>
      </c>
      <c r="K38" s="152">
        <f>MONTH(tblFood[[#This Row],[Date]])</f>
        <v>9</v>
      </c>
    </row>
    <row r="39" spans="2:11">
      <c r="B39" s="236">
        <v>37</v>
      </c>
      <c r="C39" s="153">
        <v>45355</v>
      </c>
      <c r="D39" s="151" t="s">
        <v>2741</v>
      </c>
      <c r="E39" s="151" t="s">
        <v>2684</v>
      </c>
      <c r="F39" s="151" t="s">
        <v>2672</v>
      </c>
      <c r="G39" s="154">
        <v>14</v>
      </c>
      <c r="H39" s="152">
        <f>INDEX(prices,MATCH('Food Data'!E39,foods, 0),MATCH('Food Data'!F39,districts,0))</f>
        <v>12.44</v>
      </c>
      <c r="I39" s="152">
        <f t="shared" si="0"/>
        <v>174.16</v>
      </c>
      <c r="J39" s="245" t="str">
        <f>TEXT(tblFood[[#This Row],[Date]],"mmmm")</f>
        <v>marzec</v>
      </c>
      <c r="K39" s="152">
        <f>MONTH(tblFood[[#This Row],[Date]])</f>
        <v>3</v>
      </c>
    </row>
    <row r="40" spans="2:11">
      <c r="B40" s="236">
        <v>38</v>
      </c>
      <c r="C40" s="153">
        <v>45423</v>
      </c>
      <c r="D40" s="151" t="s">
        <v>2742</v>
      </c>
      <c r="E40" s="151" t="s">
        <v>2704</v>
      </c>
      <c r="F40" s="151" t="s">
        <v>2672</v>
      </c>
      <c r="G40" s="154">
        <v>19</v>
      </c>
      <c r="H40" s="152">
        <f>INDEX(prices,MATCH('Food Data'!E40,foods, 0),MATCH('Food Data'!F40,districts,0))</f>
        <v>7.2</v>
      </c>
      <c r="I40" s="152">
        <f t="shared" si="0"/>
        <v>136.80000000000001</v>
      </c>
      <c r="J40" s="245" t="str">
        <f>TEXT(tblFood[[#This Row],[Date]],"mmmm")</f>
        <v>maj</v>
      </c>
      <c r="K40" s="152">
        <f>MONTH(tblFood[[#This Row],[Date]])</f>
        <v>5</v>
      </c>
    </row>
    <row r="41" spans="2:11">
      <c r="B41" s="236">
        <v>39</v>
      </c>
      <c r="C41" s="153">
        <v>45522</v>
      </c>
      <c r="D41" s="151" t="s">
        <v>2741</v>
      </c>
      <c r="E41" s="151" t="s">
        <v>2708</v>
      </c>
      <c r="F41" s="151" t="s">
        <v>2671</v>
      </c>
      <c r="G41" s="154">
        <v>12</v>
      </c>
      <c r="H41" s="152">
        <f>INDEX(prices,MATCH('Food Data'!E41,foods, 0),MATCH('Food Data'!F41,districts,0))</f>
        <v>5.13</v>
      </c>
      <c r="I41" s="152">
        <f t="shared" si="0"/>
        <v>61.56</v>
      </c>
      <c r="J41" s="245" t="str">
        <f>TEXT(tblFood[[#This Row],[Date]],"mmmm")</f>
        <v>sierpień</v>
      </c>
      <c r="K41" s="152">
        <f>MONTH(tblFood[[#This Row],[Date]])</f>
        <v>8</v>
      </c>
    </row>
    <row r="42" spans="2:11">
      <c r="B42" s="236">
        <v>40</v>
      </c>
      <c r="C42" s="153">
        <v>45387</v>
      </c>
      <c r="D42" s="151" t="s">
        <v>2733</v>
      </c>
      <c r="E42" s="151" t="s">
        <v>2676</v>
      </c>
      <c r="F42" s="151" t="s">
        <v>2671</v>
      </c>
      <c r="G42" s="154">
        <v>9</v>
      </c>
      <c r="H42" s="152">
        <f>INDEX(prices,MATCH('Food Data'!E42,foods, 0),MATCH('Food Data'!F42,districts,0))</f>
        <v>14.51</v>
      </c>
      <c r="I42" s="152">
        <f t="shared" si="0"/>
        <v>130.59</v>
      </c>
      <c r="J42" s="245" t="str">
        <f>TEXT(tblFood[[#This Row],[Date]],"mmmm")</f>
        <v>kwiecień</v>
      </c>
      <c r="K42" s="152">
        <f>MONTH(tblFood[[#This Row],[Date]])</f>
        <v>4</v>
      </c>
    </row>
    <row r="43" spans="2:11">
      <c r="B43" s="236">
        <v>41</v>
      </c>
      <c r="C43" s="153">
        <v>45447</v>
      </c>
      <c r="D43" s="151" t="s">
        <v>2735</v>
      </c>
      <c r="E43" s="151" t="s">
        <v>2721</v>
      </c>
      <c r="F43" s="151" t="s">
        <v>2670</v>
      </c>
      <c r="G43" s="154">
        <v>1</v>
      </c>
      <c r="H43" s="152">
        <f>INDEX(prices,MATCH('Food Data'!E43,foods, 0),MATCH('Food Data'!F43,districts,0))</f>
        <v>15.16</v>
      </c>
      <c r="I43" s="152">
        <f t="shared" si="0"/>
        <v>15.16</v>
      </c>
      <c r="J43" s="245" t="str">
        <f>TEXT(tblFood[[#This Row],[Date]],"mmmm")</f>
        <v>czerwiec</v>
      </c>
      <c r="K43" s="152">
        <f>MONTH(tblFood[[#This Row],[Date]])</f>
        <v>6</v>
      </c>
    </row>
    <row r="44" spans="2:11">
      <c r="B44" s="236">
        <v>42</v>
      </c>
      <c r="C44" s="153">
        <v>45369</v>
      </c>
      <c r="D44" s="151" t="s">
        <v>2729</v>
      </c>
      <c r="E44" s="151" t="s">
        <v>2718</v>
      </c>
      <c r="F44" s="151" t="s">
        <v>2669</v>
      </c>
      <c r="G44" s="154">
        <v>8</v>
      </c>
      <c r="H44" s="152">
        <f>INDEX(prices,MATCH('Food Data'!E44,foods, 0),MATCH('Food Data'!F44,districts,0))</f>
        <v>11.71</v>
      </c>
      <c r="I44" s="152">
        <f t="shared" si="0"/>
        <v>93.68</v>
      </c>
      <c r="J44" s="245" t="str">
        <f>TEXT(tblFood[[#This Row],[Date]],"mmmm")</f>
        <v>marzec</v>
      </c>
      <c r="K44" s="152">
        <f>MONTH(tblFood[[#This Row],[Date]])</f>
        <v>3</v>
      </c>
    </row>
    <row r="45" spans="2:11">
      <c r="B45" s="236">
        <v>43</v>
      </c>
      <c r="C45" s="153">
        <v>45539</v>
      </c>
      <c r="D45" s="151" t="s">
        <v>2743</v>
      </c>
      <c r="E45" s="151" t="s">
        <v>2701</v>
      </c>
      <c r="F45" s="151" t="s">
        <v>2672</v>
      </c>
      <c r="G45" s="154">
        <v>14</v>
      </c>
      <c r="H45" s="152">
        <f>INDEX(prices,MATCH('Food Data'!E45,foods, 0),MATCH('Food Data'!F45,districts,0))</f>
        <v>6.82</v>
      </c>
      <c r="I45" s="152">
        <f t="shared" si="0"/>
        <v>95.48</v>
      </c>
      <c r="J45" s="245" t="str">
        <f>TEXT(tblFood[[#This Row],[Date]],"mmmm")</f>
        <v>wrzesień</v>
      </c>
      <c r="K45" s="152">
        <f>MONTH(tblFood[[#This Row],[Date]])</f>
        <v>9</v>
      </c>
    </row>
    <row r="46" spans="2:11">
      <c r="B46" s="236">
        <v>44</v>
      </c>
      <c r="C46" s="153">
        <v>45338</v>
      </c>
      <c r="D46" s="151" t="s">
        <v>2730</v>
      </c>
      <c r="E46" s="151" t="s">
        <v>2717</v>
      </c>
      <c r="F46" s="151" t="s">
        <v>2672</v>
      </c>
      <c r="G46" s="154">
        <v>7</v>
      </c>
      <c r="H46" s="152">
        <f>INDEX(prices,MATCH('Food Data'!E46,foods, 0),MATCH('Food Data'!F46,districts,0))</f>
        <v>15.12</v>
      </c>
      <c r="I46" s="152">
        <f t="shared" si="0"/>
        <v>105.83999999999999</v>
      </c>
      <c r="J46" s="245" t="str">
        <f>TEXT(tblFood[[#This Row],[Date]],"mmmm")</f>
        <v>luty</v>
      </c>
      <c r="K46" s="152">
        <f>MONTH(tblFood[[#This Row],[Date]])</f>
        <v>2</v>
      </c>
    </row>
    <row r="47" spans="2:11">
      <c r="B47" s="236">
        <v>45</v>
      </c>
      <c r="C47" s="153">
        <v>45474</v>
      </c>
      <c r="D47" s="151" t="s">
        <v>2727</v>
      </c>
      <c r="E47" s="151" t="s">
        <v>2704</v>
      </c>
      <c r="F47" s="151" t="s">
        <v>2669</v>
      </c>
      <c r="G47" s="154">
        <v>6</v>
      </c>
      <c r="H47" s="152">
        <f>INDEX(prices,MATCH('Food Data'!E47,foods, 0),MATCH('Food Data'!F47,districts,0))</f>
        <v>7.32</v>
      </c>
      <c r="I47" s="152">
        <f t="shared" si="0"/>
        <v>43.92</v>
      </c>
      <c r="J47" s="245" t="str">
        <f>TEXT(tblFood[[#This Row],[Date]],"mmmm")</f>
        <v>lipiec</v>
      </c>
      <c r="K47" s="152">
        <f>MONTH(tblFood[[#This Row],[Date]])</f>
        <v>7</v>
      </c>
    </row>
    <row r="48" spans="2:11">
      <c r="B48" s="236">
        <v>46</v>
      </c>
      <c r="C48" s="153">
        <v>45573</v>
      </c>
      <c r="D48" s="151" t="s">
        <v>2744</v>
      </c>
      <c r="E48" s="151" t="s">
        <v>2709</v>
      </c>
      <c r="F48" s="151" t="s">
        <v>2670</v>
      </c>
      <c r="G48" s="154">
        <v>16</v>
      </c>
      <c r="H48" s="152">
        <f>INDEX(prices,MATCH('Food Data'!E48,foods, 0),MATCH('Food Data'!F48,districts,0))</f>
        <v>12.37</v>
      </c>
      <c r="I48" s="152">
        <f t="shared" si="0"/>
        <v>197.92</v>
      </c>
      <c r="J48" s="245" t="str">
        <f>TEXT(tblFood[[#This Row],[Date]],"mmmm")</f>
        <v>październik</v>
      </c>
      <c r="K48" s="152">
        <f>MONTH(tblFood[[#This Row],[Date]])</f>
        <v>10</v>
      </c>
    </row>
    <row r="49" spans="2:11">
      <c r="B49" s="236">
        <v>47</v>
      </c>
      <c r="C49" s="153">
        <v>45327</v>
      </c>
      <c r="D49" s="151" t="s">
        <v>2739</v>
      </c>
      <c r="E49" s="151" t="s">
        <v>2687</v>
      </c>
      <c r="F49" s="151" t="s">
        <v>2669</v>
      </c>
      <c r="G49" s="154">
        <v>1</v>
      </c>
      <c r="H49" s="152">
        <f>INDEX(prices,MATCH('Food Data'!E49,foods, 0),MATCH('Food Data'!F49,districts,0))</f>
        <v>3.38</v>
      </c>
      <c r="I49" s="152">
        <f t="shared" si="0"/>
        <v>3.38</v>
      </c>
      <c r="J49" s="245" t="str">
        <f>TEXT(tblFood[[#This Row],[Date]],"mmmm")</f>
        <v>luty</v>
      </c>
      <c r="K49" s="152">
        <f>MONTH(tblFood[[#This Row],[Date]])</f>
        <v>2</v>
      </c>
    </row>
    <row r="50" spans="2:11">
      <c r="B50" s="236">
        <v>48</v>
      </c>
      <c r="C50" s="153">
        <v>45648</v>
      </c>
      <c r="D50" s="151" t="s">
        <v>2739</v>
      </c>
      <c r="E50" s="151" t="s">
        <v>2708</v>
      </c>
      <c r="F50" s="151" t="s">
        <v>2670</v>
      </c>
      <c r="G50" s="154">
        <v>4</v>
      </c>
      <c r="H50" s="152">
        <f>INDEX(prices,MATCH('Food Data'!E50,foods, 0),MATCH('Food Data'!F50,districts,0))</f>
        <v>5.08</v>
      </c>
      <c r="I50" s="152">
        <f t="shared" si="0"/>
        <v>20.32</v>
      </c>
      <c r="J50" s="245" t="str">
        <f>TEXT(tblFood[[#This Row],[Date]],"mmmm")</f>
        <v>grudzień</v>
      </c>
      <c r="K50" s="152">
        <f>MONTH(tblFood[[#This Row],[Date]])</f>
        <v>12</v>
      </c>
    </row>
    <row r="51" spans="2:11">
      <c r="B51" s="236">
        <v>49</v>
      </c>
      <c r="C51" s="153">
        <v>45526</v>
      </c>
      <c r="D51" s="151" t="s">
        <v>2732</v>
      </c>
      <c r="E51" s="151" t="s">
        <v>2715</v>
      </c>
      <c r="F51" s="151" t="s">
        <v>2669</v>
      </c>
      <c r="G51" s="154">
        <v>13</v>
      </c>
      <c r="H51" s="152">
        <f>INDEX(prices,MATCH('Food Data'!E51,foods, 0),MATCH('Food Data'!F51,districts,0))</f>
        <v>9.8800000000000008</v>
      </c>
      <c r="I51" s="152">
        <f t="shared" si="0"/>
        <v>128.44</v>
      </c>
      <c r="J51" s="245" t="str">
        <f>TEXT(tblFood[[#This Row],[Date]],"mmmm")</f>
        <v>sierpień</v>
      </c>
      <c r="K51" s="152">
        <f>MONTH(tblFood[[#This Row],[Date]])</f>
        <v>8</v>
      </c>
    </row>
    <row r="52" spans="2:11">
      <c r="B52" s="236">
        <v>50</v>
      </c>
      <c r="C52" s="153">
        <v>45330</v>
      </c>
      <c r="D52" s="151" t="s">
        <v>2730</v>
      </c>
      <c r="E52" s="151" t="s">
        <v>2706</v>
      </c>
      <c r="F52" s="151" t="s">
        <v>2671</v>
      </c>
      <c r="G52" s="154">
        <v>13</v>
      </c>
      <c r="H52" s="152">
        <f>INDEX(prices,MATCH('Food Data'!E52,foods, 0),MATCH('Food Data'!F52,districts,0))</f>
        <v>10.34</v>
      </c>
      <c r="I52" s="152">
        <f t="shared" si="0"/>
        <v>134.41999999999999</v>
      </c>
      <c r="J52" s="245" t="str">
        <f>TEXT(tblFood[[#This Row],[Date]],"mmmm")</f>
        <v>luty</v>
      </c>
      <c r="K52" s="152">
        <f>MONTH(tblFood[[#This Row],[Date]])</f>
        <v>2</v>
      </c>
    </row>
    <row r="53" spans="2:11">
      <c r="B53" s="236">
        <v>51</v>
      </c>
      <c r="C53" s="153">
        <v>45417</v>
      </c>
      <c r="D53" s="151" t="s">
        <v>2745</v>
      </c>
      <c r="E53" s="151" t="s">
        <v>2705</v>
      </c>
      <c r="F53" s="151" t="s">
        <v>2670</v>
      </c>
      <c r="G53" s="154">
        <v>8</v>
      </c>
      <c r="H53" s="152">
        <f>INDEX(prices,MATCH('Food Data'!E53,foods, 0),MATCH('Food Data'!F53,districts,0))</f>
        <v>7.72</v>
      </c>
      <c r="I53" s="152">
        <f t="shared" si="0"/>
        <v>61.76</v>
      </c>
      <c r="J53" s="245" t="str">
        <f>TEXT(tblFood[[#This Row],[Date]],"mmmm")</f>
        <v>maj</v>
      </c>
      <c r="K53" s="152">
        <f>MONTH(tblFood[[#This Row],[Date]])</f>
        <v>5</v>
      </c>
    </row>
    <row r="54" spans="2:11">
      <c r="B54" s="236">
        <v>52</v>
      </c>
      <c r="C54" s="153">
        <v>45368</v>
      </c>
      <c r="D54" s="151" t="s">
        <v>2729</v>
      </c>
      <c r="E54" s="151" t="s">
        <v>2695</v>
      </c>
      <c r="F54" s="151" t="s">
        <v>2672</v>
      </c>
      <c r="G54" s="154">
        <v>1</v>
      </c>
      <c r="H54" s="152">
        <f>INDEX(prices,MATCH('Food Data'!E54,foods, 0),MATCH('Food Data'!F54,districts,0))</f>
        <v>2.7</v>
      </c>
      <c r="I54" s="152">
        <f t="shared" si="0"/>
        <v>2.7</v>
      </c>
      <c r="J54" s="245" t="str">
        <f>TEXT(tblFood[[#This Row],[Date]],"mmmm")</f>
        <v>marzec</v>
      </c>
      <c r="K54" s="152">
        <f>MONTH(tblFood[[#This Row],[Date]])</f>
        <v>3</v>
      </c>
    </row>
    <row r="55" spans="2:11">
      <c r="B55" s="236">
        <v>53</v>
      </c>
      <c r="C55" s="153">
        <v>45402</v>
      </c>
      <c r="D55" s="151" t="s">
        <v>2746</v>
      </c>
      <c r="E55" s="151" t="s">
        <v>2703</v>
      </c>
      <c r="F55" s="151" t="s">
        <v>2670</v>
      </c>
      <c r="G55" s="154">
        <v>11</v>
      </c>
      <c r="H55" s="152">
        <f>INDEX(prices,MATCH('Food Data'!E55,foods, 0),MATCH('Food Data'!F55,districts,0))</f>
        <v>8.15</v>
      </c>
      <c r="I55" s="152">
        <f t="shared" si="0"/>
        <v>89.65</v>
      </c>
      <c r="J55" s="245" t="str">
        <f>TEXT(tblFood[[#This Row],[Date]],"mmmm")</f>
        <v>kwiecień</v>
      </c>
      <c r="K55" s="152">
        <f>MONTH(tblFood[[#This Row],[Date]])</f>
        <v>4</v>
      </c>
    </row>
    <row r="56" spans="2:11">
      <c r="B56" s="236">
        <v>54</v>
      </c>
      <c r="C56" s="153">
        <v>45357</v>
      </c>
      <c r="D56" s="151" t="s">
        <v>2738</v>
      </c>
      <c r="E56" s="151" t="s">
        <v>2662</v>
      </c>
      <c r="F56" s="151" t="s">
        <v>2671</v>
      </c>
      <c r="G56" s="154">
        <v>4</v>
      </c>
      <c r="H56" s="152">
        <f>INDEX(prices,MATCH('Food Data'!E56,foods, 0),MATCH('Food Data'!F56,districts,0))</f>
        <v>12.48</v>
      </c>
      <c r="I56" s="152">
        <f t="shared" si="0"/>
        <v>49.92</v>
      </c>
      <c r="J56" s="245" t="str">
        <f>TEXT(tblFood[[#This Row],[Date]],"mmmm")</f>
        <v>marzec</v>
      </c>
      <c r="K56" s="152">
        <f>MONTH(tblFood[[#This Row],[Date]])</f>
        <v>3</v>
      </c>
    </row>
    <row r="57" spans="2:11">
      <c r="B57" s="236">
        <v>55</v>
      </c>
      <c r="C57" s="153">
        <v>45486</v>
      </c>
      <c r="D57" s="151" t="s">
        <v>2747</v>
      </c>
      <c r="E57" s="151" t="s">
        <v>2715</v>
      </c>
      <c r="F57" s="151" t="s">
        <v>2669</v>
      </c>
      <c r="G57" s="154">
        <v>1</v>
      </c>
      <c r="H57" s="152">
        <f>INDEX(prices,MATCH('Food Data'!E57,foods, 0),MATCH('Food Data'!F57,districts,0))</f>
        <v>9.8800000000000008</v>
      </c>
      <c r="I57" s="152">
        <f t="shared" si="0"/>
        <v>9.8800000000000008</v>
      </c>
      <c r="J57" s="245" t="str">
        <f>TEXT(tblFood[[#This Row],[Date]],"mmmm")</f>
        <v>lipiec</v>
      </c>
      <c r="K57" s="152">
        <f>MONTH(tblFood[[#This Row],[Date]])</f>
        <v>7</v>
      </c>
    </row>
    <row r="58" spans="2:11">
      <c r="B58" s="236">
        <v>56</v>
      </c>
      <c r="C58" s="153">
        <v>45527</v>
      </c>
      <c r="D58" s="151" t="s">
        <v>2726</v>
      </c>
      <c r="E58" s="151" t="s">
        <v>2676</v>
      </c>
      <c r="F58" s="151" t="s">
        <v>2671</v>
      </c>
      <c r="G58" s="154">
        <v>7</v>
      </c>
      <c r="H58" s="152">
        <f>INDEX(prices,MATCH('Food Data'!E58,foods, 0),MATCH('Food Data'!F58,districts,0))</f>
        <v>14.51</v>
      </c>
      <c r="I58" s="152">
        <f t="shared" si="0"/>
        <v>101.57</v>
      </c>
      <c r="J58" s="245" t="str">
        <f>TEXT(tblFood[[#This Row],[Date]],"mmmm")</f>
        <v>sierpień</v>
      </c>
      <c r="K58" s="152">
        <f>MONTH(tblFood[[#This Row],[Date]])</f>
        <v>8</v>
      </c>
    </row>
    <row r="59" spans="2:11">
      <c r="B59" s="236">
        <v>57</v>
      </c>
      <c r="C59" s="153">
        <v>45657</v>
      </c>
      <c r="D59" s="151" t="s">
        <v>2730</v>
      </c>
      <c r="E59" s="151" t="s">
        <v>2716</v>
      </c>
      <c r="F59" s="151" t="s">
        <v>2671</v>
      </c>
      <c r="G59" s="154">
        <v>7</v>
      </c>
      <c r="H59" s="152">
        <f>INDEX(prices,MATCH('Food Data'!E59,foods, 0),MATCH('Food Data'!F59,districts,0))</f>
        <v>4.54</v>
      </c>
      <c r="I59" s="152">
        <f t="shared" si="0"/>
        <v>31.78</v>
      </c>
      <c r="J59" s="245" t="str">
        <f>TEXT(tblFood[[#This Row],[Date]],"mmmm")</f>
        <v>grudzień</v>
      </c>
      <c r="K59" s="152">
        <f>MONTH(tblFood[[#This Row],[Date]])</f>
        <v>12</v>
      </c>
    </row>
    <row r="60" spans="2:11">
      <c r="B60" s="236">
        <v>58</v>
      </c>
      <c r="C60" s="153">
        <v>45510</v>
      </c>
      <c r="D60" s="151" t="s">
        <v>2730</v>
      </c>
      <c r="E60" s="151" t="s">
        <v>2710</v>
      </c>
      <c r="F60" s="151" t="s">
        <v>2670</v>
      </c>
      <c r="G60" s="154">
        <v>18</v>
      </c>
      <c r="H60" s="152">
        <f>INDEX(prices,MATCH('Food Data'!E60,foods, 0),MATCH('Food Data'!F60,districts,0))</f>
        <v>8.5</v>
      </c>
      <c r="I60" s="152">
        <f t="shared" si="0"/>
        <v>153</v>
      </c>
      <c r="J60" s="245" t="str">
        <f>TEXT(tblFood[[#This Row],[Date]],"mmmm")</f>
        <v>sierpień</v>
      </c>
      <c r="K60" s="152">
        <f>MONTH(tblFood[[#This Row],[Date]])</f>
        <v>8</v>
      </c>
    </row>
    <row r="61" spans="2:11">
      <c r="B61" s="236">
        <v>59</v>
      </c>
      <c r="C61" s="153">
        <v>45360</v>
      </c>
      <c r="D61" s="151" t="s">
        <v>2748</v>
      </c>
      <c r="E61" s="151" t="s">
        <v>2693</v>
      </c>
      <c r="F61" s="151" t="s">
        <v>2670</v>
      </c>
      <c r="G61" s="154">
        <v>18</v>
      </c>
      <c r="H61" s="152">
        <f>INDEX(prices,MATCH('Food Data'!E61,foods, 0),MATCH('Food Data'!F61,districts,0))</f>
        <v>1.83</v>
      </c>
      <c r="I61" s="152">
        <f t="shared" si="0"/>
        <v>32.94</v>
      </c>
      <c r="J61" s="245" t="str">
        <f>TEXT(tblFood[[#This Row],[Date]],"mmmm")</f>
        <v>marzec</v>
      </c>
      <c r="K61" s="152">
        <f>MONTH(tblFood[[#This Row],[Date]])</f>
        <v>3</v>
      </c>
    </row>
    <row r="62" spans="2:11">
      <c r="B62" s="236">
        <v>60</v>
      </c>
      <c r="C62" s="153">
        <v>45621</v>
      </c>
      <c r="D62" s="151" t="s">
        <v>2728</v>
      </c>
      <c r="E62" s="151" t="s">
        <v>2684</v>
      </c>
      <c r="F62" s="151" t="s">
        <v>2670</v>
      </c>
      <c r="G62" s="154">
        <v>19</v>
      </c>
      <c r="H62" s="152">
        <f>INDEX(prices,MATCH('Food Data'!E62,foods, 0),MATCH('Food Data'!F62,districts,0))</f>
        <v>12.9</v>
      </c>
      <c r="I62" s="152">
        <f t="shared" si="0"/>
        <v>245.1</v>
      </c>
      <c r="J62" s="245" t="str">
        <f>TEXT(tblFood[[#This Row],[Date]],"mmmm")</f>
        <v>listopad</v>
      </c>
      <c r="K62" s="152">
        <f>MONTH(tblFood[[#This Row],[Date]])</f>
        <v>11</v>
      </c>
    </row>
    <row r="63" spans="2:11">
      <c r="B63" s="236">
        <v>61</v>
      </c>
      <c r="C63" s="153">
        <v>45588</v>
      </c>
      <c r="D63" s="151" t="s">
        <v>2744</v>
      </c>
      <c r="E63" s="151" t="s">
        <v>2700</v>
      </c>
      <c r="F63" s="151" t="s">
        <v>2671</v>
      </c>
      <c r="G63" s="154">
        <v>15</v>
      </c>
      <c r="H63" s="152">
        <f>INDEX(prices,MATCH('Food Data'!E63,foods, 0),MATCH('Food Data'!F63,districts,0))</f>
        <v>3.98</v>
      </c>
      <c r="I63" s="152">
        <f t="shared" si="0"/>
        <v>59.7</v>
      </c>
      <c r="J63" s="245" t="str">
        <f>TEXT(tblFood[[#This Row],[Date]],"mmmm")</f>
        <v>październik</v>
      </c>
      <c r="K63" s="152">
        <f>MONTH(tblFood[[#This Row],[Date]])</f>
        <v>10</v>
      </c>
    </row>
    <row r="64" spans="2:11">
      <c r="B64" s="236">
        <v>62</v>
      </c>
      <c r="C64" s="153">
        <v>45503</v>
      </c>
      <c r="D64" s="151" t="s">
        <v>2740</v>
      </c>
      <c r="E64" s="151" t="s">
        <v>2710</v>
      </c>
      <c r="F64" s="151" t="s">
        <v>2671</v>
      </c>
      <c r="G64" s="154">
        <v>20</v>
      </c>
      <c r="H64" s="152">
        <f>INDEX(prices,MATCH('Food Data'!E64,foods, 0),MATCH('Food Data'!F64,districts,0))</f>
        <v>8.67</v>
      </c>
      <c r="I64" s="152">
        <f t="shared" si="0"/>
        <v>173.4</v>
      </c>
      <c r="J64" s="245" t="str">
        <f>TEXT(tblFood[[#This Row],[Date]],"mmmm")</f>
        <v>lipiec</v>
      </c>
      <c r="K64" s="152">
        <f>MONTH(tblFood[[#This Row],[Date]])</f>
        <v>7</v>
      </c>
    </row>
    <row r="65" spans="2:11">
      <c r="B65" s="236">
        <v>63</v>
      </c>
      <c r="C65" s="153">
        <v>45336</v>
      </c>
      <c r="D65" s="151" t="s">
        <v>2726</v>
      </c>
      <c r="E65" s="151" t="s">
        <v>2697</v>
      </c>
      <c r="F65" s="151" t="s">
        <v>2669</v>
      </c>
      <c r="G65" s="154">
        <v>20</v>
      </c>
      <c r="H65" s="152">
        <f>INDEX(prices,MATCH('Food Data'!E65,foods, 0),MATCH('Food Data'!F65,districts,0))</f>
        <v>12.49</v>
      </c>
      <c r="I65" s="152">
        <f t="shared" si="0"/>
        <v>249.8</v>
      </c>
      <c r="J65" s="245" t="str">
        <f>TEXT(tblFood[[#This Row],[Date]],"mmmm")</f>
        <v>luty</v>
      </c>
      <c r="K65" s="152">
        <f>MONTH(tblFood[[#This Row],[Date]])</f>
        <v>2</v>
      </c>
    </row>
    <row r="66" spans="2:11">
      <c r="B66" s="236">
        <v>64</v>
      </c>
      <c r="C66" s="153">
        <v>45550</v>
      </c>
      <c r="D66" s="151" t="s">
        <v>2744</v>
      </c>
      <c r="E66" s="151" t="s">
        <v>2707</v>
      </c>
      <c r="F66" s="151" t="s">
        <v>2672</v>
      </c>
      <c r="G66" s="154">
        <v>17</v>
      </c>
      <c r="H66" s="152">
        <f>INDEX(prices,MATCH('Food Data'!E66,foods, 0),MATCH('Food Data'!F66,districts,0))</f>
        <v>13.35</v>
      </c>
      <c r="I66" s="152">
        <f t="shared" si="0"/>
        <v>226.95</v>
      </c>
      <c r="J66" s="245" t="str">
        <f>TEXT(tblFood[[#This Row],[Date]],"mmmm")</f>
        <v>wrzesień</v>
      </c>
      <c r="K66" s="152">
        <f>MONTH(tblFood[[#This Row],[Date]])</f>
        <v>9</v>
      </c>
    </row>
    <row r="67" spans="2:11">
      <c r="B67" s="236">
        <v>65</v>
      </c>
      <c r="C67" s="153">
        <v>45325</v>
      </c>
      <c r="D67" s="151" t="s">
        <v>2736</v>
      </c>
      <c r="E67" s="151" t="s">
        <v>2684</v>
      </c>
      <c r="F67" s="151" t="s">
        <v>2670</v>
      </c>
      <c r="G67" s="154">
        <v>15</v>
      </c>
      <c r="H67" s="152">
        <f>INDEX(prices,MATCH('Food Data'!E67,foods, 0),MATCH('Food Data'!F67,districts,0))</f>
        <v>12.9</v>
      </c>
      <c r="I67" s="152">
        <f t="shared" si="0"/>
        <v>193.5</v>
      </c>
      <c r="J67" s="245" t="str">
        <f>TEXT(tblFood[[#This Row],[Date]],"mmmm")</f>
        <v>luty</v>
      </c>
      <c r="K67" s="152">
        <f>MONTH(tblFood[[#This Row],[Date]])</f>
        <v>2</v>
      </c>
    </row>
    <row r="68" spans="2:11">
      <c r="B68" s="236">
        <v>66</v>
      </c>
      <c r="C68" s="153">
        <v>45295</v>
      </c>
      <c r="D68" s="151" t="s">
        <v>2734</v>
      </c>
      <c r="E68" s="151" t="s">
        <v>2682</v>
      </c>
      <c r="F68" s="151" t="s">
        <v>2671</v>
      </c>
      <c r="G68" s="154">
        <v>19</v>
      </c>
      <c r="H68" s="152">
        <f>INDEX(prices,MATCH('Food Data'!E68,foods, 0),MATCH('Food Data'!F68,districts,0))</f>
        <v>5.73</v>
      </c>
      <c r="I68" s="152">
        <f t="shared" ref="I68:I131" si="1">G68*H68</f>
        <v>108.87</v>
      </c>
      <c r="J68" s="245" t="str">
        <f>TEXT(tblFood[[#This Row],[Date]],"mmmm")</f>
        <v>styczeń</v>
      </c>
      <c r="K68" s="152">
        <f>MONTH(tblFood[[#This Row],[Date]])</f>
        <v>1</v>
      </c>
    </row>
    <row r="69" spans="2:11">
      <c r="B69" s="236">
        <v>67</v>
      </c>
      <c r="C69" s="153">
        <v>45470</v>
      </c>
      <c r="D69" s="151" t="s">
        <v>2746</v>
      </c>
      <c r="E69" s="151" t="s">
        <v>2704</v>
      </c>
      <c r="F69" s="151" t="s">
        <v>2672</v>
      </c>
      <c r="G69" s="154">
        <v>19</v>
      </c>
      <c r="H69" s="152">
        <f>INDEX(prices,MATCH('Food Data'!E69,foods, 0),MATCH('Food Data'!F69,districts,0))</f>
        <v>7.2</v>
      </c>
      <c r="I69" s="152">
        <f t="shared" si="1"/>
        <v>136.80000000000001</v>
      </c>
      <c r="J69" s="245" t="str">
        <f>TEXT(tblFood[[#This Row],[Date]],"mmmm")</f>
        <v>czerwiec</v>
      </c>
      <c r="K69" s="152">
        <f>MONTH(tblFood[[#This Row],[Date]])</f>
        <v>6</v>
      </c>
    </row>
    <row r="70" spans="2:11">
      <c r="B70" s="236">
        <v>68</v>
      </c>
      <c r="C70" s="153">
        <v>45317</v>
      </c>
      <c r="D70" s="151" t="s">
        <v>2737</v>
      </c>
      <c r="E70" s="151" t="s">
        <v>2714</v>
      </c>
      <c r="F70" s="151" t="s">
        <v>2671</v>
      </c>
      <c r="G70" s="154">
        <v>14</v>
      </c>
      <c r="H70" s="152">
        <f>INDEX(prices,MATCH('Food Data'!E70,foods, 0),MATCH('Food Data'!F70,districts,0))</f>
        <v>8.2200000000000006</v>
      </c>
      <c r="I70" s="152">
        <f t="shared" si="1"/>
        <v>115.08000000000001</v>
      </c>
      <c r="J70" s="245" t="str">
        <f>TEXT(tblFood[[#This Row],[Date]],"mmmm")</f>
        <v>styczeń</v>
      </c>
      <c r="K70" s="152">
        <f>MONTH(tblFood[[#This Row],[Date]])</f>
        <v>1</v>
      </c>
    </row>
    <row r="71" spans="2:11">
      <c r="B71" s="236">
        <v>69</v>
      </c>
      <c r="C71" s="153">
        <v>45574</v>
      </c>
      <c r="D71" s="151" t="s">
        <v>2727</v>
      </c>
      <c r="E71" s="151" t="s">
        <v>2707</v>
      </c>
      <c r="F71" s="151" t="s">
        <v>2671</v>
      </c>
      <c r="G71" s="154">
        <v>14</v>
      </c>
      <c r="H71" s="152">
        <f>INDEX(prices,MATCH('Food Data'!E71,foods, 0),MATCH('Food Data'!F71,districts,0))</f>
        <v>12.71</v>
      </c>
      <c r="I71" s="152">
        <f t="shared" si="1"/>
        <v>177.94</v>
      </c>
      <c r="J71" s="245" t="str">
        <f>TEXT(tblFood[[#This Row],[Date]],"mmmm")</f>
        <v>październik</v>
      </c>
      <c r="K71" s="152">
        <f>MONTH(tblFood[[#This Row],[Date]])</f>
        <v>10</v>
      </c>
    </row>
    <row r="72" spans="2:11">
      <c r="B72" s="236">
        <v>70</v>
      </c>
      <c r="C72" s="153">
        <v>45411</v>
      </c>
      <c r="D72" s="151" t="s">
        <v>2727</v>
      </c>
      <c r="E72" s="151" t="s">
        <v>2680</v>
      </c>
      <c r="F72" s="151" t="s">
        <v>2670</v>
      </c>
      <c r="G72" s="154">
        <v>5</v>
      </c>
      <c r="H72" s="152">
        <f>INDEX(prices,MATCH('Food Data'!E72,foods, 0),MATCH('Food Data'!F72,districts,0))</f>
        <v>1.97</v>
      </c>
      <c r="I72" s="152">
        <f t="shared" si="1"/>
        <v>9.85</v>
      </c>
      <c r="J72" s="245" t="str">
        <f>TEXT(tblFood[[#This Row],[Date]],"mmmm")</f>
        <v>kwiecień</v>
      </c>
      <c r="K72" s="152">
        <f>MONTH(tblFood[[#This Row],[Date]])</f>
        <v>4</v>
      </c>
    </row>
    <row r="73" spans="2:11">
      <c r="B73" s="236">
        <v>71</v>
      </c>
      <c r="C73" s="153">
        <v>45589</v>
      </c>
      <c r="D73" s="151" t="s">
        <v>2727</v>
      </c>
      <c r="E73" s="151" t="s">
        <v>2720</v>
      </c>
      <c r="F73" s="151" t="s">
        <v>2669</v>
      </c>
      <c r="G73" s="154">
        <v>1</v>
      </c>
      <c r="H73" s="152">
        <f>INDEX(prices,MATCH('Food Data'!E73,foods, 0),MATCH('Food Data'!F73,districts,0))</f>
        <v>13.85</v>
      </c>
      <c r="I73" s="152">
        <f t="shared" si="1"/>
        <v>13.85</v>
      </c>
      <c r="J73" s="245" t="str">
        <f>TEXT(tblFood[[#This Row],[Date]],"mmmm")</f>
        <v>październik</v>
      </c>
      <c r="K73" s="152">
        <f>MONTH(tblFood[[#This Row],[Date]])</f>
        <v>10</v>
      </c>
    </row>
    <row r="74" spans="2:11">
      <c r="B74" s="236">
        <v>72</v>
      </c>
      <c r="C74" s="153">
        <v>45342</v>
      </c>
      <c r="D74" s="151" t="s">
        <v>2749</v>
      </c>
      <c r="E74" s="151" t="s">
        <v>2697</v>
      </c>
      <c r="F74" s="151" t="s">
        <v>2669</v>
      </c>
      <c r="G74" s="154">
        <v>10</v>
      </c>
      <c r="H74" s="152">
        <f>INDEX(prices,MATCH('Food Data'!E74,foods, 0),MATCH('Food Data'!F74,districts,0))</f>
        <v>12.49</v>
      </c>
      <c r="I74" s="152">
        <f t="shared" si="1"/>
        <v>124.9</v>
      </c>
      <c r="J74" s="245" t="str">
        <f>TEXT(tblFood[[#This Row],[Date]],"mmmm")</f>
        <v>luty</v>
      </c>
      <c r="K74" s="152">
        <f>MONTH(tblFood[[#This Row],[Date]])</f>
        <v>2</v>
      </c>
    </row>
    <row r="75" spans="2:11">
      <c r="B75" s="236">
        <v>73</v>
      </c>
      <c r="C75" s="153">
        <v>45465</v>
      </c>
      <c r="D75" s="151" t="s">
        <v>2731</v>
      </c>
      <c r="E75" s="151" t="s">
        <v>2714</v>
      </c>
      <c r="F75" s="151" t="s">
        <v>2671</v>
      </c>
      <c r="G75" s="154">
        <v>18</v>
      </c>
      <c r="H75" s="152">
        <f>INDEX(prices,MATCH('Food Data'!E75,foods, 0),MATCH('Food Data'!F75,districts,0))</f>
        <v>8.2200000000000006</v>
      </c>
      <c r="I75" s="152">
        <f t="shared" si="1"/>
        <v>147.96</v>
      </c>
      <c r="J75" s="245" t="str">
        <f>TEXT(tblFood[[#This Row],[Date]],"mmmm")</f>
        <v>czerwiec</v>
      </c>
      <c r="K75" s="152">
        <f>MONTH(tblFood[[#This Row],[Date]])</f>
        <v>6</v>
      </c>
    </row>
    <row r="76" spans="2:11">
      <c r="B76" s="236">
        <v>74</v>
      </c>
      <c r="C76" s="153">
        <v>45508</v>
      </c>
      <c r="D76" s="151" t="s">
        <v>2748</v>
      </c>
      <c r="E76" s="151" t="s">
        <v>2698</v>
      </c>
      <c r="F76" s="151" t="s">
        <v>2672</v>
      </c>
      <c r="G76" s="154">
        <v>18</v>
      </c>
      <c r="H76" s="152">
        <f>INDEX(prices,MATCH('Food Data'!E76,foods, 0),MATCH('Food Data'!F76,districts,0))</f>
        <v>7.92</v>
      </c>
      <c r="I76" s="152">
        <f t="shared" si="1"/>
        <v>142.56</v>
      </c>
      <c r="J76" s="245" t="str">
        <f>TEXT(tblFood[[#This Row],[Date]],"mmmm")</f>
        <v>sierpień</v>
      </c>
      <c r="K76" s="152">
        <f>MONTH(tblFood[[#This Row],[Date]])</f>
        <v>8</v>
      </c>
    </row>
    <row r="77" spans="2:11">
      <c r="B77" s="236">
        <v>75</v>
      </c>
      <c r="C77" s="153">
        <v>45503</v>
      </c>
      <c r="D77" s="151" t="s">
        <v>2726</v>
      </c>
      <c r="E77" s="151" t="s">
        <v>2709</v>
      </c>
      <c r="F77" s="151" t="s">
        <v>2672</v>
      </c>
      <c r="G77" s="154">
        <v>11</v>
      </c>
      <c r="H77" s="152">
        <f>INDEX(prices,MATCH('Food Data'!E77,foods, 0),MATCH('Food Data'!F77,districts,0))</f>
        <v>12.31</v>
      </c>
      <c r="I77" s="152">
        <f t="shared" si="1"/>
        <v>135.41</v>
      </c>
      <c r="J77" s="245" t="str">
        <f>TEXT(tblFood[[#This Row],[Date]],"mmmm")</f>
        <v>lipiec</v>
      </c>
      <c r="K77" s="152">
        <f>MONTH(tblFood[[#This Row],[Date]])</f>
        <v>7</v>
      </c>
    </row>
    <row r="78" spans="2:11">
      <c r="B78" s="236">
        <v>76</v>
      </c>
      <c r="C78" s="153">
        <v>45371</v>
      </c>
      <c r="D78" s="151" t="s">
        <v>2745</v>
      </c>
      <c r="E78" s="151" t="s">
        <v>2710</v>
      </c>
      <c r="F78" s="151" t="s">
        <v>2670</v>
      </c>
      <c r="G78" s="154">
        <v>8</v>
      </c>
      <c r="H78" s="152">
        <f>INDEX(prices,MATCH('Food Data'!E78,foods, 0),MATCH('Food Data'!F78,districts,0))</f>
        <v>8.5</v>
      </c>
      <c r="I78" s="152">
        <f t="shared" si="1"/>
        <v>68</v>
      </c>
      <c r="J78" s="245" t="str">
        <f>TEXT(tblFood[[#This Row],[Date]],"mmmm")</f>
        <v>marzec</v>
      </c>
      <c r="K78" s="152">
        <f>MONTH(tblFood[[#This Row],[Date]])</f>
        <v>3</v>
      </c>
    </row>
    <row r="79" spans="2:11">
      <c r="B79" s="236">
        <v>77</v>
      </c>
      <c r="C79" s="153">
        <v>45450</v>
      </c>
      <c r="D79" s="151" t="s">
        <v>2750</v>
      </c>
      <c r="E79" s="151" t="s">
        <v>2695</v>
      </c>
      <c r="F79" s="151" t="s">
        <v>2669</v>
      </c>
      <c r="G79" s="154">
        <v>3</v>
      </c>
      <c r="H79" s="152">
        <f>INDEX(prices,MATCH('Food Data'!E79,foods, 0),MATCH('Food Data'!F79,districts,0))</f>
        <v>3.07</v>
      </c>
      <c r="I79" s="152">
        <f t="shared" si="1"/>
        <v>9.2099999999999991</v>
      </c>
      <c r="J79" s="245" t="str">
        <f>TEXT(tblFood[[#This Row],[Date]],"mmmm")</f>
        <v>czerwiec</v>
      </c>
      <c r="K79" s="152">
        <f>MONTH(tblFood[[#This Row],[Date]])</f>
        <v>6</v>
      </c>
    </row>
    <row r="80" spans="2:11">
      <c r="B80" s="236">
        <v>78</v>
      </c>
      <c r="C80" s="153">
        <v>45325</v>
      </c>
      <c r="D80" s="151" t="s">
        <v>2735</v>
      </c>
      <c r="E80" s="151" t="s">
        <v>2690</v>
      </c>
      <c r="F80" s="151" t="s">
        <v>2670</v>
      </c>
      <c r="G80" s="154">
        <v>1</v>
      </c>
      <c r="H80" s="152">
        <f>INDEX(prices,MATCH('Food Data'!E80,foods, 0),MATCH('Food Data'!F80,districts,0))</f>
        <v>3.25</v>
      </c>
      <c r="I80" s="152">
        <f t="shared" si="1"/>
        <v>3.25</v>
      </c>
      <c r="J80" s="245" t="str">
        <f>TEXT(tblFood[[#This Row],[Date]],"mmmm")</f>
        <v>luty</v>
      </c>
      <c r="K80" s="152">
        <f>MONTH(tblFood[[#This Row],[Date]])</f>
        <v>2</v>
      </c>
    </row>
    <row r="81" spans="2:11">
      <c r="B81" s="236">
        <v>79</v>
      </c>
      <c r="C81" s="153">
        <v>45545</v>
      </c>
      <c r="D81" s="151" t="s">
        <v>2728</v>
      </c>
      <c r="E81" s="151" t="s">
        <v>2717</v>
      </c>
      <c r="F81" s="151" t="s">
        <v>2669</v>
      </c>
      <c r="G81" s="154">
        <v>6</v>
      </c>
      <c r="H81" s="152">
        <f>INDEX(prices,MATCH('Food Data'!E81,foods, 0),MATCH('Food Data'!F81,districts,0))</f>
        <v>14.54</v>
      </c>
      <c r="I81" s="152">
        <f t="shared" si="1"/>
        <v>87.24</v>
      </c>
      <c r="J81" s="245" t="str">
        <f>TEXT(tblFood[[#This Row],[Date]],"mmmm")</f>
        <v>wrzesień</v>
      </c>
      <c r="K81" s="152">
        <f>MONTH(tblFood[[#This Row],[Date]])</f>
        <v>9</v>
      </c>
    </row>
    <row r="82" spans="2:11">
      <c r="B82" s="236">
        <v>80</v>
      </c>
      <c r="C82" s="153">
        <v>45343</v>
      </c>
      <c r="D82" s="151" t="s">
        <v>2738</v>
      </c>
      <c r="E82" s="151" t="s">
        <v>2692</v>
      </c>
      <c r="F82" s="151" t="s">
        <v>2670</v>
      </c>
      <c r="G82" s="154">
        <v>20</v>
      </c>
      <c r="H82" s="152">
        <f>INDEX(prices,MATCH('Food Data'!E82,foods, 0),MATCH('Food Data'!F82,districts,0))</f>
        <v>5.62</v>
      </c>
      <c r="I82" s="152">
        <f t="shared" si="1"/>
        <v>112.4</v>
      </c>
      <c r="J82" s="245" t="str">
        <f>TEXT(tblFood[[#This Row],[Date]],"mmmm")</f>
        <v>luty</v>
      </c>
      <c r="K82" s="152">
        <f>MONTH(tblFood[[#This Row],[Date]])</f>
        <v>2</v>
      </c>
    </row>
    <row r="83" spans="2:11">
      <c r="B83" s="236">
        <v>81</v>
      </c>
      <c r="C83" s="153">
        <v>45308</v>
      </c>
      <c r="D83" s="151" t="s">
        <v>2729</v>
      </c>
      <c r="E83" s="151" t="s">
        <v>2689</v>
      </c>
      <c r="F83" s="151" t="s">
        <v>2669</v>
      </c>
      <c r="G83" s="154">
        <v>6</v>
      </c>
      <c r="H83" s="152">
        <f>INDEX(prices,MATCH('Food Data'!E83,foods, 0),MATCH('Food Data'!F83,districts,0))</f>
        <v>9.98</v>
      </c>
      <c r="I83" s="152">
        <f t="shared" si="1"/>
        <v>59.88</v>
      </c>
      <c r="J83" s="245" t="str">
        <f>TEXT(tblFood[[#This Row],[Date]],"mmmm")</f>
        <v>styczeń</v>
      </c>
      <c r="K83" s="152">
        <f>MONTH(tblFood[[#This Row],[Date]])</f>
        <v>1</v>
      </c>
    </row>
    <row r="84" spans="2:11">
      <c r="B84" s="236">
        <v>82</v>
      </c>
      <c r="C84" s="153">
        <v>45554</v>
      </c>
      <c r="D84" s="151" t="s">
        <v>2746</v>
      </c>
      <c r="E84" s="151" t="s">
        <v>2688</v>
      </c>
      <c r="F84" s="151" t="s">
        <v>2672</v>
      </c>
      <c r="G84" s="154">
        <v>16</v>
      </c>
      <c r="H84" s="152">
        <f>INDEX(prices,MATCH('Food Data'!E84,foods, 0),MATCH('Food Data'!F84,districts,0))</f>
        <v>13.92</v>
      </c>
      <c r="I84" s="152">
        <f t="shared" si="1"/>
        <v>222.72</v>
      </c>
      <c r="J84" s="245" t="str">
        <f>TEXT(tblFood[[#This Row],[Date]],"mmmm")</f>
        <v>wrzesień</v>
      </c>
      <c r="K84" s="152">
        <f>MONTH(tblFood[[#This Row],[Date]])</f>
        <v>9</v>
      </c>
    </row>
    <row r="85" spans="2:11">
      <c r="B85" s="236">
        <v>83</v>
      </c>
      <c r="C85" s="153">
        <v>45635</v>
      </c>
      <c r="D85" s="151" t="s">
        <v>2747</v>
      </c>
      <c r="E85" s="151" t="s">
        <v>2697</v>
      </c>
      <c r="F85" s="151" t="s">
        <v>2672</v>
      </c>
      <c r="G85" s="154">
        <v>5</v>
      </c>
      <c r="H85" s="152">
        <f>INDEX(prices,MATCH('Food Data'!E85,foods, 0),MATCH('Food Data'!F85,districts,0))</f>
        <v>14.45</v>
      </c>
      <c r="I85" s="152">
        <f t="shared" si="1"/>
        <v>72.25</v>
      </c>
      <c r="J85" s="245" t="str">
        <f>TEXT(tblFood[[#This Row],[Date]],"mmmm")</f>
        <v>grudzień</v>
      </c>
      <c r="K85" s="152">
        <f>MONTH(tblFood[[#This Row],[Date]])</f>
        <v>12</v>
      </c>
    </row>
    <row r="86" spans="2:11">
      <c r="B86" s="236">
        <v>84</v>
      </c>
      <c r="C86" s="153">
        <v>45562</v>
      </c>
      <c r="D86" s="151" t="s">
        <v>2746</v>
      </c>
      <c r="E86" s="151" t="s">
        <v>2719</v>
      </c>
      <c r="F86" s="151" t="s">
        <v>2669</v>
      </c>
      <c r="G86" s="154">
        <v>14</v>
      </c>
      <c r="H86" s="152">
        <f>INDEX(prices,MATCH('Food Data'!E86,foods, 0),MATCH('Food Data'!F86,districts,0))</f>
        <v>14.36</v>
      </c>
      <c r="I86" s="152">
        <f t="shared" si="1"/>
        <v>201.04</v>
      </c>
      <c r="J86" s="245" t="str">
        <f>TEXT(tblFood[[#This Row],[Date]],"mmmm")</f>
        <v>wrzesień</v>
      </c>
      <c r="K86" s="152">
        <f>MONTH(tblFood[[#This Row],[Date]])</f>
        <v>9</v>
      </c>
    </row>
    <row r="87" spans="2:11">
      <c r="B87" s="236">
        <v>85</v>
      </c>
      <c r="C87" s="153">
        <v>45406</v>
      </c>
      <c r="D87" s="151" t="s">
        <v>2742</v>
      </c>
      <c r="E87" s="151" t="s">
        <v>2693</v>
      </c>
      <c r="F87" s="151" t="s">
        <v>2670</v>
      </c>
      <c r="G87" s="154">
        <v>15</v>
      </c>
      <c r="H87" s="152">
        <f>INDEX(prices,MATCH('Food Data'!E87,foods, 0),MATCH('Food Data'!F87,districts,0))</f>
        <v>1.83</v>
      </c>
      <c r="I87" s="152">
        <f t="shared" si="1"/>
        <v>27.450000000000003</v>
      </c>
      <c r="J87" s="245" t="str">
        <f>TEXT(tblFood[[#This Row],[Date]],"mmmm")</f>
        <v>kwiecień</v>
      </c>
      <c r="K87" s="152">
        <f>MONTH(tblFood[[#This Row],[Date]])</f>
        <v>4</v>
      </c>
    </row>
    <row r="88" spans="2:11">
      <c r="B88" s="236">
        <v>86</v>
      </c>
      <c r="C88" s="153">
        <v>45445</v>
      </c>
      <c r="D88" s="151" t="s">
        <v>2749</v>
      </c>
      <c r="E88" s="151" t="s">
        <v>2662</v>
      </c>
      <c r="F88" s="151" t="s">
        <v>2669</v>
      </c>
      <c r="G88" s="154">
        <v>8</v>
      </c>
      <c r="H88" s="152">
        <f>INDEX(prices,MATCH('Food Data'!E88,foods, 0),MATCH('Food Data'!F88,districts,0))</f>
        <v>12.2</v>
      </c>
      <c r="I88" s="152">
        <f t="shared" si="1"/>
        <v>97.6</v>
      </c>
      <c r="J88" s="245" t="str">
        <f>TEXT(tblFood[[#This Row],[Date]],"mmmm")</f>
        <v>czerwiec</v>
      </c>
      <c r="K88" s="152">
        <f>MONTH(tblFood[[#This Row],[Date]])</f>
        <v>6</v>
      </c>
    </row>
    <row r="89" spans="2:11">
      <c r="B89" s="236">
        <v>87</v>
      </c>
      <c r="C89" s="153">
        <v>45646</v>
      </c>
      <c r="D89" s="151" t="s">
        <v>2746</v>
      </c>
      <c r="E89" s="151" t="s">
        <v>2676</v>
      </c>
      <c r="F89" s="151" t="s">
        <v>2670</v>
      </c>
      <c r="G89" s="154">
        <v>7</v>
      </c>
      <c r="H89" s="152">
        <f>INDEX(prices,MATCH('Food Data'!E89,foods, 0),MATCH('Food Data'!F89,districts,0))</f>
        <v>13.59</v>
      </c>
      <c r="I89" s="152">
        <f t="shared" si="1"/>
        <v>95.13</v>
      </c>
      <c r="J89" s="245" t="str">
        <f>TEXT(tblFood[[#This Row],[Date]],"mmmm")</f>
        <v>grudzień</v>
      </c>
      <c r="K89" s="152">
        <f>MONTH(tblFood[[#This Row],[Date]])</f>
        <v>12</v>
      </c>
    </row>
    <row r="90" spans="2:11">
      <c r="B90" s="236">
        <v>88</v>
      </c>
      <c r="C90" s="153">
        <v>45496</v>
      </c>
      <c r="D90" s="151" t="s">
        <v>2733</v>
      </c>
      <c r="E90" s="151" t="s">
        <v>2688</v>
      </c>
      <c r="F90" s="151" t="s">
        <v>2670</v>
      </c>
      <c r="G90" s="154">
        <v>20</v>
      </c>
      <c r="H90" s="152">
        <f>INDEX(prices,MATCH('Food Data'!E90,foods, 0),MATCH('Food Data'!F90,districts,0))</f>
        <v>15.77</v>
      </c>
      <c r="I90" s="152">
        <f t="shared" si="1"/>
        <v>315.39999999999998</v>
      </c>
      <c r="J90" s="245" t="str">
        <f>TEXT(tblFood[[#This Row],[Date]],"mmmm")</f>
        <v>lipiec</v>
      </c>
      <c r="K90" s="152">
        <f>MONTH(tblFood[[#This Row],[Date]])</f>
        <v>7</v>
      </c>
    </row>
    <row r="91" spans="2:11">
      <c r="B91" s="236">
        <v>89</v>
      </c>
      <c r="C91" s="153">
        <v>45632</v>
      </c>
      <c r="D91" s="151" t="s">
        <v>2749</v>
      </c>
      <c r="E91" s="151" t="s">
        <v>2702</v>
      </c>
      <c r="F91" s="151" t="s">
        <v>2671</v>
      </c>
      <c r="G91" s="154">
        <v>5</v>
      </c>
      <c r="H91" s="152">
        <f>INDEX(prices,MATCH('Food Data'!E91,foods, 0),MATCH('Food Data'!F91,districts,0))</f>
        <v>5.05</v>
      </c>
      <c r="I91" s="152">
        <f t="shared" si="1"/>
        <v>25.25</v>
      </c>
      <c r="J91" s="245" t="str">
        <f>TEXT(tblFood[[#This Row],[Date]],"mmmm")</f>
        <v>grudzień</v>
      </c>
      <c r="K91" s="152">
        <f>MONTH(tblFood[[#This Row],[Date]])</f>
        <v>12</v>
      </c>
    </row>
    <row r="92" spans="2:11">
      <c r="B92" s="236">
        <v>90</v>
      </c>
      <c r="C92" s="153">
        <v>45455</v>
      </c>
      <c r="D92" s="151" t="s">
        <v>2730</v>
      </c>
      <c r="E92" s="151" t="s">
        <v>2700</v>
      </c>
      <c r="F92" s="151" t="s">
        <v>2672</v>
      </c>
      <c r="G92" s="154">
        <v>14</v>
      </c>
      <c r="H92" s="152">
        <f>INDEX(prices,MATCH('Food Data'!E92,foods, 0),MATCH('Food Data'!F92,districts,0))</f>
        <v>3.9</v>
      </c>
      <c r="I92" s="152">
        <f t="shared" si="1"/>
        <v>54.6</v>
      </c>
      <c r="J92" s="245" t="str">
        <f>TEXT(tblFood[[#This Row],[Date]],"mmmm")</f>
        <v>czerwiec</v>
      </c>
      <c r="K92" s="152">
        <f>MONTH(tblFood[[#This Row],[Date]])</f>
        <v>6</v>
      </c>
    </row>
    <row r="93" spans="2:11">
      <c r="B93" s="236">
        <v>91</v>
      </c>
      <c r="C93" s="153">
        <v>45538</v>
      </c>
      <c r="D93" s="151" t="s">
        <v>2734</v>
      </c>
      <c r="E93" s="151" t="s">
        <v>2685</v>
      </c>
      <c r="F93" s="151" t="s">
        <v>2670</v>
      </c>
      <c r="G93" s="154">
        <v>14</v>
      </c>
      <c r="H93" s="152">
        <f>INDEX(prices,MATCH('Food Data'!E93,foods, 0),MATCH('Food Data'!F93,districts,0))</f>
        <v>3.02</v>
      </c>
      <c r="I93" s="152">
        <f t="shared" si="1"/>
        <v>42.28</v>
      </c>
      <c r="J93" s="245" t="str">
        <f>TEXT(tblFood[[#This Row],[Date]],"mmmm")</f>
        <v>wrzesień</v>
      </c>
      <c r="K93" s="152">
        <f>MONTH(tblFood[[#This Row],[Date]])</f>
        <v>9</v>
      </c>
    </row>
    <row r="94" spans="2:11">
      <c r="B94" s="236">
        <v>92</v>
      </c>
      <c r="C94" s="153">
        <v>45552</v>
      </c>
      <c r="D94" s="151" t="s">
        <v>2726</v>
      </c>
      <c r="E94" s="151" t="s">
        <v>2721</v>
      </c>
      <c r="F94" s="151" t="s">
        <v>2671</v>
      </c>
      <c r="G94" s="154">
        <v>6</v>
      </c>
      <c r="H94" s="152">
        <f>INDEX(prices,MATCH('Food Data'!E94,foods, 0),MATCH('Food Data'!F94,districts,0))</f>
        <v>16.22</v>
      </c>
      <c r="I94" s="152">
        <f t="shared" si="1"/>
        <v>97.32</v>
      </c>
      <c r="J94" s="245" t="str">
        <f>TEXT(tblFood[[#This Row],[Date]],"mmmm")</f>
        <v>wrzesień</v>
      </c>
      <c r="K94" s="152">
        <f>MONTH(tblFood[[#This Row],[Date]])</f>
        <v>9</v>
      </c>
    </row>
    <row r="95" spans="2:11">
      <c r="B95" s="236">
        <v>93</v>
      </c>
      <c r="C95" s="153">
        <v>45329</v>
      </c>
      <c r="D95" s="151" t="s">
        <v>2735</v>
      </c>
      <c r="E95" s="151" t="s">
        <v>2675</v>
      </c>
      <c r="F95" s="151" t="s">
        <v>2671</v>
      </c>
      <c r="G95" s="154">
        <v>18</v>
      </c>
      <c r="H95" s="152">
        <f>INDEX(prices,MATCH('Food Data'!E95,foods, 0),MATCH('Food Data'!F95,districts,0))</f>
        <v>7.53</v>
      </c>
      <c r="I95" s="152">
        <f t="shared" si="1"/>
        <v>135.54</v>
      </c>
      <c r="J95" s="245" t="str">
        <f>TEXT(tblFood[[#This Row],[Date]],"mmmm")</f>
        <v>luty</v>
      </c>
      <c r="K95" s="152">
        <f>MONTH(tblFood[[#This Row],[Date]])</f>
        <v>2</v>
      </c>
    </row>
    <row r="96" spans="2:11">
      <c r="B96" s="236">
        <v>94</v>
      </c>
      <c r="C96" s="153">
        <v>45543</v>
      </c>
      <c r="D96" s="151" t="s">
        <v>2731</v>
      </c>
      <c r="E96" s="151" t="s">
        <v>2703</v>
      </c>
      <c r="F96" s="151" t="s">
        <v>2670</v>
      </c>
      <c r="G96" s="154">
        <v>9</v>
      </c>
      <c r="H96" s="152">
        <f>INDEX(prices,MATCH('Food Data'!E96,foods, 0),MATCH('Food Data'!F96,districts,0))</f>
        <v>8.15</v>
      </c>
      <c r="I96" s="152">
        <f t="shared" si="1"/>
        <v>73.350000000000009</v>
      </c>
      <c r="J96" s="245" t="str">
        <f>TEXT(tblFood[[#This Row],[Date]],"mmmm")</f>
        <v>wrzesień</v>
      </c>
      <c r="K96" s="152">
        <f>MONTH(tblFood[[#This Row],[Date]])</f>
        <v>9</v>
      </c>
    </row>
    <row r="97" spans="2:11">
      <c r="B97" s="236">
        <v>95</v>
      </c>
      <c r="C97" s="153">
        <v>45506</v>
      </c>
      <c r="D97" s="151" t="s">
        <v>2729</v>
      </c>
      <c r="E97" s="151" t="s">
        <v>2682</v>
      </c>
      <c r="F97" s="151" t="s">
        <v>2670</v>
      </c>
      <c r="G97" s="154">
        <v>15</v>
      </c>
      <c r="H97" s="152">
        <f>INDEX(prices,MATCH('Food Data'!E97,foods, 0),MATCH('Food Data'!F97,districts,0))</f>
        <v>6.16</v>
      </c>
      <c r="I97" s="152">
        <f t="shared" si="1"/>
        <v>92.4</v>
      </c>
      <c r="J97" s="245" t="str">
        <f>TEXT(tblFood[[#This Row],[Date]],"mmmm")</f>
        <v>sierpień</v>
      </c>
      <c r="K97" s="152">
        <f>MONTH(tblFood[[#This Row],[Date]])</f>
        <v>8</v>
      </c>
    </row>
    <row r="98" spans="2:11">
      <c r="B98" s="236">
        <v>96</v>
      </c>
      <c r="C98" s="153">
        <v>45294</v>
      </c>
      <c r="D98" s="151" t="s">
        <v>2729</v>
      </c>
      <c r="E98" s="151" t="s">
        <v>2690</v>
      </c>
      <c r="F98" s="151" t="s">
        <v>2672</v>
      </c>
      <c r="G98" s="154">
        <v>11</v>
      </c>
      <c r="H98" s="152">
        <f>INDEX(prices,MATCH('Food Data'!E98,foods, 0),MATCH('Food Data'!F98,districts,0))</f>
        <v>3.09</v>
      </c>
      <c r="I98" s="152">
        <f t="shared" si="1"/>
        <v>33.989999999999995</v>
      </c>
      <c r="J98" s="245" t="str">
        <f>TEXT(tblFood[[#This Row],[Date]],"mmmm")</f>
        <v>styczeń</v>
      </c>
      <c r="K98" s="152">
        <f>MONTH(tblFood[[#This Row],[Date]])</f>
        <v>1</v>
      </c>
    </row>
    <row r="99" spans="2:11">
      <c r="B99" s="236">
        <v>97</v>
      </c>
      <c r="C99" s="153">
        <v>45652</v>
      </c>
      <c r="D99" s="151" t="s">
        <v>2743</v>
      </c>
      <c r="E99" s="151" t="s">
        <v>2696</v>
      </c>
      <c r="F99" s="151" t="s">
        <v>2669</v>
      </c>
      <c r="G99" s="154">
        <v>5</v>
      </c>
      <c r="H99" s="152">
        <f>INDEX(prices,MATCH('Food Data'!E99,foods, 0),MATCH('Food Data'!F99,districts,0))</f>
        <v>10.84</v>
      </c>
      <c r="I99" s="152">
        <f t="shared" si="1"/>
        <v>54.2</v>
      </c>
      <c r="J99" s="245" t="str">
        <f>TEXT(tblFood[[#This Row],[Date]],"mmmm")</f>
        <v>grudzień</v>
      </c>
      <c r="K99" s="152">
        <f>MONTH(tblFood[[#This Row],[Date]])</f>
        <v>12</v>
      </c>
    </row>
    <row r="100" spans="2:11">
      <c r="B100" s="236">
        <v>98</v>
      </c>
      <c r="C100" s="153">
        <v>45483</v>
      </c>
      <c r="D100" s="151" t="s">
        <v>2745</v>
      </c>
      <c r="E100" s="151" t="s">
        <v>2700</v>
      </c>
      <c r="F100" s="151" t="s">
        <v>2670</v>
      </c>
      <c r="G100" s="154">
        <v>10</v>
      </c>
      <c r="H100" s="152">
        <f>INDEX(prices,MATCH('Food Data'!E100,foods, 0),MATCH('Food Data'!F100,districts,0))</f>
        <v>4.2300000000000004</v>
      </c>
      <c r="I100" s="152">
        <f t="shared" si="1"/>
        <v>42.300000000000004</v>
      </c>
      <c r="J100" s="245" t="str">
        <f>TEXT(tblFood[[#This Row],[Date]],"mmmm")</f>
        <v>lipiec</v>
      </c>
      <c r="K100" s="152">
        <f>MONTH(tblFood[[#This Row],[Date]])</f>
        <v>7</v>
      </c>
    </row>
    <row r="101" spans="2:11">
      <c r="B101" s="236">
        <v>99</v>
      </c>
      <c r="C101" s="153">
        <v>45651</v>
      </c>
      <c r="D101" s="151" t="s">
        <v>2731</v>
      </c>
      <c r="E101" s="151" t="s">
        <v>2703</v>
      </c>
      <c r="F101" s="151" t="s">
        <v>2671</v>
      </c>
      <c r="G101" s="154">
        <v>8</v>
      </c>
      <c r="H101" s="152">
        <f>INDEX(prices,MATCH('Food Data'!E101,foods, 0),MATCH('Food Data'!F101,districts,0))</f>
        <v>8.15</v>
      </c>
      <c r="I101" s="152">
        <f t="shared" si="1"/>
        <v>65.2</v>
      </c>
      <c r="J101" s="245" t="str">
        <f>TEXT(tblFood[[#This Row],[Date]],"mmmm")</f>
        <v>grudzień</v>
      </c>
      <c r="K101" s="152">
        <f>MONTH(tblFood[[#This Row],[Date]])</f>
        <v>12</v>
      </c>
    </row>
    <row r="102" spans="2:11">
      <c r="B102" s="236">
        <v>100</v>
      </c>
      <c r="C102" s="153">
        <v>45315</v>
      </c>
      <c r="D102" s="151" t="s">
        <v>2740</v>
      </c>
      <c r="E102" s="151" t="s">
        <v>2694</v>
      </c>
      <c r="F102" s="151" t="s">
        <v>2670</v>
      </c>
      <c r="G102" s="154">
        <v>11</v>
      </c>
      <c r="H102" s="152">
        <f>INDEX(prices,MATCH('Food Data'!E102,foods, 0),MATCH('Food Data'!F102,districts,0))</f>
        <v>6.72</v>
      </c>
      <c r="I102" s="152">
        <f t="shared" si="1"/>
        <v>73.92</v>
      </c>
      <c r="J102" s="245" t="str">
        <f>TEXT(tblFood[[#This Row],[Date]],"mmmm")</f>
        <v>styczeń</v>
      </c>
      <c r="K102" s="152">
        <f>MONTH(tblFood[[#This Row],[Date]])</f>
        <v>1</v>
      </c>
    </row>
    <row r="103" spans="2:11">
      <c r="B103" s="236">
        <v>101</v>
      </c>
      <c r="C103" s="153">
        <v>45441</v>
      </c>
      <c r="D103" s="151" t="s">
        <v>2735</v>
      </c>
      <c r="E103" s="151" t="s">
        <v>2673</v>
      </c>
      <c r="F103" s="151" t="s">
        <v>2672</v>
      </c>
      <c r="G103" s="154">
        <v>15</v>
      </c>
      <c r="H103" s="152">
        <f>INDEX(prices,MATCH('Food Data'!E103,foods, 0),MATCH('Food Data'!F103,districts,0))</f>
        <v>13.78</v>
      </c>
      <c r="I103" s="152">
        <f t="shared" si="1"/>
        <v>206.7</v>
      </c>
      <c r="J103" s="245" t="str">
        <f>TEXT(tblFood[[#This Row],[Date]],"mmmm")</f>
        <v>maj</v>
      </c>
      <c r="K103" s="152">
        <f>MONTH(tblFood[[#This Row],[Date]])</f>
        <v>5</v>
      </c>
    </row>
    <row r="104" spans="2:11">
      <c r="B104" s="236">
        <v>102</v>
      </c>
      <c r="C104" s="153">
        <v>45544</v>
      </c>
      <c r="D104" s="151" t="s">
        <v>2748</v>
      </c>
      <c r="E104" s="151" t="s">
        <v>2677</v>
      </c>
      <c r="F104" s="151" t="s">
        <v>2671</v>
      </c>
      <c r="G104" s="154">
        <v>12</v>
      </c>
      <c r="H104" s="152">
        <f>INDEX(prices,MATCH('Food Data'!E104,foods, 0),MATCH('Food Data'!F104,districts,0))</f>
        <v>11.01</v>
      </c>
      <c r="I104" s="152">
        <f t="shared" si="1"/>
        <v>132.12</v>
      </c>
      <c r="J104" s="245" t="str">
        <f>TEXT(tblFood[[#This Row],[Date]],"mmmm")</f>
        <v>wrzesień</v>
      </c>
      <c r="K104" s="152">
        <f>MONTH(tblFood[[#This Row],[Date]])</f>
        <v>9</v>
      </c>
    </row>
    <row r="105" spans="2:11">
      <c r="B105" s="236">
        <v>103</v>
      </c>
      <c r="C105" s="153">
        <v>45471</v>
      </c>
      <c r="D105" s="151" t="s">
        <v>2740</v>
      </c>
      <c r="E105" s="151" t="s">
        <v>2712</v>
      </c>
      <c r="F105" s="151" t="s">
        <v>2672</v>
      </c>
      <c r="G105" s="154">
        <v>13</v>
      </c>
      <c r="H105" s="152">
        <f>INDEX(prices,MATCH('Food Data'!E105,foods, 0),MATCH('Food Data'!F105,districts,0))</f>
        <v>5.38</v>
      </c>
      <c r="I105" s="152">
        <f t="shared" si="1"/>
        <v>69.94</v>
      </c>
      <c r="J105" s="245" t="str">
        <f>TEXT(tblFood[[#This Row],[Date]],"mmmm")</f>
        <v>czerwiec</v>
      </c>
      <c r="K105" s="152">
        <f>MONTH(tblFood[[#This Row],[Date]])</f>
        <v>6</v>
      </c>
    </row>
    <row r="106" spans="2:11">
      <c r="B106" s="236">
        <v>104</v>
      </c>
      <c r="C106" s="153">
        <v>45610</v>
      </c>
      <c r="D106" s="151" t="s">
        <v>2731</v>
      </c>
      <c r="E106" s="151" t="s">
        <v>2694</v>
      </c>
      <c r="F106" s="151" t="s">
        <v>2670</v>
      </c>
      <c r="G106" s="154">
        <v>16</v>
      </c>
      <c r="H106" s="152">
        <f>INDEX(prices,MATCH('Food Data'!E106,foods, 0),MATCH('Food Data'!F106,districts,0))</f>
        <v>6.72</v>
      </c>
      <c r="I106" s="152">
        <f t="shared" si="1"/>
        <v>107.52</v>
      </c>
      <c r="J106" s="245" t="str">
        <f>TEXT(tblFood[[#This Row],[Date]],"mmmm")</f>
        <v>listopad</v>
      </c>
      <c r="K106" s="152">
        <f>MONTH(tblFood[[#This Row],[Date]])</f>
        <v>11</v>
      </c>
    </row>
    <row r="107" spans="2:11">
      <c r="B107" s="236">
        <v>105</v>
      </c>
      <c r="C107" s="153">
        <v>45452</v>
      </c>
      <c r="D107" s="151" t="s">
        <v>2744</v>
      </c>
      <c r="E107" s="151" t="s">
        <v>2702</v>
      </c>
      <c r="F107" s="151" t="s">
        <v>2669</v>
      </c>
      <c r="G107" s="154">
        <v>17</v>
      </c>
      <c r="H107" s="152">
        <f>INDEX(prices,MATCH('Food Data'!E107,foods, 0),MATCH('Food Data'!F107,districts,0))</f>
        <v>5.32</v>
      </c>
      <c r="I107" s="152">
        <f t="shared" si="1"/>
        <v>90.44</v>
      </c>
      <c r="J107" s="245" t="str">
        <f>TEXT(tblFood[[#This Row],[Date]],"mmmm")</f>
        <v>czerwiec</v>
      </c>
      <c r="K107" s="152">
        <f>MONTH(tblFood[[#This Row],[Date]])</f>
        <v>6</v>
      </c>
    </row>
    <row r="108" spans="2:11">
      <c r="B108" s="236">
        <v>106</v>
      </c>
      <c r="C108" s="153">
        <v>45621</v>
      </c>
      <c r="D108" s="151" t="s">
        <v>2750</v>
      </c>
      <c r="E108" s="151" t="s">
        <v>2719</v>
      </c>
      <c r="F108" s="151" t="s">
        <v>2670</v>
      </c>
      <c r="G108" s="154">
        <v>1</v>
      </c>
      <c r="H108" s="152">
        <f>INDEX(prices,MATCH('Food Data'!E108,foods, 0),MATCH('Food Data'!F108,districts,0))</f>
        <v>15.22</v>
      </c>
      <c r="I108" s="152">
        <f t="shared" si="1"/>
        <v>15.22</v>
      </c>
      <c r="J108" s="245" t="str">
        <f>TEXT(tblFood[[#This Row],[Date]],"mmmm")</f>
        <v>listopad</v>
      </c>
      <c r="K108" s="152">
        <f>MONTH(tblFood[[#This Row],[Date]])</f>
        <v>11</v>
      </c>
    </row>
    <row r="109" spans="2:11">
      <c r="B109" s="236">
        <v>107</v>
      </c>
      <c r="C109" s="153">
        <v>45472</v>
      </c>
      <c r="D109" s="151" t="s">
        <v>2750</v>
      </c>
      <c r="E109" s="151" t="s">
        <v>2702</v>
      </c>
      <c r="F109" s="151" t="s">
        <v>2669</v>
      </c>
      <c r="G109" s="154">
        <v>15</v>
      </c>
      <c r="H109" s="152">
        <f>INDEX(prices,MATCH('Food Data'!E109,foods, 0),MATCH('Food Data'!F109,districts,0))</f>
        <v>5.32</v>
      </c>
      <c r="I109" s="152">
        <f t="shared" si="1"/>
        <v>79.800000000000011</v>
      </c>
      <c r="J109" s="245" t="str">
        <f>TEXT(tblFood[[#This Row],[Date]],"mmmm")</f>
        <v>czerwiec</v>
      </c>
      <c r="K109" s="152">
        <f>MONTH(tblFood[[#This Row],[Date]])</f>
        <v>6</v>
      </c>
    </row>
    <row r="110" spans="2:11">
      <c r="B110" s="236">
        <v>108</v>
      </c>
      <c r="C110" s="153">
        <v>45479</v>
      </c>
      <c r="D110" s="151" t="s">
        <v>2738</v>
      </c>
      <c r="E110" s="151" t="s">
        <v>2690</v>
      </c>
      <c r="F110" s="151" t="s">
        <v>2670</v>
      </c>
      <c r="G110" s="154">
        <v>12</v>
      </c>
      <c r="H110" s="152">
        <f>INDEX(prices,MATCH('Food Data'!E110,foods, 0),MATCH('Food Data'!F110,districts,0))</f>
        <v>3.25</v>
      </c>
      <c r="I110" s="152">
        <f t="shared" si="1"/>
        <v>39</v>
      </c>
      <c r="J110" s="245" t="str">
        <f>TEXT(tblFood[[#This Row],[Date]],"mmmm")</f>
        <v>lipiec</v>
      </c>
      <c r="K110" s="152">
        <f>MONTH(tblFood[[#This Row],[Date]])</f>
        <v>7</v>
      </c>
    </row>
    <row r="111" spans="2:11">
      <c r="B111" s="236">
        <v>109</v>
      </c>
      <c r="C111" s="153">
        <v>45385</v>
      </c>
      <c r="D111" s="151" t="s">
        <v>2733</v>
      </c>
      <c r="E111" s="151" t="s">
        <v>2709</v>
      </c>
      <c r="F111" s="151" t="s">
        <v>2672</v>
      </c>
      <c r="G111" s="154">
        <v>11</v>
      </c>
      <c r="H111" s="152">
        <f>INDEX(prices,MATCH('Food Data'!E111,foods, 0),MATCH('Food Data'!F111,districts,0))</f>
        <v>12.31</v>
      </c>
      <c r="I111" s="152">
        <f t="shared" si="1"/>
        <v>135.41</v>
      </c>
      <c r="J111" s="245" t="str">
        <f>TEXT(tblFood[[#This Row],[Date]],"mmmm")</f>
        <v>kwiecień</v>
      </c>
      <c r="K111" s="152">
        <f>MONTH(tblFood[[#This Row],[Date]])</f>
        <v>4</v>
      </c>
    </row>
    <row r="112" spans="2:11">
      <c r="B112" s="236">
        <v>110</v>
      </c>
      <c r="C112" s="153">
        <v>45318</v>
      </c>
      <c r="D112" s="151" t="s">
        <v>2741</v>
      </c>
      <c r="E112" s="151" t="s">
        <v>2711</v>
      </c>
      <c r="F112" s="151" t="s">
        <v>2671</v>
      </c>
      <c r="G112" s="154">
        <v>2</v>
      </c>
      <c r="H112" s="152">
        <f>INDEX(prices,MATCH('Food Data'!E112,foods, 0),MATCH('Food Data'!F112,districts,0))</f>
        <v>8.8800000000000008</v>
      </c>
      <c r="I112" s="152">
        <f t="shared" si="1"/>
        <v>17.760000000000002</v>
      </c>
      <c r="J112" s="245" t="str">
        <f>TEXT(tblFood[[#This Row],[Date]],"mmmm")</f>
        <v>styczeń</v>
      </c>
      <c r="K112" s="152">
        <f>MONTH(tblFood[[#This Row],[Date]])</f>
        <v>1</v>
      </c>
    </row>
    <row r="113" spans="2:11">
      <c r="B113" s="236">
        <v>111</v>
      </c>
      <c r="C113" s="153">
        <v>45376</v>
      </c>
      <c r="D113" s="151" t="s">
        <v>2736</v>
      </c>
      <c r="E113" s="151" t="s">
        <v>2680</v>
      </c>
      <c r="F113" s="151" t="s">
        <v>2672</v>
      </c>
      <c r="G113" s="154">
        <v>3</v>
      </c>
      <c r="H113" s="152">
        <f>INDEX(prices,MATCH('Food Data'!E113,foods, 0),MATCH('Food Data'!F113,districts,0))</f>
        <v>2.19</v>
      </c>
      <c r="I113" s="152">
        <f t="shared" si="1"/>
        <v>6.57</v>
      </c>
      <c r="J113" s="245" t="str">
        <f>TEXT(tblFood[[#This Row],[Date]],"mmmm")</f>
        <v>marzec</v>
      </c>
      <c r="K113" s="152">
        <f>MONTH(tblFood[[#This Row],[Date]])</f>
        <v>3</v>
      </c>
    </row>
    <row r="114" spans="2:11">
      <c r="B114" s="236">
        <v>112</v>
      </c>
      <c r="C114" s="153">
        <v>45602</v>
      </c>
      <c r="D114" s="151" t="s">
        <v>2739</v>
      </c>
      <c r="E114" s="151" t="s">
        <v>2704</v>
      </c>
      <c r="F114" s="151" t="s">
        <v>2669</v>
      </c>
      <c r="G114" s="154">
        <v>17</v>
      </c>
      <c r="H114" s="152">
        <f>INDEX(prices,MATCH('Food Data'!E114,foods, 0),MATCH('Food Data'!F114,districts,0))</f>
        <v>7.32</v>
      </c>
      <c r="I114" s="152">
        <f t="shared" si="1"/>
        <v>124.44</v>
      </c>
      <c r="J114" s="245" t="str">
        <f>TEXT(tblFood[[#This Row],[Date]],"mmmm")</f>
        <v>listopad</v>
      </c>
      <c r="K114" s="152">
        <f>MONTH(tblFood[[#This Row],[Date]])</f>
        <v>11</v>
      </c>
    </row>
    <row r="115" spans="2:11">
      <c r="B115" s="236">
        <v>113</v>
      </c>
      <c r="C115" s="153">
        <v>45293</v>
      </c>
      <c r="D115" s="151" t="s">
        <v>2727</v>
      </c>
      <c r="E115" s="151" t="s">
        <v>2698</v>
      </c>
      <c r="F115" s="151" t="s">
        <v>2672</v>
      </c>
      <c r="G115" s="154">
        <v>11</v>
      </c>
      <c r="H115" s="152">
        <f>INDEX(prices,MATCH('Food Data'!E115,foods, 0),MATCH('Food Data'!F115,districts,0))</f>
        <v>7.92</v>
      </c>
      <c r="I115" s="152">
        <f t="shared" si="1"/>
        <v>87.12</v>
      </c>
      <c r="J115" s="245" t="str">
        <f>TEXT(tblFood[[#This Row],[Date]],"mmmm")</f>
        <v>styczeń</v>
      </c>
      <c r="K115" s="152">
        <f>MONTH(tblFood[[#This Row],[Date]])</f>
        <v>1</v>
      </c>
    </row>
    <row r="116" spans="2:11">
      <c r="B116" s="236">
        <v>114</v>
      </c>
      <c r="C116" s="153">
        <v>45488</v>
      </c>
      <c r="D116" s="151" t="s">
        <v>2726</v>
      </c>
      <c r="E116" s="151" t="s">
        <v>2704</v>
      </c>
      <c r="F116" s="151" t="s">
        <v>2672</v>
      </c>
      <c r="G116" s="154">
        <v>4</v>
      </c>
      <c r="H116" s="152">
        <f>INDEX(prices,MATCH('Food Data'!E116,foods, 0),MATCH('Food Data'!F116,districts,0))</f>
        <v>7.2</v>
      </c>
      <c r="I116" s="152">
        <f t="shared" si="1"/>
        <v>28.8</v>
      </c>
      <c r="J116" s="245" t="str">
        <f>TEXT(tblFood[[#This Row],[Date]],"mmmm")</f>
        <v>lipiec</v>
      </c>
      <c r="K116" s="152">
        <f>MONTH(tblFood[[#This Row],[Date]])</f>
        <v>7</v>
      </c>
    </row>
    <row r="117" spans="2:11">
      <c r="B117" s="236">
        <v>115</v>
      </c>
      <c r="C117" s="153">
        <v>45551</v>
      </c>
      <c r="D117" s="151" t="s">
        <v>2727</v>
      </c>
      <c r="E117" s="151" t="s">
        <v>2681</v>
      </c>
      <c r="F117" s="151" t="s">
        <v>2671</v>
      </c>
      <c r="G117" s="154">
        <v>13</v>
      </c>
      <c r="H117" s="152">
        <f>INDEX(prices,MATCH('Food Data'!E117,foods, 0),MATCH('Food Data'!F117,districts,0))</f>
        <v>5.7</v>
      </c>
      <c r="I117" s="152">
        <f t="shared" si="1"/>
        <v>74.100000000000009</v>
      </c>
      <c r="J117" s="245" t="str">
        <f>TEXT(tblFood[[#This Row],[Date]],"mmmm")</f>
        <v>wrzesień</v>
      </c>
      <c r="K117" s="152">
        <f>MONTH(tblFood[[#This Row],[Date]])</f>
        <v>9</v>
      </c>
    </row>
    <row r="118" spans="2:11">
      <c r="B118" s="236">
        <v>116</v>
      </c>
      <c r="C118" s="153">
        <v>45495</v>
      </c>
      <c r="D118" s="151" t="s">
        <v>2732</v>
      </c>
      <c r="E118" s="151" t="s">
        <v>2720</v>
      </c>
      <c r="F118" s="151" t="s">
        <v>2671</v>
      </c>
      <c r="G118" s="154">
        <v>8</v>
      </c>
      <c r="H118" s="152">
        <f>INDEX(prices,MATCH('Food Data'!E118,foods, 0),MATCH('Food Data'!F118,districts,0))</f>
        <v>14.84</v>
      </c>
      <c r="I118" s="152">
        <f t="shared" si="1"/>
        <v>118.72</v>
      </c>
      <c r="J118" s="245" t="str">
        <f>TEXT(tblFood[[#This Row],[Date]],"mmmm")</f>
        <v>lipiec</v>
      </c>
      <c r="K118" s="152">
        <f>MONTH(tblFood[[#This Row],[Date]])</f>
        <v>7</v>
      </c>
    </row>
    <row r="119" spans="2:11">
      <c r="B119" s="236">
        <v>117</v>
      </c>
      <c r="C119" s="153">
        <v>45424</v>
      </c>
      <c r="D119" s="151" t="s">
        <v>2741</v>
      </c>
      <c r="E119" s="151" t="s">
        <v>2701</v>
      </c>
      <c r="F119" s="151" t="s">
        <v>2671</v>
      </c>
      <c r="G119" s="154">
        <v>10</v>
      </c>
      <c r="H119" s="152">
        <f>INDEX(prices,MATCH('Food Data'!E119,foods, 0),MATCH('Food Data'!F119,districts,0))</f>
        <v>7.49</v>
      </c>
      <c r="I119" s="152">
        <f t="shared" si="1"/>
        <v>74.900000000000006</v>
      </c>
      <c r="J119" s="245" t="str">
        <f>TEXT(tblFood[[#This Row],[Date]],"mmmm")</f>
        <v>maj</v>
      </c>
      <c r="K119" s="152">
        <f>MONTH(tblFood[[#This Row],[Date]])</f>
        <v>5</v>
      </c>
    </row>
    <row r="120" spans="2:11">
      <c r="B120" s="236">
        <v>118</v>
      </c>
      <c r="C120" s="153">
        <v>45438</v>
      </c>
      <c r="D120" s="151" t="s">
        <v>2743</v>
      </c>
      <c r="E120" s="151" t="s">
        <v>2702</v>
      </c>
      <c r="F120" s="151" t="s">
        <v>2669</v>
      </c>
      <c r="G120" s="154">
        <v>6</v>
      </c>
      <c r="H120" s="152">
        <f>INDEX(prices,MATCH('Food Data'!E120,foods, 0),MATCH('Food Data'!F120,districts,0))</f>
        <v>5.32</v>
      </c>
      <c r="I120" s="152">
        <f t="shared" si="1"/>
        <v>31.92</v>
      </c>
      <c r="J120" s="245" t="str">
        <f>TEXT(tblFood[[#This Row],[Date]],"mmmm")</f>
        <v>maj</v>
      </c>
      <c r="K120" s="152">
        <f>MONTH(tblFood[[#This Row],[Date]])</f>
        <v>5</v>
      </c>
    </row>
    <row r="121" spans="2:11">
      <c r="B121" s="236">
        <v>119</v>
      </c>
      <c r="C121" s="153">
        <v>45330</v>
      </c>
      <c r="D121" s="151" t="s">
        <v>2733</v>
      </c>
      <c r="E121" s="151" t="s">
        <v>2715</v>
      </c>
      <c r="F121" s="151" t="s">
        <v>2669</v>
      </c>
      <c r="G121" s="154">
        <v>9</v>
      </c>
      <c r="H121" s="152">
        <f>INDEX(prices,MATCH('Food Data'!E121,foods, 0),MATCH('Food Data'!F121,districts,0))</f>
        <v>9.8800000000000008</v>
      </c>
      <c r="I121" s="152">
        <f t="shared" si="1"/>
        <v>88.92</v>
      </c>
      <c r="J121" s="245" t="str">
        <f>TEXT(tblFood[[#This Row],[Date]],"mmmm")</f>
        <v>luty</v>
      </c>
      <c r="K121" s="152">
        <f>MONTH(tblFood[[#This Row],[Date]])</f>
        <v>2</v>
      </c>
    </row>
    <row r="122" spans="2:11">
      <c r="B122" s="236">
        <v>120</v>
      </c>
      <c r="C122" s="153">
        <v>45494</v>
      </c>
      <c r="D122" s="151" t="s">
        <v>2739</v>
      </c>
      <c r="E122" s="151" t="s">
        <v>2707</v>
      </c>
      <c r="F122" s="151" t="s">
        <v>2672</v>
      </c>
      <c r="G122" s="154">
        <v>7</v>
      </c>
      <c r="H122" s="152">
        <f>INDEX(prices,MATCH('Food Data'!E122,foods, 0),MATCH('Food Data'!F122,districts,0))</f>
        <v>13.35</v>
      </c>
      <c r="I122" s="152">
        <f t="shared" si="1"/>
        <v>93.45</v>
      </c>
      <c r="J122" s="245" t="str">
        <f>TEXT(tblFood[[#This Row],[Date]],"mmmm")</f>
        <v>lipiec</v>
      </c>
      <c r="K122" s="152">
        <f>MONTH(tblFood[[#This Row],[Date]])</f>
        <v>7</v>
      </c>
    </row>
    <row r="123" spans="2:11">
      <c r="B123" s="236">
        <v>121</v>
      </c>
      <c r="C123" s="153">
        <v>45541</v>
      </c>
      <c r="D123" s="151" t="s">
        <v>2741</v>
      </c>
      <c r="E123" s="151" t="s">
        <v>2682</v>
      </c>
      <c r="F123" s="151" t="s">
        <v>2670</v>
      </c>
      <c r="G123" s="154">
        <v>20</v>
      </c>
      <c r="H123" s="152">
        <f>INDEX(prices,MATCH('Food Data'!E123,foods, 0),MATCH('Food Data'!F123,districts,0))</f>
        <v>6.16</v>
      </c>
      <c r="I123" s="152">
        <f t="shared" si="1"/>
        <v>123.2</v>
      </c>
      <c r="J123" s="245" t="str">
        <f>TEXT(tblFood[[#This Row],[Date]],"mmmm")</f>
        <v>wrzesień</v>
      </c>
      <c r="K123" s="152">
        <f>MONTH(tblFood[[#This Row],[Date]])</f>
        <v>9</v>
      </c>
    </row>
    <row r="124" spans="2:11">
      <c r="B124" s="236">
        <v>122</v>
      </c>
      <c r="C124" s="153">
        <v>45535</v>
      </c>
      <c r="D124" s="151" t="s">
        <v>2741</v>
      </c>
      <c r="E124" s="151" t="s">
        <v>2687</v>
      </c>
      <c r="F124" s="151" t="s">
        <v>2672</v>
      </c>
      <c r="G124" s="154">
        <v>15</v>
      </c>
      <c r="H124" s="152">
        <f>INDEX(prices,MATCH('Food Data'!E124,foods, 0),MATCH('Food Data'!F124,districts,0))</f>
        <v>3.2</v>
      </c>
      <c r="I124" s="152">
        <f t="shared" si="1"/>
        <v>48</v>
      </c>
      <c r="J124" s="245" t="str">
        <f>TEXT(tblFood[[#This Row],[Date]],"mmmm")</f>
        <v>sierpień</v>
      </c>
      <c r="K124" s="152">
        <f>MONTH(tblFood[[#This Row],[Date]])</f>
        <v>8</v>
      </c>
    </row>
    <row r="125" spans="2:11">
      <c r="B125" s="236">
        <v>123</v>
      </c>
      <c r="C125" s="153">
        <v>45359</v>
      </c>
      <c r="D125" s="151" t="s">
        <v>2729</v>
      </c>
      <c r="E125" s="151" t="s">
        <v>2699</v>
      </c>
      <c r="F125" s="151" t="s">
        <v>2672</v>
      </c>
      <c r="G125" s="154">
        <v>15</v>
      </c>
      <c r="H125" s="152">
        <f>INDEX(prices,MATCH('Food Data'!E125,foods, 0),MATCH('Food Data'!F125,districts,0))</f>
        <v>7.11</v>
      </c>
      <c r="I125" s="152">
        <f t="shared" si="1"/>
        <v>106.65</v>
      </c>
      <c r="J125" s="245" t="str">
        <f>TEXT(tblFood[[#This Row],[Date]],"mmmm")</f>
        <v>marzec</v>
      </c>
      <c r="K125" s="152">
        <f>MONTH(tblFood[[#This Row],[Date]])</f>
        <v>3</v>
      </c>
    </row>
    <row r="126" spans="2:11">
      <c r="B126" s="236">
        <v>124</v>
      </c>
      <c r="C126" s="153">
        <v>45470</v>
      </c>
      <c r="D126" s="151" t="s">
        <v>2746</v>
      </c>
      <c r="E126" s="151" t="s">
        <v>2717</v>
      </c>
      <c r="F126" s="151" t="s">
        <v>2671</v>
      </c>
      <c r="G126" s="154">
        <v>19</v>
      </c>
      <c r="H126" s="152">
        <f>INDEX(prices,MATCH('Food Data'!E126,foods, 0),MATCH('Food Data'!F126,districts,0))</f>
        <v>15.27</v>
      </c>
      <c r="I126" s="152">
        <f t="shared" si="1"/>
        <v>290.13</v>
      </c>
      <c r="J126" s="245" t="str">
        <f>TEXT(tblFood[[#This Row],[Date]],"mmmm")</f>
        <v>czerwiec</v>
      </c>
      <c r="K126" s="152">
        <f>MONTH(tblFood[[#This Row],[Date]])</f>
        <v>6</v>
      </c>
    </row>
    <row r="127" spans="2:11">
      <c r="B127" s="236">
        <v>125</v>
      </c>
      <c r="C127" s="153">
        <v>45580</v>
      </c>
      <c r="D127" s="151" t="s">
        <v>2726</v>
      </c>
      <c r="E127" s="151" t="s">
        <v>2702</v>
      </c>
      <c r="F127" s="151" t="s">
        <v>2672</v>
      </c>
      <c r="G127" s="154">
        <v>16</v>
      </c>
      <c r="H127" s="152">
        <f>INDEX(prices,MATCH('Food Data'!E127,foods, 0),MATCH('Food Data'!F127,districts,0))</f>
        <v>5.56</v>
      </c>
      <c r="I127" s="152">
        <f t="shared" si="1"/>
        <v>88.96</v>
      </c>
      <c r="J127" s="245" t="str">
        <f>TEXT(tblFood[[#This Row],[Date]],"mmmm")</f>
        <v>październik</v>
      </c>
      <c r="K127" s="152">
        <f>MONTH(tblFood[[#This Row],[Date]])</f>
        <v>10</v>
      </c>
    </row>
    <row r="128" spans="2:11">
      <c r="B128" s="236">
        <v>126</v>
      </c>
      <c r="C128" s="153">
        <v>45335</v>
      </c>
      <c r="D128" s="151" t="s">
        <v>2731</v>
      </c>
      <c r="E128" s="151" t="s">
        <v>2707</v>
      </c>
      <c r="F128" s="151" t="s">
        <v>2671</v>
      </c>
      <c r="G128" s="154">
        <v>16</v>
      </c>
      <c r="H128" s="152">
        <f>INDEX(prices,MATCH('Food Data'!E128,foods, 0),MATCH('Food Data'!F128,districts,0))</f>
        <v>12.71</v>
      </c>
      <c r="I128" s="152">
        <f t="shared" si="1"/>
        <v>203.36</v>
      </c>
      <c r="J128" s="245" t="str">
        <f>TEXT(tblFood[[#This Row],[Date]],"mmmm")</f>
        <v>luty</v>
      </c>
      <c r="K128" s="152">
        <f>MONTH(tblFood[[#This Row],[Date]])</f>
        <v>2</v>
      </c>
    </row>
    <row r="129" spans="2:11">
      <c r="B129" s="236">
        <v>127</v>
      </c>
      <c r="C129" s="153">
        <v>45558</v>
      </c>
      <c r="D129" s="151" t="s">
        <v>2744</v>
      </c>
      <c r="E129" s="151" t="s">
        <v>2713</v>
      </c>
      <c r="F129" s="151" t="s">
        <v>2669</v>
      </c>
      <c r="G129" s="154">
        <v>3</v>
      </c>
      <c r="H129" s="152">
        <f>INDEX(prices,MATCH('Food Data'!E129,foods, 0),MATCH('Food Data'!F129,districts,0))</f>
        <v>14.64</v>
      </c>
      <c r="I129" s="152">
        <f t="shared" si="1"/>
        <v>43.92</v>
      </c>
      <c r="J129" s="245" t="str">
        <f>TEXT(tblFood[[#This Row],[Date]],"mmmm")</f>
        <v>wrzesień</v>
      </c>
      <c r="K129" s="152">
        <f>MONTH(tblFood[[#This Row],[Date]])</f>
        <v>9</v>
      </c>
    </row>
    <row r="130" spans="2:11">
      <c r="B130" s="236">
        <v>128</v>
      </c>
      <c r="C130" s="153">
        <v>45611</v>
      </c>
      <c r="D130" s="151" t="s">
        <v>2747</v>
      </c>
      <c r="E130" s="151" t="s">
        <v>2693</v>
      </c>
      <c r="F130" s="151" t="s">
        <v>2671</v>
      </c>
      <c r="G130" s="154">
        <v>2</v>
      </c>
      <c r="H130" s="152">
        <f>INDEX(prices,MATCH('Food Data'!E130,foods, 0),MATCH('Food Data'!F130,districts,0))</f>
        <v>1.68</v>
      </c>
      <c r="I130" s="152">
        <f t="shared" si="1"/>
        <v>3.36</v>
      </c>
      <c r="J130" s="245" t="str">
        <f>TEXT(tblFood[[#This Row],[Date]],"mmmm")</f>
        <v>listopad</v>
      </c>
      <c r="K130" s="152">
        <f>MONTH(tblFood[[#This Row],[Date]])</f>
        <v>11</v>
      </c>
    </row>
    <row r="131" spans="2:11">
      <c r="B131" s="236">
        <v>129</v>
      </c>
      <c r="C131" s="153">
        <v>45361</v>
      </c>
      <c r="D131" s="151" t="s">
        <v>2733</v>
      </c>
      <c r="E131" s="151" t="s">
        <v>2677</v>
      </c>
      <c r="F131" s="151" t="s">
        <v>2670</v>
      </c>
      <c r="G131" s="154">
        <v>2</v>
      </c>
      <c r="H131" s="152">
        <f>INDEX(prices,MATCH('Food Data'!E131,foods, 0),MATCH('Food Data'!F131,districts,0))</f>
        <v>10.49</v>
      </c>
      <c r="I131" s="152">
        <f t="shared" si="1"/>
        <v>20.98</v>
      </c>
      <c r="J131" s="245" t="str">
        <f>TEXT(tblFood[[#This Row],[Date]],"mmmm")</f>
        <v>marzec</v>
      </c>
      <c r="K131" s="152">
        <f>MONTH(tblFood[[#This Row],[Date]])</f>
        <v>3</v>
      </c>
    </row>
    <row r="132" spans="2:11">
      <c r="B132" s="236">
        <v>130</v>
      </c>
      <c r="C132" s="153">
        <v>45576</v>
      </c>
      <c r="D132" s="151" t="s">
        <v>2736</v>
      </c>
      <c r="E132" s="151" t="s">
        <v>2684</v>
      </c>
      <c r="F132" s="151" t="s">
        <v>2671</v>
      </c>
      <c r="G132" s="154">
        <v>11</v>
      </c>
      <c r="H132" s="152">
        <f>INDEX(prices,MATCH('Food Data'!E132,foods, 0),MATCH('Food Data'!F132,districts,0))</f>
        <v>13.67</v>
      </c>
      <c r="I132" s="152">
        <f t="shared" ref="I132:I195" si="2">G132*H132</f>
        <v>150.37</v>
      </c>
      <c r="J132" s="245" t="str">
        <f>TEXT(tblFood[[#This Row],[Date]],"mmmm")</f>
        <v>październik</v>
      </c>
      <c r="K132" s="152">
        <f>MONTH(tblFood[[#This Row],[Date]])</f>
        <v>10</v>
      </c>
    </row>
    <row r="133" spans="2:11">
      <c r="B133" s="236">
        <v>131</v>
      </c>
      <c r="C133" s="153">
        <v>45337</v>
      </c>
      <c r="D133" s="151" t="s">
        <v>2740</v>
      </c>
      <c r="E133" s="151" t="s">
        <v>2700</v>
      </c>
      <c r="F133" s="151" t="s">
        <v>2671</v>
      </c>
      <c r="G133" s="154">
        <v>19</v>
      </c>
      <c r="H133" s="152">
        <f>INDEX(prices,MATCH('Food Data'!E133,foods, 0),MATCH('Food Data'!F133,districts,0))</f>
        <v>3.98</v>
      </c>
      <c r="I133" s="152">
        <f t="shared" si="2"/>
        <v>75.62</v>
      </c>
      <c r="J133" s="245" t="str">
        <f>TEXT(tblFood[[#This Row],[Date]],"mmmm")</f>
        <v>luty</v>
      </c>
      <c r="K133" s="152">
        <f>MONTH(tblFood[[#This Row],[Date]])</f>
        <v>2</v>
      </c>
    </row>
    <row r="134" spans="2:11">
      <c r="B134" s="236">
        <v>132</v>
      </c>
      <c r="C134" s="153">
        <v>45318</v>
      </c>
      <c r="D134" s="151" t="s">
        <v>2734</v>
      </c>
      <c r="E134" s="151" t="s">
        <v>2703</v>
      </c>
      <c r="F134" s="151" t="s">
        <v>2671</v>
      </c>
      <c r="G134" s="154">
        <v>2</v>
      </c>
      <c r="H134" s="152">
        <f>INDEX(prices,MATCH('Food Data'!E134,foods, 0),MATCH('Food Data'!F134,districts,0))</f>
        <v>8.15</v>
      </c>
      <c r="I134" s="152">
        <f t="shared" si="2"/>
        <v>16.3</v>
      </c>
      <c r="J134" s="245" t="str">
        <f>TEXT(tblFood[[#This Row],[Date]],"mmmm")</f>
        <v>styczeń</v>
      </c>
      <c r="K134" s="152">
        <f>MONTH(tblFood[[#This Row],[Date]])</f>
        <v>1</v>
      </c>
    </row>
    <row r="135" spans="2:11">
      <c r="B135" s="236">
        <v>133</v>
      </c>
      <c r="C135" s="153">
        <v>45375</v>
      </c>
      <c r="D135" s="151" t="s">
        <v>2745</v>
      </c>
      <c r="E135" s="151" t="s">
        <v>2681</v>
      </c>
      <c r="F135" s="151" t="s">
        <v>2672</v>
      </c>
      <c r="G135" s="154">
        <v>16</v>
      </c>
      <c r="H135" s="152">
        <f>INDEX(prices,MATCH('Food Data'!E135,foods, 0),MATCH('Food Data'!F135,districts,0))</f>
        <v>5.99</v>
      </c>
      <c r="I135" s="152">
        <f t="shared" si="2"/>
        <v>95.84</v>
      </c>
      <c r="J135" s="245" t="str">
        <f>TEXT(tblFood[[#This Row],[Date]],"mmmm")</f>
        <v>marzec</v>
      </c>
      <c r="K135" s="152">
        <f>MONTH(tblFood[[#This Row],[Date]])</f>
        <v>3</v>
      </c>
    </row>
    <row r="136" spans="2:11">
      <c r="B136" s="236">
        <v>134</v>
      </c>
      <c r="C136" s="153">
        <v>45461</v>
      </c>
      <c r="D136" s="151" t="s">
        <v>2746</v>
      </c>
      <c r="E136" s="151" t="s">
        <v>2714</v>
      </c>
      <c r="F136" s="151" t="s">
        <v>2672</v>
      </c>
      <c r="G136" s="154">
        <v>11</v>
      </c>
      <c r="H136" s="152">
        <f>INDEX(prices,MATCH('Food Data'!E136,foods, 0),MATCH('Food Data'!F136,districts,0))</f>
        <v>8.14</v>
      </c>
      <c r="I136" s="152">
        <f t="shared" si="2"/>
        <v>89.54</v>
      </c>
      <c r="J136" s="245" t="str">
        <f>TEXT(tblFood[[#This Row],[Date]],"mmmm")</f>
        <v>czerwiec</v>
      </c>
      <c r="K136" s="152">
        <f>MONTH(tblFood[[#This Row],[Date]])</f>
        <v>6</v>
      </c>
    </row>
    <row r="137" spans="2:11">
      <c r="B137" s="236">
        <v>135</v>
      </c>
      <c r="C137" s="153">
        <v>45607</v>
      </c>
      <c r="D137" s="151" t="s">
        <v>2743</v>
      </c>
      <c r="E137" s="151" t="s">
        <v>2705</v>
      </c>
      <c r="F137" s="151" t="s">
        <v>2670</v>
      </c>
      <c r="G137" s="154">
        <v>17</v>
      </c>
      <c r="H137" s="152">
        <f>INDEX(prices,MATCH('Food Data'!E137,foods, 0),MATCH('Food Data'!F137,districts,0))</f>
        <v>7.72</v>
      </c>
      <c r="I137" s="152">
        <f t="shared" si="2"/>
        <v>131.24</v>
      </c>
      <c r="J137" s="245" t="str">
        <f>TEXT(tblFood[[#This Row],[Date]],"mmmm")</f>
        <v>listopad</v>
      </c>
      <c r="K137" s="152">
        <f>MONTH(tblFood[[#This Row],[Date]])</f>
        <v>11</v>
      </c>
    </row>
    <row r="138" spans="2:11">
      <c r="B138" s="236">
        <v>136</v>
      </c>
      <c r="C138" s="153">
        <v>45545</v>
      </c>
      <c r="D138" s="151" t="s">
        <v>2726</v>
      </c>
      <c r="E138" s="151" t="s">
        <v>2686</v>
      </c>
      <c r="F138" s="151" t="s">
        <v>2671</v>
      </c>
      <c r="G138" s="154">
        <v>9</v>
      </c>
      <c r="H138" s="152">
        <f>INDEX(prices,MATCH('Food Data'!E138,foods, 0),MATCH('Food Data'!F138,districts,0))</f>
        <v>14.14</v>
      </c>
      <c r="I138" s="152">
        <f t="shared" si="2"/>
        <v>127.26</v>
      </c>
      <c r="J138" s="245" t="str">
        <f>TEXT(tblFood[[#This Row],[Date]],"mmmm")</f>
        <v>wrzesień</v>
      </c>
      <c r="K138" s="152">
        <f>MONTH(tblFood[[#This Row],[Date]])</f>
        <v>9</v>
      </c>
    </row>
    <row r="139" spans="2:11">
      <c r="B139" s="236">
        <v>137</v>
      </c>
      <c r="C139" s="153">
        <v>45420</v>
      </c>
      <c r="D139" s="151" t="s">
        <v>2730</v>
      </c>
      <c r="E139" s="151" t="s">
        <v>2709</v>
      </c>
      <c r="F139" s="151" t="s">
        <v>2670</v>
      </c>
      <c r="G139" s="154">
        <v>9</v>
      </c>
      <c r="H139" s="152">
        <f>INDEX(prices,MATCH('Food Data'!E139,foods, 0),MATCH('Food Data'!F139,districts,0))</f>
        <v>12.37</v>
      </c>
      <c r="I139" s="152">
        <f t="shared" si="2"/>
        <v>111.33</v>
      </c>
      <c r="J139" s="245" t="str">
        <f>TEXT(tblFood[[#This Row],[Date]],"mmmm")</f>
        <v>maj</v>
      </c>
      <c r="K139" s="152">
        <f>MONTH(tblFood[[#This Row],[Date]])</f>
        <v>5</v>
      </c>
    </row>
    <row r="140" spans="2:11">
      <c r="B140" s="236">
        <v>138</v>
      </c>
      <c r="C140" s="153">
        <v>45556</v>
      </c>
      <c r="D140" s="151" t="s">
        <v>2739</v>
      </c>
      <c r="E140" s="151" t="s">
        <v>2721</v>
      </c>
      <c r="F140" s="151" t="s">
        <v>2672</v>
      </c>
      <c r="G140" s="154">
        <v>3</v>
      </c>
      <c r="H140" s="152">
        <f>INDEX(prices,MATCH('Food Data'!E140,foods, 0),MATCH('Food Data'!F140,districts,0))</f>
        <v>16.059999999999999</v>
      </c>
      <c r="I140" s="152">
        <f t="shared" si="2"/>
        <v>48.179999999999993</v>
      </c>
      <c r="J140" s="245" t="str">
        <f>TEXT(tblFood[[#This Row],[Date]],"mmmm")</f>
        <v>wrzesień</v>
      </c>
      <c r="K140" s="152">
        <f>MONTH(tblFood[[#This Row],[Date]])</f>
        <v>9</v>
      </c>
    </row>
    <row r="141" spans="2:11">
      <c r="B141" s="236">
        <v>139</v>
      </c>
      <c r="C141" s="153">
        <v>45627</v>
      </c>
      <c r="D141" s="151" t="s">
        <v>2746</v>
      </c>
      <c r="E141" s="151" t="s">
        <v>2702</v>
      </c>
      <c r="F141" s="151" t="s">
        <v>2669</v>
      </c>
      <c r="G141" s="154">
        <v>5</v>
      </c>
      <c r="H141" s="152">
        <f>INDEX(prices,MATCH('Food Data'!E141,foods, 0),MATCH('Food Data'!F141,districts,0))</f>
        <v>5.32</v>
      </c>
      <c r="I141" s="152">
        <f t="shared" si="2"/>
        <v>26.6</v>
      </c>
      <c r="J141" s="245" t="str">
        <f>TEXT(tblFood[[#This Row],[Date]],"mmmm")</f>
        <v>grudzień</v>
      </c>
      <c r="K141" s="152">
        <f>MONTH(tblFood[[#This Row],[Date]])</f>
        <v>12</v>
      </c>
    </row>
    <row r="142" spans="2:11">
      <c r="B142" s="236">
        <v>140</v>
      </c>
      <c r="C142" s="153">
        <v>45350</v>
      </c>
      <c r="D142" s="151" t="s">
        <v>2726</v>
      </c>
      <c r="E142" s="151" t="s">
        <v>2675</v>
      </c>
      <c r="F142" s="151" t="s">
        <v>2672</v>
      </c>
      <c r="G142" s="154">
        <v>10</v>
      </c>
      <c r="H142" s="152">
        <f>INDEX(prices,MATCH('Food Data'!E142,foods, 0),MATCH('Food Data'!F142,districts,0))</f>
        <v>7.38</v>
      </c>
      <c r="I142" s="152">
        <f t="shared" si="2"/>
        <v>73.8</v>
      </c>
      <c r="J142" s="245" t="str">
        <f>TEXT(tblFood[[#This Row],[Date]],"mmmm")</f>
        <v>luty</v>
      </c>
      <c r="K142" s="152">
        <f>MONTH(tblFood[[#This Row],[Date]])</f>
        <v>2</v>
      </c>
    </row>
    <row r="143" spans="2:11">
      <c r="B143" s="236">
        <v>141</v>
      </c>
      <c r="C143" s="153">
        <v>45477</v>
      </c>
      <c r="D143" s="151" t="s">
        <v>2729</v>
      </c>
      <c r="E143" s="151" t="s">
        <v>2711</v>
      </c>
      <c r="F143" s="151" t="s">
        <v>2672</v>
      </c>
      <c r="G143" s="154">
        <v>11</v>
      </c>
      <c r="H143" s="152">
        <f>INDEX(prices,MATCH('Food Data'!E143,foods, 0),MATCH('Food Data'!F143,districts,0))</f>
        <v>7.99</v>
      </c>
      <c r="I143" s="152">
        <f t="shared" si="2"/>
        <v>87.89</v>
      </c>
      <c r="J143" s="245" t="str">
        <f>TEXT(tblFood[[#This Row],[Date]],"mmmm")</f>
        <v>lipiec</v>
      </c>
      <c r="K143" s="152">
        <f>MONTH(tblFood[[#This Row],[Date]])</f>
        <v>7</v>
      </c>
    </row>
    <row r="144" spans="2:11">
      <c r="B144" s="236">
        <v>142</v>
      </c>
      <c r="C144" s="153">
        <v>45353</v>
      </c>
      <c r="D144" s="151" t="s">
        <v>2739</v>
      </c>
      <c r="E144" s="151" t="s">
        <v>2719</v>
      </c>
      <c r="F144" s="151" t="s">
        <v>2672</v>
      </c>
      <c r="G144" s="154">
        <v>15</v>
      </c>
      <c r="H144" s="152">
        <f>INDEX(prices,MATCH('Food Data'!E144,foods, 0),MATCH('Food Data'!F144,districts,0))</f>
        <v>14.43</v>
      </c>
      <c r="I144" s="152">
        <f t="shared" si="2"/>
        <v>216.45</v>
      </c>
      <c r="J144" s="245" t="str">
        <f>TEXT(tblFood[[#This Row],[Date]],"mmmm")</f>
        <v>marzec</v>
      </c>
      <c r="K144" s="152">
        <f>MONTH(tblFood[[#This Row],[Date]])</f>
        <v>3</v>
      </c>
    </row>
    <row r="145" spans="2:11">
      <c r="B145" s="236">
        <v>143</v>
      </c>
      <c r="C145" s="153">
        <v>45532</v>
      </c>
      <c r="D145" s="151" t="s">
        <v>2744</v>
      </c>
      <c r="E145" s="151" t="s">
        <v>2690</v>
      </c>
      <c r="F145" s="151" t="s">
        <v>2672</v>
      </c>
      <c r="G145" s="154">
        <v>3</v>
      </c>
      <c r="H145" s="152">
        <f>INDEX(prices,MATCH('Food Data'!E145,foods, 0),MATCH('Food Data'!F145,districts,0))</f>
        <v>3.09</v>
      </c>
      <c r="I145" s="152">
        <f t="shared" si="2"/>
        <v>9.27</v>
      </c>
      <c r="J145" s="245" t="str">
        <f>TEXT(tblFood[[#This Row],[Date]],"mmmm")</f>
        <v>sierpień</v>
      </c>
      <c r="K145" s="152">
        <f>MONTH(tblFood[[#This Row],[Date]])</f>
        <v>8</v>
      </c>
    </row>
    <row r="146" spans="2:11">
      <c r="B146" s="236">
        <v>144</v>
      </c>
      <c r="C146" s="153">
        <v>45374</v>
      </c>
      <c r="D146" s="151" t="s">
        <v>2736</v>
      </c>
      <c r="E146" s="151" t="s">
        <v>2718</v>
      </c>
      <c r="F146" s="151" t="s">
        <v>2670</v>
      </c>
      <c r="G146" s="154">
        <v>8</v>
      </c>
      <c r="H146" s="152">
        <f>INDEX(prices,MATCH('Food Data'!E146,foods, 0),MATCH('Food Data'!F146,districts,0))</f>
        <v>10.16</v>
      </c>
      <c r="I146" s="152">
        <f t="shared" si="2"/>
        <v>81.28</v>
      </c>
      <c r="J146" s="245" t="str">
        <f>TEXT(tblFood[[#This Row],[Date]],"mmmm")</f>
        <v>marzec</v>
      </c>
      <c r="K146" s="152">
        <f>MONTH(tblFood[[#This Row],[Date]])</f>
        <v>3</v>
      </c>
    </row>
    <row r="147" spans="2:11">
      <c r="B147" s="236">
        <v>145</v>
      </c>
      <c r="C147" s="153">
        <v>45511</v>
      </c>
      <c r="D147" s="151" t="s">
        <v>2742</v>
      </c>
      <c r="E147" s="151" t="s">
        <v>2708</v>
      </c>
      <c r="F147" s="151" t="s">
        <v>2669</v>
      </c>
      <c r="G147" s="154">
        <v>9</v>
      </c>
      <c r="H147" s="152">
        <f>INDEX(prices,MATCH('Food Data'!E147,foods, 0),MATCH('Food Data'!F147,districts,0))</f>
        <v>4.84</v>
      </c>
      <c r="I147" s="152">
        <f t="shared" si="2"/>
        <v>43.56</v>
      </c>
      <c r="J147" s="245" t="str">
        <f>TEXT(tblFood[[#This Row],[Date]],"mmmm")</f>
        <v>sierpień</v>
      </c>
      <c r="K147" s="152">
        <f>MONTH(tblFood[[#This Row],[Date]])</f>
        <v>8</v>
      </c>
    </row>
    <row r="148" spans="2:11">
      <c r="B148" s="236">
        <v>146</v>
      </c>
      <c r="C148" s="153">
        <v>45632</v>
      </c>
      <c r="D148" s="151" t="s">
        <v>2738</v>
      </c>
      <c r="E148" s="151" t="s">
        <v>2680</v>
      </c>
      <c r="F148" s="151" t="s">
        <v>2669</v>
      </c>
      <c r="G148" s="154">
        <v>20</v>
      </c>
      <c r="H148" s="152">
        <f>INDEX(prices,MATCH('Food Data'!E148,foods, 0),MATCH('Food Data'!F148,districts,0))</f>
        <v>1.89</v>
      </c>
      <c r="I148" s="152">
        <f t="shared" si="2"/>
        <v>37.799999999999997</v>
      </c>
      <c r="J148" s="245" t="str">
        <f>TEXT(tblFood[[#This Row],[Date]],"mmmm")</f>
        <v>grudzień</v>
      </c>
      <c r="K148" s="152">
        <f>MONTH(tblFood[[#This Row],[Date]])</f>
        <v>12</v>
      </c>
    </row>
    <row r="149" spans="2:11">
      <c r="B149" s="236">
        <v>147</v>
      </c>
      <c r="C149" s="153">
        <v>45363</v>
      </c>
      <c r="D149" s="151" t="s">
        <v>2731</v>
      </c>
      <c r="E149" s="151" t="s">
        <v>2693</v>
      </c>
      <c r="F149" s="151" t="s">
        <v>2669</v>
      </c>
      <c r="G149" s="154">
        <v>18</v>
      </c>
      <c r="H149" s="152">
        <f>INDEX(prices,MATCH('Food Data'!E149,foods, 0),MATCH('Food Data'!F149,districts,0))</f>
        <v>1.97</v>
      </c>
      <c r="I149" s="152">
        <f t="shared" si="2"/>
        <v>35.46</v>
      </c>
      <c r="J149" s="245" t="str">
        <f>TEXT(tblFood[[#This Row],[Date]],"mmmm")</f>
        <v>marzec</v>
      </c>
      <c r="K149" s="152">
        <f>MONTH(tblFood[[#This Row],[Date]])</f>
        <v>3</v>
      </c>
    </row>
    <row r="150" spans="2:11">
      <c r="B150" s="236">
        <v>148</v>
      </c>
      <c r="C150" s="153">
        <v>45332</v>
      </c>
      <c r="D150" s="151" t="s">
        <v>2745</v>
      </c>
      <c r="E150" s="151" t="s">
        <v>2707</v>
      </c>
      <c r="F150" s="151" t="s">
        <v>2671</v>
      </c>
      <c r="G150" s="154">
        <v>15</v>
      </c>
      <c r="H150" s="152">
        <f>INDEX(prices,MATCH('Food Data'!E150,foods, 0),MATCH('Food Data'!F150,districts,0))</f>
        <v>12.71</v>
      </c>
      <c r="I150" s="152">
        <f t="shared" si="2"/>
        <v>190.65</v>
      </c>
      <c r="J150" s="245" t="str">
        <f>TEXT(tblFood[[#This Row],[Date]],"mmmm")</f>
        <v>luty</v>
      </c>
      <c r="K150" s="152">
        <f>MONTH(tblFood[[#This Row],[Date]])</f>
        <v>2</v>
      </c>
    </row>
    <row r="151" spans="2:11">
      <c r="B151" s="236">
        <v>149</v>
      </c>
      <c r="C151" s="153">
        <v>45646</v>
      </c>
      <c r="D151" s="151" t="s">
        <v>2745</v>
      </c>
      <c r="E151" s="151" t="s">
        <v>2709</v>
      </c>
      <c r="F151" s="151" t="s">
        <v>2671</v>
      </c>
      <c r="G151" s="154">
        <v>1</v>
      </c>
      <c r="H151" s="152">
        <f>INDEX(prices,MATCH('Food Data'!E151,foods, 0),MATCH('Food Data'!F151,districts,0))</f>
        <v>11.5</v>
      </c>
      <c r="I151" s="152">
        <f t="shared" si="2"/>
        <v>11.5</v>
      </c>
      <c r="J151" s="245" t="str">
        <f>TEXT(tblFood[[#This Row],[Date]],"mmmm")</f>
        <v>grudzień</v>
      </c>
      <c r="K151" s="152">
        <f>MONTH(tblFood[[#This Row],[Date]])</f>
        <v>12</v>
      </c>
    </row>
    <row r="152" spans="2:11">
      <c r="B152" s="236">
        <v>150</v>
      </c>
      <c r="C152" s="153">
        <v>45510</v>
      </c>
      <c r="D152" s="151" t="s">
        <v>2745</v>
      </c>
      <c r="E152" s="151" t="s">
        <v>2710</v>
      </c>
      <c r="F152" s="151" t="s">
        <v>2671</v>
      </c>
      <c r="G152" s="154">
        <v>4</v>
      </c>
      <c r="H152" s="152">
        <f>INDEX(prices,MATCH('Food Data'!E152,foods, 0),MATCH('Food Data'!F152,districts,0))</f>
        <v>8.67</v>
      </c>
      <c r="I152" s="152">
        <f t="shared" si="2"/>
        <v>34.68</v>
      </c>
      <c r="J152" s="245" t="str">
        <f>TEXT(tblFood[[#This Row],[Date]],"mmmm")</f>
        <v>sierpień</v>
      </c>
      <c r="K152" s="152">
        <f>MONTH(tblFood[[#This Row],[Date]])</f>
        <v>8</v>
      </c>
    </row>
    <row r="153" spans="2:11">
      <c r="B153" s="236">
        <v>151</v>
      </c>
      <c r="C153" s="153">
        <v>45336</v>
      </c>
      <c r="D153" s="151" t="s">
        <v>2742</v>
      </c>
      <c r="E153" s="151" t="s">
        <v>2720</v>
      </c>
      <c r="F153" s="151" t="s">
        <v>2670</v>
      </c>
      <c r="G153" s="154">
        <v>7</v>
      </c>
      <c r="H153" s="152">
        <f>INDEX(prices,MATCH('Food Data'!E153,foods, 0),MATCH('Food Data'!F153,districts,0))</f>
        <v>14.13</v>
      </c>
      <c r="I153" s="152">
        <f t="shared" si="2"/>
        <v>98.910000000000011</v>
      </c>
      <c r="J153" s="245" t="str">
        <f>TEXT(tblFood[[#This Row],[Date]],"mmmm")</f>
        <v>luty</v>
      </c>
      <c r="K153" s="152">
        <f>MONTH(tblFood[[#This Row],[Date]])</f>
        <v>2</v>
      </c>
    </row>
    <row r="154" spans="2:11">
      <c r="B154" s="236">
        <v>152</v>
      </c>
      <c r="C154" s="153">
        <v>45526</v>
      </c>
      <c r="D154" s="151" t="s">
        <v>2734</v>
      </c>
      <c r="E154" s="151" t="s">
        <v>2683</v>
      </c>
      <c r="F154" s="151" t="s">
        <v>2669</v>
      </c>
      <c r="G154" s="154">
        <v>6</v>
      </c>
      <c r="H154" s="152">
        <f>INDEX(prices,MATCH('Food Data'!E154,foods, 0),MATCH('Food Data'!F154,districts,0))</f>
        <v>11.76</v>
      </c>
      <c r="I154" s="152">
        <f t="shared" si="2"/>
        <v>70.56</v>
      </c>
      <c r="J154" s="245" t="str">
        <f>TEXT(tblFood[[#This Row],[Date]],"mmmm")</f>
        <v>sierpień</v>
      </c>
      <c r="K154" s="152">
        <f>MONTH(tblFood[[#This Row],[Date]])</f>
        <v>8</v>
      </c>
    </row>
    <row r="155" spans="2:11">
      <c r="B155" s="236">
        <v>153</v>
      </c>
      <c r="C155" s="153">
        <v>45497</v>
      </c>
      <c r="D155" s="151" t="s">
        <v>2748</v>
      </c>
      <c r="E155" s="151" t="s">
        <v>2687</v>
      </c>
      <c r="F155" s="151" t="s">
        <v>2669</v>
      </c>
      <c r="G155" s="154">
        <v>1</v>
      </c>
      <c r="H155" s="152">
        <f>INDEX(prices,MATCH('Food Data'!E155,foods, 0),MATCH('Food Data'!F155,districts,0))</f>
        <v>3.38</v>
      </c>
      <c r="I155" s="152">
        <f t="shared" si="2"/>
        <v>3.38</v>
      </c>
      <c r="J155" s="245" t="str">
        <f>TEXT(tblFood[[#This Row],[Date]],"mmmm")</f>
        <v>lipiec</v>
      </c>
      <c r="K155" s="152">
        <f>MONTH(tblFood[[#This Row],[Date]])</f>
        <v>7</v>
      </c>
    </row>
    <row r="156" spans="2:11">
      <c r="B156" s="236">
        <v>154</v>
      </c>
      <c r="C156" s="153">
        <v>45435</v>
      </c>
      <c r="D156" s="151" t="s">
        <v>2744</v>
      </c>
      <c r="E156" s="151" t="s">
        <v>2683</v>
      </c>
      <c r="F156" s="151" t="s">
        <v>2669</v>
      </c>
      <c r="G156" s="154">
        <v>6</v>
      </c>
      <c r="H156" s="152">
        <f>INDEX(prices,MATCH('Food Data'!E156,foods, 0),MATCH('Food Data'!F156,districts,0))</f>
        <v>11.76</v>
      </c>
      <c r="I156" s="152">
        <f t="shared" si="2"/>
        <v>70.56</v>
      </c>
      <c r="J156" s="245" t="str">
        <f>TEXT(tblFood[[#This Row],[Date]],"mmmm")</f>
        <v>maj</v>
      </c>
      <c r="K156" s="152">
        <f>MONTH(tblFood[[#This Row],[Date]])</f>
        <v>5</v>
      </c>
    </row>
    <row r="157" spans="2:11">
      <c r="B157" s="236">
        <v>155</v>
      </c>
      <c r="C157" s="153">
        <v>45473</v>
      </c>
      <c r="D157" s="151" t="s">
        <v>2728</v>
      </c>
      <c r="E157" s="151" t="s">
        <v>2707</v>
      </c>
      <c r="F157" s="151" t="s">
        <v>2672</v>
      </c>
      <c r="G157" s="154">
        <v>20</v>
      </c>
      <c r="H157" s="152">
        <f>INDEX(prices,MATCH('Food Data'!E157,foods, 0),MATCH('Food Data'!F157,districts,0))</f>
        <v>13.35</v>
      </c>
      <c r="I157" s="152">
        <f t="shared" si="2"/>
        <v>267</v>
      </c>
      <c r="J157" s="245" t="str">
        <f>TEXT(tblFood[[#This Row],[Date]],"mmmm")</f>
        <v>czerwiec</v>
      </c>
      <c r="K157" s="152">
        <f>MONTH(tblFood[[#This Row],[Date]])</f>
        <v>6</v>
      </c>
    </row>
    <row r="158" spans="2:11">
      <c r="B158" s="236">
        <v>156</v>
      </c>
      <c r="C158" s="153">
        <v>45643</v>
      </c>
      <c r="D158" s="151" t="s">
        <v>2728</v>
      </c>
      <c r="E158" s="151" t="s">
        <v>2699</v>
      </c>
      <c r="F158" s="151" t="s">
        <v>2672</v>
      </c>
      <c r="G158" s="154">
        <v>1</v>
      </c>
      <c r="H158" s="152">
        <f>INDEX(prices,MATCH('Food Data'!E158,foods, 0),MATCH('Food Data'!F158,districts,0))</f>
        <v>7.11</v>
      </c>
      <c r="I158" s="152">
        <f t="shared" si="2"/>
        <v>7.11</v>
      </c>
      <c r="J158" s="245" t="str">
        <f>TEXT(tblFood[[#This Row],[Date]],"mmmm")</f>
        <v>grudzień</v>
      </c>
      <c r="K158" s="152">
        <f>MONTH(tblFood[[#This Row],[Date]])</f>
        <v>12</v>
      </c>
    </row>
    <row r="159" spans="2:11">
      <c r="B159" s="236">
        <v>157</v>
      </c>
      <c r="C159" s="153">
        <v>45450</v>
      </c>
      <c r="D159" s="151" t="s">
        <v>2742</v>
      </c>
      <c r="E159" s="151" t="s">
        <v>2676</v>
      </c>
      <c r="F159" s="151" t="s">
        <v>2671</v>
      </c>
      <c r="G159" s="154">
        <v>11</v>
      </c>
      <c r="H159" s="152">
        <f>INDEX(prices,MATCH('Food Data'!E159,foods, 0),MATCH('Food Data'!F159,districts,0))</f>
        <v>14.51</v>
      </c>
      <c r="I159" s="152">
        <f t="shared" si="2"/>
        <v>159.60999999999999</v>
      </c>
      <c r="J159" s="245" t="str">
        <f>TEXT(tblFood[[#This Row],[Date]],"mmmm")</f>
        <v>czerwiec</v>
      </c>
      <c r="K159" s="152">
        <f>MONTH(tblFood[[#This Row],[Date]])</f>
        <v>6</v>
      </c>
    </row>
    <row r="160" spans="2:11">
      <c r="B160" s="236">
        <v>158</v>
      </c>
      <c r="C160" s="153">
        <v>45368</v>
      </c>
      <c r="D160" s="151" t="s">
        <v>2746</v>
      </c>
      <c r="E160" s="151" t="s">
        <v>2684</v>
      </c>
      <c r="F160" s="151" t="s">
        <v>2669</v>
      </c>
      <c r="G160" s="154">
        <v>2</v>
      </c>
      <c r="H160" s="152">
        <f>INDEX(prices,MATCH('Food Data'!E160,foods, 0),MATCH('Food Data'!F160,districts,0))</f>
        <v>12.9</v>
      </c>
      <c r="I160" s="152">
        <f t="shared" si="2"/>
        <v>25.8</v>
      </c>
      <c r="J160" s="245" t="str">
        <f>TEXT(tblFood[[#This Row],[Date]],"mmmm")</f>
        <v>marzec</v>
      </c>
      <c r="K160" s="152">
        <f>MONTH(tblFood[[#This Row],[Date]])</f>
        <v>3</v>
      </c>
    </row>
    <row r="161" spans="2:11">
      <c r="B161" s="236">
        <v>159</v>
      </c>
      <c r="C161" s="153">
        <v>45434</v>
      </c>
      <c r="D161" s="151" t="s">
        <v>2740</v>
      </c>
      <c r="E161" s="151" t="s">
        <v>2697</v>
      </c>
      <c r="F161" s="151" t="s">
        <v>2669</v>
      </c>
      <c r="G161" s="154">
        <v>2</v>
      </c>
      <c r="H161" s="152">
        <f>INDEX(prices,MATCH('Food Data'!E161,foods, 0),MATCH('Food Data'!F161,districts,0))</f>
        <v>12.49</v>
      </c>
      <c r="I161" s="152">
        <f t="shared" si="2"/>
        <v>24.98</v>
      </c>
      <c r="J161" s="245" t="str">
        <f>TEXT(tblFood[[#This Row],[Date]],"mmmm")</f>
        <v>maj</v>
      </c>
      <c r="K161" s="152">
        <f>MONTH(tblFood[[#This Row],[Date]])</f>
        <v>5</v>
      </c>
    </row>
    <row r="162" spans="2:11">
      <c r="B162" s="236">
        <v>160</v>
      </c>
      <c r="C162" s="153">
        <v>45529</v>
      </c>
      <c r="D162" s="151" t="s">
        <v>2726</v>
      </c>
      <c r="E162" s="151" t="s">
        <v>2715</v>
      </c>
      <c r="F162" s="151" t="s">
        <v>2669</v>
      </c>
      <c r="G162" s="154">
        <v>16</v>
      </c>
      <c r="H162" s="152">
        <f>INDEX(prices,MATCH('Food Data'!E162,foods, 0),MATCH('Food Data'!F162,districts,0))</f>
        <v>9.8800000000000008</v>
      </c>
      <c r="I162" s="152">
        <f t="shared" si="2"/>
        <v>158.08000000000001</v>
      </c>
      <c r="J162" s="245" t="str">
        <f>TEXT(tblFood[[#This Row],[Date]],"mmmm")</f>
        <v>sierpień</v>
      </c>
      <c r="K162" s="152">
        <f>MONTH(tblFood[[#This Row],[Date]])</f>
        <v>8</v>
      </c>
    </row>
    <row r="163" spans="2:11">
      <c r="B163" s="236">
        <v>161</v>
      </c>
      <c r="C163" s="153">
        <v>45596</v>
      </c>
      <c r="D163" s="151" t="s">
        <v>2737</v>
      </c>
      <c r="E163" s="151" t="s">
        <v>2711</v>
      </c>
      <c r="F163" s="151" t="s">
        <v>2672</v>
      </c>
      <c r="G163" s="154">
        <v>9</v>
      </c>
      <c r="H163" s="152">
        <f>INDEX(prices,MATCH('Food Data'!E163,foods, 0),MATCH('Food Data'!F163,districts,0))</f>
        <v>7.99</v>
      </c>
      <c r="I163" s="152">
        <f t="shared" si="2"/>
        <v>71.91</v>
      </c>
      <c r="J163" s="245" t="str">
        <f>TEXT(tblFood[[#This Row],[Date]],"mmmm")</f>
        <v>październik</v>
      </c>
      <c r="K163" s="152">
        <f>MONTH(tblFood[[#This Row],[Date]])</f>
        <v>10</v>
      </c>
    </row>
    <row r="164" spans="2:11">
      <c r="B164" s="236">
        <v>162</v>
      </c>
      <c r="C164" s="153">
        <v>45395</v>
      </c>
      <c r="D164" s="151" t="s">
        <v>2732</v>
      </c>
      <c r="E164" s="151" t="s">
        <v>2692</v>
      </c>
      <c r="F164" s="151" t="s">
        <v>2672</v>
      </c>
      <c r="G164" s="154">
        <v>5</v>
      </c>
      <c r="H164" s="152">
        <f>INDEX(prices,MATCH('Food Data'!E164,foods, 0),MATCH('Food Data'!F164,districts,0))</f>
        <v>6.37</v>
      </c>
      <c r="I164" s="152">
        <f t="shared" si="2"/>
        <v>31.85</v>
      </c>
      <c r="J164" s="245" t="str">
        <f>TEXT(tblFood[[#This Row],[Date]],"mmmm")</f>
        <v>kwiecień</v>
      </c>
      <c r="K164" s="152">
        <f>MONTH(tblFood[[#This Row],[Date]])</f>
        <v>4</v>
      </c>
    </row>
    <row r="165" spans="2:11">
      <c r="B165" s="236">
        <v>163</v>
      </c>
      <c r="C165" s="153">
        <v>45434</v>
      </c>
      <c r="D165" s="151" t="s">
        <v>2739</v>
      </c>
      <c r="E165" s="151" t="s">
        <v>2702</v>
      </c>
      <c r="F165" s="151" t="s">
        <v>2672</v>
      </c>
      <c r="G165" s="154">
        <v>6</v>
      </c>
      <c r="H165" s="152">
        <f>INDEX(prices,MATCH('Food Data'!E165,foods, 0),MATCH('Food Data'!F165,districts,0))</f>
        <v>5.56</v>
      </c>
      <c r="I165" s="152">
        <f t="shared" si="2"/>
        <v>33.36</v>
      </c>
      <c r="J165" s="245" t="str">
        <f>TEXT(tblFood[[#This Row],[Date]],"mmmm")</f>
        <v>maj</v>
      </c>
      <c r="K165" s="152">
        <f>MONTH(tblFood[[#This Row],[Date]])</f>
        <v>5</v>
      </c>
    </row>
    <row r="166" spans="2:11">
      <c r="B166" s="236">
        <v>164</v>
      </c>
      <c r="C166" s="153">
        <v>45376</v>
      </c>
      <c r="D166" s="151" t="s">
        <v>2744</v>
      </c>
      <c r="E166" s="151" t="s">
        <v>2690</v>
      </c>
      <c r="F166" s="151" t="s">
        <v>2671</v>
      </c>
      <c r="G166" s="154">
        <v>3</v>
      </c>
      <c r="H166" s="152">
        <f>INDEX(prices,MATCH('Food Data'!E166,foods, 0),MATCH('Food Data'!F166,districts,0))</f>
        <v>3.15</v>
      </c>
      <c r="I166" s="152">
        <f t="shared" si="2"/>
        <v>9.4499999999999993</v>
      </c>
      <c r="J166" s="245" t="str">
        <f>TEXT(tblFood[[#This Row],[Date]],"mmmm")</f>
        <v>marzec</v>
      </c>
      <c r="K166" s="152">
        <f>MONTH(tblFood[[#This Row],[Date]])</f>
        <v>3</v>
      </c>
    </row>
    <row r="167" spans="2:11">
      <c r="B167" s="236">
        <v>165</v>
      </c>
      <c r="C167" s="153">
        <v>45363</v>
      </c>
      <c r="D167" s="151" t="s">
        <v>2739</v>
      </c>
      <c r="E167" s="151" t="s">
        <v>2703</v>
      </c>
      <c r="F167" s="151" t="s">
        <v>2671</v>
      </c>
      <c r="G167" s="154">
        <v>12</v>
      </c>
      <c r="H167" s="152">
        <f>INDEX(prices,MATCH('Food Data'!E167,foods, 0),MATCH('Food Data'!F167,districts,0))</f>
        <v>8.15</v>
      </c>
      <c r="I167" s="152">
        <f t="shared" si="2"/>
        <v>97.800000000000011</v>
      </c>
      <c r="J167" s="245" t="str">
        <f>TEXT(tblFood[[#This Row],[Date]],"mmmm")</f>
        <v>marzec</v>
      </c>
      <c r="K167" s="152">
        <f>MONTH(tblFood[[#This Row],[Date]])</f>
        <v>3</v>
      </c>
    </row>
    <row r="168" spans="2:11">
      <c r="B168" s="236">
        <v>166</v>
      </c>
      <c r="C168" s="153">
        <v>45588</v>
      </c>
      <c r="D168" s="151" t="s">
        <v>2735</v>
      </c>
      <c r="E168" s="151" t="s">
        <v>2708</v>
      </c>
      <c r="F168" s="151" t="s">
        <v>2670</v>
      </c>
      <c r="G168" s="154">
        <v>14</v>
      </c>
      <c r="H168" s="152">
        <f>INDEX(prices,MATCH('Food Data'!E168,foods, 0),MATCH('Food Data'!F168,districts,0))</f>
        <v>5.08</v>
      </c>
      <c r="I168" s="152">
        <f t="shared" si="2"/>
        <v>71.12</v>
      </c>
      <c r="J168" s="245" t="str">
        <f>TEXT(tblFood[[#This Row],[Date]],"mmmm")</f>
        <v>październik</v>
      </c>
      <c r="K168" s="152">
        <f>MONTH(tblFood[[#This Row],[Date]])</f>
        <v>10</v>
      </c>
    </row>
    <row r="169" spans="2:11">
      <c r="B169" s="236">
        <v>167</v>
      </c>
      <c r="C169" s="153">
        <v>45603</v>
      </c>
      <c r="D169" s="151" t="s">
        <v>2734</v>
      </c>
      <c r="E169" s="151" t="s">
        <v>2700</v>
      </c>
      <c r="F169" s="151" t="s">
        <v>2669</v>
      </c>
      <c r="G169" s="154">
        <v>6</v>
      </c>
      <c r="H169" s="152">
        <f>INDEX(prices,MATCH('Food Data'!E169,foods, 0),MATCH('Food Data'!F169,districts,0))</f>
        <v>4.45</v>
      </c>
      <c r="I169" s="152">
        <f t="shared" si="2"/>
        <v>26.700000000000003</v>
      </c>
      <c r="J169" s="245" t="str">
        <f>TEXT(tblFood[[#This Row],[Date]],"mmmm")</f>
        <v>listopad</v>
      </c>
      <c r="K169" s="152">
        <f>MONTH(tblFood[[#This Row],[Date]])</f>
        <v>11</v>
      </c>
    </row>
    <row r="170" spans="2:11">
      <c r="B170" s="236">
        <v>168</v>
      </c>
      <c r="C170" s="153">
        <v>45350</v>
      </c>
      <c r="D170" s="151" t="s">
        <v>2730</v>
      </c>
      <c r="E170" s="151" t="s">
        <v>2714</v>
      </c>
      <c r="F170" s="151" t="s">
        <v>2670</v>
      </c>
      <c r="G170" s="154">
        <v>12</v>
      </c>
      <c r="H170" s="152">
        <f>INDEX(prices,MATCH('Food Data'!E170,foods, 0),MATCH('Food Data'!F170,districts,0))</f>
        <v>7.75</v>
      </c>
      <c r="I170" s="152">
        <f t="shared" si="2"/>
        <v>93</v>
      </c>
      <c r="J170" s="245" t="str">
        <f>TEXT(tblFood[[#This Row],[Date]],"mmmm")</f>
        <v>luty</v>
      </c>
      <c r="K170" s="152">
        <f>MONTH(tblFood[[#This Row],[Date]])</f>
        <v>2</v>
      </c>
    </row>
    <row r="171" spans="2:11">
      <c r="B171" s="236">
        <v>169</v>
      </c>
      <c r="C171" s="153">
        <v>45526</v>
      </c>
      <c r="D171" s="151" t="s">
        <v>2746</v>
      </c>
      <c r="E171" s="151" t="s">
        <v>2695</v>
      </c>
      <c r="F171" s="151" t="s">
        <v>2672</v>
      </c>
      <c r="G171" s="154">
        <v>17</v>
      </c>
      <c r="H171" s="152">
        <f>INDEX(prices,MATCH('Food Data'!E171,foods, 0),MATCH('Food Data'!F171,districts,0))</f>
        <v>2.7</v>
      </c>
      <c r="I171" s="152">
        <f t="shared" si="2"/>
        <v>45.900000000000006</v>
      </c>
      <c r="J171" s="245" t="str">
        <f>TEXT(tblFood[[#This Row],[Date]],"mmmm")</f>
        <v>sierpień</v>
      </c>
      <c r="K171" s="152">
        <f>MONTH(tblFood[[#This Row],[Date]])</f>
        <v>8</v>
      </c>
    </row>
    <row r="172" spans="2:11">
      <c r="B172" s="236">
        <v>170</v>
      </c>
      <c r="C172" s="153">
        <v>45629</v>
      </c>
      <c r="D172" s="151" t="s">
        <v>2738</v>
      </c>
      <c r="E172" s="151" t="s">
        <v>2673</v>
      </c>
      <c r="F172" s="151" t="s">
        <v>2671</v>
      </c>
      <c r="G172" s="154">
        <v>1</v>
      </c>
      <c r="H172" s="152">
        <f>INDEX(prices,MATCH('Food Data'!E172,foods, 0),MATCH('Food Data'!F172,districts,0))</f>
        <v>13.64</v>
      </c>
      <c r="I172" s="152">
        <f t="shared" si="2"/>
        <v>13.64</v>
      </c>
      <c r="J172" s="245" t="str">
        <f>TEXT(tblFood[[#This Row],[Date]],"mmmm")</f>
        <v>grudzień</v>
      </c>
      <c r="K172" s="152">
        <f>MONTH(tblFood[[#This Row],[Date]])</f>
        <v>12</v>
      </c>
    </row>
    <row r="173" spans="2:11">
      <c r="B173" s="236">
        <v>171</v>
      </c>
      <c r="C173" s="153">
        <v>45367</v>
      </c>
      <c r="D173" s="151" t="s">
        <v>2741</v>
      </c>
      <c r="E173" s="151" t="s">
        <v>2679</v>
      </c>
      <c r="F173" s="151" t="s">
        <v>2670</v>
      </c>
      <c r="G173" s="154">
        <v>19</v>
      </c>
      <c r="H173" s="152">
        <f>INDEX(prices,MATCH('Food Data'!E173,foods, 0),MATCH('Food Data'!F173,districts,0))</f>
        <v>9.1199999999999992</v>
      </c>
      <c r="I173" s="152">
        <f t="shared" si="2"/>
        <v>173.27999999999997</v>
      </c>
      <c r="J173" s="245" t="str">
        <f>TEXT(tblFood[[#This Row],[Date]],"mmmm")</f>
        <v>marzec</v>
      </c>
      <c r="K173" s="152">
        <f>MONTH(tblFood[[#This Row],[Date]])</f>
        <v>3</v>
      </c>
    </row>
    <row r="174" spans="2:11">
      <c r="B174" s="236">
        <v>172</v>
      </c>
      <c r="C174" s="153">
        <v>45412</v>
      </c>
      <c r="D174" s="151" t="s">
        <v>2728</v>
      </c>
      <c r="E174" s="151" t="s">
        <v>2716</v>
      </c>
      <c r="F174" s="151" t="s">
        <v>2669</v>
      </c>
      <c r="G174" s="154">
        <v>8</v>
      </c>
      <c r="H174" s="152">
        <f>INDEX(prices,MATCH('Food Data'!E174,foods, 0),MATCH('Food Data'!F174,districts,0))</f>
        <v>4.99</v>
      </c>
      <c r="I174" s="152">
        <f t="shared" si="2"/>
        <v>39.92</v>
      </c>
      <c r="J174" s="245" t="str">
        <f>TEXT(tblFood[[#This Row],[Date]],"mmmm")</f>
        <v>kwiecień</v>
      </c>
      <c r="K174" s="152">
        <f>MONTH(tblFood[[#This Row],[Date]])</f>
        <v>4</v>
      </c>
    </row>
    <row r="175" spans="2:11">
      <c r="B175" s="236">
        <v>173</v>
      </c>
      <c r="C175" s="153">
        <v>45405</v>
      </c>
      <c r="D175" s="151" t="s">
        <v>2735</v>
      </c>
      <c r="E175" s="151" t="s">
        <v>2688</v>
      </c>
      <c r="F175" s="151" t="s">
        <v>2671</v>
      </c>
      <c r="G175" s="154">
        <v>20</v>
      </c>
      <c r="H175" s="152">
        <f>INDEX(prices,MATCH('Food Data'!E175,foods, 0),MATCH('Food Data'!F175,districts,0))</f>
        <v>15.3</v>
      </c>
      <c r="I175" s="152">
        <f t="shared" si="2"/>
        <v>306</v>
      </c>
      <c r="J175" s="245" t="str">
        <f>TEXT(tblFood[[#This Row],[Date]],"mmmm")</f>
        <v>kwiecień</v>
      </c>
      <c r="K175" s="152">
        <f>MONTH(tblFood[[#This Row],[Date]])</f>
        <v>4</v>
      </c>
    </row>
    <row r="176" spans="2:11">
      <c r="B176" s="236">
        <v>174</v>
      </c>
      <c r="C176" s="153">
        <v>45383</v>
      </c>
      <c r="D176" s="151" t="s">
        <v>2749</v>
      </c>
      <c r="E176" s="151" t="s">
        <v>2678</v>
      </c>
      <c r="F176" s="151" t="s">
        <v>2669</v>
      </c>
      <c r="G176" s="154">
        <v>15</v>
      </c>
      <c r="H176" s="152">
        <f>INDEX(prices,MATCH('Food Data'!E176,foods, 0),MATCH('Food Data'!F176,districts,0))</f>
        <v>5.41</v>
      </c>
      <c r="I176" s="152">
        <f t="shared" si="2"/>
        <v>81.150000000000006</v>
      </c>
      <c r="J176" s="245" t="str">
        <f>TEXT(tblFood[[#This Row],[Date]],"mmmm")</f>
        <v>kwiecień</v>
      </c>
      <c r="K176" s="152">
        <f>MONTH(tblFood[[#This Row],[Date]])</f>
        <v>4</v>
      </c>
    </row>
    <row r="177" spans="2:11">
      <c r="B177" s="236">
        <v>175</v>
      </c>
      <c r="C177" s="153">
        <v>45356</v>
      </c>
      <c r="D177" s="151" t="s">
        <v>2745</v>
      </c>
      <c r="E177" s="151" t="s">
        <v>2706</v>
      </c>
      <c r="F177" s="151" t="s">
        <v>2672</v>
      </c>
      <c r="G177" s="154">
        <v>15</v>
      </c>
      <c r="H177" s="152">
        <f>INDEX(prices,MATCH('Food Data'!E177,foods, 0),MATCH('Food Data'!F177,districts,0))</f>
        <v>10.96</v>
      </c>
      <c r="I177" s="152">
        <f t="shared" si="2"/>
        <v>164.4</v>
      </c>
      <c r="J177" s="245" t="str">
        <f>TEXT(tblFood[[#This Row],[Date]],"mmmm")</f>
        <v>marzec</v>
      </c>
      <c r="K177" s="152">
        <f>MONTH(tblFood[[#This Row],[Date]])</f>
        <v>3</v>
      </c>
    </row>
    <row r="178" spans="2:11">
      <c r="B178" s="236">
        <v>176</v>
      </c>
      <c r="C178" s="153">
        <v>45553</v>
      </c>
      <c r="D178" s="151" t="s">
        <v>2731</v>
      </c>
      <c r="E178" s="151" t="s">
        <v>2709</v>
      </c>
      <c r="F178" s="151" t="s">
        <v>2672</v>
      </c>
      <c r="G178" s="154">
        <v>12</v>
      </c>
      <c r="H178" s="152">
        <f>INDEX(prices,MATCH('Food Data'!E178,foods, 0),MATCH('Food Data'!F178,districts,0))</f>
        <v>12.31</v>
      </c>
      <c r="I178" s="152">
        <f t="shared" si="2"/>
        <v>147.72</v>
      </c>
      <c r="J178" s="245" t="str">
        <f>TEXT(tblFood[[#This Row],[Date]],"mmmm")</f>
        <v>wrzesień</v>
      </c>
      <c r="K178" s="152">
        <f>MONTH(tblFood[[#This Row],[Date]])</f>
        <v>9</v>
      </c>
    </row>
    <row r="179" spans="2:11">
      <c r="B179" s="236">
        <v>177</v>
      </c>
      <c r="C179" s="153">
        <v>45461</v>
      </c>
      <c r="D179" s="151" t="s">
        <v>2748</v>
      </c>
      <c r="E179" s="151" t="s">
        <v>2709</v>
      </c>
      <c r="F179" s="151" t="s">
        <v>2671</v>
      </c>
      <c r="G179" s="154">
        <v>8</v>
      </c>
      <c r="H179" s="152">
        <f>INDEX(prices,MATCH('Food Data'!E179,foods, 0),MATCH('Food Data'!F179,districts,0))</f>
        <v>11.5</v>
      </c>
      <c r="I179" s="152">
        <f t="shared" si="2"/>
        <v>92</v>
      </c>
      <c r="J179" s="245" t="str">
        <f>TEXT(tblFood[[#This Row],[Date]],"mmmm")</f>
        <v>czerwiec</v>
      </c>
      <c r="K179" s="152">
        <f>MONTH(tblFood[[#This Row],[Date]])</f>
        <v>6</v>
      </c>
    </row>
    <row r="180" spans="2:11">
      <c r="B180" s="236">
        <v>178</v>
      </c>
      <c r="C180" s="153">
        <v>45467</v>
      </c>
      <c r="D180" s="151" t="s">
        <v>2747</v>
      </c>
      <c r="E180" s="151" t="s">
        <v>2675</v>
      </c>
      <c r="F180" s="151" t="s">
        <v>2671</v>
      </c>
      <c r="G180" s="154">
        <v>16</v>
      </c>
      <c r="H180" s="152">
        <f>INDEX(prices,MATCH('Food Data'!E180,foods, 0),MATCH('Food Data'!F180,districts,0))</f>
        <v>7.53</v>
      </c>
      <c r="I180" s="152">
        <f t="shared" si="2"/>
        <v>120.48</v>
      </c>
      <c r="J180" s="245" t="str">
        <f>TEXT(tblFood[[#This Row],[Date]],"mmmm")</f>
        <v>czerwiec</v>
      </c>
      <c r="K180" s="152">
        <f>MONTH(tblFood[[#This Row],[Date]])</f>
        <v>6</v>
      </c>
    </row>
    <row r="181" spans="2:11">
      <c r="B181" s="236">
        <v>179</v>
      </c>
      <c r="C181" s="153">
        <v>45656</v>
      </c>
      <c r="D181" s="151" t="s">
        <v>2735</v>
      </c>
      <c r="E181" s="151" t="s">
        <v>2712</v>
      </c>
      <c r="F181" s="151" t="s">
        <v>2671</v>
      </c>
      <c r="G181" s="154">
        <v>19</v>
      </c>
      <c r="H181" s="152">
        <f>INDEX(prices,MATCH('Food Data'!E181,foods, 0),MATCH('Food Data'!F181,districts,0))</f>
        <v>5.08</v>
      </c>
      <c r="I181" s="152">
        <f t="shared" si="2"/>
        <v>96.52</v>
      </c>
      <c r="J181" s="245" t="str">
        <f>TEXT(tblFood[[#This Row],[Date]],"mmmm")</f>
        <v>grudzień</v>
      </c>
      <c r="K181" s="152">
        <f>MONTH(tblFood[[#This Row],[Date]])</f>
        <v>12</v>
      </c>
    </row>
    <row r="182" spans="2:11">
      <c r="B182" s="236">
        <v>180</v>
      </c>
      <c r="C182" s="153">
        <v>45599</v>
      </c>
      <c r="D182" s="151" t="s">
        <v>2730</v>
      </c>
      <c r="E182" s="151" t="s">
        <v>2704</v>
      </c>
      <c r="F182" s="151" t="s">
        <v>2672</v>
      </c>
      <c r="G182" s="154">
        <v>5</v>
      </c>
      <c r="H182" s="152">
        <f>INDEX(prices,MATCH('Food Data'!E182,foods, 0),MATCH('Food Data'!F182,districts,0))</f>
        <v>7.2</v>
      </c>
      <c r="I182" s="152">
        <f t="shared" si="2"/>
        <v>36</v>
      </c>
      <c r="J182" s="245" t="str">
        <f>TEXT(tblFood[[#This Row],[Date]],"mmmm")</f>
        <v>listopad</v>
      </c>
      <c r="K182" s="152">
        <f>MONTH(tblFood[[#This Row],[Date]])</f>
        <v>11</v>
      </c>
    </row>
    <row r="183" spans="2:11">
      <c r="B183" s="236">
        <v>181</v>
      </c>
      <c r="C183" s="153">
        <v>45499</v>
      </c>
      <c r="D183" s="151" t="s">
        <v>2745</v>
      </c>
      <c r="E183" s="151" t="s">
        <v>2678</v>
      </c>
      <c r="F183" s="151" t="s">
        <v>2671</v>
      </c>
      <c r="G183" s="154">
        <v>6</v>
      </c>
      <c r="H183" s="152">
        <f>INDEX(prices,MATCH('Food Data'!E183,foods, 0),MATCH('Food Data'!F183,districts,0))</f>
        <v>5.21</v>
      </c>
      <c r="I183" s="152">
        <f t="shared" si="2"/>
        <v>31.259999999999998</v>
      </c>
      <c r="J183" s="245" t="str">
        <f>TEXT(tblFood[[#This Row],[Date]],"mmmm")</f>
        <v>lipiec</v>
      </c>
      <c r="K183" s="152">
        <f>MONTH(tblFood[[#This Row],[Date]])</f>
        <v>7</v>
      </c>
    </row>
    <row r="184" spans="2:11">
      <c r="B184" s="236">
        <v>182</v>
      </c>
      <c r="C184" s="153">
        <v>45407</v>
      </c>
      <c r="D184" s="151" t="s">
        <v>2733</v>
      </c>
      <c r="E184" s="151" t="s">
        <v>2690</v>
      </c>
      <c r="F184" s="151" t="s">
        <v>2671</v>
      </c>
      <c r="G184" s="154">
        <v>18</v>
      </c>
      <c r="H184" s="152">
        <f>INDEX(prices,MATCH('Food Data'!E184,foods, 0),MATCH('Food Data'!F184,districts,0))</f>
        <v>3.15</v>
      </c>
      <c r="I184" s="152">
        <f t="shared" si="2"/>
        <v>56.699999999999996</v>
      </c>
      <c r="J184" s="245" t="str">
        <f>TEXT(tblFood[[#This Row],[Date]],"mmmm")</f>
        <v>kwiecień</v>
      </c>
      <c r="K184" s="152">
        <f>MONTH(tblFood[[#This Row],[Date]])</f>
        <v>4</v>
      </c>
    </row>
    <row r="185" spans="2:11">
      <c r="B185" s="236">
        <v>183</v>
      </c>
      <c r="C185" s="153">
        <v>45429</v>
      </c>
      <c r="D185" s="151" t="s">
        <v>2743</v>
      </c>
      <c r="E185" s="151" t="s">
        <v>2687</v>
      </c>
      <c r="F185" s="151" t="s">
        <v>2669</v>
      </c>
      <c r="G185" s="154">
        <v>14</v>
      </c>
      <c r="H185" s="152">
        <f>INDEX(prices,MATCH('Food Data'!E185,foods, 0),MATCH('Food Data'!F185,districts,0))</f>
        <v>3.38</v>
      </c>
      <c r="I185" s="152">
        <f t="shared" si="2"/>
        <v>47.32</v>
      </c>
      <c r="J185" s="245" t="str">
        <f>TEXT(tblFood[[#This Row],[Date]],"mmmm")</f>
        <v>maj</v>
      </c>
      <c r="K185" s="152">
        <f>MONTH(tblFood[[#This Row],[Date]])</f>
        <v>5</v>
      </c>
    </row>
    <row r="186" spans="2:11">
      <c r="B186" s="236">
        <v>184</v>
      </c>
      <c r="C186" s="153">
        <v>45608</v>
      </c>
      <c r="D186" s="151" t="s">
        <v>2747</v>
      </c>
      <c r="E186" s="151" t="s">
        <v>2705</v>
      </c>
      <c r="F186" s="151" t="s">
        <v>2671</v>
      </c>
      <c r="G186" s="154">
        <v>13</v>
      </c>
      <c r="H186" s="152">
        <f>INDEX(prices,MATCH('Food Data'!E186,foods, 0),MATCH('Food Data'!F186,districts,0))</f>
        <v>7.18</v>
      </c>
      <c r="I186" s="152">
        <f t="shared" si="2"/>
        <v>93.34</v>
      </c>
      <c r="J186" s="245" t="str">
        <f>TEXT(tblFood[[#This Row],[Date]],"mmmm")</f>
        <v>listopad</v>
      </c>
      <c r="K186" s="152">
        <f>MONTH(tblFood[[#This Row],[Date]])</f>
        <v>11</v>
      </c>
    </row>
    <row r="187" spans="2:11">
      <c r="B187" s="236">
        <v>185</v>
      </c>
      <c r="C187" s="153">
        <v>45478</v>
      </c>
      <c r="D187" s="151" t="s">
        <v>2745</v>
      </c>
      <c r="E187" s="151" t="s">
        <v>2697</v>
      </c>
      <c r="F187" s="151" t="s">
        <v>2670</v>
      </c>
      <c r="G187" s="154">
        <v>4</v>
      </c>
      <c r="H187" s="152">
        <f>INDEX(prices,MATCH('Food Data'!E187,foods, 0),MATCH('Food Data'!F187,districts,0))</f>
        <v>12.74</v>
      </c>
      <c r="I187" s="152">
        <f t="shared" si="2"/>
        <v>50.96</v>
      </c>
      <c r="J187" s="245" t="str">
        <f>TEXT(tblFood[[#This Row],[Date]],"mmmm")</f>
        <v>lipiec</v>
      </c>
      <c r="K187" s="152">
        <f>MONTH(tblFood[[#This Row],[Date]])</f>
        <v>7</v>
      </c>
    </row>
    <row r="188" spans="2:11">
      <c r="B188" s="236">
        <v>186</v>
      </c>
      <c r="C188" s="153">
        <v>45584</v>
      </c>
      <c r="D188" s="151" t="s">
        <v>2745</v>
      </c>
      <c r="E188" s="151" t="s">
        <v>2697</v>
      </c>
      <c r="F188" s="151" t="s">
        <v>2669</v>
      </c>
      <c r="G188" s="154">
        <v>4</v>
      </c>
      <c r="H188" s="152">
        <f>INDEX(prices,MATCH('Food Data'!E188,foods, 0),MATCH('Food Data'!F188,districts,0))</f>
        <v>12.49</v>
      </c>
      <c r="I188" s="152">
        <f t="shared" si="2"/>
        <v>49.96</v>
      </c>
      <c r="J188" s="245" t="str">
        <f>TEXT(tblFood[[#This Row],[Date]],"mmmm")</f>
        <v>październik</v>
      </c>
      <c r="K188" s="152">
        <f>MONTH(tblFood[[#This Row],[Date]])</f>
        <v>10</v>
      </c>
    </row>
    <row r="189" spans="2:11">
      <c r="B189" s="236">
        <v>187</v>
      </c>
      <c r="C189" s="153">
        <v>45388</v>
      </c>
      <c r="D189" s="151" t="s">
        <v>2735</v>
      </c>
      <c r="E189" s="151" t="s">
        <v>2699</v>
      </c>
      <c r="F189" s="151" t="s">
        <v>2671</v>
      </c>
      <c r="G189" s="154">
        <v>9</v>
      </c>
      <c r="H189" s="152">
        <f>INDEX(prices,MATCH('Food Data'!E189,foods, 0),MATCH('Food Data'!F189,districts,0))</f>
        <v>6.84</v>
      </c>
      <c r="I189" s="152">
        <f t="shared" si="2"/>
        <v>61.56</v>
      </c>
      <c r="J189" s="245" t="str">
        <f>TEXT(tblFood[[#This Row],[Date]],"mmmm")</f>
        <v>kwiecień</v>
      </c>
      <c r="K189" s="152">
        <f>MONTH(tblFood[[#This Row],[Date]])</f>
        <v>4</v>
      </c>
    </row>
    <row r="190" spans="2:11">
      <c r="B190" s="236">
        <v>188</v>
      </c>
      <c r="C190" s="153">
        <v>45534</v>
      </c>
      <c r="D190" s="151" t="s">
        <v>2730</v>
      </c>
      <c r="E190" s="151" t="s">
        <v>2680</v>
      </c>
      <c r="F190" s="151" t="s">
        <v>2672</v>
      </c>
      <c r="G190" s="154">
        <v>16</v>
      </c>
      <c r="H190" s="152">
        <f>INDEX(prices,MATCH('Food Data'!E190,foods, 0),MATCH('Food Data'!F190,districts,0))</f>
        <v>2.19</v>
      </c>
      <c r="I190" s="152">
        <f t="shared" si="2"/>
        <v>35.04</v>
      </c>
      <c r="J190" s="245" t="str">
        <f>TEXT(tblFood[[#This Row],[Date]],"mmmm")</f>
        <v>sierpień</v>
      </c>
      <c r="K190" s="152">
        <f>MONTH(tblFood[[#This Row],[Date]])</f>
        <v>8</v>
      </c>
    </row>
    <row r="191" spans="2:11">
      <c r="B191" s="236">
        <v>189</v>
      </c>
      <c r="C191" s="153">
        <v>45383</v>
      </c>
      <c r="D191" s="151" t="s">
        <v>2733</v>
      </c>
      <c r="E191" s="151" t="s">
        <v>2689</v>
      </c>
      <c r="F191" s="151" t="s">
        <v>2672</v>
      </c>
      <c r="G191" s="154">
        <v>10</v>
      </c>
      <c r="H191" s="152">
        <f>INDEX(prices,MATCH('Food Data'!E191,foods, 0),MATCH('Food Data'!F191,districts,0))</f>
        <v>9.56</v>
      </c>
      <c r="I191" s="152">
        <f t="shared" si="2"/>
        <v>95.600000000000009</v>
      </c>
      <c r="J191" s="245" t="str">
        <f>TEXT(tblFood[[#This Row],[Date]],"mmmm")</f>
        <v>kwiecień</v>
      </c>
      <c r="K191" s="152">
        <f>MONTH(tblFood[[#This Row],[Date]])</f>
        <v>4</v>
      </c>
    </row>
    <row r="192" spans="2:11">
      <c r="B192" s="236">
        <v>190</v>
      </c>
      <c r="C192" s="153">
        <v>45466</v>
      </c>
      <c r="D192" s="151" t="s">
        <v>2746</v>
      </c>
      <c r="E192" s="151" t="s">
        <v>2703</v>
      </c>
      <c r="F192" s="151" t="s">
        <v>2671</v>
      </c>
      <c r="G192" s="154">
        <v>1</v>
      </c>
      <c r="H192" s="152">
        <f>INDEX(prices,MATCH('Food Data'!E192,foods, 0),MATCH('Food Data'!F192,districts,0))</f>
        <v>8.15</v>
      </c>
      <c r="I192" s="152">
        <f t="shared" si="2"/>
        <v>8.15</v>
      </c>
      <c r="J192" s="245" t="str">
        <f>TEXT(tblFood[[#This Row],[Date]],"mmmm")</f>
        <v>czerwiec</v>
      </c>
      <c r="K192" s="152">
        <f>MONTH(tblFood[[#This Row],[Date]])</f>
        <v>6</v>
      </c>
    </row>
    <row r="193" spans="2:11">
      <c r="B193" s="236">
        <v>191</v>
      </c>
      <c r="C193" s="153">
        <v>45530</v>
      </c>
      <c r="D193" s="151" t="s">
        <v>2742</v>
      </c>
      <c r="E193" s="151" t="s">
        <v>2686</v>
      </c>
      <c r="F193" s="151" t="s">
        <v>2669</v>
      </c>
      <c r="G193" s="154">
        <v>19</v>
      </c>
      <c r="H193" s="152">
        <f>INDEX(prices,MATCH('Food Data'!E193,foods, 0),MATCH('Food Data'!F193,districts,0))</f>
        <v>12.01</v>
      </c>
      <c r="I193" s="152">
        <f t="shared" si="2"/>
        <v>228.19</v>
      </c>
      <c r="J193" s="245" t="str">
        <f>TEXT(tblFood[[#This Row],[Date]],"mmmm")</f>
        <v>sierpień</v>
      </c>
      <c r="K193" s="152">
        <f>MONTH(tblFood[[#This Row],[Date]])</f>
        <v>8</v>
      </c>
    </row>
    <row r="194" spans="2:11">
      <c r="B194" s="236">
        <v>192</v>
      </c>
      <c r="C194" s="153">
        <v>45316</v>
      </c>
      <c r="D194" s="151" t="s">
        <v>2748</v>
      </c>
      <c r="E194" s="151" t="s">
        <v>2691</v>
      </c>
      <c r="F194" s="151" t="s">
        <v>2672</v>
      </c>
      <c r="G194" s="154">
        <v>1</v>
      </c>
      <c r="H194" s="152">
        <f>INDEX(prices,MATCH('Food Data'!E194,foods, 0),MATCH('Food Data'!F194,districts,0))</f>
        <v>9.19</v>
      </c>
      <c r="I194" s="152">
        <f t="shared" si="2"/>
        <v>9.19</v>
      </c>
      <c r="J194" s="245" t="str">
        <f>TEXT(tblFood[[#This Row],[Date]],"mmmm")</f>
        <v>styczeń</v>
      </c>
      <c r="K194" s="152">
        <f>MONTH(tblFood[[#This Row],[Date]])</f>
        <v>1</v>
      </c>
    </row>
    <row r="195" spans="2:11">
      <c r="B195" s="236">
        <v>193</v>
      </c>
      <c r="C195" s="153">
        <v>45617</v>
      </c>
      <c r="D195" s="151" t="s">
        <v>2728</v>
      </c>
      <c r="E195" s="151" t="s">
        <v>2675</v>
      </c>
      <c r="F195" s="151" t="s">
        <v>2672</v>
      </c>
      <c r="G195" s="154">
        <v>9</v>
      </c>
      <c r="H195" s="152">
        <f>INDEX(prices,MATCH('Food Data'!E195,foods, 0),MATCH('Food Data'!F195,districts,0))</f>
        <v>7.38</v>
      </c>
      <c r="I195" s="152">
        <f t="shared" si="2"/>
        <v>66.42</v>
      </c>
      <c r="J195" s="245" t="str">
        <f>TEXT(tblFood[[#This Row],[Date]],"mmmm")</f>
        <v>listopad</v>
      </c>
      <c r="K195" s="152">
        <f>MONTH(tblFood[[#This Row],[Date]])</f>
        <v>11</v>
      </c>
    </row>
    <row r="196" spans="2:11">
      <c r="B196" s="236">
        <v>194</v>
      </c>
      <c r="C196" s="153">
        <v>45331</v>
      </c>
      <c r="D196" s="151" t="s">
        <v>2740</v>
      </c>
      <c r="E196" s="151" t="s">
        <v>2693</v>
      </c>
      <c r="F196" s="151" t="s">
        <v>2671</v>
      </c>
      <c r="G196" s="154">
        <v>9</v>
      </c>
      <c r="H196" s="152">
        <f>INDEX(prices,MATCH('Food Data'!E196,foods, 0),MATCH('Food Data'!F196,districts,0))</f>
        <v>1.68</v>
      </c>
      <c r="I196" s="152">
        <f t="shared" ref="I196:I259" si="3">G196*H196</f>
        <v>15.12</v>
      </c>
      <c r="J196" s="245" t="str">
        <f>TEXT(tblFood[[#This Row],[Date]],"mmmm")</f>
        <v>luty</v>
      </c>
      <c r="K196" s="152">
        <f>MONTH(tblFood[[#This Row],[Date]])</f>
        <v>2</v>
      </c>
    </row>
    <row r="197" spans="2:11">
      <c r="B197" s="236">
        <v>195</v>
      </c>
      <c r="C197" s="153">
        <v>45621</v>
      </c>
      <c r="D197" s="151" t="s">
        <v>2730</v>
      </c>
      <c r="E197" s="151" t="s">
        <v>2698</v>
      </c>
      <c r="F197" s="151" t="s">
        <v>2671</v>
      </c>
      <c r="G197" s="154">
        <v>5</v>
      </c>
      <c r="H197" s="152">
        <f>INDEX(prices,MATCH('Food Data'!E197,foods, 0),MATCH('Food Data'!F197,districts,0))</f>
        <v>7.76</v>
      </c>
      <c r="I197" s="152">
        <f t="shared" si="3"/>
        <v>38.799999999999997</v>
      </c>
      <c r="J197" s="245" t="str">
        <f>TEXT(tblFood[[#This Row],[Date]],"mmmm")</f>
        <v>listopad</v>
      </c>
      <c r="K197" s="152">
        <f>MONTH(tblFood[[#This Row],[Date]])</f>
        <v>11</v>
      </c>
    </row>
    <row r="198" spans="2:11">
      <c r="B198" s="236">
        <v>196</v>
      </c>
      <c r="C198" s="153">
        <v>45400</v>
      </c>
      <c r="D198" s="151" t="s">
        <v>2739</v>
      </c>
      <c r="E198" s="151" t="s">
        <v>2695</v>
      </c>
      <c r="F198" s="151" t="s">
        <v>2670</v>
      </c>
      <c r="G198" s="154">
        <v>5</v>
      </c>
      <c r="H198" s="152">
        <f>INDEX(prices,MATCH('Food Data'!E198,foods, 0),MATCH('Food Data'!F198,districts,0))</f>
        <v>2.79</v>
      </c>
      <c r="I198" s="152">
        <f t="shared" si="3"/>
        <v>13.95</v>
      </c>
      <c r="J198" s="245" t="str">
        <f>TEXT(tblFood[[#This Row],[Date]],"mmmm")</f>
        <v>kwiecień</v>
      </c>
      <c r="K198" s="152">
        <f>MONTH(tblFood[[#This Row],[Date]])</f>
        <v>4</v>
      </c>
    </row>
    <row r="199" spans="2:11">
      <c r="B199" s="236">
        <v>197</v>
      </c>
      <c r="C199" s="153">
        <v>45558</v>
      </c>
      <c r="D199" s="151" t="s">
        <v>2734</v>
      </c>
      <c r="E199" s="151" t="s">
        <v>2677</v>
      </c>
      <c r="F199" s="151" t="s">
        <v>2669</v>
      </c>
      <c r="G199" s="154">
        <v>6</v>
      </c>
      <c r="H199" s="152">
        <f>INDEX(prices,MATCH('Food Data'!E199,foods, 0),MATCH('Food Data'!F199,districts,0))</f>
        <v>9.6199999999999992</v>
      </c>
      <c r="I199" s="152">
        <f t="shared" si="3"/>
        <v>57.72</v>
      </c>
      <c r="J199" s="245" t="str">
        <f>TEXT(tblFood[[#This Row],[Date]],"mmmm")</f>
        <v>wrzesień</v>
      </c>
      <c r="K199" s="152">
        <f>MONTH(tblFood[[#This Row],[Date]])</f>
        <v>9</v>
      </c>
    </row>
    <row r="200" spans="2:11">
      <c r="B200" s="236">
        <v>198</v>
      </c>
      <c r="C200" s="153">
        <v>45300</v>
      </c>
      <c r="D200" s="151" t="s">
        <v>2738</v>
      </c>
      <c r="E200" s="151" t="s">
        <v>2694</v>
      </c>
      <c r="F200" s="151" t="s">
        <v>2669</v>
      </c>
      <c r="G200" s="154">
        <v>12</v>
      </c>
      <c r="H200" s="152">
        <f>INDEX(prices,MATCH('Food Data'!E200,foods, 0),MATCH('Food Data'!F200,districts,0))</f>
        <v>6.4</v>
      </c>
      <c r="I200" s="152">
        <f t="shared" si="3"/>
        <v>76.800000000000011</v>
      </c>
      <c r="J200" s="245" t="str">
        <f>TEXT(tblFood[[#This Row],[Date]],"mmmm")</f>
        <v>styczeń</v>
      </c>
      <c r="K200" s="152">
        <f>MONTH(tblFood[[#This Row],[Date]])</f>
        <v>1</v>
      </c>
    </row>
    <row r="201" spans="2:11">
      <c r="B201" s="236">
        <v>199</v>
      </c>
      <c r="C201" s="153">
        <v>45622</v>
      </c>
      <c r="D201" s="151" t="s">
        <v>2743</v>
      </c>
      <c r="E201" s="151" t="s">
        <v>2716</v>
      </c>
      <c r="F201" s="151" t="s">
        <v>2670</v>
      </c>
      <c r="G201" s="154">
        <v>19</v>
      </c>
      <c r="H201" s="152">
        <f>INDEX(prices,MATCH('Food Data'!E201,foods, 0),MATCH('Food Data'!F201,districts,0))</f>
        <v>5.04</v>
      </c>
      <c r="I201" s="152">
        <f t="shared" si="3"/>
        <v>95.76</v>
      </c>
      <c r="J201" s="245" t="str">
        <f>TEXT(tblFood[[#This Row],[Date]],"mmmm")</f>
        <v>listopad</v>
      </c>
      <c r="K201" s="152">
        <f>MONTH(tblFood[[#This Row],[Date]])</f>
        <v>11</v>
      </c>
    </row>
    <row r="202" spans="2:11">
      <c r="B202" s="236">
        <v>200</v>
      </c>
      <c r="C202" s="153">
        <v>45338</v>
      </c>
      <c r="D202" s="151" t="s">
        <v>2745</v>
      </c>
      <c r="E202" s="151" t="s">
        <v>2718</v>
      </c>
      <c r="F202" s="151" t="s">
        <v>2670</v>
      </c>
      <c r="G202" s="154">
        <v>20</v>
      </c>
      <c r="H202" s="152">
        <f>INDEX(prices,MATCH('Food Data'!E202,foods, 0),MATCH('Food Data'!F202,districts,0))</f>
        <v>10.16</v>
      </c>
      <c r="I202" s="152">
        <f t="shared" si="3"/>
        <v>203.2</v>
      </c>
      <c r="J202" s="245" t="str">
        <f>TEXT(tblFood[[#This Row],[Date]],"mmmm")</f>
        <v>luty</v>
      </c>
      <c r="K202" s="152">
        <f>MONTH(tblFood[[#This Row],[Date]])</f>
        <v>2</v>
      </c>
    </row>
    <row r="203" spans="2:11">
      <c r="B203" s="236">
        <v>201</v>
      </c>
      <c r="C203" s="153">
        <v>45464</v>
      </c>
      <c r="D203" s="151" t="s">
        <v>2740</v>
      </c>
      <c r="E203" s="151" t="s">
        <v>2721</v>
      </c>
      <c r="F203" s="151" t="s">
        <v>2671</v>
      </c>
      <c r="G203" s="154">
        <v>8</v>
      </c>
      <c r="H203" s="152">
        <f>INDEX(prices,MATCH('Food Data'!E203,foods, 0),MATCH('Food Data'!F203,districts,0))</f>
        <v>16.22</v>
      </c>
      <c r="I203" s="152">
        <f t="shared" si="3"/>
        <v>129.76</v>
      </c>
      <c r="J203" s="245" t="str">
        <f>TEXT(tblFood[[#This Row],[Date]],"mmmm")</f>
        <v>czerwiec</v>
      </c>
      <c r="K203" s="152">
        <f>MONTH(tblFood[[#This Row],[Date]])</f>
        <v>6</v>
      </c>
    </row>
    <row r="204" spans="2:11">
      <c r="B204" s="236">
        <v>202</v>
      </c>
      <c r="C204" s="153">
        <v>45357</v>
      </c>
      <c r="D204" s="151" t="s">
        <v>2728</v>
      </c>
      <c r="E204" s="151" t="s">
        <v>2719</v>
      </c>
      <c r="F204" s="151" t="s">
        <v>2670</v>
      </c>
      <c r="G204" s="154">
        <v>6</v>
      </c>
      <c r="H204" s="152">
        <f>INDEX(prices,MATCH('Food Data'!E204,foods, 0),MATCH('Food Data'!F204,districts,0))</f>
        <v>15.22</v>
      </c>
      <c r="I204" s="152">
        <f t="shared" si="3"/>
        <v>91.320000000000007</v>
      </c>
      <c r="J204" s="245" t="str">
        <f>TEXT(tblFood[[#This Row],[Date]],"mmmm")</f>
        <v>marzec</v>
      </c>
      <c r="K204" s="152">
        <f>MONTH(tblFood[[#This Row],[Date]])</f>
        <v>3</v>
      </c>
    </row>
    <row r="205" spans="2:11">
      <c r="B205" s="236">
        <v>203</v>
      </c>
      <c r="C205" s="153">
        <v>45439</v>
      </c>
      <c r="D205" s="151" t="s">
        <v>2748</v>
      </c>
      <c r="E205" s="151" t="s">
        <v>2700</v>
      </c>
      <c r="F205" s="151" t="s">
        <v>2671</v>
      </c>
      <c r="G205" s="154">
        <v>3</v>
      </c>
      <c r="H205" s="152">
        <f>INDEX(prices,MATCH('Food Data'!E205,foods, 0),MATCH('Food Data'!F205,districts,0))</f>
        <v>3.98</v>
      </c>
      <c r="I205" s="152">
        <f t="shared" si="3"/>
        <v>11.94</v>
      </c>
      <c r="J205" s="245" t="str">
        <f>TEXT(tblFood[[#This Row],[Date]],"mmmm")</f>
        <v>maj</v>
      </c>
      <c r="K205" s="152">
        <f>MONTH(tblFood[[#This Row],[Date]])</f>
        <v>5</v>
      </c>
    </row>
    <row r="206" spans="2:11">
      <c r="B206" s="236">
        <v>204</v>
      </c>
      <c r="C206" s="153">
        <v>45443</v>
      </c>
      <c r="D206" s="151" t="s">
        <v>2738</v>
      </c>
      <c r="E206" s="151" t="s">
        <v>2680</v>
      </c>
      <c r="F206" s="151" t="s">
        <v>2670</v>
      </c>
      <c r="G206" s="154">
        <v>15</v>
      </c>
      <c r="H206" s="152">
        <f>INDEX(prices,MATCH('Food Data'!E206,foods, 0),MATCH('Food Data'!F206,districts,0))</f>
        <v>1.97</v>
      </c>
      <c r="I206" s="152">
        <f t="shared" si="3"/>
        <v>29.55</v>
      </c>
      <c r="J206" s="245" t="str">
        <f>TEXT(tblFood[[#This Row],[Date]],"mmmm")</f>
        <v>maj</v>
      </c>
      <c r="K206" s="152">
        <f>MONTH(tblFood[[#This Row],[Date]])</f>
        <v>5</v>
      </c>
    </row>
    <row r="207" spans="2:11">
      <c r="B207" s="236">
        <v>205</v>
      </c>
      <c r="C207" s="153">
        <v>45425</v>
      </c>
      <c r="D207" s="151" t="s">
        <v>2733</v>
      </c>
      <c r="E207" s="151" t="s">
        <v>2717</v>
      </c>
      <c r="F207" s="151" t="s">
        <v>2669</v>
      </c>
      <c r="G207" s="154">
        <v>4</v>
      </c>
      <c r="H207" s="152">
        <f>INDEX(prices,MATCH('Food Data'!E207,foods, 0),MATCH('Food Data'!F207,districts,0))</f>
        <v>14.54</v>
      </c>
      <c r="I207" s="152">
        <f t="shared" si="3"/>
        <v>58.16</v>
      </c>
      <c r="J207" s="245" t="str">
        <f>TEXT(tblFood[[#This Row],[Date]],"mmmm")</f>
        <v>maj</v>
      </c>
      <c r="K207" s="152">
        <f>MONTH(tblFood[[#This Row],[Date]])</f>
        <v>5</v>
      </c>
    </row>
    <row r="208" spans="2:11">
      <c r="B208" s="236">
        <v>206</v>
      </c>
      <c r="C208" s="153">
        <v>45647</v>
      </c>
      <c r="D208" s="151" t="s">
        <v>2729</v>
      </c>
      <c r="E208" s="151" t="s">
        <v>2681</v>
      </c>
      <c r="F208" s="151" t="s">
        <v>2671</v>
      </c>
      <c r="G208" s="154">
        <v>8</v>
      </c>
      <c r="H208" s="152">
        <f>INDEX(prices,MATCH('Food Data'!E208,foods, 0),MATCH('Food Data'!F208,districts,0))</f>
        <v>5.7</v>
      </c>
      <c r="I208" s="152">
        <f t="shared" si="3"/>
        <v>45.6</v>
      </c>
      <c r="J208" s="245" t="str">
        <f>TEXT(tblFood[[#This Row],[Date]],"mmmm")</f>
        <v>grudzień</v>
      </c>
      <c r="K208" s="152">
        <f>MONTH(tblFood[[#This Row],[Date]])</f>
        <v>12</v>
      </c>
    </row>
    <row r="209" spans="2:11">
      <c r="B209" s="236">
        <v>207</v>
      </c>
      <c r="C209" s="153">
        <v>45468</v>
      </c>
      <c r="D209" s="151" t="s">
        <v>2728</v>
      </c>
      <c r="E209" s="151" t="s">
        <v>2691</v>
      </c>
      <c r="F209" s="151" t="s">
        <v>2670</v>
      </c>
      <c r="G209" s="154">
        <v>8</v>
      </c>
      <c r="H209" s="152">
        <f>INDEX(prices,MATCH('Food Data'!E209,foods, 0),MATCH('Food Data'!F209,districts,0))</f>
        <v>9.7899999999999991</v>
      </c>
      <c r="I209" s="152">
        <f t="shared" si="3"/>
        <v>78.319999999999993</v>
      </c>
      <c r="J209" s="245" t="str">
        <f>TEXT(tblFood[[#This Row],[Date]],"mmmm")</f>
        <v>czerwiec</v>
      </c>
      <c r="K209" s="152">
        <f>MONTH(tblFood[[#This Row],[Date]])</f>
        <v>6</v>
      </c>
    </row>
    <row r="210" spans="2:11">
      <c r="B210" s="236">
        <v>208</v>
      </c>
      <c r="C210" s="153">
        <v>45356</v>
      </c>
      <c r="D210" s="151" t="s">
        <v>2740</v>
      </c>
      <c r="E210" s="151" t="s">
        <v>2713</v>
      </c>
      <c r="F210" s="151" t="s">
        <v>2672</v>
      </c>
      <c r="G210" s="154">
        <v>19</v>
      </c>
      <c r="H210" s="152">
        <f>INDEX(prices,MATCH('Food Data'!E210,foods, 0),MATCH('Food Data'!F210,districts,0))</f>
        <v>15.9</v>
      </c>
      <c r="I210" s="152">
        <f t="shared" si="3"/>
        <v>302.10000000000002</v>
      </c>
      <c r="J210" s="245" t="str">
        <f>TEXT(tblFood[[#This Row],[Date]],"mmmm")</f>
        <v>marzec</v>
      </c>
      <c r="K210" s="152">
        <f>MONTH(tblFood[[#This Row],[Date]])</f>
        <v>3</v>
      </c>
    </row>
    <row r="211" spans="2:11">
      <c r="B211" s="236">
        <v>209</v>
      </c>
      <c r="C211" s="153">
        <v>45404</v>
      </c>
      <c r="D211" s="151" t="s">
        <v>2730</v>
      </c>
      <c r="E211" s="151" t="s">
        <v>2696</v>
      </c>
      <c r="F211" s="151" t="s">
        <v>2669</v>
      </c>
      <c r="G211" s="154">
        <v>16</v>
      </c>
      <c r="H211" s="152">
        <f>INDEX(prices,MATCH('Food Data'!E211,foods, 0),MATCH('Food Data'!F211,districts,0))</f>
        <v>10.84</v>
      </c>
      <c r="I211" s="152">
        <f t="shared" si="3"/>
        <v>173.44</v>
      </c>
      <c r="J211" s="245" t="str">
        <f>TEXT(tblFood[[#This Row],[Date]],"mmmm")</f>
        <v>kwiecień</v>
      </c>
      <c r="K211" s="152">
        <f>MONTH(tblFood[[#This Row],[Date]])</f>
        <v>4</v>
      </c>
    </row>
    <row r="212" spans="2:11">
      <c r="B212" s="236">
        <v>210</v>
      </c>
      <c r="C212" s="153">
        <v>45362</v>
      </c>
      <c r="D212" s="151" t="s">
        <v>2746</v>
      </c>
      <c r="E212" s="151" t="s">
        <v>2706</v>
      </c>
      <c r="F212" s="151" t="s">
        <v>2670</v>
      </c>
      <c r="G212" s="154">
        <v>2</v>
      </c>
      <c r="H212" s="152">
        <f>INDEX(prices,MATCH('Food Data'!E212,foods, 0),MATCH('Food Data'!F212,districts,0))</f>
        <v>10.77</v>
      </c>
      <c r="I212" s="152">
        <f t="shared" si="3"/>
        <v>21.54</v>
      </c>
      <c r="J212" s="245" t="str">
        <f>TEXT(tblFood[[#This Row],[Date]],"mmmm")</f>
        <v>marzec</v>
      </c>
      <c r="K212" s="152">
        <f>MONTH(tblFood[[#This Row],[Date]])</f>
        <v>3</v>
      </c>
    </row>
    <row r="213" spans="2:11">
      <c r="B213" s="236">
        <v>211</v>
      </c>
      <c r="C213" s="153">
        <v>45648</v>
      </c>
      <c r="D213" s="151" t="s">
        <v>2735</v>
      </c>
      <c r="E213" s="151" t="s">
        <v>2676</v>
      </c>
      <c r="F213" s="151" t="s">
        <v>2669</v>
      </c>
      <c r="G213" s="154">
        <v>4</v>
      </c>
      <c r="H213" s="152">
        <f>INDEX(prices,MATCH('Food Data'!E213,foods, 0),MATCH('Food Data'!F213,districts,0))</f>
        <v>15.32</v>
      </c>
      <c r="I213" s="152">
        <f t="shared" si="3"/>
        <v>61.28</v>
      </c>
      <c r="J213" s="245" t="str">
        <f>TEXT(tblFood[[#This Row],[Date]],"mmmm")</f>
        <v>grudzień</v>
      </c>
      <c r="K213" s="152">
        <f>MONTH(tblFood[[#This Row],[Date]])</f>
        <v>12</v>
      </c>
    </row>
    <row r="214" spans="2:11">
      <c r="B214" s="236">
        <v>212</v>
      </c>
      <c r="C214" s="153">
        <v>45440</v>
      </c>
      <c r="D214" s="151" t="s">
        <v>2746</v>
      </c>
      <c r="E214" s="151" t="s">
        <v>2682</v>
      </c>
      <c r="F214" s="151" t="s">
        <v>2671</v>
      </c>
      <c r="G214" s="154">
        <v>9</v>
      </c>
      <c r="H214" s="152">
        <f>INDEX(prices,MATCH('Food Data'!E214,foods, 0),MATCH('Food Data'!F214,districts,0))</f>
        <v>5.73</v>
      </c>
      <c r="I214" s="152">
        <f t="shared" si="3"/>
        <v>51.570000000000007</v>
      </c>
      <c r="J214" s="245" t="str">
        <f>TEXT(tblFood[[#This Row],[Date]],"mmmm")</f>
        <v>maj</v>
      </c>
      <c r="K214" s="152">
        <f>MONTH(tblFood[[#This Row],[Date]])</f>
        <v>5</v>
      </c>
    </row>
    <row r="215" spans="2:11">
      <c r="B215" s="236">
        <v>213</v>
      </c>
      <c r="C215" s="153">
        <v>45561</v>
      </c>
      <c r="D215" s="151" t="s">
        <v>2750</v>
      </c>
      <c r="E215" s="151" t="s">
        <v>2718</v>
      </c>
      <c r="F215" s="151" t="s">
        <v>2672</v>
      </c>
      <c r="G215" s="154">
        <v>14</v>
      </c>
      <c r="H215" s="152">
        <f>INDEX(prices,MATCH('Food Data'!E215,foods, 0),MATCH('Food Data'!F215,districts,0))</f>
        <v>10.210000000000001</v>
      </c>
      <c r="I215" s="152">
        <f t="shared" si="3"/>
        <v>142.94</v>
      </c>
      <c r="J215" s="245" t="str">
        <f>TEXT(tblFood[[#This Row],[Date]],"mmmm")</f>
        <v>wrzesień</v>
      </c>
      <c r="K215" s="152">
        <f>MONTH(tblFood[[#This Row],[Date]])</f>
        <v>9</v>
      </c>
    </row>
    <row r="216" spans="2:11">
      <c r="B216" s="236">
        <v>214</v>
      </c>
      <c r="C216" s="153">
        <v>45475</v>
      </c>
      <c r="D216" s="151" t="s">
        <v>2726</v>
      </c>
      <c r="E216" s="151" t="s">
        <v>2702</v>
      </c>
      <c r="F216" s="151" t="s">
        <v>2671</v>
      </c>
      <c r="G216" s="154">
        <v>20</v>
      </c>
      <c r="H216" s="152">
        <f>INDEX(prices,MATCH('Food Data'!E216,foods, 0),MATCH('Food Data'!F216,districts,0))</f>
        <v>5.05</v>
      </c>
      <c r="I216" s="152">
        <f t="shared" si="3"/>
        <v>101</v>
      </c>
      <c r="J216" s="245" t="str">
        <f>TEXT(tblFood[[#This Row],[Date]],"mmmm")</f>
        <v>lipiec</v>
      </c>
      <c r="K216" s="152">
        <f>MONTH(tblFood[[#This Row],[Date]])</f>
        <v>7</v>
      </c>
    </row>
    <row r="217" spans="2:11">
      <c r="B217" s="236">
        <v>215</v>
      </c>
      <c r="C217" s="153">
        <v>45651</v>
      </c>
      <c r="D217" s="151" t="s">
        <v>2730</v>
      </c>
      <c r="E217" s="151" t="s">
        <v>2692</v>
      </c>
      <c r="F217" s="151" t="s">
        <v>2671</v>
      </c>
      <c r="G217" s="154">
        <v>14</v>
      </c>
      <c r="H217" s="152">
        <f>INDEX(prices,MATCH('Food Data'!E217,foods, 0),MATCH('Food Data'!F217,districts,0))</f>
        <v>6.07</v>
      </c>
      <c r="I217" s="152">
        <f t="shared" si="3"/>
        <v>84.98</v>
      </c>
      <c r="J217" s="245" t="str">
        <f>TEXT(tblFood[[#This Row],[Date]],"mmmm")</f>
        <v>grudzień</v>
      </c>
      <c r="K217" s="152">
        <f>MONTH(tblFood[[#This Row],[Date]])</f>
        <v>12</v>
      </c>
    </row>
    <row r="218" spans="2:11">
      <c r="B218" s="236">
        <v>216</v>
      </c>
      <c r="C218" s="153">
        <v>45540</v>
      </c>
      <c r="D218" s="151" t="s">
        <v>2732</v>
      </c>
      <c r="E218" s="151" t="s">
        <v>2680</v>
      </c>
      <c r="F218" s="151" t="s">
        <v>2672</v>
      </c>
      <c r="G218" s="154">
        <v>11</v>
      </c>
      <c r="H218" s="152">
        <f>INDEX(prices,MATCH('Food Data'!E218,foods, 0),MATCH('Food Data'!F218,districts,0))</f>
        <v>2.19</v>
      </c>
      <c r="I218" s="152">
        <f t="shared" si="3"/>
        <v>24.09</v>
      </c>
      <c r="J218" s="245" t="str">
        <f>TEXT(tblFood[[#This Row],[Date]],"mmmm")</f>
        <v>wrzesień</v>
      </c>
      <c r="K218" s="152">
        <f>MONTH(tblFood[[#This Row],[Date]])</f>
        <v>9</v>
      </c>
    </row>
    <row r="219" spans="2:11">
      <c r="B219" s="236">
        <v>217</v>
      </c>
      <c r="C219" s="153">
        <v>45451</v>
      </c>
      <c r="D219" s="151" t="s">
        <v>2733</v>
      </c>
      <c r="E219" s="151" t="s">
        <v>2691</v>
      </c>
      <c r="F219" s="151" t="s">
        <v>2669</v>
      </c>
      <c r="G219" s="154">
        <v>12</v>
      </c>
      <c r="H219" s="152">
        <f>INDEX(prices,MATCH('Food Data'!E219,foods, 0),MATCH('Food Data'!F219,districts,0))</f>
        <v>10.31</v>
      </c>
      <c r="I219" s="152">
        <f t="shared" si="3"/>
        <v>123.72</v>
      </c>
      <c r="J219" s="245" t="str">
        <f>TEXT(tblFood[[#This Row],[Date]],"mmmm")</f>
        <v>czerwiec</v>
      </c>
      <c r="K219" s="152">
        <f>MONTH(tblFood[[#This Row],[Date]])</f>
        <v>6</v>
      </c>
    </row>
    <row r="220" spans="2:11">
      <c r="B220" s="236">
        <v>218</v>
      </c>
      <c r="C220" s="153">
        <v>45393</v>
      </c>
      <c r="D220" s="151" t="s">
        <v>2736</v>
      </c>
      <c r="E220" s="151" t="s">
        <v>2701</v>
      </c>
      <c r="F220" s="151" t="s">
        <v>2671</v>
      </c>
      <c r="G220" s="154">
        <v>12</v>
      </c>
      <c r="H220" s="152">
        <f>INDEX(prices,MATCH('Food Data'!E220,foods, 0),MATCH('Food Data'!F220,districts,0))</f>
        <v>7.49</v>
      </c>
      <c r="I220" s="152">
        <f t="shared" si="3"/>
        <v>89.88</v>
      </c>
      <c r="J220" s="245" t="str">
        <f>TEXT(tblFood[[#This Row],[Date]],"mmmm")</f>
        <v>kwiecień</v>
      </c>
      <c r="K220" s="152">
        <f>MONTH(tblFood[[#This Row],[Date]])</f>
        <v>4</v>
      </c>
    </row>
    <row r="221" spans="2:11">
      <c r="B221" s="236">
        <v>219</v>
      </c>
      <c r="C221" s="153">
        <v>45482</v>
      </c>
      <c r="D221" s="151" t="s">
        <v>2748</v>
      </c>
      <c r="E221" s="151" t="s">
        <v>2689</v>
      </c>
      <c r="F221" s="151" t="s">
        <v>2671</v>
      </c>
      <c r="G221" s="154">
        <v>19</v>
      </c>
      <c r="H221" s="152">
        <f>INDEX(prices,MATCH('Food Data'!E221,foods, 0),MATCH('Food Data'!F221,districts,0))</f>
        <v>9.4700000000000006</v>
      </c>
      <c r="I221" s="152">
        <f t="shared" si="3"/>
        <v>179.93</v>
      </c>
      <c r="J221" s="245" t="str">
        <f>TEXT(tblFood[[#This Row],[Date]],"mmmm")</f>
        <v>lipiec</v>
      </c>
      <c r="K221" s="152">
        <f>MONTH(tblFood[[#This Row],[Date]])</f>
        <v>7</v>
      </c>
    </row>
    <row r="222" spans="2:11">
      <c r="B222" s="236">
        <v>220</v>
      </c>
      <c r="C222" s="153">
        <v>45453</v>
      </c>
      <c r="D222" s="151" t="s">
        <v>2730</v>
      </c>
      <c r="E222" s="151" t="s">
        <v>2685</v>
      </c>
      <c r="F222" s="151" t="s">
        <v>2670</v>
      </c>
      <c r="G222" s="154">
        <v>11</v>
      </c>
      <c r="H222" s="152">
        <f>INDEX(prices,MATCH('Food Data'!E222,foods, 0),MATCH('Food Data'!F222,districts,0))</f>
        <v>3.02</v>
      </c>
      <c r="I222" s="152">
        <f t="shared" si="3"/>
        <v>33.22</v>
      </c>
      <c r="J222" s="245" t="str">
        <f>TEXT(tblFood[[#This Row],[Date]],"mmmm")</f>
        <v>czerwiec</v>
      </c>
      <c r="K222" s="152">
        <f>MONTH(tblFood[[#This Row],[Date]])</f>
        <v>6</v>
      </c>
    </row>
    <row r="223" spans="2:11">
      <c r="B223" s="236">
        <v>221</v>
      </c>
      <c r="C223" s="153">
        <v>45404</v>
      </c>
      <c r="D223" s="151" t="s">
        <v>2745</v>
      </c>
      <c r="E223" s="151" t="s">
        <v>2705</v>
      </c>
      <c r="F223" s="151" t="s">
        <v>2669</v>
      </c>
      <c r="G223" s="154">
        <v>5</v>
      </c>
      <c r="H223" s="152">
        <f>INDEX(prices,MATCH('Food Data'!E223,foods, 0),MATCH('Food Data'!F223,districts,0))</f>
        <v>8.58</v>
      </c>
      <c r="I223" s="152">
        <f t="shared" si="3"/>
        <v>42.9</v>
      </c>
      <c r="J223" s="245" t="str">
        <f>TEXT(tblFood[[#This Row],[Date]],"mmmm")</f>
        <v>kwiecień</v>
      </c>
      <c r="K223" s="152">
        <f>MONTH(tblFood[[#This Row],[Date]])</f>
        <v>4</v>
      </c>
    </row>
    <row r="224" spans="2:11">
      <c r="B224" s="236">
        <v>222</v>
      </c>
      <c r="C224" s="153">
        <v>45590</v>
      </c>
      <c r="D224" s="151" t="s">
        <v>2739</v>
      </c>
      <c r="E224" s="151" t="s">
        <v>2683</v>
      </c>
      <c r="F224" s="151" t="s">
        <v>2671</v>
      </c>
      <c r="G224" s="154">
        <v>10</v>
      </c>
      <c r="H224" s="152">
        <f>INDEX(prices,MATCH('Food Data'!E224,foods, 0),MATCH('Food Data'!F224,districts,0))</f>
        <v>9.84</v>
      </c>
      <c r="I224" s="152">
        <f t="shared" si="3"/>
        <v>98.4</v>
      </c>
      <c r="J224" s="245" t="str">
        <f>TEXT(tblFood[[#This Row],[Date]],"mmmm")</f>
        <v>październik</v>
      </c>
      <c r="K224" s="152">
        <f>MONTH(tblFood[[#This Row],[Date]])</f>
        <v>10</v>
      </c>
    </row>
    <row r="225" spans="2:11">
      <c r="B225" s="236">
        <v>223</v>
      </c>
      <c r="C225" s="153">
        <v>45591</v>
      </c>
      <c r="D225" s="151" t="s">
        <v>2730</v>
      </c>
      <c r="E225" s="151" t="s">
        <v>2682</v>
      </c>
      <c r="F225" s="151" t="s">
        <v>2671</v>
      </c>
      <c r="G225" s="154">
        <v>2</v>
      </c>
      <c r="H225" s="152">
        <f>INDEX(prices,MATCH('Food Data'!E225,foods, 0),MATCH('Food Data'!F225,districts,0))</f>
        <v>5.73</v>
      </c>
      <c r="I225" s="152">
        <f t="shared" si="3"/>
        <v>11.46</v>
      </c>
      <c r="J225" s="245" t="str">
        <f>TEXT(tblFood[[#This Row],[Date]],"mmmm")</f>
        <v>październik</v>
      </c>
      <c r="K225" s="152">
        <f>MONTH(tblFood[[#This Row],[Date]])</f>
        <v>10</v>
      </c>
    </row>
    <row r="226" spans="2:11">
      <c r="B226" s="236">
        <v>224</v>
      </c>
      <c r="C226" s="153">
        <v>45326</v>
      </c>
      <c r="D226" s="151" t="s">
        <v>2727</v>
      </c>
      <c r="E226" s="151" t="s">
        <v>2683</v>
      </c>
      <c r="F226" s="151" t="s">
        <v>2670</v>
      </c>
      <c r="G226" s="154">
        <v>13</v>
      </c>
      <c r="H226" s="152">
        <f>INDEX(prices,MATCH('Food Data'!E226,foods, 0),MATCH('Food Data'!F226,districts,0))</f>
        <v>10.7</v>
      </c>
      <c r="I226" s="152">
        <f t="shared" si="3"/>
        <v>139.1</v>
      </c>
      <c r="J226" s="245" t="str">
        <f>TEXT(tblFood[[#This Row],[Date]],"mmmm")</f>
        <v>luty</v>
      </c>
      <c r="K226" s="152">
        <f>MONTH(tblFood[[#This Row],[Date]])</f>
        <v>2</v>
      </c>
    </row>
    <row r="227" spans="2:11">
      <c r="B227" s="236">
        <v>225</v>
      </c>
      <c r="C227" s="153">
        <v>45596</v>
      </c>
      <c r="D227" s="151" t="s">
        <v>2735</v>
      </c>
      <c r="E227" s="151" t="s">
        <v>2673</v>
      </c>
      <c r="F227" s="151" t="s">
        <v>2671</v>
      </c>
      <c r="G227" s="154">
        <v>12</v>
      </c>
      <c r="H227" s="152">
        <f>INDEX(prices,MATCH('Food Data'!E227,foods, 0),MATCH('Food Data'!F227,districts,0))</f>
        <v>13.64</v>
      </c>
      <c r="I227" s="152">
        <f t="shared" si="3"/>
        <v>163.68</v>
      </c>
      <c r="J227" s="245" t="str">
        <f>TEXT(tblFood[[#This Row],[Date]],"mmmm")</f>
        <v>październik</v>
      </c>
      <c r="K227" s="152">
        <f>MONTH(tblFood[[#This Row],[Date]])</f>
        <v>10</v>
      </c>
    </row>
    <row r="228" spans="2:11">
      <c r="B228" s="236">
        <v>226</v>
      </c>
      <c r="C228" s="153">
        <v>45394</v>
      </c>
      <c r="D228" s="151" t="s">
        <v>2741</v>
      </c>
      <c r="E228" s="151" t="s">
        <v>2695</v>
      </c>
      <c r="F228" s="151" t="s">
        <v>2669</v>
      </c>
      <c r="G228" s="154">
        <v>1</v>
      </c>
      <c r="H228" s="152">
        <f>INDEX(prices,MATCH('Food Data'!E228,foods, 0),MATCH('Food Data'!F228,districts,0))</f>
        <v>3.07</v>
      </c>
      <c r="I228" s="152">
        <f t="shared" si="3"/>
        <v>3.07</v>
      </c>
      <c r="J228" s="245" t="str">
        <f>TEXT(tblFood[[#This Row],[Date]],"mmmm")</f>
        <v>kwiecień</v>
      </c>
      <c r="K228" s="152">
        <f>MONTH(tblFood[[#This Row],[Date]])</f>
        <v>4</v>
      </c>
    </row>
    <row r="229" spans="2:11">
      <c r="B229" s="236">
        <v>227</v>
      </c>
      <c r="C229" s="153">
        <v>45405</v>
      </c>
      <c r="D229" s="151" t="s">
        <v>2748</v>
      </c>
      <c r="E229" s="151" t="s">
        <v>2674</v>
      </c>
      <c r="F229" s="151" t="s">
        <v>2671</v>
      </c>
      <c r="G229" s="154">
        <v>5</v>
      </c>
      <c r="H229" s="152">
        <f>INDEX(prices,MATCH('Food Data'!E229,foods, 0),MATCH('Food Data'!F229,districts,0))</f>
        <v>6.13</v>
      </c>
      <c r="I229" s="152">
        <f t="shared" si="3"/>
        <v>30.65</v>
      </c>
      <c r="J229" s="245" t="str">
        <f>TEXT(tblFood[[#This Row],[Date]],"mmmm")</f>
        <v>kwiecień</v>
      </c>
      <c r="K229" s="152">
        <f>MONTH(tblFood[[#This Row],[Date]])</f>
        <v>4</v>
      </c>
    </row>
    <row r="230" spans="2:11">
      <c r="B230" s="236">
        <v>228</v>
      </c>
      <c r="C230" s="153">
        <v>45504</v>
      </c>
      <c r="D230" s="151" t="s">
        <v>2731</v>
      </c>
      <c r="E230" s="151" t="s">
        <v>2676</v>
      </c>
      <c r="F230" s="151" t="s">
        <v>2672</v>
      </c>
      <c r="G230" s="154">
        <v>2</v>
      </c>
      <c r="H230" s="152">
        <f>INDEX(prices,MATCH('Food Data'!E230,foods, 0),MATCH('Food Data'!F230,districts,0))</f>
        <v>14.22</v>
      </c>
      <c r="I230" s="152">
        <f t="shared" si="3"/>
        <v>28.44</v>
      </c>
      <c r="J230" s="245" t="str">
        <f>TEXT(tblFood[[#This Row],[Date]],"mmmm")</f>
        <v>lipiec</v>
      </c>
      <c r="K230" s="152">
        <f>MONTH(tblFood[[#This Row],[Date]])</f>
        <v>7</v>
      </c>
    </row>
    <row r="231" spans="2:11">
      <c r="B231" s="236">
        <v>229</v>
      </c>
      <c r="C231" s="153">
        <v>45649</v>
      </c>
      <c r="D231" s="151" t="s">
        <v>2731</v>
      </c>
      <c r="E231" s="151" t="s">
        <v>2682</v>
      </c>
      <c r="F231" s="151" t="s">
        <v>2670</v>
      </c>
      <c r="G231" s="154">
        <v>19</v>
      </c>
      <c r="H231" s="152">
        <f>INDEX(prices,MATCH('Food Data'!E231,foods, 0),MATCH('Food Data'!F231,districts,0))</f>
        <v>6.16</v>
      </c>
      <c r="I231" s="152">
        <f t="shared" si="3"/>
        <v>117.04</v>
      </c>
      <c r="J231" s="245" t="str">
        <f>TEXT(tblFood[[#This Row],[Date]],"mmmm")</f>
        <v>grudzień</v>
      </c>
      <c r="K231" s="152">
        <f>MONTH(tblFood[[#This Row],[Date]])</f>
        <v>12</v>
      </c>
    </row>
    <row r="232" spans="2:11">
      <c r="B232" s="236">
        <v>230</v>
      </c>
      <c r="C232" s="153">
        <v>45372</v>
      </c>
      <c r="D232" s="151" t="s">
        <v>2741</v>
      </c>
      <c r="E232" s="151" t="s">
        <v>2714</v>
      </c>
      <c r="F232" s="151" t="s">
        <v>2671</v>
      </c>
      <c r="G232" s="154">
        <v>13</v>
      </c>
      <c r="H232" s="152">
        <f>INDEX(prices,MATCH('Food Data'!E232,foods, 0),MATCH('Food Data'!F232,districts,0))</f>
        <v>8.2200000000000006</v>
      </c>
      <c r="I232" s="152">
        <f t="shared" si="3"/>
        <v>106.86000000000001</v>
      </c>
      <c r="J232" s="245" t="str">
        <f>TEXT(tblFood[[#This Row],[Date]],"mmmm")</f>
        <v>marzec</v>
      </c>
      <c r="K232" s="152">
        <f>MONTH(tblFood[[#This Row],[Date]])</f>
        <v>3</v>
      </c>
    </row>
    <row r="233" spans="2:11">
      <c r="B233" s="236">
        <v>231</v>
      </c>
      <c r="C233" s="153">
        <v>45505</v>
      </c>
      <c r="D233" s="151" t="s">
        <v>2746</v>
      </c>
      <c r="E233" s="151" t="s">
        <v>2712</v>
      </c>
      <c r="F233" s="151" t="s">
        <v>2672</v>
      </c>
      <c r="G233" s="154">
        <v>20</v>
      </c>
      <c r="H233" s="152">
        <f>INDEX(prices,MATCH('Food Data'!E233,foods, 0),MATCH('Food Data'!F233,districts,0))</f>
        <v>5.38</v>
      </c>
      <c r="I233" s="152">
        <f t="shared" si="3"/>
        <v>107.6</v>
      </c>
      <c r="J233" s="245" t="str">
        <f>TEXT(tblFood[[#This Row],[Date]],"mmmm")</f>
        <v>sierpień</v>
      </c>
      <c r="K233" s="152">
        <f>MONTH(tblFood[[#This Row],[Date]])</f>
        <v>8</v>
      </c>
    </row>
    <row r="234" spans="2:11">
      <c r="B234" s="236">
        <v>232</v>
      </c>
      <c r="C234" s="153">
        <v>45405</v>
      </c>
      <c r="D234" s="151" t="s">
        <v>2728</v>
      </c>
      <c r="E234" s="151" t="s">
        <v>2674</v>
      </c>
      <c r="F234" s="151" t="s">
        <v>2670</v>
      </c>
      <c r="G234" s="154">
        <v>5</v>
      </c>
      <c r="H234" s="152">
        <f>INDEX(prices,MATCH('Food Data'!E234,foods, 0),MATCH('Food Data'!F234,districts,0))</f>
        <v>5.78</v>
      </c>
      <c r="I234" s="152">
        <f t="shared" si="3"/>
        <v>28.900000000000002</v>
      </c>
      <c r="J234" s="245" t="str">
        <f>TEXT(tblFood[[#This Row],[Date]],"mmmm")</f>
        <v>kwiecień</v>
      </c>
      <c r="K234" s="152">
        <f>MONTH(tblFood[[#This Row],[Date]])</f>
        <v>4</v>
      </c>
    </row>
    <row r="235" spans="2:11">
      <c r="B235" s="236">
        <v>233</v>
      </c>
      <c r="C235" s="153">
        <v>45427</v>
      </c>
      <c r="D235" s="151" t="s">
        <v>2746</v>
      </c>
      <c r="E235" s="151" t="s">
        <v>2675</v>
      </c>
      <c r="F235" s="151" t="s">
        <v>2672</v>
      </c>
      <c r="G235" s="154">
        <v>14</v>
      </c>
      <c r="H235" s="152">
        <f>INDEX(prices,MATCH('Food Data'!E235,foods, 0),MATCH('Food Data'!F235,districts,0))</f>
        <v>7.38</v>
      </c>
      <c r="I235" s="152">
        <f t="shared" si="3"/>
        <v>103.32</v>
      </c>
      <c r="J235" s="245" t="str">
        <f>TEXT(tblFood[[#This Row],[Date]],"mmmm")</f>
        <v>maj</v>
      </c>
      <c r="K235" s="152">
        <f>MONTH(tblFood[[#This Row],[Date]])</f>
        <v>5</v>
      </c>
    </row>
    <row r="236" spans="2:11">
      <c r="B236" s="236">
        <v>234</v>
      </c>
      <c r="C236" s="153">
        <v>45587</v>
      </c>
      <c r="D236" s="151" t="s">
        <v>2749</v>
      </c>
      <c r="E236" s="151" t="s">
        <v>2710</v>
      </c>
      <c r="F236" s="151" t="s">
        <v>2669</v>
      </c>
      <c r="G236" s="154">
        <v>10</v>
      </c>
      <c r="H236" s="152">
        <f>INDEX(prices,MATCH('Food Data'!E236,foods, 0),MATCH('Food Data'!F236,districts,0))</f>
        <v>7.8</v>
      </c>
      <c r="I236" s="152">
        <f t="shared" si="3"/>
        <v>78</v>
      </c>
      <c r="J236" s="245" t="str">
        <f>TEXT(tblFood[[#This Row],[Date]],"mmmm")</f>
        <v>październik</v>
      </c>
      <c r="K236" s="152">
        <f>MONTH(tblFood[[#This Row],[Date]])</f>
        <v>10</v>
      </c>
    </row>
    <row r="237" spans="2:11">
      <c r="B237" s="236">
        <v>235</v>
      </c>
      <c r="C237" s="153">
        <v>45575</v>
      </c>
      <c r="D237" s="151" t="s">
        <v>2737</v>
      </c>
      <c r="E237" s="151" t="s">
        <v>2674</v>
      </c>
      <c r="F237" s="151" t="s">
        <v>2669</v>
      </c>
      <c r="G237" s="154">
        <v>5</v>
      </c>
      <c r="H237" s="152">
        <f>INDEX(prices,MATCH('Food Data'!E237,foods, 0),MATCH('Food Data'!F237,districts,0))</f>
        <v>5.3</v>
      </c>
      <c r="I237" s="152">
        <f t="shared" si="3"/>
        <v>26.5</v>
      </c>
      <c r="J237" s="245" t="str">
        <f>TEXT(tblFood[[#This Row],[Date]],"mmmm")</f>
        <v>październik</v>
      </c>
      <c r="K237" s="152">
        <f>MONTH(tblFood[[#This Row],[Date]])</f>
        <v>10</v>
      </c>
    </row>
    <row r="238" spans="2:11">
      <c r="B238" s="236">
        <v>236</v>
      </c>
      <c r="C238" s="153">
        <v>45549</v>
      </c>
      <c r="D238" s="151" t="s">
        <v>2749</v>
      </c>
      <c r="E238" s="151" t="s">
        <v>2681</v>
      </c>
      <c r="F238" s="151" t="s">
        <v>2669</v>
      </c>
      <c r="G238" s="154">
        <v>6</v>
      </c>
      <c r="H238" s="152">
        <f>INDEX(prices,MATCH('Food Data'!E238,foods, 0),MATCH('Food Data'!F238,districts,0))</f>
        <v>5.82</v>
      </c>
      <c r="I238" s="152">
        <f t="shared" si="3"/>
        <v>34.92</v>
      </c>
      <c r="J238" s="245" t="str">
        <f>TEXT(tblFood[[#This Row],[Date]],"mmmm")</f>
        <v>wrzesień</v>
      </c>
      <c r="K238" s="152">
        <f>MONTH(tblFood[[#This Row],[Date]])</f>
        <v>9</v>
      </c>
    </row>
    <row r="239" spans="2:11">
      <c r="B239" s="236">
        <v>237</v>
      </c>
      <c r="C239" s="153">
        <v>45474</v>
      </c>
      <c r="D239" s="151" t="s">
        <v>2735</v>
      </c>
      <c r="E239" s="151" t="s">
        <v>2696</v>
      </c>
      <c r="F239" s="151" t="s">
        <v>2670</v>
      </c>
      <c r="G239" s="154">
        <v>18</v>
      </c>
      <c r="H239" s="152">
        <f>INDEX(prices,MATCH('Food Data'!E239,foods, 0),MATCH('Food Data'!F239,districts,0))</f>
        <v>11.49</v>
      </c>
      <c r="I239" s="152">
        <f t="shared" si="3"/>
        <v>206.82</v>
      </c>
      <c r="J239" s="245" t="str">
        <f>TEXT(tblFood[[#This Row],[Date]],"mmmm")</f>
        <v>lipiec</v>
      </c>
      <c r="K239" s="152">
        <f>MONTH(tblFood[[#This Row],[Date]])</f>
        <v>7</v>
      </c>
    </row>
    <row r="240" spans="2:11">
      <c r="B240" s="236">
        <v>238</v>
      </c>
      <c r="C240" s="153">
        <v>45557</v>
      </c>
      <c r="D240" s="151" t="s">
        <v>2729</v>
      </c>
      <c r="E240" s="151" t="s">
        <v>2691</v>
      </c>
      <c r="F240" s="151" t="s">
        <v>2672</v>
      </c>
      <c r="G240" s="154">
        <v>5</v>
      </c>
      <c r="H240" s="152">
        <f>INDEX(prices,MATCH('Food Data'!E240,foods, 0),MATCH('Food Data'!F240,districts,0))</f>
        <v>9.19</v>
      </c>
      <c r="I240" s="152">
        <f t="shared" si="3"/>
        <v>45.949999999999996</v>
      </c>
      <c r="J240" s="245" t="str">
        <f>TEXT(tblFood[[#This Row],[Date]],"mmmm")</f>
        <v>wrzesień</v>
      </c>
      <c r="K240" s="152">
        <f>MONTH(tblFood[[#This Row],[Date]])</f>
        <v>9</v>
      </c>
    </row>
    <row r="241" spans="2:11">
      <c r="B241" s="236">
        <v>239</v>
      </c>
      <c r="C241" s="153">
        <v>45563</v>
      </c>
      <c r="D241" s="151" t="s">
        <v>2750</v>
      </c>
      <c r="E241" s="151" t="s">
        <v>2674</v>
      </c>
      <c r="F241" s="151" t="s">
        <v>2671</v>
      </c>
      <c r="G241" s="154">
        <v>11</v>
      </c>
      <c r="H241" s="152">
        <f>INDEX(prices,MATCH('Food Data'!E241,foods, 0),MATCH('Food Data'!F241,districts,0))</f>
        <v>6.13</v>
      </c>
      <c r="I241" s="152">
        <f t="shared" si="3"/>
        <v>67.429999999999993</v>
      </c>
      <c r="J241" s="245" t="str">
        <f>TEXT(tblFood[[#This Row],[Date]],"mmmm")</f>
        <v>wrzesień</v>
      </c>
      <c r="K241" s="152">
        <f>MONTH(tblFood[[#This Row],[Date]])</f>
        <v>9</v>
      </c>
    </row>
    <row r="242" spans="2:11">
      <c r="B242" s="236">
        <v>240</v>
      </c>
      <c r="C242" s="153">
        <v>45311</v>
      </c>
      <c r="D242" s="151" t="s">
        <v>2738</v>
      </c>
      <c r="E242" s="151" t="s">
        <v>2701</v>
      </c>
      <c r="F242" s="151" t="s">
        <v>2671</v>
      </c>
      <c r="G242" s="154">
        <v>13</v>
      </c>
      <c r="H242" s="152">
        <f>INDEX(prices,MATCH('Food Data'!E242,foods, 0),MATCH('Food Data'!F242,districts,0))</f>
        <v>7.49</v>
      </c>
      <c r="I242" s="152">
        <f t="shared" si="3"/>
        <v>97.37</v>
      </c>
      <c r="J242" s="245" t="str">
        <f>TEXT(tblFood[[#This Row],[Date]],"mmmm")</f>
        <v>styczeń</v>
      </c>
      <c r="K242" s="152">
        <f>MONTH(tblFood[[#This Row],[Date]])</f>
        <v>1</v>
      </c>
    </row>
    <row r="243" spans="2:11">
      <c r="B243" s="236">
        <v>241</v>
      </c>
      <c r="C243" s="153">
        <v>45538</v>
      </c>
      <c r="D243" s="151" t="s">
        <v>2749</v>
      </c>
      <c r="E243" s="151" t="s">
        <v>2707</v>
      </c>
      <c r="F243" s="151" t="s">
        <v>2669</v>
      </c>
      <c r="G243" s="154">
        <v>9</v>
      </c>
      <c r="H243" s="152">
        <f>INDEX(prices,MATCH('Food Data'!E243,foods, 0),MATCH('Food Data'!F243,districts,0))</f>
        <v>11.75</v>
      </c>
      <c r="I243" s="152">
        <f t="shared" si="3"/>
        <v>105.75</v>
      </c>
      <c r="J243" s="245" t="str">
        <f>TEXT(tblFood[[#This Row],[Date]],"mmmm")</f>
        <v>wrzesień</v>
      </c>
      <c r="K243" s="152">
        <f>MONTH(tblFood[[#This Row],[Date]])</f>
        <v>9</v>
      </c>
    </row>
    <row r="244" spans="2:11">
      <c r="B244" s="236">
        <v>242</v>
      </c>
      <c r="C244" s="153">
        <v>45328</v>
      </c>
      <c r="D244" s="151" t="s">
        <v>2729</v>
      </c>
      <c r="E244" s="151" t="s">
        <v>2678</v>
      </c>
      <c r="F244" s="151" t="s">
        <v>2669</v>
      </c>
      <c r="G244" s="154">
        <v>7</v>
      </c>
      <c r="H244" s="152">
        <f>INDEX(prices,MATCH('Food Data'!E244,foods, 0),MATCH('Food Data'!F244,districts,0))</f>
        <v>5.41</v>
      </c>
      <c r="I244" s="152">
        <f t="shared" si="3"/>
        <v>37.870000000000005</v>
      </c>
      <c r="J244" s="245" t="str">
        <f>TEXT(tblFood[[#This Row],[Date]],"mmmm")</f>
        <v>luty</v>
      </c>
      <c r="K244" s="152">
        <f>MONTH(tblFood[[#This Row],[Date]])</f>
        <v>2</v>
      </c>
    </row>
    <row r="245" spans="2:11">
      <c r="B245" s="236">
        <v>243</v>
      </c>
      <c r="C245" s="153">
        <v>45373</v>
      </c>
      <c r="D245" s="151" t="s">
        <v>2741</v>
      </c>
      <c r="E245" s="151" t="s">
        <v>2682</v>
      </c>
      <c r="F245" s="151" t="s">
        <v>2672</v>
      </c>
      <c r="G245" s="154">
        <v>7</v>
      </c>
      <c r="H245" s="152">
        <f>INDEX(prices,MATCH('Food Data'!E245,foods, 0),MATCH('Food Data'!F245,districts,0))</f>
        <v>5.39</v>
      </c>
      <c r="I245" s="152">
        <f t="shared" si="3"/>
        <v>37.729999999999997</v>
      </c>
      <c r="J245" s="245" t="str">
        <f>TEXT(tblFood[[#This Row],[Date]],"mmmm")</f>
        <v>marzec</v>
      </c>
      <c r="K245" s="152">
        <f>MONTH(tblFood[[#This Row],[Date]])</f>
        <v>3</v>
      </c>
    </row>
    <row r="246" spans="2:11">
      <c r="B246" s="236">
        <v>244</v>
      </c>
      <c r="C246" s="153">
        <v>45491</v>
      </c>
      <c r="D246" s="151" t="s">
        <v>2750</v>
      </c>
      <c r="E246" s="151" t="s">
        <v>2718</v>
      </c>
      <c r="F246" s="151" t="s">
        <v>2670</v>
      </c>
      <c r="G246" s="154">
        <v>19</v>
      </c>
      <c r="H246" s="152">
        <f>INDEX(prices,MATCH('Food Data'!E246,foods, 0),MATCH('Food Data'!F246,districts,0))</f>
        <v>10.16</v>
      </c>
      <c r="I246" s="152">
        <f t="shared" si="3"/>
        <v>193.04</v>
      </c>
      <c r="J246" s="245" t="str">
        <f>TEXT(tblFood[[#This Row],[Date]],"mmmm")</f>
        <v>lipiec</v>
      </c>
      <c r="K246" s="152">
        <f>MONTH(tblFood[[#This Row],[Date]])</f>
        <v>7</v>
      </c>
    </row>
    <row r="247" spans="2:11">
      <c r="B247" s="236">
        <v>245</v>
      </c>
      <c r="C247" s="153">
        <v>45567</v>
      </c>
      <c r="D247" s="151" t="s">
        <v>2738</v>
      </c>
      <c r="E247" s="151" t="s">
        <v>2687</v>
      </c>
      <c r="F247" s="151" t="s">
        <v>2669</v>
      </c>
      <c r="G247" s="154">
        <v>9</v>
      </c>
      <c r="H247" s="152">
        <f>INDEX(prices,MATCH('Food Data'!E247,foods, 0),MATCH('Food Data'!F247,districts,0))</f>
        <v>3.38</v>
      </c>
      <c r="I247" s="152">
        <f t="shared" si="3"/>
        <v>30.419999999999998</v>
      </c>
      <c r="J247" s="245" t="str">
        <f>TEXT(tblFood[[#This Row],[Date]],"mmmm")</f>
        <v>październik</v>
      </c>
      <c r="K247" s="152">
        <f>MONTH(tblFood[[#This Row],[Date]])</f>
        <v>10</v>
      </c>
    </row>
    <row r="248" spans="2:11">
      <c r="B248" s="236">
        <v>246</v>
      </c>
      <c r="C248" s="153">
        <v>45464</v>
      </c>
      <c r="D248" s="151" t="s">
        <v>2737</v>
      </c>
      <c r="E248" s="151" t="s">
        <v>2699</v>
      </c>
      <c r="F248" s="151" t="s">
        <v>2670</v>
      </c>
      <c r="G248" s="154">
        <v>15</v>
      </c>
      <c r="H248" s="152">
        <f>INDEX(prices,MATCH('Food Data'!E248,foods, 0),MATCH('Food Data'!F248,districts,0))</f>
        <v>7.28</v>
      </c>
      <c r="I248" s="152">
        <f t="shared" si="3"/>
        <v>109.2</v>
      </c>
      <c r="J248" s="245" t="str">
        <f>TEXT(tblFood[[#This Row],[Date]],"mmmm")</f>
        <v>czerwiec</v>
      </c>
      <c r="K248" s="152">
        <f>MONTH(tblFood[[#This Row],[Date]])</f>
        <v>6</v>
      </c>
    </row>
    <row r="249" spans="2:11">
      <c r="B249" s="236">
        <v>247</v>
      </c>
      <c r="C249" s="153">
        <v>45504</v>
      </c>
      <c r="D249" s="151" t="s">
        <v>2739</v>
      </c>
      <c r="E249" s="151" t="s">
        <v>2685</v>
      </c>
      <c r="F249" s="151" t="s">
        <v>2671</v>
      </c>
      <c r="G249" s="154">
        <v>17</v>
      </c>
      <c r="H249" s="152">
        <f>INDEX(prices,MATCH('Food Data'!E249,foods, 0),MATCH('Food Data'!F249,districts,0))</f>
        <v>3.11</v>
      </c>
      <c r="I249" s="152">
        <f t="shared" si="3"/>
        <v>52.87</v>
      </c>
      <c r="J249" s="245" t="str">
        <f>TEXT(tblFood[[#This Row],[Date]],"mmmm")</f>
        <v>lipiec</v>
      </c>
      <c r="K249" s="152">
        <f>MONTH(tblFood[[#This Row],[Date]])</f>
        <v>7</v>
      </c>
    </row>
    <row r="250" spans="2:11">
      <c r="B250" s="236">
        <v>248</v>
      </c>
      <c r="C250" s="153">
        <v>45292</v>
      </c>
      <c r="D250" s="151" t="s">
        <v>2743</v>
      </c>
      <c r="E250" s="151" t="s">
        <v>2721</v>
      </c>
      <c r="F250" s="151" t="s">
        <v>2671</v>
      </c>
      <c r="G250" s="154">
        <v>4</v>
      </c>
      <c r="H250" s="152">
        <f>INDEX(prices,MATCH('Food Data'!E250,foods, 0),MATCH('Food Data'!F250,districts,0))</f>
        <v>16.22</v>
      </c>
      <c r="I250" s="152">
        <f t="shared" si="3"/>
        <v>64.88</v>
      </c>
      <c r="J250" s="245" t="str">
        <f>TEXT(tblFood[[#This Row],[Date]],"mmmm")</f>
        <v>styczeń</v>
      </c>
      <c r="K250" s="152">
        <f>MONTH(tblFood[[#This Row],[Date]])</f>
        <v>1</v>
      </c>
    </row>
    <row r="251" spans="2:11">
      <c r="B251" s="236">
        <v>249</v>
      </c>
      <c r="C251" s="153">
        <v>45516</v>
      </c>
      <c r="D251" s="151" t="s">
        <v>2745</v>
      </c>
      <c r="E251" s="151" t="s">
        <v>2684</v>
      </c>
      <c r="F251" s="151" t="s">
        <v>2671</v>
      </c>
      <c r="G251" s="154">
        <v>17</v>
      </c>
      <c r="H251" s="152">
        <f>INDEX(prices,MATCH('Food Data'!E251,foods, 0),MATCH('Food Data'!F251,districts,0))</f>
        <v>13.67</v>
      </c>
      <c r="I251" s="152">
        <f t="shared" si="3"/>
        <v>232.39</v>
      </c>
      <c r="J251" s="245" t="str">
        <f>TEXT(tblFood[[#This Row],[Date]],"mmmm")</f>
        <v>sierpień</v>
      </c>
      <c r="K251" s="152">
        <f>MONTH(tblFood[[#This Row],[Date]])</f>
        <v>8</v>
      </c>
    </row>
    <row r="252" spans="2:11">
      <c r="B252" s="236">
        <v>250</v>
      </c>
      <c r="C252" s="153">
        <v>45338</v>
      </c>
      <c r="D252" s="151" t="s">
        <v>2733</v>
      </c>
      <c r="E252" s="151" t="s">
        <v>2705</v>
      </c>
      <c r="F252" s="151" t="s">
        <v>2670</v>
      </c>
      <c r="G252" s="154">
        <v>8</v>
      </c>
      <c r="H252" s="152">
        <f>INDEX(prices,MATCH('Food Data'!E252,foods, 0),MATCH('Food Data'!F252,districts,0))</f>
        <v>7.72</v>
      </c>
      <c r="I252" s="152">
        <f t="shared" si="3"/>
        <v>61.76</v>
      </c>
      <c r="J252" s="245" t="str">
        <f>TEXT(tblFood[[#This Row],[Date]],"mmmm")</f>
        <v>luty</v>
      </c>
      <c r="K252" s="152">
        <f>MONTH(tblFood[[#This Row],[Date]])</f>
        <v>2</v>
      </c>
    </row>
    <row r="253" spans="2:11">
      <c r="B253" s="236">
        <v>251</v>
      </c>
      <c r="C253" s="153">
        <v>45545</v>
      </c>
      <c r="D253" s="151" t="s">
        <v>2738</v>
      </c>
      <c r="E253" s="151" t="s">
        <v>2679</v>
      </c>
      <c r="F253" s="151" t="s">
        <v>2669</v>
      </c>
      <c r="G253" s="154">
        <v>13</v>
      </c>
      <c r="H253" s="152">
        <f>INDEX(prices,MATCH('Food Data'!E253,foods, 0),MATCH('Food Data'!F253,districts,0))</f>
        <v>10.02</v>
      </c>
      <c r="I253" s="152">
        <f t="shared" si="3"/>
        <v>130.26</v>
      </c>
      <c r="J253" s="245" t="str">
        <f>TEXT(tblFood[[#This Row],[Date]],"mmmm")</f>
        <v>wrzesień</v>
      </c>
      <c r="K253" s="152">
        <f>MONTH(tblFood[[#This Row],[Date]])</f>
        <v>9</v>
      </c>
    </row>
    <row r="254" spans="2:11">
      <c r="B254" s="236">
        <v>252</v>
      </c>
      <c r="C254" s="153">
        <v>45549</v>
      </c>
      <c r="D254" s="151" t="s">
        <v>2733</v>
      </c>
      <c r="E254" s="151" t="s">
        <v>2699</v>
      </c>
      <c r="F254" s="151" t="s">
        <v>2669</v>
      </c>
      <c r="G254" s="154">
        <v>14</v>
      </c>
      <c r="H254" s="152">
        <f>INDEX(prices,MATCH('Food Data'!E254,foods, 0),MATCH('Food Data'!F254,districts,0))</f>
        <v>7.91</v>
      </c>
      <c r="I254" s="152">
        <f t="shared" si="3"/>
        <v>110.74000000000001</v>
      </c>
      <c r="J254" s="245" t="str">
        <f>TEXT(tblFood[[#This Row],[Date]],"mmmm")</f>
        <v>wrzesień</v>
      </c>
      <c r="K254" s="152">
        <f>MONTH(tblFood[[#This Row],[Date]])</f>
        <v>9</v>
      </c>
    </row>
    <row r="255" spans="2:11">
      <c r="B255" s="236">
        <v>253</v>
      </c>
      <c r="C255" s="153">
        <v>45363</v>
      </c>
      <c r="D255" s="151" t="s">
        <v>2729</v>
      </c>
      <c r="E255" s="151" t="s">
        <v>2711</v>
      </c>
      <c r="F255" s="151" t="s">
        <v>2671</v>
      </c>
      <c r="G255" s="154">
        <v>3</v>
      </c>
      <c r="H255" s="152">
        <f>INDEX(prices,MATCH('Food Data'!E255,foods, 0),MATCH('Food Data'!F255,districts,0))</f>
        <v>8.8800000000000008</v>
      </c>
      <c r="I255" s="152">
        <f t="shared" si="3"/>
        <v>26.64</v>
      </c>
      <c r="J255" s="245" t="str">
        <f>TEXT(tblFood[[#This Row],[Date]],"mmmm")</f>
        <v>marzec</v>
      </c>
      <c r="K255" s="152">
        <f>MONTH(tblFood[[#This Row],[Date]])</f>
        <v>3</v>
      </c>
    </row>
    <row r="256" spans="2:11">
      <c r="B256" s="236">
        <v>254</v>
      </c>
      <c r="C256" s="153">
        <v>45386</v>
      </c>
      <c r="D256" s="151" t="s">
        <v>2748</v>
      </c>
      <c r="E256" s="151" t="s">
        <v>2679</v>
      </c>
      <c r="F256" s="151" t="s">
        <v>2671</v>
      </c>
      <c r="G256" s="154">
        <v>4</v>
      </c>
      <c r="H256" s="152">
        <f>INDEX(prices,MATCH('Food Data'!E256,foods, 0),MATCH('Food Data'!F256,districts,0))</f>
        <v>8.57</v>
      </c>
      <c r="I256" s="152">
        <f t="shared" si="3"/>
        <v>34.28</v>
      </c>
      <c r="J256" s="245" t="str">
        <f>TEXT(tblFood[[#This Row],[Date]],"mmmm")</f>
        <v>kwiecień</v>
      </c>
      <c r="K256" s="152">
        <f>MONTH(tblFood[[#This Row],[Date]])</f>
        <v>4</v>
      </c>
    </row>
    <row r="257" spans="2:11">
      <c r="B257" s="236">
        <v>255</v>
      </c>
      <c r="C257" s="153">
        <v>45556</v>
      </c>
      <c r="D257" s="151" t="s">
        <v>2738</v>
      </c>
      <c r="E257" s="151" t="s">
        <v>2704</v>
      </c>
      <c r="F257" s="151" t="s">
        <v>2669</v>
      </c>
      <c r="G257" s="154">
        <v>1</v>
      </c>
      <c r="H257" s="152">
        <f>INDEX(prices,MATCH('Food Data'!E257,foods, 0),MATCH('Food Data'!F257,districts,0))</f>
        <v>7.32</v>
      </c>
      <c r="I257" s="152">
        <f t="shared" si="3"/>
        <v>7.32</v>
      </c>
      <c r="J257" s="245" t="str">
        <f>TEXT(tblFood[[#This Row],[Date]],"mmmm")</f>
        <v>wrzesień</v>
      </c>
      <c r="K257" s="152">
        <f>MONTH(tblFood[[#This Row],[Date]])</f>
        <v>9</v>
      </c>
    </row>
    <row r="258" spans="2:11">
      <c r="B258" s="236">
        <v>256</v>
      </c>
      <c r="C258" s="153">
        <v>45637</v>
      </c>
      <c r="D258" s="151" t="s">
        <v>2726</v>
      </c>
      <c r="E258" s="151" t="s">
        <v>2716</v>
      </c>
      <c r="F258" s="151" t="s">
        <v>2672</v>
      </c>
      <c r="G258" s="154">
        <v>18</v>
      </c>
      <c r="H258" s="152">
        <f>INDEX(prices,MATCH('Food Data'!E258,foods, 0),MATCH('Food Data'!F258,districts,0))</f>
        <v>4.45</v>
      </c>
      <c r="I258" s="152">
        <f t="shared" si="3"/>
        <v>80.100000000000009</v>
      </c>
      <c r="J258" s="245" t="str">
        <f>TEXT(tblFood[[#This Row],[Date]],"mmmm")</f>
        <v>grudzień</v>
      </c>
      <c r="K258" s="152">
        <f>MONTH(tblFood[[#This Row],[Date]])</f>
        <v>12</v>
      </c>
    </row>
    <row r="259" spans="2:11">
      <c r="B259" s="236">
        <v>257</v>
      </c>
      <c r="C259" s="153">
        <v>45325</v>
      </c>
      <c r="D259" s="151" t="s">
        <v>2736</v>
      </c>
      <c r="E259" s="151" t="s">
        <v>2683</v>
      </c>
      <c r="F259" s="151" t="s">
        <v>2670</v>
      </c>
      <c r="G259" s="154">
        <v>9</v>
      </c>
      <c r="H259" s="152">
        <f>INDEX(prices,MATCH('Food Data'!E259,foods, 0),MATCH('Food Data'!F259,districts,0))</f>
        <v>10.7</v>
      </c>
      <c r="I259" s="152">
        <f t="shared" si="3"/>
        <v>96.3</v>
      </c>
      <c r="J259" s="245" t="str">
        <f>TEXT(tblFood[[#This Row],[Date]],"mmmm")</f>
        <v>luty</v>
      </c>
      <c r="K259" s="152">
        <f>MONTH(tblFood[[#This Row],[Date]])</f>
        <v>2</v>
      </c>
    </row>
    <row r="260" spans="2:11">
      <c r="B260" s="236">
        <v>258</v>
      </c>
      <c r="C260" s="153">
        <v>45319</v>
      </c>
      <c r="D260" s="151" t="s">
        <v>2733</v>
      </c>
      <c r="E260" s="151" t="s">
        <v>2683</v>
      </c>
      <c r="F260" s="151" t="s">
        <v>2671</v>
      </c>
      <c r="G260" s="154">
        <v>17</v>
      </c>
      <c r="H260" s="152">
        <f>INDEX(prices,MATCH('Food Data'!E260,foods, 0),MATCH('Food Data'!F260,districts,0))</f>
        <v>9.84</v>
      </c>
      <c r="I260" s="152">
        <f t="shared" ref="I260:I323" si="4">G260*H260</f>
        <v>167.28</v>
      </c>
      <c r="J260" s="245" t="str">
        <f>TEXT(tblFood[[#This Row],[Date]],"mmmm")</f>
        <v>styczeń</v>
      </c>
      <c r="K260" s="152">
        <f>MONTH(tblFood[[#This Row],[Date]])</f>
        <v>1</v>
      </c>
    </row>
    <row r="261" spans="2:11">
      <c r="B261" s="236">
        <v>259</v>
      </c>
      <c r="C261" s="153">
        <v>45574</v>
      </c>
      <c r="D261" s="151" t="s">
        <v>2742</v>
      </c>
      <c r="E261" s="151" t="s">
        <v>2717</v>
      </c>
      <c r="F261" s="151" t="s">
        <v>2671</v>
      </c>
      <c r="G261" s="154">
        <v>9</v>
      </c>
      <c r="H261" s="152">
        <f>INDEX(prices,MATCH('Food Data'!E261,foods, 0),MATCH('Food Data'!F261,districts,0))</f>
        <v>15.27</v>
      </c>
      <c r="I261" s="152">
        <f t="shared" si="4"/>
        <v>137.43</v>
      </c>
      <c r="J261" s="245" t="str">
        <f>TEXT(tblFood[[#This Row],[Date]],"mmmm")</f>
        <v>październik</v>
      </c>
      <c r="K261" s="152">
        <f>MONTH(tblFood[[#This Row],[Date]])</f>
        <v>10</v>
      </c>
    </row>
    <row r="262" spans="2:11">
      <c r="B262" s="236">
        <v>260</v>
      </c>
      <c r="C262" s="153">
        <v>45325</v>
      </c>
      <c r="D262" s="151" t="s">
        <v>2743</v>
      </c>
      <c r="E262" s="151" t="s">
        <v>2713</v>
      </c>
      <c r="F262" s="151" t="s">
        <v>2670</v>
      </c>
      <c r="G262" s="154">
        <v>11</v>
      </c>
      <c r="H262" s="152">
        <f>INDEX(prices,MATCH('Food Data'!E262,foods, 0),MATCH('Food Data'!F262,districts,0))</f>
        <v>13.76</v>
      </c>
      <c r="I262" s="152">
        <f t="shared" si="4"/>
        <v>151.35999999999999</v>
      </c>
      <c r="J262" s="245" t="str">
        <f>TEXT(tblFood[[#This Row],[Date]],"mmmm")</f>
        <v>luty</v>
      </c>
      <c r="K262" s="152">
        <f>MONTH(tblFood[[#This Row],[Date]])</f>
        <v>2</v>
      </c>
    </row>
    <row r="263" spans="2:11">
      <c r="B263" s="236">
        <v>261</v>
      </c>
      <c r="C263" s="153">
        <v>45336</v>
      </c>
      <c r="D263" s="151" t="s">
        <v>2745</v>
      </c>
      <c r="E263" s="151" t="s">
        <v>2709</v>
      </c>
      <c r="F263" s="151" t="s">
        <v>2670</v>
      </c>
      <c r="G263" s="154">
        <v>17</v>
      </c>
      <c r="H263" s="152">
        <f>INDEX(prices,MATCH('Food Data'!E263,foods, 0),MATCH('Food Data'!F263,districts,0))</f>
        <v>12.37</v>
      </c>
      <c r="I263" s="152">
        <f t="shared" si="4"/>
        <v>210.29</v>
      </c>
      <c r="J263" s="245" t="str">
        <f>TEXT(tblFood[[#This Row],[Date]],"mmmm")</f>
        <v>luty</v>
      </c>
      <c r="K263" s="152">
        <f>MONTH(tblFood[[#This Row],[Date]])</f>
        <v>2</v>
      </c>
    </row>
    <row r="264" spans="2:11">
      <c r="B264" s="236">
        <v>262</v>
      </c>
      <c r="C264" s="153">
        <v>45392</v>
      </c>
      <c r="D264" s="151" t="s">
        <v>2749</v>
      </c>
      <c r="E264" s="151" t="s">
        <v>2695</v>
      </c>
      <c r="F264" s="151" t="s">
        <v>2672</v>
      </c>
      <c r="G264" s="154">
        <v>17</v>
      </c>
      <c r="H264" s="152">
        <f>INDEX(prices,MATCH('Food Data'!E264,foods, 0),MATCH('Food Data'!F264,districts,0))</f>
        <v>2.7</v>
      </c>
      <c r="I264" s="152">
        <f t="shared" si="4"/>
        <v>45.900000000000006</v>
      </c>
      <c r="J264" s="245" t="str">
        <f>TEXT(tblFood[[#This Row],[Date]],"mmmm")</f>
        <v>kwiecień</v>
      </c>
      <c r="K264" s="152">
        <f>MONTH(tblFood[[#This Row],[Date]])</f>
        <v>4</v>
      </c>
    </row>
    <row r="265" spans="2:11">
      <c r="B265" s="236">
        <v>263</v>
      </c>
      <c r="C265" s="153">
        <v>45530</v>
      </c>
      <c r="D265" s="151" t="s">
        <v>2737</v>
      </c>
      <c r="E265" s="151" t="s">
        <v>2700</v>
      </c>
      <c r="F265" s="151" t="s">
        <v>2672</v>
      </c>
      <c r="G265" s="154">
        <v>8</v>
      </c>
      <c r="H265" s="152">
        <f>INDEX(prices,MATCH('Food Data'!E265,foods, 0),MATCH('Food Data'!F265,districts,0))</f>
        <v>3.9</v>
      </c>
      <c r="I265" s="152">
        <f t="shared" si="4"/>
        <v>31.2</v>
      </c>
      <c r="J265" s="245" t="str">
        <f>TEXT(tblFood[[#This Row],[Date]],"mmmm")</f>
        <v>sierpień</v>
      </c>
      <c r="K265" s="152">
        <f>MONTH(tblFood[[#This Row],[Date]])</f>
        <v>8</v>
      </c>
    </row>
    <row r="266" spans="2:11">
      <c r="B266" s="236">
        <v>264</v>
      </c>
      <c r="C266" s="153">
        <v>45453</v>
      </c>
      <c r="D266" s="151" t="s">
        <v>2734</v>
      </c>
      <c r="E266" s="151" t="s">
        <v>2715</v>
      </c>
      <c r="F266" s="151" t="s">
        <v>2670</v>
      </c>
      <c r="G266" s="154">
        <v>16</v>
      </c>
      <c r="H266" s="152">
        <f>INDEX(prices,MATCH('Food Data'!E266,foods, 0),MATCH('Food Data'!F266,districts,0))</f>
        <v>10.47</v>
      </c>
      <c r="I266" s="152">
        <f t="shared" si="4"/>
        <v>167.52</v>
      </c>
      <c r="J266" s="245" t="str">
        <f>TEXT(tblFood[[#This Row],[Date]],"mmmm")</f>
        <v>czerwiec</v>
      </c>
      <c r="K266" s="152">
        <f>MONTH(tblFood[[#This Row],[Date]])</f>
        <v>6</v>
      </c>
    </row>
    <row r="267" spans="2:11">
      <c r="B267" s="236">
        <v>265</v>
      </c>
      <c r="C267" s="153">
        <v>45300</v>
      </c>
      <c r="D267" s="151" t="s">
        <v>2748</v>
      </c>
      <c r="E267" s="151" t="s">
        <v>2662</v>
      </c>
      <c r="F267" s="151" t="s">
        <v>2669</v>
      </c>
      <c r="G267" s="154">
        <v>9</v>
      </c>
      <c r="H267" s="152">
        <f>INDEX(prices,MATCH('Food Data'!E267,foods, 0),MATCH('Food Data'!F267,districts,0))</f>
        <v>12.2</v>
      </c>
      <c r="I267" s="152">
        <f t="shared" si="4"/>
        <v>109.8</v>
      </c>
      <c r="J267" s="245" t="str">
        <f>TEXT(tblFood[[#This Row],[Date]],"mmmm")</f>
        <v>styczeń</v>
      </c>
      <c r="K267" s="152">
        <f>MONTH(tblFood[[#This Row],[Date]])</f>
        <v>1</v>
      </c>
    </row>
    <row r="268" spans="2:11">
      <c r="B268" s="236">
        <v>266</v>
      </c>
      <c r="C268" s="153">
        <v>45656</v>
      </c>
      <c r="D268" s="151" t="s">
        <v>2739</v>
      </c>
      <c r="E268" s="151" t="s">
        <v>2709</v>
      </c>
      <c r="F268" s="151" t="s">
        <v>2669</v>
      </c>
      <c r="G268" s="154">
        <v>5</v>
      </c>
      <c r="H268" s="152">
        <f>INDEX(prices,MATCH('Food Data'!E268,foods, 0),MATCH('Food Data'!F268,districts,0))</f>
        <v>13.02</v>
      </c>
      <c r="I268" s="152">
        <f t="shared" si="4"/>
        <v>65.099999999999994</v>
      </c>
      <c r="J268" s="245" t="str">
        <f>TEXT(tblFood[[#This Row],[Date]],"mmmm")</f>
        <v>grudzień</v>
      </c>
      <c r="K268" s="152">
        <f>MONTH(tblFood[[#This Row],[Date]])</f>
        <v>12</v>
      </c>
    </row>
    <row r="269" spans="2:11">
      <c r="B269" s="236">
        <v>267</v>
      </c>
      <c r="C269" s="153">
        <v>45453</v>
      </c>
      <c r="D269" s="151" t="s">
        <v>2735</v>
      </c>
      <c r="E269" s="151" t="s">
        <v>2685</v>
      </c>
      <c r="F269" s="151" t="s">
        <v>2672</v>
      </c>
      <c r="G269" s="154">
        <v>7</v>
      </c>
      <c r="H269" s="152">
        <f>INDEX(prices,MATCH('Food Data'!E269,foods, 0),MATCH('Food Data'!F269,districts,0))</f>
        <v>3.39</v>
      </c>
      <c r="I269" s="152">
        <f t="shared" si="4"/>
        <v>23.73</v>
      </c>
      <c r="J269" s="245" t="str">
        <f>TEXT(tblFood[[#This Row],[Date]],"mmmm")</f>
        <v>czerwiec</v>
      </c>
      <c r="K269" s="152">
        <f>MONTH(tblFood[[#This Row],[Date]])</f>
        <v>6</v>
      </c>
    </row>
    <row r="270" spans="2:11">
      <c r="B270" s="236">
        <v>268</v>
      </c>
      <c r="C270" s="153">
        <v>45393</v>
      </c>
      <c r="D270" s="151" t="s">
        <v>2748</v>
      </c>
      <c r="E270" s="151" t="s">
        <v>2662</v>
      </c>
      <c r="F270" s="151" t="s">
        <v>2672</v>
      </c>
      <c r="G270" s="154">
        <v>4</v>
      </c>
      <c r="H270" s="152">
        <f>INDEX(prices,MATCH('Food Data'!E270,foods, 0),MATCH('Food Data'!F270,districts,0))</f>
        <v>11.48</v>
      </c>
      <c r="I270" s="152">
        <f t="shared" si="4"/>
        <v>45.92</v>
      </c>
      <c r="J270" s="245" t="str">
        <f>TEXT(tblFood[[#This Row],[Date]],"mmmm")</f>
        <v>kwiecień</v>
      </c>
      <c r="K270" s="152">
        <f>MONTH(tblFood[[#This Row],[Date]])</f>
        <v>4</v>
      </c>
    </row>
    <row r="271" spans="2:11">
      <c r="B271" s="236">
        <v>269</v>
      </c>
      <c r="C271" s="153">
        <v>45550</v>
      </c>
      <c r="D271" s="151" t="s">
        <v>2749</v>
      </c>
      <c r="E271" s="151" t="s">
        <v>2696</v>
      </c>
      <c r="F271" s="151" t="s">
        <v>2670</v>
      </c>
      <c r="G271" s="154">
        <v>4</v>
      </c>
      <c r="H271" s="152">
        <f>INDEX(prices,MATCH('Food Data'!E271,foods, 0),MATCH('Food Data'!F271,districts,0))</f>
        <v>11.49</v>
      </c>
      <c r="I271" s="152">
        <f t="shared" si="4"/>
        <v>45.96</v>
      </c>
      <c r="J271" s="245" t="str">
        <f>TEXT(tblFood[[#This Row],[Date]],"mmmm")</f>
        <v>wrzesień</v>
      </c>
      <c r="K271" s="152">
        <f>MONTH(tblFood[[#This Row],[Date]])</f>
        <v>9</v>
      </c>
    </row>
    <row r="272" spans="2:11">
      <c r="B272" s="236">
        <v>270</v>
      </c>
      <c r="C272" s="153">
        <v>45639</v>
      </c>
      <c r="D272" s="151" t="s">
        <v>2730</v>
      </c>
      <c r="E272" s="151" t="s">
        <v>2678</v>
      </c>
      <c r="F272" s="151" t="s">
        <v>2671</v>
      </c>
      <c r="G272" s="154">
        <v>4</v>
      </c>
      <c r="H272" s="152">
        <f>INDEX(prices,MATCH('Food Data'!E272,foods, 0),MATCH('Food Data'!F272,districts,0))</f>
        <v>5.21</v>
      </c>
      <c r="I272" s="152">
        <f t="shared" si="4"/>
        <v>20.84</v>
      </c>
      <c r="J272" s="245" t="str">
        <f>TEXT(tblFood[[#This Row],[Date]],"mmmm")</f>
        <v>grudzień</v>
      </c>
      <c r="K272" s="152">
        <f>MONTH(tblFood[[#This Row],[Date]])</f>
        <v>12</v>
      </c>
    </row>
    <row r="273" spans="2:11">
      <c r="B273" s="236">
        <v>271</v>
      </c>
      <c r="C273" s="153">
        <v>45539</v>
      </c>
      <c r="D273" s="151" t="s">
        <v>2731</v>
      </c>
      <c r="E273" s="151" t="s">
        <v>2701</v>
      </c>
      <c r="F273" s="151" t="s">
        <v>2670</v>
      </c>
      <c r="G273" s="154">
        <v>1</v>
      </c>
      <c r="H273" s="152">
        <f>INDEX(prices,MATCH('Food Data'!E273,foods, 0),MATCH('Food Data'!F273,districts,0))</f>
        <v>7</v>
      </c>
      <c r="I273" s="152">
        <f t="shared" si="4"/>
        <v>7</v>
      </c>
      <c r="J273" s="245" t="str">
        <f>TEXT(tblFood[[#This Row],[Date]],"mmmm")</f>
        <v>wrzesień</v>
      </c>
      <c r="K273" s="152">
        <f>MONTH(tblFood[[#This Row],[Date]])</f>
        <v>9</v>
      </c>
    </row>
    <row r="274" spans="2:11">
      <c r="B274" s="236">
        <v>272</v>
      </c>
      <c r="C274" s="153">
        <v>45562</v>
      </c>
      <c r="D274" s="151" t="s">
        <v>2728</v>
      </c>
      <c r="E274" s="151" t="s">
        <v>2709</v>
      </c>
      <c r="F274" s="151" t="s">
        <v>2671</v>
      </c>
      <c r="G274" s="154">
        <v>2</v>
      </c>
      <c r="H274" s="152">
        <f>INDEX(prices,MATCH('Food Data'!E274,foods, 0),MATCH('Food Data'!F274,districts,0))</f>
        <v>11.5</v>
      </c>
      <c r="I274" s="152">
        <f t="shared" si="4"/>
        <v>23</v>
      </c>
      <c r="J274" s="245" t="str">
        <f>TEXT(tblFood[[#This Row],[Date]],"mmmm")</f>
        <v>wrzesień</v>
      </c>
      <c r="K274" s="152">
        <f>MONTH(tblFood[[#This Row],[Date]])</f>
        <v>9</v>
      </c>
    </row>
    <row r="275" spans="2:11">
      <c r="B275" s="236">
        <v>273</v>
      </c>
      <c r="C275" s="153">
        <v>45441</v>
      </c>
      <c r="D275" s="151" t="s">
        <v>2729</v>
      </c>
      <c r="E275" s="151" t="s">
        <v>2699</v>
      </c>
      <c r="F275" s="151" t="s">
        <v>2671</v>
      </c>
      <c r="G275" s="154">
        <v>15</v>
      </c>
      <c r="H275" s="152">
        <f>INDEX(prices,MATCH('Food Data'!E275,foods, 0),MATCH('Food Data'!F275,districts,0))</f>
        <v>6.84</v>
      </c>
      <c r="I275" s="152">
        <f t="shared" si="4"/>
        <v>102.6</v>
      </c>
      <c r="J275" s="245" t="str">
        <f>TEXT(tblFood[[#This Row],[Date]],"mmmm")</f>
        <v>maj</v>
      </c>
      <c r="K275" s="152">
        <f>MONTH(tblFood[[#This Row],[Date]])</f>
        <v>5</v>
      </c>
    </row>
    <row r="276" spans="2:11">
      <c r="B276" s="236">
        <v>274</v>
      </c>
      <c r="C276" s="153">
        <v>45649</v>
      </c>
      <c r="D276" s="151" t="s">
        <v>2731</v>
      </c>
      <c r="E276" s="151" t="s">
        <v>2719</v>
      </c>
      <c r="F276" s="151" t="s">
        <v>2671</v>
      </c>
      <c r="G276" s="154">
        <v>2</v>
      </c>
      <c r="H276" s="152">
        <f>INDEX(prices,MATCH('Food Data'!E276,foods, 0),MATCH('Food Data'!F276,districts,0))</f>
        <v>15.68</v>
      </c>
      <c r="I276" s="152">
        <f t="shared" si="4"/>
        <v>31.36</v>
      </c>
      <c r="J276" s="245" t="str">
        <f>TEXT(tblFood[[#This Row],[Date]],"mmmm")</f>
        <v>grudzień</v>
      </c>
      <c r="K276" s="152">
        <f>MONTH(tblFood[[#This Row],[Date]])</f>
        <v>12</v>
      </c>
    </row>
    <row r="277" spans="2:11">
      <c r="B277" s="236">
        <v>275</v>
      </c>
      <c r="C277" s="153">
        <v>45656</v>
      </c>
      <c r="D277" s="151" t="s">
        <v>2748</v>
      </c>
      <c r="E277" s="151" t="s">
        <v>2702</v>
      </c>
      <c r="F277" s="151" t="s">
        <v>2669</v>
      </c>
      <c r="G277" s="154">
        <v>3</v>
      </c>
      <c r="H277" s="152">
        <f>INDEX(prices,MATCH('Food Data'!E277,foods, 0),MATCH('Food Data'!F277,districts,0))</f>
        <v>5.32</v>
      </c>
      <c r="I277" s="152">
        <f t="shared" si="4"/>
        <v>15.96</v>
      </c>
      <c r="J277" s="245" t="str">
        <f>TEXT(tblFood[[#This Row],[Date]],"mmmm")</f>
        <v>grudzień</v>
      </c>
      <c r="K277" s="152">
        <f>MONTH(tblFood[[#This Row],[Date]])</f>
        <v>12</v>
      </c>
    </row>
    <row r="278" spans="2:11">
      <c r="B278" s="236">
        <v>276</v>
      </c>
      <c r="C278" s="153">
        <v>45318</v>
      </c>
      <c r="D278" s="151" t="s">
        <v>2746</v>
      </c>
      <c r="E278" s="151" t="s">
        <v>2690</v>
      </c>
      <c r="F278" s="151" t="s">
        <v>2669</v>
      </c>
      <c r="G278" s="154">
        <v>15</v>
      </c>
      <c r="H278" s="152">
        <f>INDEX(prices,MATCH('Food Data'!E278,foods, 0),MATCH('Food Data'!F278,districts,0))</f>
        <v>3.28</v>
      </c>
      <c r="I278" s="152">
        <f t="shared" si="4"/>
        <v>49.199999999999996</v>
      </c>
      <c r="J278" s="245" t="str">
        <f>TEXT(tblFood[[#This Row],[Date]],"mmmm")</f>
        <v>styczeń</v>
      </c>
      <c r="K278" s="152">
        <f>MONTH(tblFood[[#This Row],[Date]])</f>
        <v>1</v>
      </c>
    </row>
    <row r="279" spans="2:11">
      <c r="B279" s="236">
        <v>277</v>
      </c>
      <c r="C279" s="153">
        <v>45648</v>
      </c>
      <c r="D279" s="151" t="s">
        <v>2746</v>
      </c>
      <c r="E279" s="151" t="s">
        <v>2674</v>
      </c>
      <c r="F279" s="151" t="s">
        <v>2670</v>
      </c>
      <c r="G279" s="154">
        <v>4</v>
      </c>
      <c r="H279" s="152">
        <f>INDEX(prices,MATCH('Food Data'!E279,foods, 0),MATCH('Food Data'!F279,districts,0))</f>
        <v>5.78</v>
      </c>
      <c r="I279" s="152">
        <f t="shared" si="4"/>
        <v>23.12</v>
      </c>
      <c r="J279" s="245" t="str">
        <f>TEXT(tblFood[[#This Row],[Date]],"mmmm")</f>
        <v>grudzień</v>
      </c>
      <c r="K279" s="152">
        <f>MONTH(tblFood[[#This Row],[Date]])</f>
        <v>12</v>
      </c>
    </row>
    <row r="280" spans="2:11">
      <c r="B280" s="236">
        <v>278</v>
      </c>
      <c r="C280" s="153">
        <v>45530</v>
      </c>
      <c r="D280" s="151" t="s">
        <v>2726</v>
      </c>
      <c r="E280" s="151" t="s">
        <v>2690</v>
      </c>
      <c r="F280" s="151" t="s">
        <v>2670</v>
      </c>
      <c r="G280" s="154">
        <v>5</v>
      </c>
      <c r="H280" s="152">
        <f>INDEX(prices,MATCH('Food Data'!E280,foods, 0),MATCH('Food Data'!F280,districts,0))</f>
        <v>3.25</v>
      </c>
      <c r="I280" s="152">
        <f t="shared" si="4"/>
        <v>16.25</v>
      </c>
      <c r="J280" s="245" t="str">
        <f>TEXT(tblFood[[#This Row],[Date]],"mmmm")</f>
        <v>sierpień</v>
      </c>
      <c r="K280" s="152">
        <f>MONTH(tblFood[[#This Row],[Date]])</f>
        <v>8</v>
      </c>
    </row>
    <row r="281" spans="2:11">
      <c r="B281" s="236">
        <v>279</v>
      </c>
      <c r="C281" s="153">
        <v>45615</v>
      </c>
      <c r="D281" s="151" t="s">
        <v>2727</v>
      </c>
      <c r="E281" s="151" t="s">
        <v>2706</v>
      </c>
      <c r="F281" s="151" t="s">
        <v>2670</v>
      </c>
      <c r="G281" s="154">
        <v>12</v>
      </c>
      <c r="H281" s="152">
        <f>INDEX(prices,MATCH('Food Data'!E281,foods, 0),MATCH('Food Data'!F281,districts,0))</f>
        <v>10.77</v>
      </c>
      <c r="I281" s="152">
        <f t="shared" si="4"/>
        <v>129.24</v>
      </c>
      <c r="J281" s="245" t="str">
        <f>TEXT(tblFood[[#This Row],[Date]],"mmmm")</f>
        <v>listopad</v>
      </c>
      <c r="K281" s="152">
        <f>MONTH(tblFood[[#This Row],[Date]])</f>
        <v>11</v>
      </c>
    </row>
    <row r="282" spans="2:11">
      <c r="B282" s="236">
        <v>280</v>
      </c>
      <c r="C282" s="153">
        <v>45506</v>
      </c>
      <c r="D282" s="151" t="s">
        <v>2732</v>
      </c>
      <c r="E282" s="151" t="s">
        <v>2720</v>
      </c>
      <c r="F282" s="151" t="s">
        <v>2670</v>
      </c>
      <c r="G282" s="154">
        <v>19</v>
      </c>
      <c r="H282" s="152">
        <f>INDEX(prices,MATCH('Food Data'!E282,foods, 0),MATCH('Food Data'!F282,districts,0))</f>
        <v>14.13</v>
      </c>
      <c r="I282" s="152">
        <f t="shared" si="4"/>
        <v>268.47000000000003</v>
      </c>
      <c r="J282" s="245" t="str">
        <f>TEXT(tblFood[[#This Row],[Date]],"mmmm")</f>
        <v>sierpień</v>
      </c>
      <c r="K282" s="152">
        <f>MONTH(tblFood[[#This Row],[Date]])</f>
        <v>8</v>
      </c>
    </row>
    <row r="283" spans="2:11">
      <c r="B283" s="236">
        <v>281</v>
      </c>
      <c r="C283" s="153">
        <v>45398</v>
      </c>
      <c r="D283" s="151" t="s">
        <v>2732</v>
      </c>
      <c r="E283" s="151" t="s">
        <v>2689</v>
      </c>
      <c r="F283" s="151" t="s">
        <v>2672</v>
      </c>
      <c r="G283" s="154">
        <v>19</v>
      </c>
      <c r="H283" s="152">
        <f>INDEX(prices,MATCH('Food Data'!E283,foods, 0),MATCH('Food Data'!F283,districts,0))</f>
        <v>9.56</v>
      </c>
      <c r="I283" s="152">
        <f t="shared" si="4"/>
        <v>181.64000000000001</v>
      </c>
      <c r="J283" s="245" t="str">
        <f>TEXT(tblFood[[#This Row],[Date]],"mmmm")</f>
        <v>kwiecień</v>
      </c>
      <c r="K283" s="152">
        <f>MONTH(tblFood[[#This Row],[Date]])</f>
        <v>4</v>
      </c>
    </row>
    <row r="284" spans="2:11">
      <c r="B284" s="236">
        <v>282</v>
      </c>
      <c r="C284" s="153">
        <v>45583</v>
      </c>
      <c r="D284" s="151" t="s">
        <v>2726</v>
      </c>
      <c r="E284" s="151" t="s">
        <v>2720</v>
      </c>
      <c r="F284" s="151" t="s">
        <v>2670</v>
      </c>
      <c r="G284" s="154">
        <v>5</v>
      </c>
      <c r="H284" s="152">
        <f>INDEX(prices,MATCH('Food Data'!E284,foods, 0),MATCH('Food Data'!F284,districts,0))</f>
        <v>14.13</v>
      </c>
      <c r="I284" s="152">
        <f t="shared" si="4"/>
        <v>70.650000000000006</v>
      </c>
      <c r="J284" s="245" t="str">
        <f>TEXT(tblFood[[#This Row],[Date]],"mmmm")</f>
        <v>październik</v>
      </c>
      <c r="K284" s="152">
        <f>MONTH(tblFood[[#This Row],[Date]])</f>
        <v>10</v>
      </c>
    </row>
    <row r="285" spans="2:11">
      <c r="B285" s="236">
        <v>283</v>
      </c>
      <c r="C285" s="153">
        <v>45369</v>
      </c>
      <c r="D285" s="151" t="s">
        <v>2748</v>
      </c>
      <c r="E285" s="151" t="s">
        <v>2711</v>
      </c>
      <c r="F285" s="151" t="s">
        <v>2669</v>
      </c>
      <c r="G285" s="154">
        <v>13</v>
      </c>
      <c r="H285" s="152">
        <f>INDEX(prices,MATCH('Food Data'!E285,foods, 0),MATCH('Food Data'!F285,districts,0))</f>
        <v>8.4600000000000009</v>
      </c>
      <c r="I285" s="152">
        <f t="shared" si="4"/>
        <v>109.98000000000002</v>
      </c>
      <c r="J285" s="245" t="str">
        <f>TEXT(tblFood[[#This Row],[Date]],"mmmm")</f>
        <v>marzec</v>
      </c>
      <c r="K285" s="152">
        <f>MONTH(tblFood[[#This Row],[Date]])</f>
        <v>3</v>
      </c>
    </row>
    <row r="286" spans="2:11">
      <c r="B286" s="236">
        <v>284</v>
      </c>
      <c r="C286" s="153">
        <v>45599</v>
      </c>
      <c r="D286" s="151" t="s">
        <v>2739</v>
      </c>
      <c r="E286" s="151" t="s">
        <v>2676</v>
      </c>
      <c r="F286" s="151" t="s">
        <v>2669</v>
      </c>
      <c r="G286" s="154">
        <v>9</v>
      </c>
      <c r="H286" s="152">
        <f>INDEX(prices,MATCH('Food Data'!E286,foods, 0),MATCH('Food Data'!F286,districts,0))</f>
        <v>15.32</v>
      </c>
      <c r="I286" s="152">
        <f t="shared" si="4"/>
        <v>137.88</v>
      </c>
      <c r="J286" s="245" t="str">
        <f>TEXT(tblFood[[#This Row],[Date]],"mmmm")</f>
        <v>listopad</v>
      </c>
      <c r="K286" s="152">
        <f>MONTH(tblFood[[#This Row],[Date]])</f>
        <v>11</v>
      </c>
    </row>
    <row r="287" spans="2:11">
      <c r="B287" s="236">
        <v>285</v>
      </c>
      <c r="C287" s="153">
        <v>45312</v>
      </c>
      <c r="D287" s="151" t="s">
        <v>2747</v>
      </c>
      <c r="E287" s="151" t="s">
        <v>2717</v>
      </c>
      <c r="F287" s="151" t="s">
        <v>2669</v>
      </c>
      <c r="G287" s="154">
        <v>20</v>
      </c>
      <c r="H287" s="152">
        <f>INDEX(prices,MATCH('Food Data'!E287,foods, 0),MATCH('Food Data'!F287,districts,0))</f>
        <v>14.54</v>
      </c>
      <c r="I287" s="152">
        <f t="shared" si="4"/>
        <v>290.79999999999995</v>
      </c>
      <c r="J287" s="245" t="str">
        <f>TEXT(tblFood[[#This Row],[Date]],"mmmm")</f>
        <v>styczeń</v>
      </c>
      <c r="K287" s="152">
        <f>MONTH(tblFood[[#This Row],[Date]])</f>
        <v>1</v>
      </c>
    </row>
    <row r="288" spans="2:11">
      <c r="B288" s="236">
        <v>286</v>
      </c>
      <c r="C288" s="153">
        <v>45344</v>
      </c>
      <c r="D288" s="151" t="s">
        <v>2736</v>
      </c>
      <c r="E288" s="151" t="s">
        <v>2696</v>
      </c>
      <c r="F288" s="151" t="s">
        <v>2670</v>
      </c>
      <c r="G288" s="154">
        <v>15</v>
      </c>
      <c r="H288" s="152">
        <f>INDEX(prices,MATCH('Food Data'!E288,foods, 0),MATCH('Food Data'!F288,districts,0))</f>
        <v>11.49</v>
      </c>
      <c r="I288" s="152">
        <f t="shared" si="4"/>
        <v>172.35</v>
      </c>
      <c r="J288" s="245" t="str">
        <f>TEXT(tblFood[[#This Row],[Date]],"mmmm")</f>
        <v>luty</v>
      </c>
      <c r="K288" s="152">
        <f>MONTH(tblFood[[#This Row],[Date]])</f>
        <v>2</v>
      </c>
    </row>
    <row r="289" spans="2:11">
      <c r="B289" s="236">
        <v>287</v>
      </c>
      <c r="C289" s="153">
        <v>45500</v>
      </c>
      <c r="D289" s="151" t="s">
        <v>2743</v>
      </c>
      <c r="E289" s="151" t="s">
        <v>2715</v>
      </c>
      <c r="F289" s="151" t="s">
        <v>2670</v>
      </c>
      <c r="G289" s="154">
        <v>14</v>
      </c>
      <c r="H289" s="152">
        <f>INDEX(prices,MATCH('Food Data'!E289,foods, 0),MATCH('Food Data'!F289,districts,0))</f>
        <v>10.47</v>
      </c>
      <c r="I289" s="152">
        <f t="shared" si="4"/>
        <v>146.58000000000001</v>
      </c>
      <c r="J289" s="245" t="str">
        <f>TEXT(tblFood[[#This Row],[Date]],"mmmm")</f>
        <v>lipiec</v>
      </c>
      <c r="K289" s="152">
        <f>MONTH(tblFood[[#This Row],[Date]])</f>
        <v>7</v>
      </c>
    </row>
    <row r="290" spans="2:11">
      <c r="B290" s="236">
        <v>288</v>
      </c>
      <c r="C290" s="153">
        <v>45372</v>
      </c>
      <c r="D290" s="151" t="s">
        <v>2729</v>
      </c>
      <c r="E290" s="151" t="s">
        <v>2711</v>
      </c>
      <c r="F290" s="151" t="s">
        <v>2669</v>
      </c>
      <c r="G290" s="154">
        <v>1</v>
      </c>
      <c r="H290" s="152">
        <f>INDEX(prices,MATCH('Food Data'!E290,foods, 0),MATCH('Food Data'!F290,districts,0))</f>
        <v>8.4600000000000009</v>
      </c>
      <c r="I290" s="152">
        <f t="shared" si="4"/>
        <v>8.4600000000000009</v>
      </c>
      <c r="J290" s="245" t="str">
        <f>TEXT(tblFood[[#This Row],[Date]],"mmmm")</f>
        <v>marzec</v>
      </c>
      <c r="K290" s="152">
        <f>MONTH(tblFood[[#This Row],[Date]])</f>
        <v>3</v>
      </c>
    </row>
    <row r="291" spans="2:11">
      <c r="B291" s="236">
        <v>289</v>
      </c>
      <c r="C291" s="153">
        <v>45594</v>
      </c>
      <c r="D291" s="151" t="s">
        <v>2738</v>
      </c>
      <c r="E291" s="151" t="s">
        <v>2720</v>
      </c>
      <c r="F291" s="151" t="s">
        <v>2669</v>
      </c>
      <c r="G291" s="154">
        <v>12</v>
      </c>
      <c r="H291" s="152">
        <f>INDEX(prices,MATCH('Food Data'!E291,foods, 0),MATCH('Food Data'!F291,districts,0))</f>
        <v>13.85</v>
      </c>
      <c r="I291" s="152">
        <f t="shared" si="4"/>
        <v>166.2</v>
      </c>
      <c r="J291" s="245" t="str">
        <f>TEXT(tblFood[[#This Row],[Date]],"mmmm")</f>
        <v>październik</v>
      </c>
      <c r="K291" s="152">
        <f>MONTH(tblFood[[#This Row],[Date]])</f>
        <v>10</v>
      </c>
    </row>
    <row r="292" spans="2:11">
      <c r="B292" s="236">
        <v>290</v>
      </c>
      <c r="C292" s="153">
        <v>45309</v>
      </c>
      <c r="D292" s="151" t="s">
        <v>2748</v>
      </c>
      <c r="E292" s="151" t="s">
        <v>2678</v>
      </c>
      <c r="F292" s="151" t="s">
        <v>2672</v>
      </c>
      <c r="G292" s="154">
        <v>2</v>
      </c>
      <c r="H292" s="152">
        <f>INDEX(prices,MATCH('Food Data'!E292,foods, 0),MATCH('Food Data'!F292,districts,0))</f>
        <v>5.31</v>
      </c>
      <c r="I292" s="152">
        <f t="shared" si="4"/>
        <v>10.62</v>
      </c>
      <c r="J292" s="245" t="str">
        <f>TEXT(tblFood[[#This Row],[Date]],"mmmm")</f>
        <v>styczeń</v>
      </c>
      <c r="K292" s="152">
        <f>MONTH(tblFood[[#This Row],[Date]])</f>
        <v>1</v>
      </c>
    </row>
    <row r="293" spans="2:11">
      <c r="B293" s="236">
        <v>291</v>
      </c>
      <c r="C293" s="153">
        <v>45461</v>
      </c>
      <c r="D293" s="151" t="s">
        <v>2748</v>
      </c>
      <c r="E293" s="151" t="s">
        <v>2709</v>
      </c>
      <c r="F293" s="151" t="s">
        <v>2669</v>
      </c>
      <c r="G293" s="154">
        <v>13</v>
      </c>
      <c r="H293" s="152">
        <f>INDEX(prices,MATCH('Food Data'!E293,foods, 0),MATCH('Food Data'!F293,districts,0))</f>
        <v>13.02</v>
      </c>
      <c r="I293" s="152">
        <f t="shared" si="4"/>
        <v>169.26</v>
      </c>
      <c r="J293" s="245" t="str">
        <f>TEXT(tblFood[[#This Row],[Date]],"mmmm")</f>
        <v>czerwiec</v>
      </c>
      <c r="K293" s="152">
        <f>MONTH(tblFood[[#This Row],[Date]])</f>
        <v>6</v>
      </c>
    </row>
    <row r="294" spans="2:11">
      <c r="B294" s="236">
        <v>292</v>
      </c>
      <c r="C294" s="153">
        <v>45395</v>
      </c>
      <c r="D294" s="151" t="s">
        <v>2740</v>
      </c>
      <c r="E294" s="151" t="s">
        <v>2700</v>
      </c>
      <c r="F294" s="151" t="s">
        <v>2672</v>
      </c>
      <c r="G294" s="154">
        <v>16</v>
      </c>
      <c r="H294" s="152">
        <f>INDEX(prices,MATCH('Food Data'!E294,foods, 0),MATCH('Food Data'!F294,districts,0))</f>
        <v>3.9</v>
      </c>
      <c r="I294" s="152">
        <f t="shared" si="4"/>
        <v>62.4</v>
      </c>
      <c r="J294" s="245" t="str">
        <f>TEXT(tblFood[[#This Row],[Date]],"mmmm")</f>
        <v>kwiecień</v>
      </c>
      <c r="K294" s="152">
        <f>MONTH(tblFood[[#This Row],[Date]])</f>
        <v>4</v>
      </c>
    </row>
    <row r="295" spans="2:11">
      <c r="B295" s="236">
        <v>293</v>
      </c>
      <c r="C295" s="153">
        <v>45370</v>
      </c>
      <c r="D295" s="151" t="s">
        <v>2748</v>
      </c>
      <c r="E295" s="151" t="s">
        <v>2697</v>
      </c>
      <c r="F295" s="151" t="s">
        <v>2669</v>
      </c>
      <c r="G295" s="154">
        <v>9</v>
      </c>
      <c r="H295" s="152">
        <f>INDEX(prices,MATCH('Food Data'!E295,foods, 0),MATCH('Food Data'!F295,districts,0))</f>
        <v>12.49</v>
      </c>
      <c r="I295" s="152">
        <f t="shared" si="4"/>
        <v>112.41</v>
      </c>
      <c r="J295" s="245" t="str">
        <f>TEXT(tblFood[[#This Row],[Date]],"mmmm")</f>
        <v>marzec</v>
      </c>
      <c r="K295" s="152">
        <f>MONTH(tblFood[[#This Row],[Date]])</f>
        <v>3</v>
      </c>
    </row>
    <row r="296" spans="2:11">
      <c r="B296" s="236">
        <v>294</v>
      </c>
      <c r="C296" s="153">
        <v>45451</v>
      </c>
      <c r="D296" s="151" t="s">
        <v>2726</v>
      </c>
      <c r="E296" s="151" t="s">
        <v>2694</v>
      </c>
      <c r="F296" s="151" t="s">
        <v>2671</v>
      </c>
      <c r="G296" s="154">
        <v>11</v>
      </c>
      <c r="H296" s="152">
        <f>INDEX(prices,MATCH('Food Data'!E296,foods, 0),MATCH('Food Data'!F296,districts,0))</f>
        <v>7.12</v>
      </c>
      <c r="I296" s="152">
        <f t="shared" si="4"/>
        <v>78.320000000000007</v>
      </c>
      <c r="J296" s="245" t="str">
        <f>TEXT(tblFood[[#This Row],[Date]],"mmmm")</f>
        <v>czerwiec</v>
      </c>
      <c r="K296" s="152">
        <f>MONTH(tblFood[[#This Row],[Date]])</f>
        <v>6</v>
      </c>
    </row>
    <row r="297" spans="2:11">
      <c r="B297" s="236">
        <v>295</v>
      </c>
      <c r="C297" s="153">
        <v>45447</v>
      </c>
      <c r="D297" s="151" t="s">
        <v>2731</v>
      </c>
      <c r="E297" s="151" t="s">
        <v>2715</v>
      </c>
      <c r="F297" s="151" t="s">
        <v>2671</v>
      </c>
      <c r="G297" s="154">
        <v>19</v>
      </c>
      <c r="H297" s="152">
        <f>INDEX(prices,MATCH('Food Data'!E297,foods, 0),MATCH('Food Data'!F297,districts,0))</f>
        <v>11.1</v>
      </c>
      <c r="I297" s="152">
        <f t="shared" si="4"/>
        <v>210.9</v>
      </c>
      <c r="J297" s="245" t="str">
        <f>TEXT(tblFood[[#This Row],[Date]],"mmmm")</f>
        <v>czerwiec</v>
      </c>
      <c r="K297" s="152">
        <f>MONTH(tblFood[[#This Row],[Date]])</f>
        <v>6</v>
      </c>
    </row>
    <row r="298" spans="2:11">
      <c r="B298" s="236">
        <v>296</v>
      </c>
      <c r="C298" s="153">
        <v>45616</v>
      </c>
      <c r="D298" s="151" t="s">
        <v>2745</v>
      </c>
      <c r="E298" s="151" t="s">
        <v>2718</v>
      </c>
      <c r="F298" s="151" t="s">
        <v>2671</v>
      </c>
      <c r="G298" s="154">
        <v>20</v>
      </c>
      <c r="H298" s="152">
        <f>INDEX(prices,MATCH('Food Data'!E298,foods, 0),MATCH('Food Data'!F298,districts,0))</f>
        <v>10.71</v>
      </c>
      <c r="I298" s="152">
        <f t="shared" si="4"/>
        <v>214.20000000000002</v>
      </c>
      <c r="J298" s="245" t="str">
        <f>TEXT(tblFood[[#This Row],[Date]],"mmmm")</f>
        <v>listopad</v>
      </c>
      <c r="K298" s="152">
        <f>MONTH(tblFood[[#This Row],[Date]])</f>
        <v>11</v>
      </c>
    </row>
    <row r="299" spans="2:11">
      <c r="B299" s="236">
        <v>297</v>
      </c>
      <c r="C299" s="153">
        <v>45499</v>
      </c>
      <c r="D299" s="151" t="s">
        <v>2747</v>
      </c>
      <c r="E299" s="151" t="s">
        <v>2720</v>
      </c>
      <c r="F299" s="151" t="s">
        <v>2672</v>
      </c>
      <c r="G299" s="154">
        <v>6</v>
      </c>
      <c r="H299" s="152">
        <f>INDEX(prices,MATCH('Food Data'!E299,foods, 0),MATCH('Food Data'!F299,districts,0))</f>
        <v>13.65</v>
      </c>
      <c r="I299" s="152">
        <f t="shared" si="4"/>
        <v>81.900000000000006</v>
      </c>
      <c r="J299" s="245" t="str">
        <f>TEXT(tblFood[[#This Row],[Date]],"mmmm")</f>
        <v>lipiec</v>
      </c>
      <c r="K299" s="152">
        <f>MONTH(tblFood[[#This Row],[Date]])</f>
        <v>7</v>
      </c>
    </row>
    <row r="300" spans="2:11">
      <c r="B300" s="236">
        <v>298</v>
      </c>
      <c r="C300" s="153">
        <v>45474</v>
      </c>
      <c r="D300" s="151" t="s">
        <v>2735</v>
      </c>
      <c r="E300" s="151" t="s">
        <v>2721</v>
      </c>
      <c r="F300" s="151" t="s">
        <v>2669</v>
      </c>
      <c r="G300" s="154">
        <v>10</v>
      </c>
      <c r="H300" s="152">
        <f>INDEX(prices,MATCH('Food Data'!E300,foods, 0),MATCH('Food Data'!F300,districts,0))</f>
        <v>14.3</v>
      </c>
      <c r="I300" s="152">
        <f t="shared" si="4"/>
        <v>143</v>
      </c>
      <c r="J300" s="245" t="str">
        <f>TEXT(tblFood[[#This Row],[Date]],"mmmm")</f>
        <v>lipiec</v>
      </c>
      <c r="K300" s="152">
        <f>MONTH(tblFood[[#This Row],[Date]])</f>
        <v>7</v>
      </c>
    </row>
    <row r="301" spans="2:11">
      <c r="B301" s="236">
        <v>299</v>
      </c>
      <c r="C301" s="153">
        <v>45432</v>
      </c>
      <c r="D301" s="151" t="s">
        <v>2729</v>
      </c>
      <c r="E301" s="151" t="s">
        <v>2682</v>
      </c>
      <c r="F301" s="151" t="s">
        <v>2671</v>
      </c>
      <c r="G301" s="154">
        <v>18</v>
      </c>
      <c r="H301" s="152">
        <f>INDEX(prices,MATCH('Food Data'!E301,foods, 0),MATCH('Food Data'!F301,districts,0))</f>
        <v>5.73</v>
      </c>
      <c r="I301" s="152">
        <f t="shared" si="4"/>
        <v>103.14000000000001</v>
      </c>
      <c r="J301" s="245" t="str">
        <f>TEXT(tblFood[[#This Row],[Date]],"mmmm")</f>
        <v>maj</v>
      </c>
      <c r="K301" s="152">
        <f>MONTH(tblFood[[#This Row],[Date]])</f>
        <v>5</v>
      </c>
    </row>
    <row r="302" spans="2:11">
      <c r="B302" s="236">
        <v>300</v>
      </c>
      <c r="C302" s="153">
        <v>45451</v>
      </c>
      <c r="D302" s="151" t="s">
        <v>2739</v>
      </c>
      <c r="E302" s="151" t="s">
        <v>2714</v>
      </c>
      <c r="F302" s="151" t="s">
        <v>2671</v>
      </c>
      <c r="G302" s="154">
        <v>7</v>
      </c>
      <c r="H302" s="152">
        <f>INDEX(prices,MATCH('Food Data'!E302,foods, 0),MATCH('Food Data'!F302,districts,0))</f>
        <v>8.2200000000000006</v>
      </c>
      <c r="I302" s="152">
        <f t="shared" si="4"/>
        <v>57.540000000000006</v>
      </c>
      <c r="J302" s="245" t="str">
        <f>TEXT(tblFood[[#This Row],[Date]],"mmmm")</f>
        <v>czerwiec</v>
      </c>
      <c r="K302" s="152">
        <f>MONTH(tblFood[[#This Row],[Date]])</f>
        <v>6</v>
      </c>
    </row>
    <row r="303" spans="2:11">
      <c r="B303" s="236">
        <v>301</v>
      </c>
      <c r="C303" s="153">
        <v>45490</v>
      </c>
      <c r="D303" s="151" t="s">
        <v>2739</v>
      </c>
      <c r="E303" s="151" t="s">
        <v>2679</v>
      </c>
      <c r="F303" s="151" t="s">
        <v>2671</v>
      </c>
      <c r="G303" s="154">
        <v>4</v>
      </c>
      <c r="H303" s="152">
        <f>INDEX(prices,MATCH('Food Data'!E303,foods, 0),MATCH('Food Data'!F303,districts,0))</f>
        <v>8.57</v>
      </c>
      <c r="I303" s="152">
        <f t="shared" si="4"/>
        <v>34.28</v>
      </c>
      <c r="J303" s="245" t="str">
        <f>TEXT(tblFood[[#This Row],[Date]],"mmmm")</f>
        <v>lipiec</v>
      </c>
      <c r="K303" s="152">
        <f>MONTH(tblFood[[#This Row],[Date]])</f>
        <v>7</v>
      </c>
    </row>
    <row r="304" spans="2:11">
      <c r="B304" s="236">
        <v>302</v>
      </c>
      <c r="C304" s="153">
        <v>45377</v>
      </c>
      <c r="D304" s="151" t="s">
        <v>2734</v>
      </c>
      <c r="E304" s="151" t="s">
        <v>2714</v>
      </c>
      <c r="F304" s="151" t="s">
        <v>2669</v>
      </c>
      <c r="G304" s="154">
        <v>10</v>
      </c>
      <c r="H304" s="152">
        <f>INDEX(prices,MATCH('Food Data'!E304,foods, 0),MATCH('Food Data'!F304,districts,0))</f>
        <v>7.24</v>
      </c>
      <c r="I304" s="152">
        <f t="shared" si="4"/>
        <v>72.400000000000006</v>
      </c>
      <c r="J304" s="245" t="str">
        <f>TEXT(tblFood[[#This Row],[Date]],"mmmm")</f>
        <v>marzec</v>
      </c>
      <c r="K304" s="152">
        <f>MONTH(tblFood[[#This Row],[Date]])</f>
        <v>3</v>
      </c>
    </row>
    <row r="305" spans="2:11">
      <c r="B305" s="236">
        <v>303</v>
      </c>
      <c r="C305" s="153">
        <v>45297</v>
      </c>
      <c r="D305" s="151" t="s">
        <v>2741</v>
      </c>
      <c r="E305" s="151" t="s">
        <v>2709</v>
      </c>
      <c r="F305" s="151" t="s">
        <v>2672</v>
      </c>
      <c r="G305" s="154">
        <v>2</v>
      </c>
      <c r="H305" s="152">
        <f>INDEX(prices,MATCH('Food Data'!E305,foods, 0),MATCH('Food Data'!F305,districts,0))</f>
        <v>12.31</v>
      </c>
      <c r="I305" s="152">
        <f t="shared" si="4"/>
        <v>24.62</v>
      </c>
      <c r="J305" s="245" t="str">
        <f>TEXT(tblFood[[#This Row],[Date]],"mmmm")</f>
        <v>styczeń</v>
      </c>
      <c r="K305" s="152">
        <f>MONTH(tblFood[[#This Row],[Date]])</f>
        <v>1</v>
      </c>
    </row>
    <row r="306" spans="2:11">
      <c r="B306" s="236">
        <v>304</v>
      </c>
      <c r="C306" s="153">
        <v>45604</v>
      </c>
      <c r="D306" s="151" t="s">
        <v>2736</v>
      </c>
      <c r="E306" s="151" t="s">
        <v>2720</v>
      </c>
      <c r="F306" s="151" t="s">
        <v>2669</v>
      </c>
      <c r="G306" s="154">
        <v>7</v>
      </c>
      <c r="H306" s="152">
        <f>INDEX(prices,MATCH('Food Data'!E306,foods, 0),MATCH('Food Data'!F306,districts,0))</f>
        <v>13.85</v>
      </c>
      <c r="I306" s="152">
        <f t="shared" si="4"/>
        <v>96.95</v>
      </c>
      <c r="J306" s="245" t="str">
        <f>TEXT(tblFood[[#This Row],[Date]],"mmmm")</f>
        <v>listopad</v>
      </c>
      <c r="K306" s="152">
        <f>MONTH(tblFood[[#This Row],[Date]])</f>
        <v>11</v>
      </c>
    </row>
    <row r="307" spans="2:11">
      <c r="B307" s="236">
        <v>305</v>
      </c>
      <c r="C307" s="153">
        <v>45295</v>
      </c>
      <c r="D307" s="151" t="s">
        <v>2727</v>
      </c>
      <c r="E307" s="151" t="s">
        <v>2676</v>
      </c>
      <c r="F307" s="151" t="s">
        <v>2671</v>
      </c>
      <c r="G307" s="154">
        <v>16</v>
      </c>
      <c r="H307" s="152">
        <f>INDEX(prices,MATCH('Food Data'!E307,foods, 0),MATCH('Food Data'!F307,districts,0))</f>
        <v>14.51</v>
      </c>
      <c r="I307" s="152">
        <f t="shared" si="4"/>
        <v>232.16</v>
      </c>
      <c r="J307" s="245" t="str">
        <f>TEXT(tblFood[[#This Row],[Date]],"mmmm")</f>
        <v>styczeń</v>
      </c>
      <c r="K307" s="152">
        <f>MONTH(tblFood[[#This Row],[Date]])</f>
        <v>1</v>
      </c>
    </row>
    <row r="308" spans="2:11">
      <c r="B308" s="236">
        <v>306</v>
      </c>
      <c r="C308" s="153">
        <v>45303</v>
      </c>
      <c r="D308" s="151" t="s">
        <v>2747</v>
      </c>
      <c r="E308" s="151" t="s">
        <v>2706</v>
      </c>
      <c r="F308" s="151" t="s">
        <v>2670</v>
      </c>
      <c r="G308" s="154">
        <v>1</v>
      </c>
      <c r="H308" s="152">
        <f>INDEX(prices,MATCH('Food Data'!E308,foods, 0),MATCH('Food Data'!F308,districts,0))</f>
        <v>10.77</v>
      </c>
      <c r="I308" s="152">
        <f t="shared" si="4"/>
        <v>10.77</v>
      </c>
      <c r="J308" s="245" t="str">
        <f>TEXT(tblFood[[#This Row],[Date]],"mmmm")</f>
        <v>styczeń</v>
      </c>
      <c r="K308" s="152">
        <f>MONTH(tblFood[[#This Row],[Date]])</f>
        <v>1</v>
      </c>
    </row>
    <row r="309" spans="2:11">
      <c r="B309" s="236">
        <v>307</v>
      </c>
      <c r="C309" s="153">
        <v>45529</v>
      </c>
      <c r="D309" s="151" t="s">
        <v>2745</v>
      </c>
      <c r="E309" s="151" t="s">
        <v>2720</v>
      </c>
      <c r="F309" s="151" t="s">
        <v>2669</v>
      </c>
      <c r="G309" s="154">
        <v>10</v>
      </c>
      <c r="H309" s="152">
        <f>INDEX(prices,MATCH('Food Data'!E309,foods, 0),MATCH('Food Data'!F309,districts,0))</f>
        <v>13.85</v>
      </c>
      <c r="I309" s="152">
        <f t="shared" si="4"/>
        <v>138.5</v>
      </c>
      <c r="J309" s="245" t="str">
        <f>TEXT(tblFood[[#This Row],[Date]],"mmmm")</f>
        <v>sierpień</v>
      </c>
      <c r="K309" s="152">
        <f>MONTH(tblFood[[#This Row],[Date]])</f>
        <v>8</v>
      </c>
    </row>
    <row r="310" spans="2:11">
      <c r="B310" s="236">
        <v>308</v>
      </c>
      <c r="C310" s="153">
        <v>45453</v>
      </c>
      <c r="D310" s="151" t="s">
        <v>2730</v>
      </c>
      <c r="E310" s="151" t="s">
        <v>2696</v>
      </c>
      <c r="F310" s="151" t="s">
        <v>2671</v>
      </c>
      <c r="G310" s="154">
        <v>17</v>
      </c>
      <c r="H310" s="152">
        <f>INDEX(prices,MATCH('Food Data'!E310,foods, 0),MATCH('Food Data'!F310,districts,0))</f>
        <v>12.41</v>
      </c>
      <c r="I310" s="152">
        <f t="shared" si="4"/>
        <v>210.97</v>
      </c>
      <c r="J310" s="245" t="str">
        <f>TEXT(tblFood[[#This Row],[Date]],"mmmm")</f>
        <v>czerwiec</v>
      </c>
      <c r="K310" s="152">
        <f>MONTH(tblFood[[#This Row],[Date]])</f>
        <v>6</v>
      </c>
    </row>
    <row r="311" spans="2:11">
      <c r="B311" s="236">
        <v>309</v>
      </c>
      <c r="C311" s="153">
        <v>45419</v>
      </c>
      <c r="D311" s="151" t="s">
        <v>2731</v>
      </c>
      <c r="E311" s="151" t="s">
        <v>2681</v>
      </c>
      <c r="F311" s="151" t="s">
        <v>2670</v>
      </c>
      <c r="G311" s="154">
        <v>12</v>
      </c>
      <c r="H311" s="152">
        <f>INDEX(prices,MATCH('Food Data'!E311,foods, 0),MATCH('Food Data'!F311,districts,0))</f>
        <v>5.88</v>
      </c>
      <c r="I311" s="152">
        <f t="shared" si="4"/>
        <v>70.56</v>
      </c>
      <c r="J311" s="245" t="str">
        <f>TEXT(tblFood[[#This Row],[Date]],"mmmm")</f>
        <v>maj</v>
      </c>
      <c r="K311" s="152">
        <f>MONTH(tblFood[[#This Row],[Date]])</f>
        <v>5</v>
      </c>
    </row>
    <row r="312" spans="2:11">
      <c r="B312" s="236">
        <v>310</v>
      </c>
      <c r="C312" s="153">
        <v>45525</v>
      </c>
      <c r="D312" s="151" t="s">
        <v>2738</v>
      </c>
      <c r="E312" s="151" t="s">
        <v>2710</v>
      </c>
      <c r="F312" s="151" t="s">
        <v>2670</v>
      </c>
      <c r="G312" s="154">
        <v>10</v>
      </c>
      <c r="H312" s="152">
        <f>INDEX(prices,MATCH('Food Data'!E312,foods, 0),MATCH('Food Data'!F312,districts,0))</f>
        <v>8.5</v>
      </c>
      <c r="I312" s="152">
        <f t="shared" si="4"/>
        <v>85</v>
      </c>
      <c r="J312" s="245" t="str">
        <f>TEXT(tblFood[[#This Row],[Date]],"mmmm")</f>
        <v>sierpień</v>
      </c>
      <c r="K312" s="152">
        <f>MONTH(tblFood[[#This Row],[Date]])</f>
        <v>8</v>
      </c>
    </row>
    <row r="313" spans="2:11">
      <c r="B313" s="236">
        <v>311</v>
      </c>
      <c r="C313" s="153">
        <v>45585</v>
      </c>
      <c r="D313" s="151" t="s">
        <v>2731</v>
      </c>
      <c r="E313" s="151" t="s">
        <v>2692</v>
      </c>
      <c r="F313" s="151" t="s">
        <v>2672</v>
      </c>
      <c r="G313" s="154">
        <v>16</v>
      </c>
      <c r="H313" s="152">
        <f>INDEX(prices,MATCH('Food Data'!E313,foods, 0),MATCH('Food Data'!F313,districts,0))</f>
        <v>6.37</v>
      </c>
      <c r="I313" s="152">
        <f t="shared" si="4"/>
        <v>101.92</v>
      </c>
      <c r="J313" s="245" t="str">
        <f>TEXT(tblFood[[#This Row],[Date]],"mmmm")</f>
        <v>październik</v>
      </c>
      <c r="K313" s="152">
        <f>MONTH(tblFood[[#This Row],[Date]])</f>
        <v>10</v>
      </c>
    </row>
    <row r="314" spans="2:11">
      <c r="B314" s="236">
        <v>312</v>
      </c>
      <c r="C314" s="153">
        <v>45343</v>
      </c>
      <c r="D314" s="151" t="s">
        <v>2745</v>
      </c>
      <c r="E314" s="151" t="s">
        <v>2691</v>
      </c>
      <c r="F314" s="151" t="s">
        <v>2671</v>
      </c>
      <c r="G314" s="154">
        <v>13</v>
      </c>
      <c r="H314" s="152">
        <f>INDEX(prices,MATCH('Food Data'!E314,foods, 0),MATCH('Food Data'!F314,districts,0))</f>
        <v>9.99</v>
      </c>
      <c r="I314" s="152">
        <f t="shared" si="4"/>
        <v>129.87</v>
      </c>
      <c r="J314" s="245" t="str">
        <f>TEXT(tblFood[[#This Row],[Date]],"mmmm")</f>
        <v>luty</v>
      </c>
      <c r="K314" s="152">
        <f>MONTH(tblFood[[#This Row],[Date]])</f>
        <v>2</v>
      </c>
    </row>
    <row r="315" spans="2:11">
      <c r="B315" s="236">
        <v>313</v>
      </c>
      <c r="C315" s="153">
        <v>45415</v>
      </c>
      <c r="D315" s="151" t="s">
        <v>2749</v>
      </c>
      <c r="E315" s="151" t="s">
        <v>2686</v>
      </c>
      <c r="F315" s="151" t="s">
        <v>2670</v>
      </c>
      <c r="G315" s="154">
        <v>7</v>
      </c>
      <c r="H315" s="152">
        <f>INDEX(prices,MATCH('Food Data'!E315,foods, 0),MATCH('Food Data'!F315,districts,0))</f>
        <v>13.09</v>
      </c>
      <c r="I315" s="152">
        <f t="shared" si="4"/>
        <v>91.63</v>
      </c>
      <c r="J315" s="245" t="str">
        <f>TEXT(tblFood[[#This Row],[Date]],"mmmm")</f>
        <v>maj</v>
      </c>
      <c r="K315" s="152">
        <f>MONTH(tblFood[[#This Row],[Date]])</f>
        <v>5</v>
      </c>
    </row>
    <row r="316" spans="2:11">
      <c r="B316" s="236">
        <v>314</v>
      </c>
      <c r="C316" s="153">
        <v>45626</v>
      </c>
      <c r="D316" s="151" t="s">
        <v>2738</v>
      </c>
      <c r="E316" s="151" t="s">
        <v>2719</v>
      </c>
      <c r="F316" s="151" t="s">
        <v>2669</v>
      </c>
      <c r="G316" s="154">
        <v>4</v>
      </c>
      <c r="H316" s="152">
        <f>INDEX(prices,MATCH('Food Data'!E316,foods, 0),MATCH('Food Data'!F316,districts,0))</f>
        <v>14.36</v>
      </c>
      <c r="I316" s="152">
        <f t="shared" si="4"/>
        <v>57.44</v>
      </c>
      <c r="J316" s="245" t="str">
        <f>TEXT(tblFood[[#This Row],[Date]],"mmmm")</f>
        <v>listopad</v>
      </c>
      <c r="K316" s="152">
        <f>MONTH(tblFood[[#This Row],[Date]])</f>
        <v>11</v>
      </c>
    </row>
    <row r="317" spans="2:11">
      <c r="B317" s="236">
        <v>315</v>
      </c>
      <c r="C317" s="153">
        <v>45402</v>
      </c>
      <c r="D317" s="151" t="s">
        <v>2748</v>
      </c>
      <c r="E317" s="151" t="s">
        <v>2716</v>
      </c>
      <c r="F317" s="151" t="s">
        <v>2672</v>
      </c>
      <c r="G317" s="154">
        <v>18</v>
      </c>
      <c r="H317" s="152">
        <f>INDEX(prices,MATCH('Food Data'!E317,foods, 0),MATCH('Food Data'!F317,districts,0))</f>
        <v>4.45</v>
      </c>
      <c r="I317" s="152">
        <f t="shared" si="4"/>
        <v>80.100000000000009</v>
      </c>
      <c r="J317" s="245" t="str">
        <f>TEXT(tblFood[[#This Row],[Date]],"mmmm")</f>
        <v>kwiecień</v>
      </c>
      <c r="K317" s="152">
        <f>MONTH(tblFood[[#This Row],[Date]])</f>
        <v>4</v>
      </c>
    </row>
    <row r="318" spans="2:11">
      <c r="B318" s="236">
        <v>316</v>
      </c>
      <c r="C318" s="153">
        <v>45341</v>
      </c>
      <c r="D318" s="151" t="s">
        <v>2738</v>
      </c>
      <c r="E318" s="151" t="s">
        <v>2674</v>
      </c>
      <c r="F318" s="151" t="s">
        <v>2672</v>
      </c>
      <c r="G318" s="154">
        <v>2</v>
      </c>
      <c r="H318" s="152">
        <f>INDEX(prices,MATCH('Food Data'!E318,foods, 0),MATCH('Food Data'!F318,districts,0))</f>
        <v>5.82</v>
      </c>
      <c r="I318" s="152">
        <f t="shared" si="4"/>
        <v>11.64</v>
      </c>
      <c r="J318" s="245" t="str">
        <f>TEXT(tblFood[[#This Row],[Date]],"mmmm")</f>
        <v>luty</v>
      </c>
      <c r="K318" s="152">
        <f>MONTH(tblFood[[#This Row],[Date]])</f>
        <v>2</v>
      </c>
    </row>
    <row r="319" spans="2:11">
      <c r="B319" s="236">
        <v>317</v>
      </c>
      <c r="C319" s="153">
        <v>45445</v>
      </c>
      <c r="D319" s="151" t="s">
        <v>2739</v>
      </c>
      <c r="E319" s="151" t="s">
        <v>2698</v>
      </c>
      <c r="F319" s="151" t="s">
        <v>2670</v>
      </c>
      <c r="G319" s="154">
        <v>6</v>
      </c>
      <c r="H319" s="152">
        <f>INDEX(prices,MATCH('Food Data'!E319,foods, 0),MATCH('Food Data'!F319,districts,0))</f>
        <v>7.46</v>
      </c>
      <c r="I319" s="152">
        <f t="shared" si="4"/>
        <v>44.76</v>
      </c>
      <c r="J319" s="245" t="str">
        <f>TEXT(tblFood[[#This Row],[Date]],"mmmm")</f>
        <v>czerwiec</v>
      </c>
      <c r="K319" s="152">
        <f>MONTH(tblFood[[#This Row],[Date]])</f>
        <v>6</v>
      </c>
    </row>
    <row r="320" spans="2:11">
      <c r="B320" s="236">
        <v>318</v>
      </c>
      <c r="C320" s="153">
        <v>45538</v>
      </c>
      <c r="D320" s="151" t="s">
        <v>2731</v>
      </c>
      <c r="E320" s="151" t="s">
        <v>2675</v>
      </c>
      <c r="F320" s="151" t="s">
        <v>2671</v>
      </c>
      <c r="G320" s="154">
        <v>7</v>
      </c>
      <c r="H320" s="152">
        <f>INDEX(prices,MATCH('Food Data'!E320,foods, 0),MATCH('Food Data'!F320,districts,0))</f>
        <v>7.53</v>
      </c>
      <c r="I320" s="152">
        <f t="shared" si="4"/>
        <v>52.71</v>
      </c>
      <c r="J320" s="245" t="str">
        <f>TEXT(tblFood[[#This Row],[Date]],"mmmm")</f>
        <v>wrzesień</v>
      </c>
      <c r="K320" s="152">
        <f>MONTH(tblFood[[#This Row],[Date]])</f>
        <v>9</v>
      </c>
    </row>
    <row r="321" spans="2:11">
      <c r="B321" s="236">
        <v>319</v>
      </c>
      <c r="C321" s="153">
        <v>45317</v>
      </c>
      <c r="D321" s="151" t="s">
        <v>2739</v>
      </c>
      <c r="E321" s="151" t="s">
        <v>2699</v>
      </c>
      <c r="F321" s="151" t="s">
        <v>2669</v>
      </c>
      <c r="G321" s="154">
        <v>15</v>
      </c>
      <c r="H321" s="152">
        <f>INDEX(prices,MATCH('Food Data'!E321,foods, 0),MATCH('Food Data'!F321,districts,0))</f>
        <v>7.91</v>
      </c>
      <c r="I321" s="152">
        <f t="shared" si="4"/>
        <v>118.65</v>
      </c>
      <c r="J321" s="245" t="str">
        <f>TEXT(tblFood[[#This Row],[Date]],"mmmm")</f>
        <v>styczeń</v>
      </c>
      <c r="K321" s="152">
        <f>MONTH(tblFood[[#This Row],[Date]])</f>
        <v>1</v>
      </c>
    </row>
    <row r="322" spans="2:11">
      <c r="B322" s="236">
        <v>320</v>
      </c>
      <c r="C322" s="153">
        <v>45357</v>
      </c>
      <c r="D322" s="151" t="s">
        <v>2748</v>
      </c>
      <c r="E322" s="151" t="s">
        <v>2712</v>
      </c>
      <c r="F322" s="151" t="s">
        <v>2671</v>
      </c>
      <c r="G322" s="154">
        <v>4</v>
      </c>
      <c r="H322" s="152">
        <f>INDEX(prices,MATCH('Food Data'!E322,foods, 0),MATCH('Food Data'!F322,districts,0))</f>
        <v>5.08</v>
      </c>
      <c r="I322" s="152">
        <f t="shared" si="4"/>
        <v>20.32</v>
      </c>
      <c r="J322" s="245" t="str">
        <f>TEXT(tblFood[[#This Row],[Date]],"mmmm")</f>
        <v>marzec</v>
      </c>
      <c r="K322" s="152">
        <f>MONTH(tblFood[[#This Row],[Date]])</f>
        <v>3</v>
      </c>
    </row>
    <row r="323" spans="2:11">
      <c r="B323" s="236">
        <v>321</v>
      </c>
      <c r="C323" s="153">
        <v>45481</v>
      </c>
      <c r="D323" s="151" t="s">
        <v>2748</v>
      </c>
      <c r="E323" s="151" t="s">
        <v>2713</v>
      </c>
      <c r="F323" s="151" t="s">
        <v>2672</v>
      </c>
      <c r="G323" s="154">
        <v>1</v>
      </c>
      <c r="H323" s="152">
        <f>INDEX(prices,MATCH('Food Data'!E323,foods, 0),MATCH('Food Data'!F323,districts,0))</f>
        <v>15.9</v>
      </c>
      <c r="I323" s="152">
        <f t="shared" si="4"/>
        <v>15.9</v>
      </c>
      <c r="J323" s="245" t="str">
        <f>TEXT(tblFood[[#This Row],[Date]],"mmmm")</f>
        <v>lipiec</v>
      </c>
      <c r="K323" s="152">
        <f>MONTH(tblFood[[#This Row],[Date]])</f>
        <v>7</v>
      </c>
    </row>
    <row r="324" spans="2:11">
      <c r="B324" s="236">
        <v>322</v>
      </c>
      <c r="C324" s="153">
        <v>45380</v>
      </c>
      <c r="D324" s="151" t="s">
        <v>2737</v>
      </c>
      <c r="E324" s="151" t="s">
        <v>2704</v>
      </c>
      <c r="F324" s="151" t="s">
        <v>2670</v>
      </c>
      <c r="G324" s="154">
        <v>10</v>
      </c>
      <c r="H324" s="152">
        <f>INDEX(prices,MATCH('Food Data'!E324,foods, 0),MATCH('Food Data'!F324,districts,0))</f>
        <v>6.73</v>
      </c>
      <c r="I324" s="152">
        <f t="shared" ref="I324:I387" si="5">G324*H324</f>
        <v>67.300000000000011</v>
      </c>
      <c r="J324" s="245" t="str">
        <f>TEXT(tblFood[[#This Row],[Date]],"mmmm")</f>
        <v>marzec</v>
      </c>
      <c r="K324" s="152">
        <f>MONTH(tblFood[[#This Row],[Date]])</f>
        <v>3</v>
      </c>
    </row>
    <row r="325" spans="2:11">
      <c r="B325" s="236">
        <v>323</v>
      </c>
      <c r="C325" s="153">
        <v>45381</v>
      </c>
      <c r="D325" s="151" t="s">
        <v>2740</v>
      </c>
      <c r="E325" s="151" t="s">
        <v>2682</v>
      </c>
      <c r="F325" s="151" t="s">
        <v>2672</v>
      </c>
      <c r="G325" s="154">
        <v>2</v>
      </c>
      <c r="H325" s="152">
        <f>INDEX(prices,MATCH('Food Data'!E325,foods, 0),MATCH('Food Data'!F325,districts,0))</f>
        <v>5.39</v>
      </c>
      <c r="I325" s="152">
        <f t="shared" si="5"/>
        <v>10.78</v>
      </c>
      <c r="J325" s="245" t="str">
        <f>TEXT(tblFood[[#This Row],[Date]],"mmmm")</f>
        <v>marzec</v>
      </c>
      <c r="K325" s="152">
        <f>MONTH(tblFood[[#This Row],[Date]])</f>
        <v>3</v>
      </c>
    </row>
    <row r="326" spans="2:11">
      <c r="B326" s="236">
        <v>324</v>
      </c>
      <c r="C326" s="153">
        <v>45635</v>
      </c>
      <c r="D326" s="151" t="s">
        <v>2748</v>
      </c>
      <c r="E326" s="151" t="s">
        <v>2720</v>
      </c>
      <c r="F326" s="151" t="s">
        <v>2670</v>
      </c>
      <c r="G326" s="154">
        <v>18</v>
      </c>
      <c r="H326" s="152">
        <f>INDEX(prices,MATCH('Food Data'!E326,foods, 0),MATCH('Food Data'!F326,districts,0))</f>
        <v>14.13</v>
      </c>
      <c r="I326" s="152">
        <f t="shared" si="5"/>
        <v>254.34</v>
      </c>
      <c r="J326" s="245" t="str">
        <f>TEXT(tblFood[[#This Row],[Date]],"mmmm")</f>
        <v>grudzień</v>
      </c>
      <c r="K326" s="152">
        <f>MONTH(tblFood[[#This Row],[Date]])</f>
        <v>12</v>
      </c>
    </row>
    <row r="327" spans="2:11">
      <c r="B327" s="236">
        <v>325</v>
      </c>
      <c r="C327" s="153">
        <v>45428</v>
      </c>
      <c r="D327" s="151" t="s">
        <v>2740</v>
      </c>
      <c r="E327" s="151" t="s">
        <v>2718</v>
      </c>
      <c r="F327" s="151" t="s">
        <v>2670</v>
      </c>
      <c r="G327" s="154">
        <v>14</v>
      </c>
      <c r="H327" s="152">
        <f>INDEX(prices,MATCH('Food Data'!E327,foods, 0),MATCH('Food Data'!F327,districts,0))</f>
        <v>10.16</v>
      </c>
      <c r="I327" s="152">
        <f t="shared" si="5"/>
        <v>142.24</v>
      </c>
      <c r="J327" s="245" t="str">
        <f>TEXT(tblFood[[#This Row],[Date]],"mmmm")</f>
        <v>maj</v>
      </c>
      <c r="K327" s="152">
        <f>MONTH(tblFood[[#This Row],[Date]])</f>
        <v>5</v>
      </c>
    </row>
    <row r="328" spans="2:11">
      <c r="B328" s="236">
        <v>326</v>
      </c>
      <c r="C328" s="153">
        <v>45618</v>
      </c>
      <c r="D328" s="151" t="s">
        <v>2750</v>
      </c>
      <c r="E328" s="151" t="s">
        <v>2675</v>
      </c>
      <c r="F328" s="151" t="s">
        <v>2671</v>
      </c>
      <c r="G328" s="154">
        <v>2</v>
      </c>
      <c r="H328" s="152">
        <f>INDEX(prices,MATCH('Food Data'!E328,foods, 0),MATCH('Food Data'!F328,districts,0))</f>
        <v>7.53</v>
      </c>
      <c r="I328" s="152">
        <f t="shared" si="5"/>
        <v>15.06</v>
      </c>
      <c r="J328" s="245" t="str">
        <f>TEXT(tblFood[[#This Row],[Date]],"mmmm")</f>
        <v>listopad</v>
      </c>
      <c r="K328" s="152">
        <f>MONTH(tblFood[[#This Row],[Date]])</f>
        <v>11</v>
      </c>
    </row>
    <row r="329" spans="2:11">
      <c r="B329" s="236">
        <v>327</v>
      </c>
      <c r="C329" s="153">
        <v>45351</v>
      </c>
      <c r="D329" s="151" t="s">
        <v>2743</v>
      </c>
      <c r="E329" s="151" t="s">
        <v>2679</v>
      </c>
      <c r="F329" s="151" t="s">
        <v>2672</v>
      </c>
      <c r="G329" s="154">
        <v>4</v>
      </c>
      <c r="H329" s="152">
        <f>INDEX(prices,MATCH('Food Data'!E329,foods, 0),MATCH('Food Data'!F329,districts,0))</f>
        <v>9.43</v>
      </c>
      <c r="I329" s="152">
        <f t="shared" si="5"/>
        <v>37.72</v>
      </c>
      <c r="J329" s="245" t="str">
        <f>TEXT(tblFood[[#This Row],[Date]],"mmmm")</f>
        <v>luty</v>
      </c>
      <c r="K329" s="152">
        <f>MONTH(tblFood[[#This Row],[Date]])</f>
        <v>2</v>
      </c>
    </row>
    <row r="330" spans="2:11">
      <c r="B330" s="236">
        <v>328</v>
      </c>
      <c r="C330" s="153">
        <v>45503</v>
      </c>
      <c r="D330" s="151" t="s">
        <v>2731</v>
      </c>
      <c r="E330" s="151" t="s">
        <v>2692</v>
      </c>
      <c r="F330" s="151" t="s">
        <v>2669</v>
      </c>
      <c r="G330" s="154">
        <v>2</v>
      </c>
      <c r="H330" s="152">
        <f>INDEX(prices,MATCH('Food Data'!E330,foods, 0),MATCH('Food Data'!F330,districts,0))</f>
        <v>5.25</v>
      </c>
      <c r="I330" s="152">
        <f t="shared" si="5"/>
        <v>10.5</v>
      </c>
      <c r="J330" s="245" t="str">
        <f>TEXT(tblFood[[#This Row],[Date]],"mmmm")</f>
        <v>lipiec</v>
      </c>
      <c r="K330" s="152">
        <f>MONTH(tblFood[[#This Row],[Date]])</f>
        <v>7</v>
      </c>
    </row>
    <row r="331" spans="2:11">
      <c r="B331" s="236">
        <v>329</v>
      </c>
      <c r="C331" s="153">
        <v>45542</v>
      </c>
      <c r="D331" s="151" t="s">
        <v>2742</v>
      </c>
      <c r="E331" s="151" t="s">
        <v>2717</v>
      </c>
      <c r="F331" s="151" t="s">
        <v>2670</v>
      </c>
      <c r="G331" s="154">
        <v>11</v>
      </c>
      <c r="H331" s="152">
        <f>INDEX(prices,MATCH('Food Data'!E331,foods, 0),MATCH('Food Data'!F331,districts,0))</f>
        <v>14.83</v>
      </c>
      <c r="I331" s="152">
        <f t="shared" si="5"/>
        <v>163.13</v>
      </c>
      <c r="J331" s="245" t="str">
        <f>TEXT(tblFood[[#This Row],[Date]],"mmmm")</f>
        <v>wrzesień</v>
      </c>
      <c r="K331" s="152">
        <f>MONTH(tblFood[[#This Row],[Date]])</f>
        <v>9</v>
      </c>
    </row>
    <row r="332" spans="2:11">
      <c r="B332" s="236">
        <v>330</v>
      </c>
      <c r="C332" s="153">
        <v>45453</v>
      </c>
      <c r="D332" s="151" t="s">
        <v>2744</v>
      </c>
      <c r="E332" s="151" t="s">
        <v>2697</v>
      </c>
      <c r="F332" s="151" t="s">
        <v>2670</v>
      </c>
      <c r="G332" s="154">
        <v>20</v>
      </c>
      <c r="H332" s="152">
        <f>INDEX(prices,MATCH('Food Data'!E332,foods, 0),MATCH('Food Data'!F332,districts,0))</f>
        <v>12.74</v>
      </c>
      <c r="I332" s="152">
        <f t="shared" si="5"/>
        <v>254.8</v>
      </c>
      <c r="J332" s="245" t="str">
        <f>TEXT(tblFood[[#This Row],[Date]],"mmmm")</f>
        <v>czerwiec</v>
      </c>
      <c r="K332" s="152">
        <f>MONTH(tblFood[[#This Row],[Date]])</f>
        <v>6</v>
      </c>
    </row>
    <row r="333" spans="2:11">
      <c r="B333" s="236">
        <v>331</v>
      </c>
      <c r="C333" s="153">
        <v>45618</v>
      </c>
      <c r="D333" s="151" t="s">
        <v>2742</v>
      </c>
      <c r="E333" s="151" t="s">
        <v>2710</v>
      </c>
      <c r="F333" s="151" t="s">
        <v>2670</v>
      </c>
      <c r="G333" s="154">
        <v>13</v>
      </c>
      <c r="H333" s="152">
        <f>INDEX(prices,MATCH('Food Data'!E333,foods, 0),MATCH('Food Data'!F333,districts,0))</f>
        <v>8.5</v>
      </c>
      <c r="I333" s="152">
        <f t="shared" si="5"/>
        <v>110.5</v>
      </c>
      <c r="J333" s="245" t="str">
        <f>TEXT(tblFood[[#This Row],[Date]],"mmmm")</f>
        <v>listopad</v>
      </c>
      <c r="K333" s="152">
        <f>MONTH(tblFood[[#This Row],[Date]])</f>
        <v>11</v>
      </c>
    </row>
    <row r="334" spans="2:11">
      <c r="B334" s="236">
        <v>332</v>
      </c>
      <c r="C334" s="153">
        <v>45329</v>
      </c>
      <c r="D334" s="151" t="s">
        <v>2734</v>
      </c>
      <c r="E334" s="151" t="s">
        <v>2673</v>
      </c>
      <c r="F334" s="151" t="s">
        <v>2669</v>
      </c>
      <c r="G334" s="154">
        <v>5</v>
      </c>
      <c r="H334" s="152">
        <f>INDEX(prices,MATCH('Food Data'!E334,foods, 0),MATCH('Food Data'!F334,districts,0))</f>
        <v>12.26</v>
      </c>
      <c r="I334" s="152">
        <f t="shared" si="5"/>
        <v>61.3</v>
      </c>
      <c r="J334" s="245" t="str">
        <f>TEXT(tblFood[[#This Row],[Date]],"mmmm")</f>
        <v>luty</v>
      </c>
      <c r="K334" s="152">
        <f>MONTH(tblFood[[#This Row],[Date]])</f>
        <v>2</v>
      </c>
    </row>
    <row r="335" spans="2:11">
      <c r="B335" s="236">
        <v>333</v>
      </c>
      <c r="C335" s="153">
        <v>45306</v>
      </c>
      <c r="D335" s="151" t="s">
        <v>2738</v>
      </c>
      <c r="E335" s="151" t="s">
        <v>2679</v>
      </c>
      <c r="F335" s="151" t="s">
        <v>2671</v>
      </c>
      <c r="G335" s="154">
        <v>2</v>
      </c>
      <c r="H335" s="152">
        <f>INDEX(prices,MATCH('Food Data'!E335,foods, 0),MATCH('Food Data'!F335,districts,0))</f>
        <v>8.57</v>
      </c>
      <c r="I335" s="152">
        <f t="shared" si="5"/>
        <v>17.14</v>
      </c>
      <c r="J335" s="245" t="str">
        <f>TEXT(tblFood[[#This Row],[Date]],"mmmm")</f>
        <v>styczeń</v>
      </c>
      <c r="K335" s="152">
        <f>MONTH(tblFood[[#This Row],[Date]])</f>
        <v>1</v>
      </c>
    </row>
    <row r="336" spans="2:11">
      <c r="B336" s="236">
        <v>334</v>
      </c>
      <c r="C336" s="153">
        <v>45330</v>
      </c>
      <c r="D336" s="151" t="s">
        <v>2730</v>
      </c>
      <c r="E336" s="151" t="s">
        <v>2676</v>
      </c>
      <c r="F336" s="151" t="s">
        <v>2669</v>
      </c>
      <c r="G336" s="154">
        <v>2</v>
      </c>
      <c r="H336" s="152">
        <f>INDEX(prices,MATCH('Food Data'!E336,foods, 0),MATCH('Food Data'!F336,districts,0))</f>
        <v>15.32</v>
      </c>
      <c r="I336" s="152">
        <f t="shared" si="5"/>
        <v>30.64</v>
      </c>
      <c r="J336" s="245" t="str">
        <f>TEXT(tblFood[[#This Row],[Date]],"mmmm")</f>
        <v>luty</v>
      </c>
      <c r="K336" s="152">
        <f>MONTH(tblFood[[#This Row],[Date]])</f>
        <v>2</v>
      </c>
    </row>
    <row r="337" spans="2:11">
      <c r="B337" s="236">
        <v>335</v>
      </c>
      <c r="C337" s="153">
        <v>45574</v>
      </c>
      <c r="D337" s="151" t="s">
        <v>2747</v>
      </c>
      <c r="E337" s="151" t="s">
        <v>2715</v>
      </c>
      <c r="F337" s="151" t="s">
        <v>2672</v>
      </c>
      <c r="G337" s="154">
        <v>19</v>
      </c>
      <c r="H337" s="152">
        <f>INDEX(prices,MATCH('Food Data'!E337,foods, 0),MATCH('Food Data'!F337,districts,0))</f>
        <v>12.21</v>
      </c>
      <c r="I337" s="152">
        <f t="shared" si="5"/>
        <v>231.99</v>
      </c>
      <c r="J337" s="245" t="str">
        <f>TEXT(tblFood[[#This Row],[Date]],"mmmm")</f>
        <v>październik</v>
      </c>
      <c r="K337" s="152">
        <f>MONTH(tblFood[[#This Row],[Date]])</f>
        <v>10</v>
      </c>
    </row>
    <row r="338" spans="2:11">
      <c r="B338" s="236">
        <v>336</v>
      </c>
      <c r="C338" s="153">
        <v>45401</v>
      </c>
      <c r="D338" s="151" t="s">
        <v>2735</v>
      </c>
      <c r="E338" s="151" t="s">
        <v>2692</v>
      </c>
      <c r="F338" s="151" t="s">
        <v>2669</v>
      </c>
      <c r="G338" s="154">
        <v>20</v>
      </c>
      <c r="H338" s="152">
        <f>INDEX(prices,MATCH('Food Data'!E338,foods, 0),MATCH('Food Data'!F338,districts,0))</f>
        <v>5.25</v>
      </c>
      <c r="I338" s="152">
        <f t="shared" si="5"/>
        <v>105</v>
      </c>
      <c r="J338" s="245" t="str">
        <f>TEXT(tblFood[[#This Row],[Date]],"mmmm")</f>
        <v>kwiecień</v>
      </c>
      <c r="K338" s="152">
        <f>MONTH(tblFood[[#This Row],[Date]])</f>
        <v>4</v>
      </c>
    </row>
    <row r="339" spans="2:11">
      <c r="B339" s="236">
        <v>337</v>
      </c>
      <c r="C339" s="153">
        <v>45443</v>
      </c>
      <c r="D339" s="151" t="s">
        <v>2746</v>
      </c>
      <c r="E339" s="151" t="s">
        <v>2704</v>
      </c>
      <c r="F339" s="151" t="s">
        <v>2669</v>
      </c>
      <c r="G339" s="154">
        <v>13</v>
      </c>
      <c r="H339" s="152">
        <f>INDEX(prices,MATCH('Food Data'!E339,foods, 0),MATCH('Food Data'!F339,districts,0))</f>
        <v>7.32</v>
      </c>
      <c r="I339" s="152">
        <f t="shared" si="5"/>
        <v>95.16</v>
      </c>
      <c r="J339" s="245" t="str">
        <f>TEXT(tblFood[[#This Row],[Date]],"mmmm")</f>
        <v>maj</v>
      </c>
      <c r="K339" s="152">
        <f>MONTH(tblFood[[#This Row],[Date]])</f>
        <v>5</v>
      </c>
    </row>
    <row r="340" spans="2:11">
      <c r="B340" s="236">
        <v>338</v>
      </c>
      <c r="C340" s="153">
        <v>45560</v>
      </c>
      <c r="D340" s="151" t="s">
        <v>2743</v>
      </c>
      <c r="E340" s="151" t="s">
        <v>2714</v>
      </c>
      <c r="F340" s="151" t="s">
        <v>2671</v>
      </c>
      <c r="G340" s="154">
        <v>8</v>
      </c>
      <c r="H340" s="152">
        <f>INDEX(prices,MATCH('Food Data'!E340,foods, 0),MATCH('Food Data'!F340,districts,0))</f>
        <v>8.2200000000000006</v>
      </c>
      <c r="I340" s="152">
        <f t="shared" si="5"/>
        <v>65.760000000000005</v>
      </c>
      <c r="J340" s="245" t="str">
        <f>TEXT(tblFood[[#This Row],[Date]],"mmmm")</f>
        <v>wrzesień</v>
      </c>
      <c r="K340" s="152">
        <f>MONTH(tblFood[[#This Row],[Date]])</f>
        <v>9</v>
      </c>
    </row>
    <row r="341" spans="2:11">
      <c r="B341" s="236">
        <v>339</v>
      </c>
      <c r="C341" s="153">
        <v>45508</v>
      </c>
      <c r="D341" s="151" t="s">
        <v>2739</v>
      </c>
      <c r="E341" s="151" t="s">
        <v>2706</v>
      </c>
      <c r="F341" s="151" t="s">
        <v>2671</v>
      </c>
      <c r="G341" s="154">
        <v>17</v>
      </c>
      <c r="H341" s="152">
        <f>INDEX(prices,MATCH('Food Data'!E341,foods, 0),MATCH('Food Data'!F341,districts,0))</f>
        <v>10.34</v>
      </c>
      <c r="I341" s="152">
        <f t="shared" si="5"/>
        <v>175.78</v>
      </c>
      <c r="J341" s="245" t="str">
        <f>TEXT(tblFood[[#This Row],[Date]],"mmmm")</f>
        <v>sierpień</v>
      </c>
      <c r="K341" s="152">
        <f>MONTH(tblFood[[#This Row],[Date]])</f>
        <v>8</v>
      </c>
    </row>
    <row r="342" spans="2:11">
      <c r="B342" s="236">
        <v>340</v>
      </c>
      <c r="C342" s="153">
        <v>45398</v>
      </c>
      <c r="D342" s="151" t="s">
        <v>2740</v>
      </c>
      <c r="E342" s="151" t="s">
        <v>2714</v>
      </c>
      <c r="F342" s="151" t="s">
        <v>2671</v>
      </c>
      <c r="G342" s="154">
        <v>16</v>
      </c>
      <c r="H342" s="152">
        <f>INDEX(prices,MATCH('Food Data'!E342,foods, 0),MATCH('Food Data'!F342,districts,0))</f>
        <v>8.2200000000000006</v>
      </c>
      <c r="I342" s="152">
        <f t="shared" si="5"/>
        <v>131.52000000000001</v>
      </c>
      <c r="J342" s="245" t="str">
        <f>TEXT(tblFood[[#This Row],[Date]],"mmmm")</f>
        <v>kwiecień</v>
      </c>
      <c r="K342" s="152">
        <f>MONTH(tblFood[[#This Row],[Date]])</f>
        <v>4</v>
      </c>
    </row>
    <row r="343" spans="2:11">
      <c r="B343" s="236">
        <v>341</v>
      </c>
      <c r="C343" s="153">
        <v>45512</v>
      </c>
      <c r="D343" s="151" t="s">
        <v>2736</v>
      </c>
      <c r="E343" s="151" t="s">
        <v>2693</v>
      </c>
      <c r="F343" s="151" t="s">
        <v>2670</v>
      </c>
      <c r="G343" s="154">
        <v>17</v>
      </c>
      <c r="H343" s="152">
        <f>INDEX(prices,MATCH('Food Data'!E343,foods, 0),MATCH('Food Data'!F343,districts,0))</f>
        <v>1.83</v>
      </c>
      <c r="I343" s="152">
        <f t="shared" si="5"/>
        <v>31.11</v>
      </c>
      <c r="J343" s="245" t="str">
        <f>TEXT(tblFood[[#This Row],[Date]],"mmmm")</f>
        <v>sierpień</v>
      </c>
      <c r="K343" s="152">
        <f>MONTH(tblFood[[#This Row],[Date]])</f>
        <v>8</v>
      </c>
    </row>
    <row r="344" spans="2:11">
      <c r="B344" s="236">
        <v>342</v>
      </c>
      <c r="C344" s="153">
        <v>45409</v>
      </c>
      <c r="D344" s="151" t="s">
        <v>2750</v>
      </c>
      <c r="E344" s="151" t="s">
        <v>2697</v>
      </c>
      <c r="F344" s="151" t="s">
        <v>2670</v>
      </c>
      <c r="G344" s="154">
        <v>5</v>
      </c>
      <c r="H344" s="152">
        <f>INDEX(prices,MATCH('Food Data'!E344,foods, 0),MATCH('Food Data'!F344,districts,0))</f>
        <v>12.74</v>
      </c>
      <c r="I344" s="152">
        <f t="shared" si="5"/>
        <v>63.7</v>
      </c>
      <c r="J344" s="245" t="str">
        <f>TEXT(tblFood[[#This Row],[Date]],"mmmm")</f>
        <v>kwiecień</v>
      </c>
      <c r="K344" s="152">
        <f>MONTH(tblFood[[#This Row],[Date]])</f>
        <v>4</v>
      </c>
    </row>
    <row r="345" spans="2:11">
      <c r="B345" s="236">
        <v>343</v>
      </c>
      <c r="C345" s="153">
        <v>45564</v>
      </c>
      <c r="D345" s="151" t="s">
        <v>2741</v>
      </c>
      <c r="E345" s="151" t="s">
        <v>2715</v>
      </c>
      <c r="F345" s="151" t="s">
        <v>2670</v>
      </c>
      <c r="G345" s="154">
        <v>5</v>
      </c>
      <c r="H345" s="152">
        <f>INDEX(prices,MATCH('Food Data'!E345,foods, 0),MATCH('Food Data'!F345,districts,0))</f>
        <v>10.47</v>
      </c>
      <c r="I345" s="152">
        <f t="shared" si="5"/>
        <v>52.35</v>
      </c>
      <c r="J345" s="245" t="str">
        <f>TEXT(tblFood[[#This Row],[Date]],"mmmm")</f>
        <v>wrzesień</v>
      </c>
      <c r="K345" s="152">
        <f>MONTH(tblFood[[#This Row],[Date]])</f>
        <v>9</v>
      </c>
    </row>
    <row r="346" spans="2:11">
      <c r="B346" s="236">
        <v>344</v>
      </c>
      <c r="C346" s="153">
        <v>45554</v>
      </c>
      <c r="D346" s="151" t="s">
        <v>2726</v>
      </c>
      <c r="E346" s="151" t="s">
        <v>2679</v>
      </c>
      <c r="F346" s="151" t="s">
        <v>2672</v>
      </c>
      <c r="G346" s="154">
        <v>8</v>
      </c>
      <c r="H346" s="152">
        <f>INDEX(prices,MATCH('Food Data'!E346,foods, 0),MATCH('Food Data'!F346,districts,0))</f>
        <v>9.43</v>
      </c>
      <c r="I346" s="152">
        <f t="shared" si="5"/>
        <v>75.44</v>
      </c>
      <c r="J346" s="245" t="str">
        <f>TEXT(tblFood[[#This Row],[Date]],"mmmm")</f>
        <v>wrzesień</v>
      </c>
      <c r="K346" s="152">
        <f>MONTH(tblFood[[#This Row],[Date]])</f>
        <v>9</v>
      </c>
    </row>
    <row r="347" spans="2:11">
      <c r="B347" s="236">
        <v>345</v>
      </c>
      <c r="C347" s="153">
        <v>45345</v>
      </c>
      <c r="D347" s="151" t="s">
        <v>2747</v>
      </c>
      <c r="E347" s="151" t="s">
        <v>2719</v>
      </c>
      <c r="F347" s="151" t="s">
        <v>2671</v>
      </c>
      <c r="G347" s="154">
        <v>15</v>
      </c>
      <c r="H347" s="152">
        <f>INDEX(prices,MATCH('Food Data'!E347,foods, 0),MATCH('Food Data'!F347,districts,0))</f>
        <v>15.68</v>
      </c>
      <c r="I347" s="152">
        <f t="shared" si="5"/>
        <v>235.2</v>
      </c>
      <c r="J347" s="245" t="str">
        <f>TEXT(tblFood[[#This Row],[Date]],"mmmm")</f>
        <v>luty</v>
      </c>
      <c r="K347" s="152">
        <f>MONTH(tblFood[[#This Row],[Date]])</f>
        <v>2</v>
      </c>
    </row>
    <row r="348" spans="2:11">
      <c r="B348" s="236">
        <v>346</v>
      </c>
      <c r="C348" s="153">
        <v>45443</v>
      </c>
      <c r="D348" s="151" t="s">
        <v>2744</v>
      </c>
      <c r="E348" s="151" t="s">
        <v>2709</v>
      </c>
      <c r="F348" s="151" t="s">
        <v>2672</v>
      </c>
      <c r="G348" s="154">
        <v>6</v>
      </c>
      <c r="H348" s="152">
        <f>INDEX(prices,MATCH('Food Data'!E348,foods, 0),MATCH('Food Data'!F348,districts,0))</f>
        <v>12.31</v>
      </c>
      <c r="I348" s="152">
        <f t="shared" si="5"/>
        <v>73.86</v>
      </c>
      <c r="J348" s="245" t="str">
        <f>TEXT(tblFood[[#This Row],[Date]],"mmmm")</f>
        <v>maj</v>
      </c>
      <c r="K348" s="152">
        <f>MONTH(tblFood[[#This Row],[Date]])</f>
        <v>5</v>
      </c>
    </row>
    <row r="349" spans="2:11">
      <c r="B349" s="236">
        <v>347</v>
      </c>
      <c r="C349" s="153">
        <v>45330</v>
      </c>
      <c r="D349" s="151" t="s">
        <v>2734</v>
      </c>
      <c r="E349" s="151" t="s">
        <v>2720</v>
      </c>
      <c r="F349" s="151" t="s">
        <v>2669</v>
      </c>
      <c r="G349" s="154">
        <v>18</v>
      </c>
      <c r="H349" s="152">
        <f>INDEX(prices,MATCH('Food Data'!E349,foods, 0),MATCH('Food Data'!F349,districts,0))</f>
        <v>13.85</v>
      </c>
      <c r="I349" s="152">
        <f t="shared" si="5"/>
        <v>249.29999999999998</v>
      </c>
      <c r="J349" s="245" t="str">
        <f>TEXT(tblFood[[#This Row],[Date]],"mmmm")</f>
        <v>luty</v>
      </c>
      <c r="K349" s="152">
        <f>MONTH(tblFood[[#This Row],[Date]])</f>
        <v>2</v>
      </c>
    </row>
    <row r="350" spans="2:11">
      <c r="B350" s="236">
        <v>348</v>
      </c>
      <c r="C350" s="153">
        <v>45504</v>
      </c>
      <c r="D350" s="151" t="s">
        <v>2750</v>
      </c>
      <c r="E350" s="151" t="s">
        <v>2717</v>
      </c>
      <c r="F350" s="151" t="s">
        <v>2672</v>
      </c>
      <c r="G350" s="154">
        <v>11</v>
      </c>
      <c r="H350" s="152">
        <f>INDEX(prices,MATCH('Food Data'!E350,foods, 0),MATCH('Food Data'!F350,districts,0))</f>
        <v>15.12</v>
      </c>
      <c r="I350" s="152">
        <f t="shared" si="5"/>
        <v>166.32</v>
      </c>
      <c r="J350" s="245" t="str">
        <f>TEXT(tblFood[[#This Row],[Date]],"mmmm")</f>
        <v>lipiec</v>
      </c>
      <c r="K350" s="152">
        <f>MONTH(tblFood[[#This Row],[Date]])</f>
        <v>7</v>
      </c>
    </row>
    <row r="351" spans="2:11">
      <c r="B351" s="236">
        <v>349</v>
      </c>
      <c r="C351" s="153">
        <v>45414</v>
      </c>
      <c r="D351" s="151" t="s">
        <v>2733</v>
      </c>
      <c r="E351" s="151" t="s">
        <v>2696</v>
      </c>
      <c r="F351" s="151" t="s">
        <v>2670</v>
      </c>
      <c r="G351" s="154">
        <v>15</v>
      </c>
      <c r="H351" s="152">
        <f>INDEX(prices,MATCH('Food Data'!E351,foods, 0),MATCH('Food Data'!F351,districts,0))</f>
        <v>11.49</v>
      </c>
      <c r="I351" s="152">
        <f t="shared" si="5"/>
        <v>172.35</v>
      </c>
      <c r="J351" s="245" t="str">
        <f>TEXT(tblFood[[#This Row],[Date]],"mmmm")</f>
        <v>maj</v>
      </c>
      <c r="K351" s="152">
        <f>MONTH(tblFood[[#This Row],[Date]])</f>
        <v>5</v>
      </c>
    </row>
    <row r="352" spans="2:11">
      <c r="B352" s="236">
        <v>350</v>
      </c>
      <c r="C352" s="153">
        <v>45365</v>
      </c>
      <c r="D352" s="151" t="s">
        <v>2726</v>
      </c>
      <c r="E352" s="151" t="s">
        <v>2712</v>
      </c>
      <c r="F352" s="151" t="s">
        <v>2669</v>
      </c>
      <c r="G352" s="154">
        <v>13</v>
      </c>
      <c r="H352" s="152">
        <f>INDEX(prices,MATCH('Food Data'!E352,foods, 0),MATCH('Food Data'!F352,districts,0))</f>
        <v>5.35</v>
      </c>
      <c r="I352" s="152">
        <f t="shared" si="5"/>
        <v>69.55</v>
      </c>
      <c r="J352" s="245" t="str">
        <f>TEXT(tblFood[[#This Row],[Date]],"mmmm")</f>
        <v>marzec</v>
      </c>
      <c r="K352" s="152">
        <f>MONTH(tblFood[[#This Row],[Date]])</f>
        <v>3</v>
      </c>
    </row>
    <row r="353" spans="2:11">
      <c r="B353" s="236">
        <v>351</v>
      </c>
      <c r="C353" s="153">
        <v>45312</v>
      </c>
      <c r="D353" s="151" t="s">
        <v>2739</v>
      </c>
      <c r="E353" s="151" t="s">
        <v>2711</v>
      </c>
      <c r="F353" s="151" t="s">
        <v>2672</v>
      </c>
      <c r="G353" s="154">
        <v>5</v>
      </c>
      <c r="H353" s="152">
        <f>INDEX(prices,MATCH('Food Data'!E353,foods, 0),MATCH('Food Data'!F353,districts,0))</f>
        <v>7.99</v>
      </c>
      <c r="I353" s="152">
        <f t="shared" si="5"/>
        <v>39.950000000000003</v>
      </c>
      <c r="J353" s="245" t="str">
        <f>TEXT(tblFood[[#This Row],[Date]],"mmmm")</f>
        <v>styczeń</v>
      </c>
      <c r="K353" s="152">
        <f>MONTH(tblFood[[#This Row],[Date]])</f>
        <v>1</v>
      </c>
    </row>
    <row r="354" spans="2:11">
      <c r="B354" s="236">
        <v>352</v>
      </c>
      <c r="C354" s="153">
        <v>45590</v>
      </c>
      <c r="D354" s="151" t="s">
        <v>2737</v>
      </c>
      <c r="E354" s="151" t="s">
        <v>2676</v>
      </c>
      <c r="F354" s="151" t="s">
        <v>2672</v>
      </c>
      <c r="G354" s="154">
        <v>16</v>
      </c>
      <c r="H354" s="152">
        <f>INDEX(prices,MATCH('Food Data'!E354,foods, 0),MATCH('Food Data'!F354,districts,0))</f>
        <v>14.22</v>
      </c>
      <c r="I354" s="152">
        <f t="shared" si="5"/>
        <v>227.52</v>
      </c>
      <c r="J354" s="245" t="str">
        <f>TEXT(tblFood[[#This Row],[Date]],"mmmm")</f>
        <v>październik</v>
      </c>
      <c r="K354" s="152">
        <f>MONTH(tblFood[[#This Row],[Date]])</f>
        <v>10</v>
      </c>
    </row>
    <row r="355" spans="2:11">
      <c r="B355" s="236">
        <v>353</v>
      </c>
      <c r="C355" s="153">
        <v>45581</v>
      </c>
      <c r="D355" s="151" t="s">
        <v>2745</v>
      </c>
      <c r="E355" s="151" t="s">
        <v>2676</v>
      </c>
      <c r="F355" s="151" t="s">
        <v>2672</v>
      </c>
      <c r="G355" s="154">
        <v>15</v>
      </c>
      <c r="H355" s="152">
        <f>INDEX(prices,MATCH('Food Data'!E355,foods, 0),MATCH('Food Data'!F355,districts,0))</f>
        <v>14.22</v>
      </c>
      <c r="I355" s="152">
        <f t="shared" si="5"/>
        <v>213.3</v>
      </c>
      <c r="J355" s="245" t="str">
        <f>TEXT(tblFood[[#This Row],[Date]],"mmmm")</f>
        <v>październik</v>
      </c>
      <c r="K355" s="152">
        <f>MONTH(tblFood[[#This Row],[Date]])</f>
        <v>10</v>
      </c>
    </row>
    <row r="356" spans="2:11">
      <c r="B356" s="236">
        <v>354</v>
      </c>
      <c r="C356" s="153">
        <v>45645</v>
      </c>
      <c r="D356" s="151" t="s">
        <v>2750</v>
      </c>
      <c r="E356" s="151" t="s">
        <v>2710</v>
      </c>
      <c r="F356" s="151" t="s">
        <v>2671</v>
      </c>
      <c r="G356" s="154">
        <v>6</v>
      </c>
      <c r="H356" s="152">
        <f>INDEX(prices,MATCH('Food Data'!E356,foods, 0),MATCH('Food Data'!F356,districts,0))</f>
        <v>8.67</v>
      </c>
      <c r="I356" s="152">
        <f t="shared" si="5"/>
        <v>52.019999999999996</v>
      </c>
      <c r="J356" s="245" t="str">
        <f>TEXT(tblFood[[#This Row],[Date]],"mmmm")</f>
        <v>grudzień</v>
      </c>
      <c r="K356" s="152">
        <f>MONTH(tblFood[[#This Row],[Date]])</f>
        <v>12</v>
      </c>
    </row>
    <row r="357" spans="2:11">
      <c r="B357" s="236">
        <v>355</v>
      </c>
      <c r="C357" s="153">
        <v>45446</v>
      </c>
      <c r="D357" s="151" t="s">
        <v>2735</v>
      </c>
      <c r="E357" s="151" t="s">
        <v>2691</v>
      </c>
      <c r="F357" s="151" t="s">
        <v>2669</v>
      </c>
      <c r="G357" s="154">
        <v>7</v>
      </c>
      <c r="H357" s="152">
        <f>INDEX(prices,MATCH('Food Data'!E357,foods, 0),MATCH('Food Data'!F357,districts,0))</f>
        <v>10.31</v>
      </c>
      <c r="I357" s="152">
        <f t="shared" si="5"/>
        <v>72.17</v>
      </c>
      <c r="J357" s="245" t="str">
        <f>TEXT(tblFood[[#This Row],[Date]],"mmmm")</f>
        <v>czerwiec</v>
      </c>
      <c r="K357" s="152">
        <f>MONTH(tblFood[[#This Row],[Date]])</f>
        <v>6</v>
      </c>
    </row>
    <row r="358" spans="2:11">
      <c r="B358" s="236">
        <v>356</v>
      </c>
      <c r="C358" s="153">
        <v>45491</v>
      </c>
      <c r="D358" s="151" t="s">
        <v>2728</v>
      </c>
      <c r="E358" s="151" t="s">
        <v>2693</v>
      </c>
      <c r="F358" s="151" t="s">
        <v>2671</v>
      </c>
      <c r="G358" s="154">
        <v>13</v>
      </c>
      <c r="H358" s="152">
        <f>INDEX(prices,MATCH('Food Data'!E358,foods, 0),MATCH('Food Data'!F358,districts,0))</f>
        <v>1.68</v>
      </c>
      <c r="I358" s="152">
        <f t="shared" si="5"/>
        <v>21.84</v>
      </c>
      <c r="J358" s="245" t="str">
        <f>TEXT(tblFood[[#This Row],[Date]],"mmmm")</f>
        <v>lipiec</v>
      </c>
      <c r="K358" s="152">
        <f>MONTH(tblFood[[#This Row],[Date]])</f>
        <v>7</v>
      </c>
    </row>
    <row r="359" spans="2:11">
      <c r="B359" s="236">
        <v>357</v>
      </c>
      <c r="C359" s="153">
        <v>45468</v>
      </c>
      <c r="D359" s="151" t="s">
        <v>2730</v>
      </c>
      <c r="E359" s="151" t="s">
        <v>2686</v>
      </c>
      <c r="F359" s="151" t="s">
        <v>2670</v>
      </c>
      <c r="G359" s="154">
        <v>15</v>
      </c>
      <c r="H359" s="152">
        <f>INDEX(prices,MATCH('Food Data'!E359,foods, 0),MATCH('Food Data'!F359,districts,0))</f>
        <v>13.09</v>
      </c>
      <c r="I359" s="152">
        <f t="shared" si="5"/>
        <v>196.35</v>
      </c>
      <c r="J359" s="245" t="str">
        <f>TEXT(tblFood[[#This Row],[Date]],"mmmm")</f>
        <v>czerwiec</v>
      </c>
      <c r="K359" s="152">
        <f>MONTH(tblFood[[#This Row],[Date]])</f>
        <v>6</v>
      </c>
    </row>
    <row r="360" spans="2:11">
      <c r="B360" s="236">
        <v>358</v>
      </c>
      <c r="C360" s="153">
        <v>45545</v>
      </c>
      <c r="D360" s="151" t="s">
        <v>2740</v>
      </c>
      <c r="E360" s="151" t="s">
        <v>2682</v>
      </c>
      <c r="F360" s="151" t="s">
        <v>2669</v>
      </c>
      <c r="G360" s="154">
        <v>6</v>
      </c>
      <c r="H360" s="152">
        <f>INDEX(prices,MATCH('Food Data'!E360,foods, 0),MATCH('Food Data'!F360,districts,0))</f>
        <v>5.65</v>
      </c>
      <c r="I360" s="152">
        <f t="shared" si="5"/>
        <v>33.900000000000006</v>
      </c>
      <c r="J360" s="245" t="str">
        <f>TEXT(tblFood[[#This Row],[Date]],"mmmm")</f>
        <v>wrzesień</v>
      </c>
      <c r="K360" s="152">
        <f>MONTH(tblFood[[#This Row],[Date]])</f>
        <v>9</v>
      </c>
    </row>
    <row r="361" spans="2:11">
      <c r="B361" s="236">
        <v>359</v>
      </c>
      <c r="C361" s="153">
        <v>45561</v>
      </c>
      <c r="D361" s="151" t="s">
        <v>2726</v>
      </c>
      <c r="E361" s="151" t="s">
        <v>2674</v>
      </c>
      <c r="F361" s="151" t="s">
        <v>2669</v>
      </c>
      <c r="G361" s="154">
        <v>11</v>
      </c>
      <c r="H361" s="152">
        <f>INDEX(prices,MATCH('Food Data'!E361,foods, 0),MATCH('Food Data'!F361,districts,0))</f>
        <v>5.3</v>
      </c>
      <c r="I361" s="152">
        <f t="shared" si="5"/>
        <v>58.3</v>
      </c>
      <c r="J361" s="245" t="str">
        <f>TEXT(tblFood[[#This Row],[Date]],"mmmm")</f>
        <v>wrzesień</v>
      </c>
      <c r="K361" s="152">
        <f>MONTH(tblFood[[#This Row],[Date]])</f>
        <v>9</v>
      </c>
    </row>
    <row r="362" spans="2:11">
      <c r="B362" s="236">
        <v>360</v>
      </c>
      <c r="C362" s="153">
        <v>45514</v>
      </c>
      <c r="D362" s="151" t="s">
        <v>2739</v>
      </c>
      <c r="E362" s="151" t="s">
        <v>2695</v>
      </c>
      <c r="F362" s="151" t="s">
        <v>2669</v>
      </c>
      <c r="G362" s="154">
        <v>1</v>
      </c>
      <c r="H362" s="152">
        <f>INDEX(prices,MATCH('Food Data'!E362,foods, 0),MATCH('Food Data'!F362,districts,0))</f>
        <v>3.07</v>
      </c>
      <c r="I362" s="152">
        <f t="shared" si="5"/>
        <v>3.07</v>
      </c>
      <c r="J362" s="245" t="str">
        <f>TEXT(tblFood[[#This Row],[Date]],"mmmm")</f>
        <v>sierpień</v>
      </c>
      <c r="K362" s="152">
        <f>MONTH(tblFood[[#This Row],[Date]])</f>
        <v>8</v>
      </c>
    </row>
    <row r="363" spans="2:11">
      <c r="B363" s="236">
        <v>361</v>
      </c>
      <c r="C363" s="153">
        <v>45373</v>
      </c>
      <c r="D363" s="151" t="s">
        <v>2738</v>
      </c>
      <c r="E363" s="151" t="s">
        <v>2691</v>
      </c>
      <c r="F363" s="151" t="s">
        <v>2670</v>
      </c>
      <c r="G363" s="154">
        <v>18</v>
      </c>
      <c r="H363" s="152">
        <f>INDEX(prices,MATCH('Food Data'!E363,foods, 0),MATCH('Food Data'!F363,districts,0))</f>
        <v>9.7899999999999991</v>
      </c>
      <c r="I363" s="152">
        <f t="shared" si="5"/>
        <v>176.21999999999997</v>
      </c>
      <c r="J363" s="245" t="str">
        <f>TEXT(tblFood[[#This Row],[Date]],"mmmm")</f>
        <v>marzec</v>
      </c>
      <c r="K363" s="152">
        <f>MONTH(tblFood[[#This Row],[Date]])</f>
        <v>3</v>
      </c>
    </row>
    <row r="364" spans="2:11">
      <c r="B364" s="236">
        <v>362</v>
      </c>
      <c r="C364" s="153">
        <v>45480</v>
      </c>
      <c r="D364" s="151" t="s">
        <v>2734</v>
      </c>
      <c r="E364" s="151" t="s">
        <v>2694</v>
      </c>
      <c r="F364" s="151" t="s">
        <v>2671</v>
      </c>
      <c r="G364" s="154">
        <v>6</v>
      </c>
      <c r="H364" s="152">
        <f>INDEX(prices,MATCH('Food Data'!E364,foods, 0),MATCH('Food Data'!F364,districts,0))</f>
        <v>7.12</v>
      </c>
      <c r="I364" s="152">
        <f t="shared" si="5"/>
        <v>42.72</v>
      </c>
      <c r="J364" s="245" t="str">
        <f>TEXT(tblFood[[#This Row],[Date]],"mmmm")</f>
        <v>lipiec</v>
      </c>
      <c r="K364" s="152">
        <f>MONTH(tblFood[[#This Row],[Date]])</f>
        <v>7</v>
      </c>
    </row>
    <row r="365" spans="2:11">
      <c r="B365" s="236">
        <v>363</v>
      </c>
      <c r="C365" s="153">
        <v>45337</v>
      </c>
      <c r="D365" s="151" t="s">
        <v>2749</v>
      </c>
      <c r="E365" s="151" t="s">
        <v>2696</v>
      </c>
      <c r="F365" s="151" t="s">
        <v>2672</v>
      </c>
      <c r="G365" s="154">
        <v>4</v>
      </c>
      <c r="H365" s="152">
        <f>INDEX(prices,MATCH('Food Data'!E365,foods, 0),MATCH('Food Data'!F365,districts,0))</f>
        <v>11.17</v>
      </c>
      <c r="I365" s="152">
        <f t="shared" si="5"/>
        <v>44.68</v>
      </c>
      <c r="J365" s="245" t="str">
        <f>TEXT(tblFood[[#This Row],[Date]],"mmmm")</f>
        <v>luty</v>
      </c>
      <c r="K365" s="152">
        <f>MONTH(tblFood[[#This Row],[Date]])</f>
        <v>2</v>
      </c>
    </row>
    <row r="366" spans="2:11">
      <c r="B366" s="236">
        <v>364</v>
      </c>
      <c r="C366" s="153">
        <v>45645</v>
      </c>
      <c r="D366" s="151" t="s">
        <v>2728</v>
      </c>
      <c r="E366" s="151" t="s">
        <v>2709</v>
      </c>
      <c r="F366" s="151" t="s">
        <v>2670</v>
      </c>
      <c r="G366" s="154">
        <v>13</v>
      </c>
      <c r="H366" s="152">
        <f>INDEX(prices,MATCH('Food Data'!E366,foods, 0),MATCH('Food Data'!F366,districts,0))</f>
        <v>12.37</v>
      </c>
      <c r="I366" s="152">
        <f t="shared" si="5"/>
        <v>160.81</v>
      </c>
      <c r="J366" s="245" t="str">
        <f>TEXT(tblFood[[#This Row],[Date]],"mmmm")</f>
        <v>grudzień</v>
      </c>
      <c r="K366" s="152">
        <f>MONTH(tblFood[[#This Row],[Date]])</f>
        <v>12</v>
      </c>
    </row>
    <row r="367" spans="2:11">
      <c r="B367" s="236">
        <v>365</v>
      </c>
      <c r="C367" s="153">
        <v>45305</v>
      </c>
      <c r="D367" s="151" t="s">
        <v>2746</v>
      </c>
      <c r="E367" s="151" t="s">
        <v>2712</v>
      </c>
      <c r="F367" s="151" t="s">
        <v>2669</v>
      </c>
      <c r="G367" s="154">
        <v>4</v>
      </c>
      <c r="H367" s="152">
        <f>INDEX(prices,MATCH('Food Data'!E367,foods, 0),MATCH('Food Data'!F367,districts,0))</f>
        <v>5.35</v>
      </c>
      <c r="I367" s="152">
        <f t="shared" si="5"/>
        <v>21.4</v>
      </c>
      <c r="J367" s="245" t="str">
        <f>TEXT(tblFood[[#This Row],[Date]],"mmmm")</f>
        <v>styczeń</v>
      </c>
      <c r="K367" s="152">
        <f>MONTH(tblFood[[#This Row],[Date]])</f>
        <v>1</v>
      </c>
    </row>
    <row r="368" spans="2:11">
      <c r="B368" s="236">
        <v>366</v>
      </c>
      <c r="C368" s="153">
        <v>45599</v>
      </c>
      <c r="D368" s="151" t="s">
        <v>2743</v>
      </c>
      <c r="E368" s="151" t="s">
        <v>2705</v>
      </c>
      <c r="F368" s="151" t="s">
        <v>2672</v>
      </c>
      <c r="G368" s="154">
        <v>10</v>
      </c>
      <c r="H368" s="152">
        <f>INDEX(prices,MATCH('Food Data'!E368,foods, 0),MATCH('Food Data'!F368,districts,0))</f>
        <v>7.32</v>
      </c>
      <c r="I368" s="152">
        <f t="shared" si="5"/>
        <v>73.2</v>
      </c>
      <c r="J368" s="245" t="str">
        <f>TEXT(tblFood[[#This Row],[Date]],"mmmm")</f>
        <v>listopad</v>
      </c>
      <c r="K368" s="152">
        <f>MONTH(tblFood[[#This Row],[Date]])</f>
        <v>11</v>
      </c>
    </row>
    <row r="369" spans="2:11">
      <c r="B369" s="236">
        <v>367</v>
      </c>
      <c r="C369" s="153">
        <v>45621</v>
      </c>
      <c r="D369" s="151" t="s">
        <v>2738</v>
      </c>
      <c r="E369" s="151" t="s">
        <v>2710</v>
      </c>
      <c r="F369" s="151" t="s">
        <v>2672</v>
      </c>
      <c r="G369" s="154">
        <v>7</v>
      </c>
      <c r="H369" s="152">
        <f>INDEX(prices,MATCH('Food Data'!E369,foods, 0),MATCH('Food Data'!F369,districts,0))</f>
        <v>8.84</v>
      </c>
      <c r="I369" s="152">
        <f t="shared" si="5"/>
        <v>61.879999999999995</v>
      </c>
      <c r="J369" s="245" t="str">
        <f>TEXT(tblFood[[#This Row],[Date]],"mmmm")</f>
        <v>listopad</v>
      </c>
      <c r="K369" s="152">
        <f>MONTH(tblFood[[#This Row],[Date]])</f>
        <v>11</v>
      </c>
    </row>
    <row r="370" spans="2:11">
      <c r="B370" s="236">
        <v>368</v>
      </c>
      <c r="C370" s="153">
        <v>45644</v>
      </c>
      <c r="D370" s="151" t="s">
        <v>2740</v>
      </c>
      <c r="E370" s="151" t="s">
        <v>2683</v>
      </c>
      <c r="F370" s="151" t="s">
        <v>2672</v>
      </c>
      <c r="G370" s="154">
        <v>5</v>
      </c>
      <c r="H370" s="152">
        <f>INDEX(prices,MATCH('Food Data'!E370,foods, 0),MATCH('Food Data'!F370,districts,0))</f>
        <v>9.0500000000000007</v>
      </c>
      <c r="I370" s="152">
        <f t="shared" si="5"/>
        <v>45.25</v>
      </c>
      <c r="J370" s="245" t="str">
        <f>TEXT(tblFood[[#This Row],[Date]],"mmmm")</f>
        <v>grudzień</v>
      </c>
      <c r="K370" s="152">
        <f>MONTH(tblFood[[#This Row],[Date]])</f>
        <v>12</v>
      </c>
    </row>
    <row r="371" spans="2:11">
      <c r="B371" s="236">
        <v>369</v>
      </c>
      <c r="C371" s="153">
        <v>45534</v>
      </c>
      <c r="D371" s="151" t="s">
        <v>2747</v>
      </c>
      <c r="E371" s="151" t="s">
        <v>2708</v>
      </c>
      <c r="F371" s="151" t="s">
        <v>2672</v>
      </c>
      <c r="G371" s="154">
        <v>13</v>
      </c>
      <c r="H371" s="152">
        <f>INDEX(prices,MATCH('Food Data'!E371,foods, 0),MATCH('Food Data'!F371,districts,0))</f>
        <v>5.49</v>
      </c>
      <c r="I371" s="152">
        <f t="shared" si="5"/>
        <v>71.37</v>
      </c>
      <c r="J371" s="245" t="str">
        <f>TEXT(tblFood[[#This Row],[Date]],"mmmm")</f>
        <v>sierpień</v>
      </c>
      <c r="K371" s="152">
        <f>MONTH(tblFood[[#This Row],[Date]])</f>
        <v>8</v>
      </c>
    </row>
    <row r="372" spans="2:11">
      <c r="B372" s="236">
        <v>370</v>
      </c>
      <c r="C372" s="153">
        <v>45503</v>
      </c>
      <c r="D372" s="151" t="s">
        <v>2728</v>
      </c>
      <c r="E372" s="151" t="s">
        <v>2688</v>
      </c>
      <c r="F372" s="151" t="s">
        <v>2672</v>
      </c>
      <c r="G372" s="154">
        <v>14</v>
      </c>
      <c r="H372" s="152">
        <f>INDEX(prices,MATCH('Food Data'!E372,foods, 0),MATCH('Food Data'!F372,districts,0))</f>
        <v>13.92</v>
      </c>
      <c r="I372" s="152">
        <f t="shared" si="5"/>
        <v>194.88</v>
      </c>
      <c r="J372" s="245" t="str">
        <f>TEXT(tblFood[[#This Row],[Date]],"mmmm")</f>
        <v>lipiec</v>
      </c>
      <c r="K372" s="152">
        <f>MONTH(tblFood[[#This Row],[Date]])</f>
        <v>7</v>
      </c>
    </row>
    <row r="373" spans="2:11">
      <c r="B373" s="236">
        <v>371</v>
      </c>
      <c r="C373" s="153">
        <v>45604</v>
      </c>
      <c r="D373" s="151" t="s">
        <v>2729</v>
      </c>
      <c r="E373" s="151" t="s">
        <v>2687</v>
      </c>
      <c r="F373" s="151" t="s">
        <v>2672</v>
      </c>
      <c r="G373" s="154">
        <v>17</v>
      </c>
      <c r="H373" s="152">
        <f>INDEX(prices,MATCH('Food Data'!E373,foods, 0),MATCH('Food Data'!F373,districts,0))</f>
        <v>3.2</v>
      </c>
      <c r="I373" s="152">
        <f t="shared" si="5"/>
        <v>54.400000000000006</v>
      </c>
      <c r="J373" s="245" t="str">
        <f>TEXT(tblFood[[#This Row],[Date]],"mmmm")</f>
        <v>listopad</v>
      </c>
      <c r="K373" s="152">
        <f>MONTH(tblFood[[#This Row],[Date]])</f>
        <v>11</v>
      </c>
    </row>
    <row r="374" spans="2:11">
      <c r="B374" s="236">
        <v>372</v>
      </c>
      <c r="C374" s="153">
        <v>45639</v>
      </c>
      <c r="D374" s="151" t="s">
        <v>2741</v>
      </c>
      <c r="E374" s="151" t="s">
        <v>2720</v>
      </c>
      <c r="F374" s="151" t="s">
        <v>2669</v>
      </c>
      <c r="G374" s="154">
        <v>12</v>
      </c>
      <c r="H374" s="152">
        <f>INDEX(prices,MATCH('Food Data'!E374,foods, 0),MATCH('Food Data'!F374,districts,0))</f>
        <v>13.85</v>
      </c>
      <c r="I374" s="152">
        <f t="shared" si="5"/>
        <v>166.2</v>
      </c>
      <c r="J374" s="245" t="str">
        <f>TEXT(tblFood[[#This Row],[Date]],"mmmm")</f>
        <v>grudzień</v>
      </c>
      <c r="K374" s="152">
        <f>MONTH(tblFood[[#This Row],[Date]])</f>
        <v>12</v>
      </c>
    </row>
    <row r="375" spans="2:11">
      <c r="B375" s="236">
        <v>373</v>
      </c>
      <c r="C375" s="153">
        <v>45324</v>
      </c>
      <c r="D375" s="151" t="s">
        <v>2737</v>
      </c>
      <c r="E375" s="151" t="s">
        <v>2699</v>
      </c>
      <c r="F375" s="151" t="s">
        <v>2672</v>
      </c>
      <c r="G375" s="154">
        <v>19</v>
      </c>
      <c r="H375" s="152">
        <f>INDEX(prices,MATCH('Food Data'!E375,foods, 0),MATCH('Food Data'!F375,districts,0))</f>
        <v>7.11</v>
      </c>
      <c r="I375" s="152">
        <f t="shared" si="5"/>
        <v>135.09</v>
      </c>
      <c r="J375" s="245" t="str">
        <f>TEXT(tblFood[[#This Row],[Date]],"mmmm")</f>
        <v>luty</v>
      </c>
      <c r="K375" s="152">
        <f>MONTH(tblFood[[#This Row],[Date]])</f>
        <v>2</v>
      </c>
    </row>
    <row r="376" spans="2:11">
      <c r="B376" s="236">
        <v>374</v>
      </c>
      <c r="C376" s="153">
        <v>45411</v>
      </c>
      <c r="D376" s="151" t="s">
        <v>2736</v>
      </c>
      <c r="E376" s="151" t="s">
        <v>2713</v>
      </c>
      <c r="F376" s="151" t="s">
        <v>2671</v>
      </c>
      <c r="G376" s="154">
        <v>10</v>
      </c>
      <c r="H376" s="152">
        <f>INDEX(prices,MATCH('Food Data'!E376,foods, 0),MATCH('Food Data'!F376,districts,0))</f>
        <v>14.59</v>
      </c>
      <c r="I376" s="152">
        <f t="shared" si="5"/>
        <v>145.9</v>
      </c>
      <c r="J376" s="245" t="str">
        <f>TEXT(tblFood[[#This Row],[Date]],"mmmm")</f>
        <v>kwiecień</v>
      </c>
      <c r="K376" s="152">
        <f>MONTH(tblFood[[#This Row],[Date]])</f>
        <v>4</v>
      </c>
    </row>
    <row r="377" spans="2:11">
      <c r="B377" s="236">
        <v>375</v>
      </c>
      <c r="C377" s="153">
        <v>45480</v>
      </c>
      <c r="D377" s="151" t="s">
        <v>2750</v>
      </c>
      <c r="E377" s="151" t="s">
        <v>2689</v>
      </c>
      <c r="F377" s="151" t="s">
        <v>2671</v>
      </c>
      <c r="G377" s="154">
        <v>20</v>
      </c>
      <c r="H377" s="152">
        <f>INDEX(prices,MATCH('Food Data'!E377,foods, 0),MATCH('Food Data'!F377,districts,0))</f>
        <v>9.4700000000000006</v>
      </c>
      <c r="I377" s="152">
        <f t="shared" si="5"/>
        <v>189.4</v>
      </c>
      <c r="J377" s="245" t="str">
        <f>TEXT(tblFood[[#This Row],[Date]],"mmmm")</f>
        <v>lipiec</v>
      </c>
      <c r="K377" s="152">
        <f>MONTH(tblFood[[#This Row],[Date]])</f>
        <v>7</v>
      </c>
    </row>
    <row r="378" spans="2:11">
      <c r="B378" s="236">
        <v>376</v>
      </c>
      <c r="C378" s="153">
        <v>45375</v>
      </c>
      <c r="D378" s="151" t="s">
        <v>2733</v>
      </c>
      <c r="E378" s="151" t="s">
        <v>2689</v>
      </c>
      <c r="F378" s="151" t="s">
        <v>2669</v>
      </c>
      <c r="G378" s="154">
        <v>18</v>
      </c>
      <c r="H378" s="152">
        <f>INDEX(prices,MATCH('Food Data'!E378,foods, 0),MATCH('Food Data'!F378,districts,0))</f>
        <v>9.98</v>
      </c>
      <c r="I378" s="152">
        <f t="shared" si="5"/>
        <v>179.64000000000001</v>
      </c>
      <c r="J378" s="245" t="str">
        <f>TEXT(tblFood[[#This Row],[Date]],"mmmm")</f>
        <v>marzec</v>
      </c>
      <c r="K378" s="152">
        <f>MONTH(tblFood[[#This Row],[Date]])</f>
        <v>3</v>
      </c>
    </row>
    <row r="379" spans="2:11">
      <c r="B379" s="236">
        <v>377</v>
      </c>
      <c r="C379" s="153">
        <v>45619</v>
      </c>
      <c r="D379" s="151" t="s">
        <v>2735</v>
      </c>
      <c r="E379" s="151" t="s">
        <v>2674</v>
      </c>
      <c r="F379" s="151" t="s">
        <v>2669</v>
      </c>
      <c r="G379" s="154">
        <v>16</v>
      </c>
      <c r="H379" s="152">
        <f>INDEX(prices,MATCH('Food Data'!E379,foods, 0),MATCH('Food Data'!F379,districts,0))</f>
        <v>5.3</v>
      </c>
      <c r="I379" s="152">
        <f t="shared" si="5"/>
        <v>84.8</v>
      </c>
      <c r="J379" s="245" t="str">
        <f>TEXT(tblFood[[#This Row],[Date]],"mmmm")</f>
        <v>listopad</v>
      </c>
      <c r="K379" s="152">
        <f>MONTH(tblFood[[#This Row],[Date]])</f>
        <v>11</v>
      </c>
    </row>
    <row r="380" spans="2:11">
      <c r="B380" s="236">
        <v>378</v>
      </c>
      <c r="C380" s="153">
        <v>45371</v>
      </c>
      <c r="D380" s="151" t="s">
        <v>2727</v>
      </c>
      <c r="E380" s="151" t="s">
        <v>2707</v>
      </c>
      <c r="F380" s="151" t="s">
        <v>2669</v>
      </c>
      <c r="G380" s="154">
        <v>14</v>
      </c>
      <c r="H380" s="152">
        <f>INDEX(prices,MATCH('Food Data'!E380,foods, 0),MATCH('Food Data'!F380,districts,0))</f>
        <v>11.75</v>
      </c>
      <c r="I380" s="152">
        <f t="shared" si="5"/>
        <v>164.5</v>
      </c>
      <c r="J380" s="245" t="str">
        <f>TEXT(tblFood[[#This Row],[Date]],"mmmm")</f>
        <v>marzec</v>
      </c>
      <c r="K380" s="152">
        <f>MONTH(tblFood[[#This Row],[Date]])</f>
        <v>3</v>
      </c>
    </row>
    <row r="381" spans="2:11">
      <c r="B381" s="236">
        <v>379</v>
      </c>
      <c r="C381" s="153">
        <v>45560</v>
      </c>
      <c r="D381" s="151" t="s">
        <v>2728</v>
      </c>
      <c r="E381" s="151" t="s">
        <v>2711</v>
      </c>
      <c r="F381" s="151" t="s">
        <v>2671</v>
      </c>
      <c r="G381" s="154">
        <v>9</v>
      </c>
      <c r="H381" s="152">
        <f>INDEX(prices,MATCH('Food Data'!E381,foods, 0),MATCH('Food Data'!F381,districts,0))</f>
        <v>8.8800000000000008</v>
      </c>
      <c r="I381" s="152">
        <f t="shared" si="5"/>
        <v>79.92</v>
      </c>
      <c r="J381" s="245" t="str">
        <f>TEXT(tblFood[[#This Row],[Date]],"mmmm")</f>
        <v>wrzesień</v>
      </c>
      <c r="K381" s="152">
        <f>MONTH(tblFood[[#This Row],[Date]])</f>
        <v>9</v>
      </c>
    </row>
    <row r="382" spans="2:11">
      <c r="B382" s="236">
        <v>380</v>
      </c>
      <c r="C382" s="153">
        <v>45561</v>
      </c>
      <c r="D382" s="151" t="s">
        <v>2745</v>
      </c>
      <c r="E382" s="151" t="s">
        <v>2676</v>
      </c>
      <c r="F382" s="151" t="s">
        <v>2670</v>
      </c>
      <c r="G382" s="154">
        <v>8</v>
      </c>
      <c r="H382" s="152">
        <f>INDEX(prices,MATCH('Food Data'!E382,foods, 0),MATCH('Food Data'!F382,districts,0))</f>
        <v>13.59</v>
      </c>
      <c r="I382" s="152">
        <f t="shared" si="5"/>
        <v>108.72</v>
      </c>
      <c r="J382" s="245" t="str">
        <f>TEXT(tblFood[[#This Row],[Date]],"mmmm")</f>
        <v>wrzesień</v>
      </c>
      <c r="K382" s="152">
        <f>MONTH(tblFood[[#This Row],[Date]])</f>
        <v>9</v>
      </c>
    </row>
    <row r="383" spans="2:11">
      <c r="B383" s="236">
        <v>381</v>
      </c>
      <c r="C383" s="153">
        <v>45352</v>
      </c>
      <c r="D383" s="151" t="s">
        <v>2744</v>
      </c>
      <c r="E383" s="151" t="s">
        <v>2693</v>
      </c>
      <c r="F383" s="151" t="s">
        <v>2669</v>
      </c>
      <c r="G383" s="154">
        <v>19</v>
      </c>
      <c r="H383" s="152">
        <f>INDEX(prices,MATCH('Food Data'!E383,foods, 0),MATCH('Food Data'!F383,districts,0))</f>
        <v>1.97</v>
      </c>
      <c r="I383" s="152">
        <f t="shared" si="5"/>
        <v>37.43</v>
      </c>
      <c r="J383" s="245" t="str">
        <f>TEXT(tblFood[[#This Row],[Date]],"mmmm")</f>
        <v>marzec</v>
      </c>
      <c r="K383" s="152">
        <f>MONTH(tblFood[[#This Row],[Date]])</f>
        <v>3</v>
      </c>
    </row>
    <row r="384" spans="2:11">
      <c r="B384" s="236">
        <v>382</v>
      </c>
      <c r="C384" s="153">
        <v>45372</v>
      </c>
      <c r="D384" s="151" t="s">
        <v>2734</v>
      </c>
      <c r="E384" s="151" t="s">
        <v>2680</v>
      </c>
      <c r="F384" s="151" t="s">
        <v>2672</v>
      </c>
      <c r="G384" s="154">
        <v>19</v>
      </c>
      <c r="H384" s="152">
        <f>INDEX(prices,MATCH('Food Data'!E384,foods, 0),MATCH('Food Data'!F384,districts,0))</f>
        <v>2.19</v>
      </c>
      <c r="I384" s="152">
        <f t="shared" si="5"/>
        <v>41.61</v>
      </c>
      <c r="J384" s="245" t="str">
        <f>TEXT(tblFood[[#This Row],[Date]],"mmmm")</f>
        <v>marzec</v>
      </c>
      <c r="K384" s="152">
        <f>MONTH(tblFood[[#This Row],[Date]])</f>
        <v>3</v>
      </c>
    </row>
    <row r="385" spans="2:11">
      <c r="B385" s="236">
        <v>383</v>
      </c>
      <c r="C385" s="153">
        <v>45483</v>
      </c>
      <c r="D385" s="151" t="s">
        <v>2738</v>
      </c>
      <c r="E385" s="151" t="s">
        <v>2690</v>
      </c>
      <c r="F385" s="151" t="s">
        <v>2672</v>
      </c>
      <c r="G385" s="154">
        <v>9</v>
      </c>
      <c r="H385" s="152">
        <f>INDEX(prices,MATCH('Food Data'!E385,foods, 0),MATCH('Food Data'!F385,districts,0))</f>
        <v>3.09</v>
      </c>
      <c r="I385" s="152">
        <f t="shared" si="5"/>
        <v>27.81</v>
      </c>
      <c r="J385" s="245" t="str">
        <f>TEXT(tblFood[[#This Row],[Date]],"mmmm")</f>
        <v>lipiec</v>
      </c>
      <c r="K385" s="152">
        <f>MONTH(tblFood[[#This Row],[Date]])</f>
        <v>7</v>
      </c>
    </row>
    <row r="386" spans="2:11">
      <c r="B386" s="236">
        <v>384</v>
      </c>
      <c r="C386" s="153">
        <v>45450</v>
      </c>
      <c r="D386" s="151" t="s">
        <v>2749</v>
      </c>
      <c r="E386" s="151" t="s">
        <v>2697</v>
      </c>
      <c r="F386" s="151" t="s">
        <v>2672</v>
      </c>
      <c r="G386" s="154">
        <v>14</v>
      </c>
      <c r="H386" s="152">
        <f>INDEX(prices,MATCH('Food Data'!E386,foods, 0),MATCH('Food Data'!F386,districts,0))</f>
        <v>14.45</v>
      </c>
      <c r="I386" s="152">
        <f t="shared" si="5"/>
        <v>202.29999999999998</v>
      </c>
      <c r="J386" s="245" t="str">
        <f>TEXT(tblFood[[#This Row],[Date]],"mmmm")</f>
        <v>czerwiec</v>
      </c>
      <c r="K386" s="152">
        <f>MONTH(tblFood[[#This Row],[Date]])</f>
        <v>6</v>
      </c>
    </row>
    <row r="387" spans="2:11">
      <c r="B387" s="236">
        <v>385</v>
      </c>
      <c r="C387" s="153">
        <v>45477</v>
      </c>
      <c r="D387" s="151" t="s">
        <v>2742</v>
      </c>
      <c r="E387" s="151" t="s">
        <v>2681</v>
      </c>
      <c r="F387" s="151" t="s">
        <v>2671</v>
      </c>
      <c r="G387" s="154">
        <v>10</v>
      </c>
      <c r="H387" s="152">
        <f>INDEX(prices,MATCH('Food Data'!E387,foods, 0),MATCH('Food Data'!F387,districts,0))</f>
        <v>5.7</v>
      </c>
      <c r="I387" s="152">
        <f t="shared" si="5"/>
        <v>57</v>
      </c>
      <c r="J387" s="245" t="str">
        <f>TEXT(tblFood[[#This Row],[Date]],"mmmm")</f>
        <v>lipiec</v>
      </c>
      <c r="K387" s="152">
        <f>MONTH(tblFood[[#This Row],[Date]])</f>
        <v>7</v>
      </c>
    </row>
    <row r="388" spans="2:11">
      <c r="B388" s="236">
        <v>386</v>
      </c>
      <c r="C388" s="153">
        <v>45391</v>
      </c>
      <c r="D388" s="151" t="s">
        <v>2743</v>
      </c>
      <c r="E388" s="151" t="s">
        <v>2694</v>
      </c>
      <c r="F388" s="151" t="s">
        <v>2669</v>
      </c>
      <c r="G388" s="154">
        <v>4</v>
      </c>
      <c r="H388" s="152">
        <f>INDEX(prices,MATCH('Food Data'!E388,foods, 0),MATCH('Food Data'!F388,districts,0))</f>
        <v>6.4</v>
      </c>
      <c r="I388" s="152">
        <f t="shared" ref="I388:I451" si="6">G388*H388</f>
        <v>25.6</v>
      </c>
      <c r="J388" s="245" t="str">
        <f>TEXT(tblFood[[#This Row],[Date]],"mmmm")</f>
        <v>kwiecień</v>
      </c>
      <c r="K388" s="152">
        <f>MONTH(tblFood[[#This Row],[Date]])</f>
        <v>4</v>
      </c>
    </row>
    <row r="389" spans="2:11">
      <c r="B389" s="236">
        <v>387</v>
      </c>
      <c r="C389" s="153">
        <v>45373</v>
      </c>
      <c r="D389" s="151" t="s">
        <v>2737</v>
      </c>
      <c r="E389" s="151" t="s">
        <v>2688</v>
      </c>
      <c r="F389" s="151" t="s">
        <v>2669</v>
      </c>
      <c r="G389" s="154">
        <v>1</v>
      </c>
      <c r="H389" s="152">
        <f>INDEX(prices,MATCH('Food Data'!E389,foods, 0),MATCH('Food Data'!F389,districts,0))</f>
        <v>14.6</v>
      </c>
      <c r="I389" s="152">
        <f t="shared" si="6"/>
        <v>14.6</v>
      </c>
      <c r="J389" s="245" t="str">
        <f>TEXT(tblFood[[#This Row],[Date]],"mmmm")</f>
        <v>marzec</v>
      </c>
      <c r="K389" s="152">
        <f>MONTH(tblFood[[#This Row],[Date]])</f>
        <v>3</v>
      </c>
    </row>
    <row r="390" spans="2:11">
      <c r="B390" s="236">
        <v>388</v>
      </c>
      <c r="C390" s="153">
        <v>45323</v>
      </c>
      <c r="D390" s="151" t="s">
        <v>2742</v>
      </c>
      <c r="E390" s="151" t="s">
        <v>2709</v>
      </c>
      <c r="F390" s="151" t="s">
        <v>2669</v>
      </c>
      <c r="G390" s="154">
        <v>6</v>
      </c>
      <c r="H390" s="152">
        <f>INDEX(prices,MATCH('Food Data'!E390,foods, 0),MATCH('Food Data'!F390,districts,0))</f>
        <v>13.02</v>
      </c>
      <c r="I390" s="152">
        <f t="shared" si="6"/>
        <v>78.12</v>
      </c>
      <c r="J390" s="245" t="str">
        <f>TEXT(tblFood[[#This Row],[Date]],"mmmm")</f>
        <v>luty</v>
      </c>
      <c r="K390" s="152">
        <f>MONTH(tblFood[[#This Row],[Date]])</f>
        <v>2</v>
      </c>
    </row>
    <row r="391" spans="2:11">
      <c r="B391" s="236">
        <v>389</v>
      </c>
      <c r="C391" s="153">
        <v>45591</v>
      </c>
      <c r="D391" s="151" t="s">
        <v>2726</v>
      </c>
      <c r="E391" s="151" t="s">
        <v>2693</v>
      </c>
      <c r="F391" s="151" t="s">
        <v>2671</v>
      </c>
      <c r="G391" s="154">
        <v>12</v>
      </c>
      <c r="H391" s="152">
        <f>INDEX(prices,MATCH('Food Data'!E391,foods, 0),MATCH('Food Data'!F391,districts,0))</f>
        <v>1.68</v>
      </c>
      <c r="I391" s="152">
        <f t="shared" si="6"/>
        <v>20.16</v>
      </c>
      <c r="J391" s="245" t="str">
        <f>TEXT(tblFood[[#This Row],[Date]],"mmmm")</f>
        <v>październik</v>
      </c>
      <c r="K391" s="152">
        <f>MONTH(tblFood[[#This Row],[Date]])</f>
        <v>10</v>
      </c>
    </row>
    <row r="392" spans="2:11">
      <c r="B392" s="236">
        <v>390</v>
      </c>
      <c r="C392" s="153">
        <v>45583</v>
      </c>
      <c r="D392" s="151" t="s">
        <v>2741</v>
      </c>
      <c r="E392" s="151" t="s">
        <v>2711</v>
      </c>
      <c r="F392" s="151" t="s">
        <v>2669</v>
      </c>
      <c r="G392" s="154">
        <v>17</v>
      </c>
      <c r="H392" s="152">
        <f>INDEX(prices,MATCH('Food Data'!E392,foods, 0),MATCH('Food Data'!F392,districts,0))</f>
        <v>8.4600000000000009</v>
      </c>
      <c r="I392" s="152">
        <f t="shared" si="6"/>
        <v>143.82000000000002</v>
      </c>
      <c r="J392" s="245" t="str">
        <f>TEXT(tblFood[[#This Row],[Date]],"mmmm")</f>
        <v>październik</v>
      </c>
      <c r="K392" s="152">
        <f>MONTH(tblFood[[#This Row],[Date]])</f>
        <v>10</v>
      </c>
    </row>
    <row r="393" spans="2:11">
      <c r="B393" s="236">
        <v>391</v>
      </c>
      <c r="C393" s="153">
        <v>45609</v>
      </c>
      <c r="D393" s="151" t="s">
        <v>2737</v>
      </c>
      <c r="E393" s="151" t="s">
        <v>2713</v>
      </c>
      <c r="F393" s="151" t="s">
        <v>2672</v>
      </c>
      <c r="G393" s="154">
        <v>19</v>
      </c>
      <c r="H393" s="152">
        <f>INDEX(prices,MATCH('Food Data'!E393,foods, 0),MATCH('Food Data'!F393,districts,0))</f>
        <v>15.9</v>
      </c>
      <c r="I393" s="152">
        <f t="shared" si="6"/>
        <v>302.10000000000002</v>
      </c>
      <c r="J393" s="245" t="str">
        <f>TEXT(tblFood[[#This Row],[Date]],"mmmm")</f>
        <v>listopad</v>
      </c>
      <c r="K393" s="152">
        <f>MONTH(tblFood[[#This Row],[Date]])</f>
        <v>11</v>
      </c>
    </row>
    <row r="394" spans="2:11">
      <c r="B394" s="236">
        <v>392</v>
      </c>
      <c r="C394" s="153">
        <v>45534</v>
      </c>
      <c r="D394" s="151" t="s">
        <v>2740</v>
      </c>
      <c r="E394" s="151" t="s">
        <v>2721</v>
      </c>
      <c r="F394" s="151" t="s">
        <v>2672</v>
      </c>
      <c r="G394" s="154">
        <v>13</v>
      </c>
      <c r="H394" s="152">
        <f>INDEX(prices,MATCH('Food Data'!E394,foods, 0),MATCH('Food Data'!F394,districts,0))</f>
        <v>16.059999999999999</v>
      </c>
      <c r="I394" s="152">
        <f t="shared" si="6"/>
        <v>208.77999999999997</v>
      </c>
      <c r="J394" s="245" t="str">
        <f>TEXT(tblFood[[#This Row],[Date]],"mmmm")</f>
        <v>sierpień</v>
      </c>
      <c r="K394" s="152">
        <f>MONTH(tblFood[[#This Row],[Date]])</f>
        <v>8</v>
      </c>
    </row>
    <row r="395" spans="2:11">
      <c r="B395" s="236">
        <v>393</v>
      </c>
      <c r="C395" s="153">
        <v>45316</v>
      </c>
      <c r="D395" s="151" t="s">
        <v>2736</v>
      </c>
      <c r="E395" s="151" t="s">
        <v>2705</v>
      </c>
      <c r="F395" s="151" t="s">
        <v>2670</v>
      </c>
      <c r="G395" s="154">
        <v>8</v>
      </c>
      <c r="H395" s="152">
        <f>INDEX(prices,MATCH('Food Data'!E395,foods, 0),MATCH('Food Data'!F395,districts,0))</f>
        <v>7.72</v>
      </c>
      <c r="I395" s="152">
        <f t="shared" si="6"/>
        <v>61.76</v>
      </c>
      <c r="J395" s="245" t="str">
        <f>TEXT(tblFood[[#This Row],[Date]],"mmmm")</f>
        <v>styczeń</v>
      </c>
      <c r="K395" s="152">
        <f>MONTH(tblFood[[#This Row],[Date]])</f>
        <v>1</v>
      </c>
    </row>
    <row r="396" spans="2:11">
      <c r="B396" s="236">
        <v>394</v>
      </c>
      <c r="C396" s="153">
        <v>45509</v>
      </c>
      <c r="D396" s="151" t="s">
        <v>2748</v>
      </c>
      <c r="E396" s="151" t="s">
        <v>2713</v>
      </c>
      <c r="F396" s="151" t="s">
        <v>2670</v>
      </c>
      <c r="G396" s="154">
        <v>8</v>
      </c>
      <c r="H396" s="152">
        <f>INDEX(prices,MATCH('Food Data'!E396,foods, 0),MATCH('Food Data'!F396,districts,0))</f>
        <v>13.76</v>
      </c>
      <c r="I396" s="152">
        <f t="shared" si="6"/>
        <v>110.08</v>
      </c>
      <c r="J396" s="245" t="str">
        <f>TEXT(tblFood[[#This Row],[Date]],"mmmm")</f>
        <v>sierpień</v>
      </c>
      <c r="K396" s="152">
        <f>MONTH(tblFood[[#This Row],[Date]])</f>
        <v>8</v>
      </c>
    </row>
    <row r="397" spans="2:11">
      <c r="B397" s="236">
        <v>395</v>
      </c>
      <c r="C397" s="153">
        <v>45537</v>
      </c>
      <c r="D397" s="151" t="s">
        <v>2740</v>
      </c>
      <c r="E397" s="151" t="s">
        <v>2697</v>
      </c>
      <c r="F397" s="151" t="s">
        <v>2670</v>
      </c>
      <c r="G397" s="154">
        <v>3</v>
      </c>
      <c r="H397" s="152">
        <f>INDEX(prices,MATCH('Food Data'!E397,foods, 0),MATCH('Food Data'!F397,districts,0))</f>
        <v>12.74</v>
      </c>
      <c r="I397" s="152">
        <f t="shared" si="6"/>
        <v>38.22</v>
      </c>
      <c r="J397" s="245" t="str">
        <f>TEXT(tblFood[[#This Row],[Date]],"mmmm")</f>
        <v>wrzesień</v>
      </c>
      <c r="K397" s="152">
        <f>MONTH(tblFood[[#This Row],[Date]])</f>
        <v>9</v>
      </c>
    </row>
    <row r="398" spans="2:11">
      <c r="B398" s="236">
        <v>396</v>
      </c>
      <c r="C398" s="153">
        <v>45508</v>
      </c>
      <c r="D398" s="151" t="s">
        <v>2728</v>
      </c>
      <c r="E398" s="151" t="s">
        <v>2682</v>
      </c>
      <c r="F398" s="151" t="s">
        <v>2672</v>
      </c>
      <c r="G398" s="154">
        <v>17</v>
      </c>
      <c r="H398" s="152">
        <f>INDEX(prices,MATCH('Food Data'!E398,foods, 0),MATCH('Food Data'!F398,districts,0))</f>
        <v>5.39</v>
      </c>
      <c r="I398" s="152">
        <f t="shared" si="6"/>
        <v>91.63</v>
      </c>
      <c r="J398" s="245" t="str">
        <f>TEXT(tblFood[[#This Row],[Date]],"mmmm")</f>
        <v>sierpień</v>
      </c>
      <c r="K398" s="152">
        <f>MONTH(tblFood[[#This Row],[Date]])</f>
        <v>8</v>
      </c>
    </row>
    <row r="399" spans="2:11">
      <c r="B399" s="236">
        <v>397</v>
      </c>
      <c r="C399" s="153">
        <v>45325</v>
      </c>
      <c r="D399" s="151" t="s">
        <v>2726</v>
      </c>
      <c r="E399" s="151" t="s">
        <v>2720</v>
      </c>
      <c r="F399" s="151" t="s">
        <v>2671</v>
      </c>
      <c r="G399" s="154">
        <v>1</v>
      </c>
      <c r="H399" s="152">
        <f>INDEX(prices,MATCH('Food Data'!E399,foods, 0),MATCH('Food Data'!F399,districts,0))</f>
        <v>14.84</v>
      </c>
      <c r="I399" s="152">
        <f t="shared" si="6"/>
        <v>14.84</v>
      </c>
      <c r="J399" s="245" t="str">
        <f>TEXT(tblFood[[#This Row],[Date]],"mmmm")</f>
        <v>luty</v>
      </c>
      <c r="K399" s="152">
        <f>MONTH(tblFood[[#This Row],[Date]])</f>
        <v>2</v>
      </c>
    </row>
    <row r="400" spans="2:11">
      <c r="B400" s="236">
        <v>398</v>
      </c>
      <c r="C400" s="153">
        <v>45446</v>
      </c>
      <c r="D400" s="151" t="s">
        <v>2744</v>
      </c>
      <c r="E400" s="151" t="s">
        <v>2716</v>
      </c>
      <c r="F400" s="151" t="s">
        <v>2672</v>
      </c>
      <c r="G400" s="154">
        <v>1</v>
      </c>
      <c r="H400" s="152">
        <f>INDEX(prices,MATCH('Food Data'!E400,foods, 0),MATCH('Food Data'!F400,districts,0))</f>
        <v>4.45</v>
      </c>
      <c r="I400" s="152">
        <f t="shared" si="6"/>
        <v>4.45</v>
      </c>
      <c r="J400" s="245" t="str">
        <f>TEXT(tblFood[[#This Row],[Date]],"mmmm")</f>
        <v>czerwiec</v>
      </c>
      <c r="K400" s="152">
        <f>MONTH(tblFood[[#This Row],[Date]])</f>
        <v>6</v>
      </c>
    </row>
    <row r="401" spans="2:11">
      <c r="B401" s="236">
        <v>399</v>
      </c>
      <c r="C401" s="153">
        <v>45341</v>
      </c>
      <c r="D401" s="151" t="s">
        <v>2747</v>
      </c>
      <c r="E401" s="151" t="s">
        <v>2691</v>
      </c>
      <c r="F401" s="151" t="s">
        <v>2672</v>
      </c>
      <c r="G401" s="154">
        <v>10</v>
      </c>
      <c r="H401" s="152">
        <f>INDEX(prices,MATCH('Food Data'!E401,foods, 0),MATCH('Food Data'!F401,districts,0))</f>
        <v>9.19</v>
      </c>
      <c r="I401" s="152">
        <f t="shared" si="6"/>
        <v>91.899999999999991</v>
      </c>
      <c r="J401" s="245" t="str">
        <f>TEXT(tblFood[[#This Row],[Date]],"mmmm")</f>
        <v>luty</v>
      </c>
      <c r="K401" s="152">
        <f>MONTH(tblFood[[#This Row],[Date]])</f>
        <v>2</v>
      </c>
    </row>
    <row r="402" spans="2:11">
      <c r="B402" s="236">
        <v>400</v>
      </c>
      <c r="C402" s="153">
        <v>45300</v>
      </c>
      <c r="D402" s="151" t="s">
        <v>2731</v>
      </c>
      <c r="E402" s="151" t="s">
        <v>2714</v>
      </c>
      <c r="F402" s="151" t="s">
        <v>2672</v>
      </c>
      <c r="G402" s="154">
        <v>20</v>
      </c>
      <c r="H402" s="152">
        <f>INDEX(prices,MATCH('Food Data'!E402,foods, 0),MATCH('Food Data'!F402,districts,0))</f>
        <v>8.14</v>
      </c>
      <c r="I402" s="152">
        <f t="shared" si="6"/>
        <v>162.80000000000001</v>
      </c>
      <c r="J402" s="245" t="str">
        <f>TEXT(tblFood[[#This Row],[Date]],"mmmm")</f>
        <v>styczeń</v>
      </c>
      <c r="K402" s="152">
        <f>MONTH(tblFood[[#This Row],[Date]])</f>
        <v>1</v>
      </c>
    </row>
    <row r="403" spans="2:11">
      <c r="B403" s="236">
        <v>401</v>
      </c>
      <c r="C403" s="153">
        <v>45383</v>
      </c>
      <c r="D403" s="151" t="s">
        <v>2736</v>
      </c>
      <c r="E403" s="151" t="s">
        <v>2703</v>
      </c>
      <c r="F403" s="151" t="s">
        <v>2672</v>
      </c>
      <c r="G403" s="154">
        <v>7</v>
      </c>
      <c r="H403" s="152">
        <f>INDEX(prices,MATCH('Food Data'!E403,foods, 0),MATCH('Food Data'!F403,districts,0))</f>
        <v>8.64</v>
      </c>
      <c r="I403" s="152">
        <f t="shared" si="6"/>
        <v>60.480000000000004</v>
      </c>
      <c r="J403" s="245" t="str">
        <f>TEXT(tblFood[[#This Row],[Date]],"mmmm")</f>
        <v>kwiecień</v>
      </c>
      <c r="K403" s="152">
        <f>MONTH(tblFood[[#This Row],[Date]])</f>
        <v>4</v>
      </c>
    </row>
    <row r="404" spans="2:11">
      <c r="B404" s="236">
        <v>402</v>
      </c>
      <c r="C404" s="153">
        <v>45343</v>
      </c>
      <c r="D404" s="151" t="s">
        <v>2733</v>
      </c>
      <c r="E404" s="151" t="s">
        <v>2683</v>
      </c>
      <c r="F404" s="151" t="s">
        <v>2672</v>
      </c>
      <c r="G404" s="154">
        <v>16</v>
      </c>
      <c r="H404" s="152">
        <f>INDEX(prices,MATCH('Food Data'!E404,foods, 0),MATCH('Food Data'!F404,districts,0))</f>
        <v>9.0500000000000007</v>
      </c>
      <c r="I404" s="152">
        <f t="shared" si="6"/>
        <v>144.80000000000001</v>
      </c>
      <c r="J404" s="245" t="str">
        <f>TEXT(tblFood[[#This Row],[Date]],"mmmm")</f>
        <v>luty</v>
      </c>
      <c r="K404" s="152">
        <f>MONTH(tblFood[[#This Row],[Date]])</f>
        <v>2</v>
      </c>
    </row>
    <row r="405" spans="2:11">
      <c r="B405" s="236">
        <v>403</v>
      </c>
      <c r="C405" s="153">
        <v>45577</v>
      </c>
      <c r="D405" s="151" t="s">
        <v>2742</v>
      </c>
      <c r="E405" s="151" t="s">
        <v>2662</v>
      </c>
      <c r="F405" s="151" t="s">
        <v>2670</v>
      </c>
      <c r="G405" s="154">
        <v>13</v>
      </c>
      <c r="H405" s="152">
        <f>INDEX(prices,MATCH('Food Data'!E405,foods, 0),MATCH('Food Data'!F405,districts,0))</f>
        <v>13.42</v>
      </c>
      <c r="I405" s="152">
        <f t="shared" si="6"/>
        <v>174.46</v>
      </c>
      <c r="J405" s="245" t="str">
        <f>TEXT(tblFood[[#This Row],[Date]],"mmmm")</f>
        <v>październik</v>
      </c>
      <c r="K405" s="152">
        <f>MONTH(tblFood[[#This Row],[Date]])</f>
        <v>10</v>
      </c>
    </row>
    <row r="406" spans="2:11">
      <c r="B406" s="236">
        <v>404</v>
      </c>
      <c r="C406" s="153">
        <v>45573</v>
      </c>
      <c r="D406" s="151" t="s">
        <v>2747</v>
      </c>
      <c r="E406" s="151" t="s">
        <v>2692</v>
      </c>
      <c r="F406" s="151" t="s">
        <v>2672</v>
      </c>
      <c r="G406" s="154">
        <v>20</v>
      </c>
      <c r="H406" s="152">
        <f>INDEX(prices,MATCH('Food Data'!E406,foods, 0),MATCH('Food Data'!F406,districts,0))</f>
        <v>6.37</v>
      </c>
      <c r="I406" s="152">
        <f t="shared" si="6"/>
        <v>127.4</v>
      </c>
      <c r="J406" s="245" t="str">
        <f>TEXT(tblFood[[#This Row],[Date]],"mmmm")</f>
        <v>październik</v>
      </c>
      <c r="K406" s="152">
        <f>MONTH(tblFood[[#This Row],[Date]])</f>
        <v>10</v>
      </c>
    </row>
    <row r="407" spans="2:11">
      <c r="B407" s="236">
        <v>405</v>
      </c>
      <c r="C407" s="153">
        <v>45472</v>
      </c>
      <c r="D407" s="151" t="s">
        <v>2738</v>
      </c>
      <c r="E407" s="151" t="s">
        <v>2718</v>
      </c>
      <c r="F407" s="151" t="s">
        <v>2671</v>
      </c>
      <c r="G407" s="154">
        <v>11</v>
      </c>
      <c r="H407" s="152">
        <f>INDEX(prices,MATCH('Food Data'!E407,foods, 0),MATCH('Food Data'!F407,districts,0))</f>
        <v>10.71</v>
      </c>
      <c r="I407" s="152">
        <f t="shared" si="6"/>
        <v>117.81</v>
      </c>
      <c r="J407" s="245" t="str">
        <f>TEXT(tblFood[[#This Row],[Date]],"mmmm")</f>
        <v>czerwiec</v>
      </c>
      <c r="K407" s="152">
        <f>MONTH(tblFood[[#This Row],[Date]])</f>
        <v>6</v>
      </c>
    </row>
    <row r="408" spans="2:11">
      <c r="B408" s="236">
        <v>406</v>
      </c>
      <c r="C408" s="153">
        <v>45439</v>
      </c>
      <c r="D408" s="151" t="s">
        <v>2734</v>
      </c>
      <c r="E408" s="151" t="s">
        <v>2700</v>
      </c>
      <c r="F408" s="151" t="s">
        <v>2672</v>
      </c>
      <c r="G408" s="154">
        <v>8</v>
      </c>
      <c r="H408" s="152">
        <f>INDEX(prices,MATCH('Food Data'!E408,foods, 0),MATCH('Food Data'!F408,districts,0))</f>
        <v>3.9</v>
      </c>
      <c r="I408" s="152">
        <f t="shared" si="6"/>
        <v>31.2</v>
      </c>
      <c r="J408" s="245" t="str">
        <f>TEXT(tblFood[[#This Row],[Date]],"mmmm")</f>
        <v>maj</v>
      </c>
      <c r="K408" s="152">
        <f>MONTH(tblFood[[#This Row],[Date]])</f>
        <v>5</v>
      </c>
    </row>
    <row r="409" spans="2:11">
      <c r="B409" s="236">
        <v>407</v>
      </c>
      <c r="C409" s="153">
        <v>45612</v>
      </c>
      <c r="D409" s="151" t="s">
        <v>2728</v>
      </c>
      <c r="E409" s="151" t="s">
        <v>2662</v>
      </c>
      <c r="F409" s="151" t="s">
        <v>2670</v>
      </c>
      <c r="G409" s="154">
        <v>6</v>
      </c>
      <c r="H409" s="152">
        <f>INDEX(prices,MATCH('Food Data'!E409,foods, 0),MATCH('Food Data'!F409,districts,0))</f>
        <v>13.42</v>
      </c>
      <c r="I409" s="152">
        <f t="shared" si="6"/>
        <v>80.52</v>
      </c>
      <c r="J409" s="245" t="str">
        <f>TEXT(tblFood[[#This Row],[Date]],"mmmm")</f>
        <v>listopad</v>
      </c>
      <c r="K409" s="152">
        <f>MONTH(tblFood[[#This Row],[Date]])</f>
        <v>11</v>
      </c>
    </row>
    <row r="410" spans="2:11">
      <c r="B410" s="236">
        <v>408</v>
      </c>
      <c r="C410" s="153">
        <v>45506</v>
      </c>
      <c r="D410" s="151" t="s">
        <v>2727</v>
      </c>
      <c r="E410" s="151" t="s">
        <v>2691</v>
      </c>
      <c r="F410" s="151" t="s">
        <v>2669</v>
      </c>
      <c r="G410" s="154">
        <v>10</v>
      </c>
      <c r="H410" s="152">
        <f>INDEX(prices,MATCH('Food Data'!E410,foods, 0),MATCH('Food Data'!F410,districts,0))</f>
        <v>10.31</v>
      </c>
      <c r="I410" s="152">
        <f t="shared" si="6"/>
        <v>103.10000000000001</v>
      </c>
      <c r="J410" s="245" t="str">
        <f>TEXT(tblFood[[#This Row],[Date]],"mmmm")</f>
        <v>sierpień</v>
      </c>
      <c r="K410" s="152">
        <f>MONTH(tblFood[[#This Row],[Date]])</f>
        <v>8</v>
      </c>
    </row>
    <row r="411" spans="2:11">
      <c r="B411" s="236">
        <v>409</v>
      </c>
      <c r="C411" s="153">
        <v>45416</v>
      </c>
      <c r="D411" s="151" t="s">
        <v>2737</v>
      </c>
      <c r="E411" s="151" t="s">
        <v>2715</v>
      </c>
      <c r="F411" s="151" t="s">
        <v>2672</v>
      </c>
      <c r="G411" s="154">
        <v>19</v>
      </c>
      <c r="H411" s="152">
        <f>INDEX(prices,MATCH('Food Data'!E411,foods, 0),MATCH('Food Data'!F411,districts,0))</f>
        <v>12.21</v>
      </c>
      <c r="I411" s="152">
        <f t="shared" si="6"/>
        <v>231.99</v>
      </c>
      <c r="J411" s="245" t="str">
        <f>TEXT(tblFood[[#This Row],[Date]],"mmmm")</f>
        <v>maj</v>
      </c>
      <c r="K411" s="152">
        <f>MONTH(tblFood[[#This Row],[Date]])</f>
        <v>5</v>
      </c>
    </row>
    <row r="412" spans="2:11">
      <c r="B412" s="236">
        <v>410</v>
      </c>
      <c r="C412" s="153">
        <v>45579</v>
      </c>
      <c r="D412" s="151" t="s">
        <v>2736</v>
      </c>
      <c r="E412" s="151" t="s">
        <v>2685</v>
      </c>
      <c r="F412" s="151" t="s">
        <v>2670</v>
      </c>
      <c r="G412" s="154">
        <v>15</v>
      </c>
      <c r="H412" s="152">
        <f>INDEX(prices,MATCH('Food Data'!E412,foods, 0),MATCH('Food Data'!F412,districts,0))</f>
        <v>3.02</v>
      </c>
      <c r="I412" s="152">
        <f t="shared" si="6"/>
        <v>45.3</v>
      </c>
      <c r="J412" s="245" t="str">
        <f>TEXT(tblFood[[#This Row],[Date]],"mmmm")</f>
        <v>październik</v>
      </c>
      <c r="K412" s="152">
        <f>MONTH(tblFood[[#This Row],[Date]])</f>
        <v>10</v>
      </c>
    </row>
    <row r="413" spans="2:11">
      <c r="B413" s="236">
        <v>411</v>
      </c>
      <c r="C413" s="153">
        <v>45487</v>
      </c>
      <c r="D413" s="151" t="s">
        <v>2750</v>
      </c>
      <c r="E413" s="151" t="s">
        <v>2699</v>
      </c>
      <c r="F413" s="151" t="s">
        <v>2669</v>
      </c>
      <c r="G413" s="154">
        <v>12</v>
      </c>
      <c r="H413" s="152">
        <f>INDEX(prices,MATCH('Food Data'!E413,foods, 0),MATCH('Food Data'!F413,districts,0))</f>
        <v>7.91</v>
      </c>
      <c r="I413" s="152">
        <f t="shared" si="6"/>
        <v>94.92</v>
      </c>
      <c r="J413" s="245" t="str">
        <f>TEXT(tblFood[[#This Row],[Date]],"mmmm")</f>
        <v>lipiec</v>
      </c>
      <c r="K413" s="152">
        <f>MONTH(tblFood[[#This Row],[Date]])</f>
        <v>7</v>
      </c>
    </row>
    <row r="414" spans="2:11">
      <c r="B414" s="236">
        <v>412</v>
      </c>
      <c r="C414" s="153">
        <v>45355</v>
      </c>
      <c r="D414" s="151" t="s">
        <v>2744</v>
      </c>
      <c r="E414" s="151" t="s">
        <v>2711</v>
      </c>
      <c r="F414" s="151" t="s">
        <v>2671</v>
      </c>
      <c r="G414" s="154">
        <v>20</v>
      </c>
      <c r="H414" s="152">
        <f>INDEX(prices,MATCH('Food Data'!E414,foods, 0),MATCH('Food Data'!F414,districts,0))</f>
        <v>8.8800000000000008</v>
      </c>
      <c r="I414" s="152">
        <f t="shared" si="6"/>
        <v>177.60000000000002</v>
      </c>
      <c r="J414" s="245" t="str">
        <f>TEXT(tblFood[[#This Row],[Date]],"mmmm")</f>
        <v>marzec</v>
      </c>
      <c r="K414" s="152">
        <f>MONTH(tblFood[[#This Row],[Date]])</f>
        <v>3</v>
      </c>
    </row>
    <row r="415" spans="2:11">
      <c r="B415" s="236">
        <v>413</v>
      </c>
      <c r="C415" s="153">
        <v>45593</v>
      </c>
      <c r="D415" s="151" t="s">
        <v>2746</v>
      </c>
      <c r="E415" s="151" t="s">
        <v>2710</v>
      </c>
      <c r="F415" s="151" t="s">
        <v>2670</v>
      </c>
      <c r="G415" s="154">
        <v>17</v>
      </c>
      <c r="H415" s="152">
        <f>INDEX(prices,MATCH('Food Data'!E415,foods, 0),MATCH('Food Data'!F415,districts,0))</f>
        <v>8.5</v>
      </c>
      <c r="I415" s="152">
        <f t="shared" si="6"/>
        <v>144.5</v>
      </c>
      <c r="J415" s="245" t="str">
        <f>TEXT(tblFood[[#This Row],[Date]],"mmmm")</f>
        <v>październik</v>
      </c>
      <c r="K415" s="152">
        <f>MONTH(tblFood[[#This Row],[Date]])</f>
        <v>10</v>
      </c>
    </row>
    <row r="416" spans="2:11">
      <c r="B416" s="236">
        <v>414</v>
      </c>
      <c r="C416" s="153">
        <v>45310</v>
      </c>
      <c r="D416" s="151" t="s">
        <v>2750</v>
      </c>
      <c r="E416" s="151" t="s">
        <v>2691</v>
      </c>
      <c r="F416" s="151" t="s">
        <v>2671</v>
      </c>
      <c r="G416" s="154">
        <v>20</v>
      </c>
      <c r="H416" s="152">
        <f>INDEX(prices,MATCH('Food Data'!E416,foods, 0),MATCH('Food Data'!F416,districts,0))</f>
        <v>9.99</v>
      </c>
      <c r="I416" s="152">
        <f t="shared" si="6"/>
        <v>199.8</v>
      </c>
      <c r="J416" s="245" t="str">
        <f>TEXT(tblFood[[#This Row],[Date]],"mmmm")</f>
        <v>styczeń</v>
      </c>
      <c r="K416" s="152">
        <f>MONTH(tblFood[[#This Row],[Date]])</f>
        <v>1</v>
      </c>
    </row>
    <row r="417" spans="2:11">
      <c r="B417" s="236">
        <v>415</v>
      </c>
      <c r="C417" s="153">
        <v>45485</v>
      </c>
      <c r="D417" s="151" t="s">
        <v>2727</v>
      </c>
      <c r="E417" s="151" t="s">
        <v>2711</v>
      </c>
      <c r="F417" s="151" t="s">
        <v>2669</v>
      </c>
      <c r="G417" s="154">
        <v>8</v>
      </c>
      <c r="H417" s="152">
        <f>INDEX(prices,MATCH('Food Data'!E417,foods, 0),MATCH('Food Data'!F417,districts,0))</f>
        <v>8.4600000000000009</v>
      </c>
      <c r="I417" s="152">
        <f t="shared" si="6"/>
        <v>67.680000000000007</v>
      </c>
      <c r="J417" s="245" t="str">
        <f>TEXT(tblFood[[#This Row],[Date]],"mmmm")</f>
        <v>lipiec</v>
      </c>
      <c r="K417" s="152">
        <f>MONTH(tblFood[[#This Row],[Date]])</f>
        <v>7</v>
      </c>
    </row>
    <row r="418" spans="2:11">
      <c r="B418" s="236">
        <v>416</v>
      </c>
      <c r="C418" s="153">
        <v>45334</v>
      </c>
      <c r="D418" s="151" t="s">
        <v>2739</v>
      </c>
      <c r="E418" s="151" t="s">
        <v>2688</v>
      </c>
      <c r="F418" s="151" t="s">
        <v>2670</v>
      </c>
      <c r="G418" s="154">
        <v>17</v>
      </c>
      <c r="H418" s="152">
        <f>INDEX(prices,MATCH('Food Data'!E418,foods, 0),MATCH('Food Data'!F418,districts,0))</f>
        <v>15.77</v>
      </c>
      <c r="I418" s="152">
        <f t="shared" si="6"/>
        <v>268.08999999999997</v>
      </c>
      <c r="J418" s="245" t="str">
        <f>TEXT(tblFood[[#This Row],[Date]],"mmmm")</f>
        <v>luty</v>
      </c>
      <c r="K418" s="152">
        <f>MONTH(tblFood[[#This Row],[Date]])</f>
        <v>2</v>
      </c>
    </row>
    <row r="419" spans="2:11">
      <c r="B419" s="236">
        <v>417</v>
      </c>
      <c r="C419" s="153">
        <v>45404</v>
      </c>
      <c r="D419" s="151" t="s">
        <v>2734</v>
      </c>
      <c r="E419" s="151" t="s">
        <v>2687</v>
      </c>
      <c r="F419" s="151" t="s">
        <v>2670</v>
      </c>
      <c r="G419" s="154">
        <v>20</v>
      </c>
      <c r="H419" s="152">
        <f>INDEX(prices,MATCH('Food Data'!E419,foods, 0),MATCH('Food Data'!F419,districts,0))</f>
        <v>3.14</v>
      </c>
      <c r="I419" s="152">
        <f t="shared" si="6"/>
        <v>62.800000000000004</v>
      </c>
      <c r="J419" s="245" t="str">
        <f>TEXT(tblFood[[#This Row],[Date]],"mmmm")</f>
        <v>kwiecień</v>
      </c>
      <c r="K419" s="152">
        <f>MONTH(tblFood[[#This Row],[Date]])</f>
        <v>4</v>
      </c>
    </row>
    <row r="420" spans="2:11">
      <c r="B420" s="236">
        <v>418</v>
      </c>
      <c r="C420" s="153">
        <v>45552</v>
      </c>
      <c r="D420" s="151" t="s">
        <v>2732</v>
      </c>
      <c r="E420" s="151" t="s">
        <v>2704</v>
      </c>
      <c r="F420" s="151" t="s">
        <v>2671</v>
      </c>
      <c r="G420" s="154">
        <v>3</v>
      </c>
      <c r="H420" s="152">
        <f>INDEX(prices,MATCH('Food Data'!E420,foods, 0),MATCH('Food Data'!F420,districts,0))</f>
        <v>6.86</v>
      </c>
      <c r="I420" s="152">
        <f t="shared" si="6"/>
        <v>20.580000000000002</v>
      </c>
      <c r="J420" s="245" t="str">
        <f>TEXT(tblFood[[#This Row],[Date]],"mmmm")</f>
        <v>wrzesień</v>
      </c>
      <c r="K420" s="152">
        <f>MONTH(tblFood[[#This Row],[Date]])</f>
        <v>9</v>
      </c>
    </row>
    <row r="421" spans="2:11">
      <c r="B421" s="236">
        <v>419</v>
      </c>
      <c r="C421" s="153">
        <v>45557</v>
      </c>
      <c r="D421" s="151" t="s">
        <v>2744</v>
      </c>
      <c r="E421" s="151" t="s">
        <v>2686</v>
      </c>
      <c r="F421" s="151" t="s">
        <v>2671</v>
      </c>
      <c r="G421" s="154">
        <v>17</v>
      </c>
      <c r="H421" s="152">
        <f>INDEX(prices,MATCH('Food Data'!E421,foods, 0),MATCH('Food Data'!F421,districts,0))</f>
        <v>14.14</v>
      </c>
      <c r="I421" s="152">
        <f t="shared" si="6"/>
        <v>240.38</v>
      </c>
      <c r="J421" s="245" t="str">
        <f>TEXT(tblFood[[#This Row],[Date]],"mmmm")</f>
        <v>wrzesień</v>
      </c>
      <c r="K421" s="152">
        <f>MONTH(tblFood[[#This Row],[Date]])</f>
        <v>9</v>
      </c>
    </row>
    <row r="422" spans="2:11">
      <c r="B422" s="236">
        <v>420</v>
      </c>
      <c r="C422" s="153">
        <v>45427</v>
      </c>
      <c r="D422" s="151" t="s">
        <v>2746</v>
      </c>
      <c r="E422" s="151" t="s">
        <v>2676</v>
      </c>
      <c r="F422" s="151" t="s">
        <v>2672</v>
      </c>
      <c r="G422" s="154">
        <v>1</v>
      </c>
      <c r="H422" s="152">
        <f>INDEX(prices,MATCH('Food Data'!E422,foods, 0),MATCH('Food Data'!F422,districts,0))</f>
        <v>14.22</v>
      </c>
      <c r="I422" s="152">
        <f t="shared" si="6"/>
        <v>14.22</v>
      </c>
      <c r="J422" s="245" t="str">
        <f>TEXT(tblFood[[#This Row],[Date]],"mmmm")</f>
        <v>maj</v>
      </c>
      <c r="K422" s="152">
        <f>MONTH(tblFood[[#This Row],[Date]])</f>
        <v>5</v>
      </c>
    </row>
    <row r="423" spans="2:11">
      <c r="B423" s="236">
        <v>421</v>
      </c>
      <c r="C423" s="153">
        <v>45635</v>
      </c>
      <c r="D423" s="151" t="s">
        <v>2744</v>
      </c>
      <c r="E423" s="151" t="s">
        <v>2675</v>
      </c>
      <c r="F423" s="151" t="s">
        <v>2669</v>
      </c>
      <c r="G423" s="154">
        <v>10</v>
      </c>
      <c r="H423" s="152">
        <f>INDEX(prices,MATCH('Food Data'!E423,foods, 0),MATCH('Food Data'!F423,districts,0))</f>
        <v>7.1</v>
      </c>
      <c r="I423" s="152">
        <f t="shared" si="6"/>
        <v>71</v>
      </c>
      <c r="J423" s="245" t="str">
        <f>TEXT(tblFood[[#This Row],[Date]],"mmmm")</f>
        <v>grudzień</v>
      </c>
      <c r="K423" s="152">
        <f>MONTH(tblFood[[#This Row],[Date]])</f>
        <v>12</v>
      </c>
    </row>
    <row r="424" spans="2:11">
      <c r="B424" s="236">
        <v>422</v>
      </c>
      <c r="C424" s="153">
        <v>45331</v>
      </c>
      <c r="D424" s="151" t="s">
        <v>2741</v>
      </c>
      <c r="E424" s="151" t="s">
        <v>2699</v>
      </c>
      <c r="F424" s="151" t="s">
        <v>2669</v>
      </c>
      <c r="G424" s="154">
        <v>14</v>
      </c>
      <c r="H424" s="152">
        <f>INDEX(prices,MATCH('Food Data'!E424,foods, 0),MATCH('Food Data'!F424,districts,0))</f>
        <v>7.91</v>
      </c>
      <c r="I424" s="152">
        <f t="shared" si="6"/>
        <v>110.74000000000001</v>
      </c>
      <c r="J424" s="245" t="str">
        <f>TEXT(tblFood[[#This Row],[Date]],"mmmm")</f>
        <v>luty</v>
      </c>
      <c r="K424" s="152">
        <f>MONTH(tblFood[[#This Row],[Date]])</f>
        <v>2</v>
      </c>
    </row>
    <row r="425" spans="2:11">
      <c r="B425" s="236">
        <v>423</v>
      </c>
      <c r="C425" s="153">
        <v>45321</v>
      </c>
      <c r="D425" s="151" t="s">
        <v>2747</v>
      </c>
      <c r="E425" s="151" t="s">
        <v>2705</v>
      </c>
      <c r="F425" s="151" t="s">
        <v>2670</v>
      </c>
      <c r="G425" s="154">
        <v>6</v>
      </c>
      <c r="H425" s="152">
        <f>INDEX(prices,MATCH('Food Data'!E425,foods, 0),MATCH('Food Data'!F425,districts,0))</f>
        <v>7.72</v>
      </c>
      <c r="I425" s="152">
        <f t="shared" si="6"/>
        <v>46.32</v>
      </c>
      <c r="J425" s="245" t="str">
        <f>TEXT(tblFood[[#This Row],[Date]],"mmmm")</f>
        <v>styczeń</v>
      </c>
      <c r="K425" s="152">
        <f>MONTH(tblFood[[#This Row],[Date]])</f>
        <v>1</v>
      </c>
    </row>
    <row r="426" spans="2:11">
      <c r="B426" s="236">
        <v>424</v>
      </c>
      <c r="C426" s="153">
        <v>45524</v>
      </c>
      <c r="D426" s="151" t="s">
        <v>2740</v>
      </c>
      <c r="E426" s="151" t="s">
        <v>2709</v>
      </c>
      <c r="F426" s="151" t="s">
        <v>2671</v>
      </c>
      <c r="G426" s="154">
        <v>16</v>
      </c>
      <c r="H426" s="152">
        <f>INDEX(prices,MATCH('Food Data'!E426,foods, 0),MATCH('Food Data'!F426,districts,0))</f>
        <v>11.5</v>
      </c>
      <c r="I426" s="152">
        <f t="shared" si="6"/>
        <v>184</v>
      </c>
      <c r="J426" s="245" t="str">
        <f>TEXT(tblFood[[#This Row],[Date]],"mmmm")</f>
        <v>sierpień</v>
      </c>
      <c r="K426" s="152">
        <f>MONTH(tblFood[[#This Row],[Date]])</f>
        <v>8</v>
      </c>
    </row>
    <row r="427" spans="2:11">
      <c r="B427" s="236">
        <v>425</v>
      </c>
      <c r="C427" s="153">
        <v>45417</v>
      </c>
      <c r="D427" s="151" t="s">
        <v>2743</v>
      </c>
      <c r="E427" s="151" t="s">
        <v>2708</v>
      </c>
      <c r="F427" s="151" t="s">
        <v>2672</v>
      </c>
      <c r="G427" s="154">
        <v>18</v>
      </c>
      <c r="H427" s="152">
        <f>INDEX(prices,MATCH('Food Data'!E427,foods, 0),MATCH('Food Data'!F427,districts,0))</f>
        <v>5.49</v>
      </c>
      <c r="I427" s="152">
        <f t="shared" si="6"/>
        <v>98.820000000000007</v>
      </c>
      <c r="J427" s="245" t="str">
        <f>TEXT(tblFood[[#This Row],[Date]],"mmmm")</f>
        <v>maj</v>
      </c>
      <c r="K427" s="152">
        <f>MONTH(tblFood[[#This Row],[Date]])</f>
        <v>5</v>
      </c>
    </row>
    <row r="428" spans="2:11">
      <c r="B428" s="236">
        <v>426</v>
      </c>
      <c r="C428" s="153">
        <v>45443</v>
      </c>
      <c r="D428" s="151" t="s">
        <v>2747</v>
      </c>
      <c r="E428" s="151" t="s">
        <v>2679</v>
      </c>
      <c r="F428" s="151" t="s">
        <v>2672</v>
      </c>
      <c r="G428" s="154">
        <v>17</v>
      </c>
      <c r="H428" s="152">
        <f>INDEX(prices,MATCH('Food Data'!E428,foods, 0),MATCH('Food Data'!F428,districts,0))</f>
        <v>9.43</v>
      </c>
      <c r="I428" s="152">
        <f t="shared" si="6"/>
        <v>160.31</v>
      </c>
      <c r="J428" s="245" t="str">
        <f>TEXT(tblFood[[#This Row],[Date]],"mmmm")</f>
        <v>maj</v>
      </c>
      <c r="K428" s="152">
        <f>MONTH(tblFood[[#This Row],[Date]])</f>
        <v>5</v>
      </c>
    </row>
    <row r="429" spans="2:11">
      <c r="B429" s="236">
        <v>427</v>
      </c>
      <c r="C429" s="153">
        <v>45656</v>
      </c>
      <c r="D429" s="151" t="s">
        <v>2749</v>
      </c>
      <c r="E429" s="151" t="s">
        <v>2691</v>
      </c>
      <c r="F429" s="151" t="s">
        <v>2671</v>
      </c>
      <c r="G429" s="154">
        <v>6</v>
      </c>
      <c r="H429" s="152">
        <f>INDEX(prices,MATCH('Food Data'!E429,foods, 0),MATCH('Food Data'!F429,districts,0))</f>
        <v>9.99</v>
      </c>
      <c r="I429" s="152">
        <f t="shared" si="6"/>
        <v>59.94</v>
      </c>
      <c r="J429" s="245" t="str">
        <f>TEXT(tblFood[[#This Row],[Date]],"mmmm")</f>
        <v>grudzień</v>
      </c>
      <c r="K429" s="152">
        <f>MONTH(tblFood[[#This Row],[Date]])</f>
        <v>12</v>
      </c>
    </row>
    <row r="430" spans="2:11">
      <c r="B430" s="236">
        <v>428</v>
      </c>
      <c r="C430" s="153">
        <v>45322</v>
      </c>
      <c r="D430" s="151" t="s">
        <v>2738</v>
      </c>
      <c r="E430" s="151" t="s">
        <v>2721</v>
      </c>
      <c r="F430" s="151" t="s">
        <v>2671</v>
      </c>
      <c r="G430" s="154">
        <v>7</v>
      </c>
      <c r="H430" s="152">
        <f>INDEX(prices,MATCH('Food Data'!E430,foods, 0),MATCH('Food Data'!F430,districts,0))</f>
        <v>16.22</v>
      </c>
      <c r="I430" s="152">
        <f t="shared" si="6"/>
        <v>113.53999999999999</v>
      </c>
      <c r="J430" s="245" t="str">
        <f>TEXT(tblFood[[#This Row],[Date]],"mmmm")</f>
        <v>styczeń</v>
      </c>
      <c r="K430" s="152">
        <f>MONTH(tblFood[[#This Row],[Date]])</f>
        <v>1</v>
      </c>
    </row>
    <row r="431" spans="2:11">
      <c r="B431" s="236">
        <v>429</v>
      </c>
      <c r="C431" s="153">
        <v>45592</v>
      </c>
      <c r="D431" s="151" t="s">
        <v>2739</v>
      </c>
      <c r="E431" s="151" t="s">
        <v>2700</v>
      </c>
      <c r="F431" s="151" t="s">
        <v>2671</v>
      </c>
      <c r="G431" s="154">
        <v>4</v>
      </c>
      <c r="H431" s="152">
        <f>INDEX(prices,MATCH('Food Data'!E431,foods, 0),MATCH('Food Data'!F431,districts,0))</f>
        <v>3.98</v>
      </c>
      <c r="I431" s="152">
        <f t="shared" si="6"/>
        <v>15.92</v>
      </c>
      <c r="J431" s="245" t="str">
        <f>TEXT(tblFood[[#This Row],[Date]],"mmmm")</f>
        <v>październik</v>
      </c>
      <c r="K431" s="152">
        <f>MONTH(tblFood[[#This Row],[Date]])</f>
        <v>10</v>
      </c>
    </row>
    <row r="432" spans="2:11">
      <c r="B432" s="236">
        <v>430</v>
      </c>
      <c r="C432" s="153">
        <v>45651</v>
      </c>
      <c r="D432" s="151" t="s">
        <v>2749</v>
      </c>
      <c r="E432" s="151" t="s">
        <v>2701</v>
      </c>
      <c r="F432" s="151" t="s">
        <v>2671</v>
      </c>
      <c r="G432" s="154">
        <v>5</v>
      </c>
      <c r="H432" s="152">
        <f>INDEX(prices,MATCH('Food Data'!E432,foods, 0),MATCH('Food Data'!F432,districts,0))</f>
        <v>7.49</v>
      </c>
      <c r="I432" s="152">
        <f t="shared" si="6"/>
        <v>37.450000000000003</v>
      </c>
      <c r="J432" s="245" t="str">
        <f>TEXT(tblFood[[#This Row],[Date]],"mmmm")</f>
        <v>grudzień</v>
      </c>
      <c r="K432" s="152">
        <f>MONTH(tblFood[[#This Row],[Date]])</f>
        <v>12</v>
      </c>
    </row>
    <row r="433" spans="2:11">
      <c r="B433" s="236">
        <v>431</v>
      </c>
      <c r="C433" s="153">
        <v>45609</v>
      </c>
      <c r="D433" s="151" t="s">
        <v>2736</v>
      </c>
      <c r="E433" s="151" t="s">
        <v>2708</v>
      </c>
      <c r="F433" s="151" t="s">
        <v>2671</v>
      </c>
      <c r="G433" s="154">
        <v>1</v>
      </c>
      <c r="H433" s="152">
        <f>INDEX(prices,MATCH('Food Data'!E433,foods, 0),MATCH('Food Data'!F433,districts,0))</f>
        <v>5.13</v>
      </c>
      <c r="I433" s="152">
        <f t="shared" si="6"/>
        <v>5.13</v>
      </c>
      <c r="J433" s="245" t="str">
        <f>TEXT(tblFood[[#This Row],[Date]],"mmmm")</f>
        <v>listopad</v>
      </c>
      <c r="K433" s="152">
        <f>MONTH(tblFood[[#This Row],[Date]])</f>
        <v>11</v>
      </c>
    </row>
    <row r="434" spans="2:11">
      <c r="B434" s="236">
        <v>432</v>
      </c>
      <c r="C434" s="153">
        <v>45360</v>
      </c>
      <c r="D434" s="151" t="s">
        <v>2741</v>
      </c>
      <c r="E434" s="151" t="s">
        <v>2713</v>
      </c>
      <c r="F434" s="151" t="s">
        <v>2671</v>
      </c>
      <c r="G434" s="154">
        <v>8</v>
      </c>
      <c r="H434" s="152">
        <f>INDEX(prices,MATCH('Food Data'!E434,foods, 0),MATCH('Food Data'!F434,districts,0))</f>
        <v>14.59</v>
      </c>
      <c r="I434" s="152">
        <f t="shared" si="6"/>
        <v>116.72</v>
      </c>
      <c r="J434" s="245" t="str">
        <f>TEXT(tblFood[[#This Row],[Date]],"mmmm")</f>
        <v>marzec</v>
      </c>
      <c r="K434" s="152">
        <f>MONTH(tblFood[[#This Row],[Date]])</f>
        <v>3</v>
      </c>
    </row>
    <row r="435" spans="2:11">
      <c r="B435" s="236">
        <v>433</v>
      </c>
      <c r="C435" s="153">
        <v>45639</v>
      </c>
      <c r="D435" s="151" t="s">
        <v>2732</v>
      </c>
      <c r="E435" s="151" t="s">
        <v>2711</v>
      </c>
      <c r="F435" s="151" t="s">
        <v>2670</v>
      </c>
      <c r="G435" s="154">
        <v>4</v>
      </c>
      <c r="H435" s="152">
        <f>INDEX(prices,MATCH('Food Data'!E435,foods, 0),MATCH('Food Data'!F435,districts,0))</f>
        <v>8.8800000000000008</v>
      </c>
      <c r="I435" s="152">
        <f t="shared" si="6"/>
        <v>35.520000000000003</v>
      </c>
      <c r="J435" s="245" t="str">
        <f>TEXT(tblFood[[#This Row],[Date]],"mmmm")</f>
        <v>grudzień</v>
      </c>
      <c r="K435" s="152">
        <f>MONTH(tblFood[[#This Row],[Date]])</f>
        <v>12</v>
      </c>
    </row>
    <row r="436" spans="2:11">
      <c r="B436" s="236">
        <v>434</v>
      </c>
      <c r="C436" s="153">
        <v>45522</v>
      </c>
      <c r="D436" s="151" t="s">
        <v>2739</v>
      </c>
      <c r="E436" s="151" t="s">
        <v>2680</v>
      </c>
      <c r="F436" s="151" t="s">
        <v>2669</v>
      </c>
      <c r="G436" s="154">
        <v>1</v>
      </c>
      <c r="H436" s="152">
        <f>INDEX(prices,MATCH('Food Data'!E436,foods, 0),MATCH('Food Data'!F436,districts,0))</f>
        <v>1.89</v>
      </c>
      <c r="I436" s="152">
        <f t="shared" si="6"/>
        <v>1.89</v>
      </c>
      <c r="J436" s="245" t="str">
        <f>TEXT(tblFood[[#This Row],[Date]],"mmmm")</f>
        <v>sierpień</v>
      </c>
      <c r="K436" s="152">
        <f>MONTH(tblFood[[#This Row],[Date]])</f>
        <v>8</v>
      </c>
    </row>
    <row r="437" spans="2:11">
      <c r="B437" s="236">
        <v>435</v>
      </c>
      <c r="C437" s="153">
        <v>45647</v>
      </c>
      <c r="D437" s="151" t="s">
        <v>2744</v>
      </c>
      <c r="E437" s="151" t="s">
        <v>2701</v>
      </c>
      <c r="F437" s="151" t="s">
        <v>2670</v>
      </c>
      <c r="G437" s="154">
        <v>9</v>
      </c>
      <c r="H437" s="152">
        <f>INDEX(prices,MATCH('Food Data'!E437,foods, 0),MATCH('Food Data'!F437,districts,0))</f>
        <v>7</v>
      </c>
      <c r="I437" s="152">
        <f t="shared" si="6"/>
        <v>63</v>
      </c>
      <c r="J437" s="245" t="str">
        <f>TEXT(tblFood[[#This Row],[Date]],"mmmm")</f>
        <v>grudzień</v>
      </c>
      <c r="K437" s="152">
        <f>MONTH(tblFood[[#This Row],[Date]])</f>
        <v>12</v>
      </c>
    </row>
    <row r="438" spans="2:11">
      <c r="B438" s="236">
        <v>436</v>
      </c>
      <c r="C438" s="153">
        <v>45487</v>
      </c>
      <c r="D438" s="151" t="s">
        <v>2740</v>
      </c>
      <c r="E438" s="151" t="s">
        <v>2708</v>
      </c>
      <c r="F438" s="151" t="s">
        <v>2669</v>
      </c>
      <c r="G438" s="154">
        <v>12</v>
      </c>
      <c r="H438" s="152">
        <f>INDEX(prices,MATCH('Food Data'!E438,foods, 0),MATCH('Food Data'!F438,districts,0))</f>
        <v>4.84</v>
      </c>
      <c r="I438" s="152">
        <f t="shared" si="6"/>
        <v>58.08</v>
      </c>
      <c r="J438" s="245" t="str">
        <f>TEXT(tblFood[[#This Row],[Date]],"mmmm")</f>
        <v>lipiec</v>
      </c>
      <c r="K438" s="152">
        <f>MONTH(tblFood[[#This Row],[Date]])</f>
        <v>7</v>
      </c>
    </row>
    <row r="439" spans="2:11">
      <c r="B439" s="236">
        <v>437</v>
      </c>
      <c r="C439" s="153">
        <v>45624</v>
      </c>
      <c r="D439" s="151" t="s">
        <v>2728</v>
      </c>
      <c r="E439" s="151" t="s">
        <v>2675</v>
      </c>
      <c r="F439" s="151" t="s">
        <v>2671</v>
      </c>
      <c r="G439" s="154">
        <v>13</v>
      </c>
      <c r="H439" s="152">
        <f>INDEX(prices,MATCH('Food Data'!E439,foods, 0),MATCH('Food Data'!F439,districts,0))</f>
        <v>7.53</v>
      </c>
      <c r="I439" s="152">
        <f t="shared" si="6"/>
        <v>97.89</v>
      </c>
      <c r="J439" s="245" t="str">
        <f>TEXT(tblFood[[#This Row],[Date]],"mmmm")</f>
        <v>listopad</v>
      </c>
      <c r="K439" s="152">
        <f>MONTH(tblFood[[#This Row],[Date]])</f>
        <v>11</v>
      </c>
    </row>
    <row r="440" spans="2:11">
      <c r="B440" s="236">
        <v>438</v>
      </c>
      <c r="C440" s="153">
        <v>45642</v>
      </c>
      <c r="D440" s="151" t="s">
        <v>2739</v>
      </c>
      <c r="E440" s="151" t="s">
        <v>2717</v>
      </c>
      <c r="F440" s="151" t="s">
        <v>2671</v>
      </c>
      <c r="G440" s="154">
        <v>11</v>
      </c>
      <c r="H440" s="152">
        <f>INDEX(prices,MATCH('Food Data'!E440,foods, 0),MATCH('Food Data'!F440,districts,0))</f>
        <v>15.27</v>
      </c>
      <c r="I440" s="152">
        <f t="shared" si="6"/>
        <v>167.97</v>
      </c>
      <c r="J440" s="245" t="str">
        <f>TEXT(tblFood[[#This Row],[Date]],"mmmm")</f>
        <v>grudzień</v>
      </c>
      <c r="K440" s="152">
        <f>MONTH(tblFood[[#This Row],[Date]])</f>
        <v>12</v>
      </c>
    </row>
    <row r="441" spans="2:11">
      <c r="B441" s="236">
        <v>439</v>
      </c>
      <c r="C441" s="153">
        <v>45323</v>
      </c>
      <c r="D441" s="151" t="s">
        <v>2729</v>
      </c>
      <c r="E441" s="151" t="s">
        <v>2673</v>
      </c>
      <c r="F441" s="151" t="s">
        <v>2672</v>
      </c>
      <c r="G441" s="154">
        <v>6</v>
      </c>
      <c r="H441" s="152">
        <f>INDEX(prices,MATCH('Food Data'!E441,foods, 0),MATCH('Food Data'!F441,districts,0))</f>
        <v>13.78</v>
      </c>
      <c r="I441" s="152">
        <f t="shared" si="6"/>
        <v>82.679999999999993</v>
      </c>
      <c r="J441" s="245" t="str">
        <f>TEXT(tblFood[[#This Row],[Date]],"mmmm")</f>
        <v>luty</v>
      </c>
      <c r="K441" s="152">
        <f>MONTH(tblFood[[#This Row],[Date]])</f>
        <v>2</v>
      </c>
    </row>
    <row r="442" spans="2:11">
      <c r="B442" s="236">
        <v>440</v>
      </c>
      <c r="C442" s="153">
        <v>45629</v>
      </c>
      <c r="D442" s="151" t="s">
        <v>2739</v>
      </c>
      <c r="E442" s="151" t="s">
        <v>2678</v>
      </c>
      <c r="F442" s="151" t="s">
        <v>2671</v>
      </c>
      <c r="G442" s="154">
        <v>3</v>
      </c>
      <c r="H442" s="152">
        <f>INDEX(prices,MATCH('Food Data'!E442,foods, 0),MATCH('Food Data'!F442,districts,0))</f>
        <v>5.21</v>
      </c>
      <c r="I442" s="152">
        <f t="shared" si="6"/>
        <v>15.629999999999999</v>
      </c>
      <c r="J442" s="245" t="str">
        <f>TEXT(tblFood[[#This Row],[Date]],"mmmm")</f>
        <v>grudzień</v>
      </c>
      <c r="K442" s="152">
        <f>MONTH(tblFood[[#This Row],[Date]])</f>
        <v>12</v>
      </c>
    </row>
    <row r="443" spans="2:11">
      <c r="B443" s="236">
        <v>441</v>
      </c>
      <c r="C443" s="153">
        <v>45420</v>
      </c>
      <c r="D443" s="151" t="s">
        <v>2744</v>
      </c>
      <c r="E443" s="151" t="s">
        <v>2707</v>
      </c>
      <c r="F443" s="151" t="s">
        <v>2669</v>
      </c>
      <c r="G443" s="154">
        <v>9</v>
      </c>
      <c r="H443" s="152">
        <f>INDEX(prices,MATCH('Food Data'!E443,foods, 0),MATCH('Food Data'!F443,districts,0))</f>
        <v>11.75</v>
      </c>
      <c r="I443" s="152">
        <f t="shared" si="6"/>
        <v>105.75</v>
      </c>
      <c r="J443" s="245" t="str">
        <f>TEXT(tblFood[[#This Row],[Date]],"mmmm")</f>
        <v>maj</v>
      </c>
      <c r="K443" s="152">
        <f>MONTH(tblFood[[#This Row],[Date]])</f>
        <v>5</v>
      </c>
    </row>
    <row r="444" spans="2:11">
      <c r="B444" s="236">
        <v>442</v>
      </c>
      <c r="C444" s="153">
        <v>45650</v>
      </c>
      <c r="D444" s="151" t="s">
        <v>2738</v>
      </c>
      <c r="E444" s="151" t="s">
        <v>2709</v>
      </c>
      <c r="F444" s="151" t="s">
        <v>2670</v>
      </c>
      <c r="G444" s="154">
        <v>1</v>
      </c>
      <c r="H444" s="152">
        <f>INDEX(prices,MATCH('Food Data'!E444,foods, 0),MATCH('Food Data'!F444,districts,0))</f>
        <v>12.37</v>
      </c>
      <c r="I444" s="152">
        <f t="shared" si="6"/>
        <v>12.37</v>
      </c>
      <c r="J444" s="245" t="str">
        <f>TEXT(tblFood[[#This Row],[Date]],"mmmm")</f>
        <v>grudzień</v>
      </c>
      <c r="K444" s="152">
        <f>MONTH(tblFood[[#This Row],[Date]])</f>
        <v>12</v>
      </c>
    </row>
    <row r="445" spans="2:11">
      <c r="B445" s="236">
        <v>443</v>
      </c>
      <c r="C445" s="153">
        <v>45334</v>
      </c>
      <c r="D445" s="151" t="s">
        <v>2734</v>
      </c>
      <c r="E445" s="151" t="s">
        <v>2693</v>
      </c>
      <c r="F445" s="151" t="s">
        <v>2669</v>
      </c>
      <c r="G445" s="154">
        <v>4</v>
      </c>
      <c r="H445" s="152">
        <f>INDEX(prices,MATCH('Food Data'!E445,foods, 0),MATCH('Food Data'!F445,districts,0))</f>
        <v>1.97</v>
      </c>
      <c r="I445" s="152">
        <f t="shared" si="6"/>
        <v>7.88</v>
      </c>
      <c r="J445" s="245" t="str">
        <f>TEXT(tblFood[[#This Row],[Date]],"mmmm")</f>
        <v>luty</v>
      </c>
      <c r="K445" s="152">
        <f>MONTH(tblFood[[#This Row],[Date]])</f>
        <v>2</v>
      </c>
    </row>
    <row r="446" spans="2:11">
      <c r="B446" s="236">
        <v>444</v>
      </c>
      <c r="C446" s="153">
        <v>45653</v>
      </c>
      <c r="D446" s="151" t="s">
        <v>2735</v>
      </c>
      <c r="E446" s="151" t="s">
        <v>2714</v>
      </c>
      <c r="F446" s="151" t="s">
        <v>2669</v>
      </c>
      <c r="G446" s="154">
        <v>6</v>
      </c>
      <c r="H446" s="152">
        <f>INDEX(prices,MATCH('Food Data'!E446,foods, 0),MATCH('Food Data'!F446,districts,0))</f>
        <v>7.24</v>
      </c>
      <c r="I446" s="152">
        <f t="shared" si="6"/>
        <v>43.44</v>
      </c>
      <c r="J446" s="245" t="str">
        <f>TEXT(tblFood[[#This Row],[Date]],"mmmm")</f>
        <v>grudzień</v>
      </c>
      <c r="K446" s="152">
        <f>MONTH(tblFood[[#This Row],[Date]])</f>
        <v>12</v>
      </c>
    </row>
    <row r="447" spans="2:11">
      <c r="B447" s="236">
        <v>445</v>
      </c>
      <c r="C447" s="153">
        <v>45373</v>
      </c>
      <c r="D447" s="151" t="s">
        <v>2747</v>
      </c>
      <c r="E447" s="151" t="s">
        <v>2686</v>
      </c>
      <c r="F447" s="151" t="s">
        <v>2672</v>
      </c>
      <c r="G447" s="154">
        <v>4</v>
      </c>
      <c r="H447" s="152">
        <f>INDEX(prices,MATCH('Food Data'!E447,foods, 0),MATCH('Food Data'!F447,districts,0))</f>
        <v>13.29</v>
      </c>
      <c r="I447" s="152">
        <f t="shared" si="6"/>
        <v>53.16</v>
      </c>
      <c r="J447" s="245" t="str">
        <f>TEXT(tblFood[[#This Row],[Date]],"mmmm")</f>
        <v>marzec</v>
      </c>
      <c r="K447" s="152">
        <f>MONTH(tblFood[[#This Row],[Date]])</f>
        <v>3</v>
      </c>
    </row>
    <row r="448" spans="2:11">
      <c r="B448" s="236">
        <v>446</v>
      </c>
      <c r="C448" s="153">
        <v>45359</v>
      </c>
      <c r="D448" s="151" t="s">
        <v>2746</v>
      </c>
      <c r="E448" s="151" t="s">
        <v>2703</v>
      </c>
      <c r="F448" s="151" t="s">
        <v>2672</v>
      </c>
      <c r="G448" s="154">
        <v>18</v>
      </c>
      <c r="H448" s="152">
        <f>INDEX(prices,MATCH('Food Data'!E448,foods, 0),MATCH('Food Data'!F448,districts,0))</f>
        <v>8.64</v>
      </c>
      <c r="I448" s="152">
        <f t="shared" si="6"/>
        <v>155.52000000000001</v>
      </c>
      <c r="J448" s="245" t="str">
        <f>TEXT(tblFood[[#This Row],[Date]],"mmmm")</f>
        <v>marzec</v>
      </c>
      <c r="K448" s="152">
        <f>MONTH(tblFood[[#This Row],[Date]])</f>
        <v>3</v>
      </c>
    </row>
    <row r="449" spans="2:11">
      <c r="B449" s="236">
        <v>447</v>
      </c>
      <c r="C449" s="153">
        <v>45577</v>
      </c>
      <c r="D449" s="151" t="s">
        <v>2749</v>
      </c>
      <c r="E449" s="151" t="s">
        <v>2710</v>
      </c>
      <c r="F449" s="151" t="s">
        <v>2670</v>
      </c>
      <c r="G449" s="154">
        <v>4</v>
      </c>
      <c r="H449" s="152">
        <f>INDEX(prices,MATCH('Food Data'!E449,foods, 0),MATCH('Food Data'!F449,districts,0))</f>
        <v>8.5</v>
      </c>
      <c r="I449" s="152">
        <f t="shared" si="6"/>
        <v>34</v>
      </c>
      <c r="J449" s="245" t="str">
        <f>TEXT(tblFood[[#This Row],[Date]],"mmmm")</f>
        <v>październik</v>
      </c>
      <c r="K449" s="152">
        <f>MONTH(tblFood[[#This Row],[Date]])</f>
        <v>10</v>
      </c>
    </row>
    <row r="450" spans="2:11">
      <c r="B450" s="236">
        <v>448</v>
      </c>
      <c r="C450" s="153">
        <v>45368</v>
      </c>
      <c r="D450" s="151" t="s">
        <v>2740</v>
      </c>
      <c r="E450" s="151" t="s">
        <v>2706</v>
      </c>
      <c r="F450" s="151" t="s">
        <v>2670</v>
      </c>
      <c r="G450" s="154">
        <v>2</v>
      </c>
      <c r="H450" s="152">
        <f>INDEX(prices,MATCH('Food Data'!E450,foods, 0),MATCH('Food Data'!F450,districts,0))</f>
        <v>10.77</v>
      </c>
      <c r="I450" s="152">
        <f t="shared" si="6"/>
        <v>21.54</v>
      </c>
      <c r="J450" s="245" t="str">
        <f>TEXT(tblFood[[#This Row],[Date]],"mmmm")</f>
        <v>marzec</v>
      </c>
      <c r="K450" s="152">
        <f>MONTH(tblFood[[#This Row],[Date]])</f>
        <v>3</v>
      </c>
    </row>
    <row r="451" spans="2:11">
      <c r="B451" s="236">
        <v>449</v>
      </c>
      <c r="C451" s="153">
        <v>45618</v>
      </c>
      <c r="D451" s="151" t="s">
        <v>2739</v>
      </c>
      <c r="E451" s="151" t="s">
        <v>2662</v>
      </c>
      <c r="F451" s="151" t="s">
        <v>2671</v>
      </c>
      <c r="G451" s="154">
        <v>5</v>
      </c>
      <c r="H451" s="152">
        <f>INDEX(prices,MATCH('Food Data'!E451,foods, 0),MATCH('Food Data'!F451,districts,0))</f>
        <v>12.48</v>
      </c>
      <c r="I451" s="152">
        <f t="shared" si="6"/>
        <v>62.400000000000006</v>
      </c>
      <c r="J451" s="245" t="str">
        <f>TEXT(tblFood[[#This Row],[Date]],"mmmm")</f>
        <v>listopad</v>
      </c>
      <c r="K451" s="152">
        <f>MONTH(tblFood[[#This Row],[Date]])</f>
        <v>11</v>
      </c>
    </row>
    <row r="452" spans="2:11">
      <c r="B452" s="236">
        <v>450</v>
      </c>
      <c r="C452" s="153">
        <v>45485</v>
      </c>
      <c r="D452" s="151" t="s">
        <v>2734</v>
      </c>
      <c r="E452" s="151" t="s">
        <v>2675</v>
      </c>
      <c r="F452" s="151" t="s">
        <v>2670</v>
      </c>
      <c r="G452" s="154">
        <v>4</v>
      </c>
      <c r="H452" s="152">
        <f>INDEX(prices,MATCH('Food Data'!E452,foods, 0),MATCH('Food Data'!F452,districts,0))</f>
        <v>7.38</v>
      </c>
      <c r="I452" s="152">
        <f t="shared" ref="I452:I515" si="7">G452*H452</f>
        <v>29.52</v>
      </c>
      <c r="J452" s="245" t="str">
        <f>TEXT(tblFood[[#This Row],[Date]],"mmmm")</f>
        <v>lipiec</v>
      </c>
      <c r="K452" s="152">
        <f>MONTH(tblFood[[#This Row],[Date]])</f>
        <v>7</v>
      </c>
    </row>
    <row r="453" spans="2:11">
      <c r="B453" s="236">
        <v>451</v>
      </c>
      <c r="C453" s="153">
        <v>45581</v>
      </c>
      <c r="D453" s="151" t="s">
        <v>2739</v>
      </c>
      <c r="E453" s="151" t="s">
        <v>2702</v>
      </c>
      <c r="F453" s="151" t="s">
        <v>2669</v>
      </c>
      <c r="G453" s="154">
        <v>17</v>
      </c>
      <c r="H453" s="152">
        <f>INDEX(prices,MATCH('Food Data'!E453,foods, 0),MATCH('Food Data'!F453,districts,0))</f>
        <v>5.32</v>
      </c>
      <c r="I453" s="152">
        <f t="shared" si="7"/>
        <v>90.44</v>
      </c>
      <c r="J453" s="245" t="str">
        <f>TEXT(tblFood[[#This Row],[Date]],"mmmm")</f>
        <v>październik</v>
      </c>
      <c r="K453" s="152">
        <f>MONTH(tblFood[[#This Row],[Date]])</f>
        <v>10</v>
      </c>
    </row>
    <row r="454" spans="2:11">
      <c r="B454" s="236">
        <v>452</v>
      </c>
      <c r="C454" s="153">
        <v>45412</v>
      </c>
      <c r="D454" s="151" t="s">
        <v>2737</v>
      </c>
      <c r="E454" s="151" t="s">
        <v>2674</v>
      </c>
      <c r="F454" s="151" t="s">
        <v>2670</v>
      </c>
      <c r="G454" s="154">
        <v>18</v>
      </c>
      <c r="H454" s="152">
        <f>INDEX(prices,MATCH('Food Data'!E454,foods, 0),MATCH('Food Data'!F454,districts,0))</f>
        <v>5.78</v>
      </c>
      <c r="I454" s="152">
        <f t="shared" si="7"/>
        <v>104.04</v>
      </c>
      <c r="J454" s="245" t="str">
        <f>TEXT(tblFood[[#This Row],[Date]],"mmmm")</f>
        <v>kwiecień</v>
      </c>
      <c r="K454" s="152">
        <f>MONTH(tblFood[[#This Row],[Date]])</f>
        <v>4</v>
      </c>
    </row>
    <row r="455" spans="2:11">
      <c r="B455" s="236">
        <v>453</v>
      </c>
      <c r="C455" s="153">
        <v>45369</v>
      </c>
      <c r="D455" s="151" t="s">
        <v>2727</v>
      </c>
      <c r="E455" s="151" t="s">
        <v>2677</v>
      </c>
      <c r="F455" s="151" t="s">
        <v>2671</v>
      </c>
      <c r="G455" s="154">
        <v>7</v>
      </c>
      <c r="H455" s="152">
        <f>INDEX(prices,MATCH('Food Data'!E455,foods, 0),MATCH('Food Data'!F455,districts,0))</f>
        <v>11.01</v>
      </c>
      <c r="I455" s="152">
        <f t="shared" si="7"/>
        <v>77.069999999999993</v>
      </c>
      <c r="J455" s="245" t="str">
        <f>TEXT(tblFood[[#This Row],[Date]],"mmmm")</f>
        <v>marzec</v>
      </c>
      <c r="K455" s="152">
        <f>MONTH(tblFood[[#This Row],[Date]])</f>
        <v>3</v>
      </c>
    </row>
    <row r="456" spans="2:11">
      <c r="B456" s="236">
        <v>454</v>
      </c>
      <c r="C456" s="153">
        <v>45335</v>
      </c>
      <c r="D456" s="151" t="s">
        <v>2740</v>
      </c>
      <c r="E456" s="151" t="s">
        <v>2692</v>
      </c>
      <c r="F456" s="151" t="s">
        <v>2669</v>
      </c>
      <c r="G456" s="154">
        <v>18</v>
      </c>
      <c r="H456" s="152">
        <f>INDEX(prices,MATCH('Food Data'!E456,foods, 0),MATCH('Food Data'!F456,districts,0))</f>
        <v>5.25</v>
      </c>
      <c r="I456" s="152">
        <f t="shared" si="7"/>
        <v>94.5</v>
      </c>
      <c r="J456" s="245" t="str">
        <f>TEXT(tblFood[[#This Row],[Date]],"mmmm")</f>
        <v>luty</v>
      </c>
      <c r="K456" s="152">
        <f>MONTH(tblFood[[#This Row],[Date]])</f>
        <v>2</v>
      </c>
    </row>
    <row r="457" spans="2:11">
      <c r="B457" s="236">
        <v>455</v>
      </c>
      <c r="C457" s="153">
        <v>45514</v>
      </c>
      <c r="D457" s="151" t="s">
        <v>2748</v>
      </c>
      <c r="E457" s="151" t="s">
        <v>2682</v>
      </c>
      <c r="F457" s="151" t="s">
        <v>2671</v>
      </c>
      <c r="G457" s="154">
        <v>8</v>
      </c>
      <c r="H457" s="152">
        <f>INDEX(prices,MATCH('Food Data'!E457,foods, 0),MATCH('Food Data'!F457,districts,0))</f>
        <v>5.73</v>
      </c>
      <c r="I457" s="152">
        <f t="shared" si="7"/>
        <v>45.84</v>
      </c>
      <c r="J457" s="245" t="str">
        <f>TEXT(tblFood[[#This Row],[Date]],"mmmm")</f>
        <v>sierpień</v>
      </c>
      <c r="K457" s="152">
        <f>MONTH(tblFood[[#This Row],[Date]])</f>
        <v>8</v>
      </c>
    </row>
    <row r="458" spans="2:11">
      <c r="B458" s="236">
        <v>456</v>
      </c>
      <c r="C458" s="153">
        <v>45543</v>
      </c>
      <c r="D458" s="151" t="s">
        <v>2741</v>
      </c>
      <c r="E458" s="151" t="s">
        <v>2691</v>
      </c>
      <c r="F458" s="151" t="s">
        <v>2672</v>
      </c>
      <c r="G458" s="154">
        <v>3</v>
      </c>
      <c r="H458" s="152">
        <f>INDEX(prices,MATCH('Food Data'!E458,foods, 0),MATCH('Food Data'!F458,districts,0))</f>
        <v>9.19</v>
      </c>
      <c r="I458" s="152">
        <f t="shared" si="7"/>
        <v>27.57</v>
      </c>
      <c r="J458" s="245" t="str">
        <f>TEXT(tblFood[[#This Row],[Date]],"mmmm")</f>
        <v>wrzesień</v>
      </c>
      <c r="K458" s="152">
        <f>MONTH(tblFood[[#This Row],[Date]])</f>
        <v>9</v>
      </c>
    </row>
    <row r="459" spans="2:11">
      <c r="B459" s="236">
        <v>457</v>
      </c>
      <c r="C459" s="153">
        <v>45464</v>
      </c>
      <c r="D459" s="151" t="s">
        <v>2727</v>
      </c>
      <c r="E459" s="151" t="s">
        <v>2691</v>
      </c>
      <c r="F459" s="151" t="s">
        <v>2672</v>
      </c>
      <c r="G459" s="154">
        <v>19</v>
      </c>
      <c r="H459" s="152">
        <f>INDEX(prices,MATCH('Food Data'!E459,foods, 0),MATCH('Food Data'!F459,districts,0))</f>
        <v>9.19</v>
      </c>
      <c r="I459" s="152">
        <f t="shared" si="7"/>
        <v>174.60999999999999</v>
      </c>
      <c r="J459" s="245" t="str">
        <f>TEXT(tblFood[[#This Row],[Date]],"mmmm")</f>
        <v>czerwiec</v>
      </c>
      <c r="K459" s="152">
        <f>MONTH(tblFood[[#This Row],[Date]])</f>
        <v>6</v>
      </c>
    </row>
    <row r="460" spans="2:11">
      <c r="B460" s="236">
        <v>458</v>
      </c>
      <c r="C460" s="153">
        <v>45623</v>
      </c>
      <c r="D460" s="151" t="s">
        <v>2728</v>
      </c>
      <c r="E460" s="151" t="s">
        <v>2707</v>
      </c>
      <c r="F460" s="151" t="s">
        <v>2669</v>
      </c>
      <c r="G460" s="154">
        <v>6</v>
      </c>
      <c r="H460" s="152">
        <f>INDEX(prices,MATCH('Food Data'!E460,foods, 0),MATCH('Food Data'!F460,districts,0))</f>
        <v>11.75</v>
      </c>
      <c r="I460" s="152">
        <f t="shared" si="7"/>
        <v>70.5</v>
      </c>
      <c r="J460" s="245" t="str">
        <f>TEXT(tblFood[[#This Row],[Date]],"mmmm")</f>
        <v>listopad</v>
      </c>
      <c r="K460" s="152">
        <f>MONTH(tblFood[[#This Row],[Date]])</f>
        <v>11</v>
      </c>
    </row>
    <row r="461" spans="2:11">
      <c r="B461" s="236">
        <v>459</v>
      </c>
      <c r="C461" s="153">
        <v>45371</v>
      </c>
      <c r="D461" s="151" t="s">
        <v>2744</v>
      </c>
      <c r="E461" s="151" t="s">
        <v>2686</v>
      </c>
      <c r="F461" s="151" t="s">
        <v>2672</v>
      </c>
      <c r="G461" s="154">
        <v>4</v>
      </c>
      <c r="H461" s="152">
        <f>INDEX(prices,MATCH('Food Data'!E461,foods, 0),MATCH('Food Data'!F461,districts,0))</f>
        <v>13.29</v>
      </c>
      <c r="I461" s="152">
        <f t="shared" si="7"/>
        <v>53.16</v>
      </c>
      <c r="J461" s="245" t="str">
        <f>TEXT(tblFood[[#This Row],[Date]],"mmmm")</f>
        <v>marzec</v>
      </c>
      <c r="K461" s="152">
        <f>MONTH(tblFood[[#This Row],[Date]])</f>
        <v>3</v>
      </c>
    </row>
    <row r="462" spans="2:11">
      <c r="B462" s="236">
        <v>460</v>
      </c>
      <c r="C462" s="153">
        <v>45652</v>
      </c>
      <c r="D462" s="151" t="s">
        <v>2736</v>
      </c>
      <c r="E462" s="151" t="s">
        <v>2689</v>
      </c>
      <c r="F462" s="151" t="s">
        <v>2670</v>
      </c>
      <c r="G462" s="154">
        <v>1</v>
      </c>
      <c r="H462" s="152">
        <f>INDEX(prices,MATCH('Food Data'!E462,foods, 0),MATCH('Food Data'!F462,districts,0))</f>
        <v>10.18</v>
      </c>
      <c r="I462" s="152">
        <f t="shared" si="7"/>
        <v>10.18</v>
      </c>
      <c r="J462" s="245" t="str">
        <f>TEXT(tblFood[[#This Row],[Date]],"mmmm")</f>
        <v>grudzień</v>
      </c>
      <c r="K462" s="152">
        <f>MONTH(tblFood[[#This Row],[Date]])</f>
        <v>12</v>
      </c>
    </row>
    <row r="463" spans="2:11">
      <c r="B463" s="236">
        <v>461</v>
      </c>
      <c r="C463" s="153">
        <v>45463</v>
      </c>
      <c r="D463" s="151" t="s">
        <v>2734</v>
      </c>
      <c r="E463" s="151" t="s">
        <v>2691</v>
      </c>
      <c r="F463" s="151" t="s">
        <v>2672</v>
      </c>
      <c r="G463" s="154">
        <v>2</v>
      </c>
      <c r="H463" s="152">
        <f>INDEX(prices,MATCH('Food Data'!E463,foods, 0),MATCH('Food Data'!F463,districts,0))</f>
        <v>9.19</v>
      </c>
      <c r="I463" s="152">
        <f t="shared" si="7"/>
        <v>18.38</v>
      </c>
      <c r="J463" s="245" t="str">
        <f>TEXT(tblFood[[#This Row],[Date]],"mmmm")</f>
        <v>czerwiec</v>
      </c>
      <c r="K463" s="152">
        <f>MONTH(tblFood[[#This Row],[Date]])</f>
        <v>6</v>
      </c>
    </row>
    <row r="464" spans="2:11">
      <c r="B464" s="236">
        <v>462</v>
      </c>
      <c r="C464" s="153">
        <v>45530</v>
      </c>
      <c r="D464" s="151" t="s">
        <v>2733</v>
      </c>
      <c r="E464" s="151" t="s">
        <v>2717</v>
      </c>
      <c r="F464" s="151" t="s">
        <v>2672</v>
      </c>
      <c r="G464" s="154">
        <v>9</v>
      </c>
      <c r="H464" s="152">
        <f>INDEX(prices,MATCH('Food Data'!E464,foods, 0),MATCH('Food Data'!F464,districts,0))</f>
        <v>15.12</v>
      </c>
      <c r="I464" s="152">
        <f t="shared" si="7"/>
        <v>136.07999999999998</v>
      </c>
      <c r="J464" s="245" t="str">
        <f>TEXT(tblFood[[#This Row],[Date]],"mmmm")</f>
        <v>sierpień</v>
      </c>
      <c r="K464" s="152">
        <f>MONTH(tblFood[[#This Row],[Date]])</f>
        <v>8</v>
      </c>
    </row>
    <row r="465" spans="2:11">
      <c r="B465" s="236">
        <v>463</v>
      </c>
      <c r="C465" s="153">
        <v>45610</v>
      </c>
      <c r="D465" s="151" t="s">
        <v>2749</v>
      </c>
      <c r="E465" s="151" t="s">
        <v>2709</v>
      </c>
      <c r="F465" s="151" t="s">
        <v>2671</v>
      </c>
      <c r="G465" s="154">
        <v>19</v>
      </c>
      <c r="H465" s="152">
        <f>INDEX(prices,MATCH('Food Data'!E465,foods, 0),MATCH('Food Data'!F465,districts,0))</f>
        <v>11.5</v>
      </c>
      <c r="I465" s="152">
        <f t="shared" si="7"/>
        <v>218.5</v>
      </c>
      <c r="J465" s="245" t="str">
        <f>TEXT(tblFood[[#This Row],[Date]],"mmmm")</f>
        <v>listopad</v>
      </c>
      <c r="K465" s="152">
        <f>MONTH(tblFood[[#This Row],[Date]])</f>
        <v>11</v>
      </c>
    </row>
    <row r="466" spans="2:11">
      <c r="B466" s="236">
        <v>464</v>
      </c>
      <c r="C466" s="153">
        <v>45299</v>
      </c>
      <c r="D466" s="151" t="s">
        <v>2726</v>
      </c>
      <c r="E466" s="151" t="s">
        <v>2692</v>
      </c>
      <c r="F466" s="151" t="s">
        <v>2671</v>
      </c>
      <c r="G466" s="154">
        <v>14</v>
      </c>
      <c r="H466" s="152">
        <f>INDEX(prices,MATCH('Food Data'!E466,foods, 0),MATCH('Food Data'!F466,districts,0))</f>
        <v>6.07</v>
      </c>
      <c r="I466" s="152">
        <f t="shared" si="7"/>
        <v>84.98</v>
      </c>
      <c r="J466" s="245" t="str">
        <f>TEXT(tblFood[[#This Row],[Date]],"mmmm")</f>
        <v>styczeń</v>
      </c>
      <c r="K466" s="152">
        <f>MONTH(tblFood[[#This Row],[Date]])</f>
        <v>1</v>
      </c>
    </row>
    <row r="467" spans="2:11">
      <c r="B467" s="236">
        <v>465</v>
      </c>
      <c r="C467" s="153">
        <v>45475</v>
      </c>
      <c r="D467" s="151" t="s">
        <v>2731</v>
      </c>
      <c r="E467" s="151" t="s">
        <v>2721</v>
      </c>
      <c r="F467" s="151" t="s">
        <v>2670</v>
      </c>
      <c r="G467" s="154">
        <v>6</v>
      </c>
      <c r="H467" s="152">
        <f>INDEX(prices,MATCH('Food Data'!E467,foods, 0),MATCH('Food Data'!F467,districts,0))</f>
        <v>15.16</v>
      </c>
      <c r="I467" s="152">
        <f t="shared" si="7"/>
        <v>90.960000000000008</v>
      </c>
      <c r="J467" s="245" t="str">
        <f>TEXT(tblFood[[#This Row],[Date]],"mmmm")</f>
        <v>lipiec</v>
      </c>
      <c r="K467" s="152">
        <f>MONTH(tblFood[[#This Row],[Date]])</f>
        <v>7</v>
      </c>
    </row>
    <row r="468" spans="2:11">
      <c r="B468" s="236">
        <v>466</v>
      </c>
      <c r="C468" s="153">
        <v>45348</v>
      </c>
      <c r="D468" s="151" t="s">
        <v>2739</v>
      </c>
      <c r="E468" s="151" t="s">
        <v>2706</v>
      </c>
      <c r="F468" s="151" t="s">
        <v>2669</v>
      </c>
      <c r="G468" s="154">
        <v>20</v>
      </c>
      <c r="H468" s="152">
        <f>INDEX(prices,MATCH('Food Data'!E468,foods, 0),MATCH('Food Data'!F468,districts,0))</f>
        <v>10.07</v>
      </c>
      <c r="I468" s="152">
        <f t="shared" si="7"/>
        <v>201.4</v>
      </c>
      <c r="J468" s="245" t="str">
        <f>TEXT(tblFood[[#This Row],[Date]],"mmmm")</f>
        <v>luty</v>
      </c>
      <c r="K468" s="152">
        <f>MONTH(tblFood[[#This Row],[Date]])</f>
        <v>2</v>
      </c>
    </row>
    <row r="469" spans="2:11">
      <c r="B469" s="236">
        <v>467</v>
      </c>
      <c r="C469" s="153">
        <v>45579</v>
      </c>
      <c r="D469" s="151" t="s">
        <v>2740</v>
      </c>
      <c r="E469" s="151" t="s">
        <v>2715</v>
      </c>
      <c r="F469" s="151" t="s">
        <v>2669</v>
      </c>
      <c r="G469" s="154">
        <v>8</v>
      </c>
      <c r="H469" s="152">
        <f>INDEX(prices,MATCH('Food Data'!E469,foods, 0),MATCH('Food Data'!F469,districts,0))</f>
        <v>9.8800000000000008</v>
      </c>
      <c r="I469" s="152">
        <f t="shared" si="7"/>
        <v>79.040000000000006</v>
      </c>
      <c r="J469" s="245" t="str">
        <f>TEXT(tblFood[[#This Row],[Date]],"mmmm")</f>
        <v>październik</v>
      </c>
      <c r="K469" s="152">
        <f>MONTH(tblFood[[#This Row],[Date]])</f>
        <v>10</v>
      </c>
    </row>
    <row r="470" spans="2:11">
      <c r="B470" s="236">
        <v>468</v>
      </c>
      <c r="C470" s="153">
        <v>45489</v>
      </c>
      <c r="D470" s="151" t="s">
        <v>2728</v>
      </c>
      <c r="E470" s="151" t="s">
        <v>2707</v>
      </c>
      <c r="F470" s="151" t="s">
        <v>2670</v>
      </c>
      <c r="G470" s="154">
        <v>6</v>
      </c>
      <c r="H470" s="152">
        <f>INDEX(prices,MATCH('Food Data'!E470,foods, 0),MATCH('Food Data'!F470,districts,0))</f>
        <v>11.99</v>
      </c>
      <c r="I470" s="152">
        <f t="shared" si="7"/>
        <v>71.94</v>
      </c>
      <c r="J470" s="245" t="str">
        <f>TEXT(tblFood[[#This Row],[Date]],"mmmm")</f>
        <v>lipiec</v>
      </c>
      <c r="K470" s="152">
        <f>MONTH(tblFood[[#This Row],[Date]])</f>
        <v>7</v>
      </c>
    </row>
    <row r="471" spans="2:11">
      <c r="B471" s="236">
        <v>469</v>
      </c>
      <c r="C471" s="153">
        <v>45627</v>
      </c>
      <c r="D471" s="151" t="s">
        <v>2747</v>
      </c>
      <c r="E471" s="151" t="s">
        <v>2703</v>
      </c>
      <c r="F471" s="151" t="s">
        <v>2670</v>
      </c>
      <c r="G471" s="154">
        <v>18</v>
      </c>
      <c r="H471" s="152">
        <f>INDEX(prices,MATCH('Food Data'!E471,foods, 0),MATCH('Food Data'!F471,districts,0))</f>
        <v>8.15</v>
      </c>
      <c r="I471" s="152">
        <f t="shared" si="7"/>
        <v>146.70000000000002</v>
      </c>
      <c r="J471" s="245" t="str">
        <f>TEXT(tblFood[[#This Row],[Date]],"mmmm")</f>
        <v>grudzień</v>
      </c>
      <c r="K471" s="152">
        <f>MONTH(tblFood[[#This Row],[Date]])</f>
        <v>12</v>
      </c>
    </row>
    <row r="472" spans="2:11">
      <c r="B472" s="236">
        <v>470</v>
      </c>
      <c r="C472" s="153">
        <v>45374</v>
      </c>
      <c r="D472" s="151" t="s">
        <v>2732</v>
      </c>
      <c r="E472" s="151" t="s">
        <v>2701</v>
      </c>
      <c r="F472" s="151" t="s">
        <v>2671</v>
      </c>
      <c r="G472" s="154">
        <v>3</v>
      </c>
      <c r="H472" s="152">
        <f>INDEX(prices,MATCH('Food Data'!E472,foods, 0),MATCH('Food Data'!F472,districts,0))</f>
        <v>7.49</v>
      </c>
      <c r="I472" s="152">
        <f t="shared" si="7"/>
        <v>22.47</v>
      </c>
      <c r="J472" s="245" t="str">
        <f>TEXT(tblFood[[#This Row],[Date]],"mmmm")</f>
        <v>marzec</v>
      </c>
      <c r="K472" s="152">
        <f>MONTH(tblFood[[#This Row],[Date]])</f>
        <v>3</v>
      </c>
    </row>
    <row r="473" spans="2:11">
      <c r="B473" s="236">
        <v>471</v>
      </c>
      <c r="C473" s="153">
        <v>45591</v>
      </c>
      <c r="D473" s="151" t="s">
        <v>2730</v>
      </c>
      <c r="E473" s="151" t="s">
        <v>2704</v>
      </c>
      <c r="F473" s="151" t="s">
        <v>2670</v>
      </c>
      <c r="G473" s="154">
        <v>10</v>
      </c>
      <c r="H473" s="152">
        <f>INDEX(prices,MATCH('Food Data'!E473,foods, 0),MATCH('Food Data'!F473,districts,0))</f>
        <v>6.73</v>
      </c>
      <c r="I473" s="152">
        <f t="shared" si="7"/>
        <v>67.300000000000011</v>
      </c>
      <c r="J473" s="245" t="str">
        <f>TEXT(tblFood[[#This Row],[Date]],"mmmm")</f>
        <v>październik</v>
      </c>
      <c r="K473" s="152">
        <f>MONTH(tblFood[[#This Row],[Date]])</f>
        <v>10</v>
      </c>
    </row>
    <row r="474" spans="2:11">
      <c r="B474" s="236">
        <v>472</v>
      </c>
      <c r="C474" s="153">
        <v>45443</v>
      </c>
      <c r="D474" s="151" t="s">
        <v>2726</v>
      </c>
      <c r="E474" s="151" t="s">
        <v>2695</v>
      </c>
      <c r="F474" s="151" t="s">
        <v>2669</v>
      </c>
      <c r="G474" s="154">
        <v>19</v>
      </c>
      <c r="H474" s="152">
        <f>INDEX(prices,MATCH('Food Data'!E474,foods, 0),MATCH('Food Data'!F474,districts,0))</f>
        <v>3.07</v>
      </c>
      <c r="I474" s="152">
        <f t="shared" si="7"/>
        <v>58.33</v>
      </c>
      <c r="J474" s="245" t="str">
        <f>TEXT(tblFood[[#This Row],[Date]],"mmmm")</f>
        <v>maj</v>
      </c>
      <c r="K474" s="152">
        <f>MONTH(tblFood[[#This Row],[Date]])</f>
        <v>5</v>
      </c>
    </row>
    <row r="475" spans="2:11">
      <c r="B475" s="236">
        <v>473</v>
      </c>
      <c r="C475" s="153">
        <v>45466</v>
      </c>
      <c r="D475" s="151" t="s">
        <v>2744</v>
      </c>
      <c r="E475" s="151" t="s">
        <v>2688</v>
      </c>
      <c r="F475" s="151" t="s">
        <v>2671</v>
      </c>
      <c r="G475" s="154">
        <v>1</v>
      </c>
      <c r="H475" s="152">
        <f>INDEX(prices,MATCH('Food Data'!E475,foods, 0),MATCH('Food Data'!F475,districts,0))</f>
        <v>15.3</v>
      </c>
      <c r="I475" s="152">
        <f t="shared" si="7"/>
        <v>15.3</v>
      </c>
      <c r="J475" s="245" t="str">
        <f>TEXT(tblFood[[#This Row],[Date]],"mmmm")</f>
        <v>czerwiec</v>
      </c>
      <c r="K475" s="152">
        <f>MONTH(tblFood[[#This Row],[Date]])</f>
        <v>6</v>
      </c>
    </row>
    <row r="476" spans="2:11">
      <c r="B476" s="236">
        <v>474</v>
      </c>
      <c r="C476" s="153">
        <v>45512</v>
      </c>
      <c r="D476" s="151" t="s">
        <v>2744</v>
      </c>
      <c r="E476" s="151" t="s">
        <v>2721</v>
      </c>
      <c r="F476" s="151" t="s">
        <v>2670</v>
      </c>
      <c r="G476" s="154">
        <v>10</v>
      </c>
      <c r="H476" s="152">
        <f>INDEX(prices,MATCH('Food Data'!E476,foods, 0),MATCH('Food Data'!F476,districts,0))</f>
        <v>15.16</v>
      </c>
      <c r="I476" s="152">
        <f t="shared" si="7"/>
        <v>151.6</v>
      </c>
      <c r="J476" s="245" t="str">
        <f>TEXT(tblFood[[#This Row],[Date]],"mmmm")</f>
        <v>sierpień</v>
      </c>
      <c r="K476" s="152">
        <f>MONTH(tblFood[[#This Row],[Date]])</f>
        <v>8</v>
      </c>
    </row>
    <row r="477" spans="2:11">
      <c r="B477" s="236">
        <v>475</v>
      </c>
      <c r="C477" s="153">
        <v>45340</v>
      </c>
      <c r="D477" s="151" t="s">
        <v>2746</v>
      </c>
      <c r="E477" s="151" t="s">
        <v>2700</v>
      </c>
      <c r="F477" s="151" t="s">
        <v>2672</v>
      </c>
      <c r="G477" s="154">
        <v>11</v>
      </c>
      <c r="H477" s="152">
        <f>INDEX(prices,MATCH('Food Data'!E477,foods, 0),MATCH('Food Data'!F477,districts,0))</f>
        <v>3.9</v>
      </c>
      <c r="I477" s="152">
        <f t="shared" si="7"/>
        <v>42.9</v>
      </c>
      <c r="J477" s="245" t="str">
        <f>TEXT(tblFood[[#This Row],[Date]],"mmmm")</f>
        <v>luty</v>
      </c>
      <c r="K477" s="152">
        <f>MONTH(tblFood[[#This Row],[Date]])</f>
        <v>2</v>
      </c>
    </row>
    <row r="478" spans="2:11">
      <c r="B478" s="236">
        <v>476</v>
      </c>
      <c r="C478" s="153">
        <v>45637</v>
      </c>
      <c r="D478" s="151" t="s">
        <v>2745</v>
      </c>
      <c r="E478" s="151" t="s">
        <v>2707</v>
      </c>
      <c r="F478" s="151" t="s">
        <v>2672</v>
      </c>
      <c r="G478" s="154">
        <v>7</v>
      </c>
      <c r="H478" s="152">
        <f>INDEX(prices,MATCH('Food Data'!E478,foods, 0),MATCH('Food Data'!F478,districts,0))</f>
        <v>13.35</v>
      </c>
      <c r="I478" s="152">
        <f t="shared" si="7"/>
        <v>93.45</v>
      </c>
      <c r="J478" s="245" t="str">
        <f>TEXT(tblFood[[#This Row],[Date]],"mmmm")</f>
        <v>grudzień</v>
      </c>
      <c r="K478" s="152">
        <f>MONTH(tblFood[[#This Row],[Date]])</f>
        <v>12</v>
      </c>
    </row>
    <row r="479" spans="2:11">
      <c r="B479" s="236">
        <v>477</v>
      </c>
      <c r="C479" s="153">
        <v>45298</v>
      </c>
      <c r="D479" s="151" t="s">
        <v>2744</v>
      </c>
      <c r="E479" s="151" t="s">
        <v>2713</v>
      </c>
      <c r="F479" s="151" t="s">
        <v>2671</v>
      </c>
      <c r="G479" s="154">
        <v>11</v>
      </c>
      <c r="H479" s="152">
        <f>INDEX(prices,MATCH('Food Data'!E479,foods, 0),MATCH('Food Data'!F479,districts,0))</f>
        <v>14.59</v>
      </c>
      <c r="I479" s="152">
        <f t="shared" si="7"/>
        <v>160.49</v>
      </c>
      <c r="J479" s="245" t="str">
        <f>TEXT(tblFood[[#This Row],[Date]],"mmmm")</f>
        <v>styczeń</v>
      </c>
      <c r="K479" s="152">
        <f>MONTH(tblFood[[#This Row],[Date]])</f>
        <v>1</v>
      </c>
    </row>
    <row r="480" spans="2:11">
      <c r="B480" s="236">
        <v>478</v>
      </c>
      <c r="C480" s="153">
        <v>45576</v>
      </c>
      <c r="D480" s="151" t="s">
        <v>2733</v>
      </c>
      <c r="E480" s="151" t="s">
        <v>2716</v>
      </c>
      <c r="F480" s="151" t="s">
        <v>2669</v>
      </c>
      <c r="G480" s="154">
        <v>5</v>
      </c>
      <c r="H480" s="152">
        <f>INDEX(prices,MATCH('Food Data'!E480,foods, 0),MATCH('Food Data'!F480,districts,0))</f>
        <v>4.99</v>
      </c>
      <c r="I480" s="152">
        <f t="shared" si="7"/>
        <v>24.950000000000003</v>
      </c>
      <c r="J480" s="245" t="str">
        <f>TEXT(tblFood[[#This Row],[Date]],"mmmm")</f>
        <v>październik</v>
      </c>
      <c r="K480" s="152">
        <f>MONTH(tblFood[[#This Row],[Date]])</f>
        <v>10</v>
      </c>
    </row>
    <row r="481" spans="2:11">
      <c r="B481" s="236">
        <v>479</v>
      </c>
      <c r="C481" s="153">
        <v>45495</v>
      </c>
      <c r="D481" s="151" t="s">
        <v>2741</v>
      </c>
      <c r="E481" s="151" t="s">
        <v>2679</v>
      </c>
      <c r="F481" s="151" t="s">
        <v>2669</v>
      </c>
      <c r="G481" s="154">
        <v>19</v>
      </c>
      <c r="H481" s="152">
        <f>INDEX(prices,MATCH('Food Data'!E481,foods, 0),MATCH('Food Data'!F481,districts,0))</f>
        <v>10.02</v>
      </c>
      <c r="I481" s="152">
        <f t="shared" si="7"/>
        <v>190.38</v>
      </c>
      <c r="J481" s="245" t="str">
        <f>TEXT(tblFood[[#This Row],[Date]],"mmmm")</f>
        <v>lipiec</v>
      </c>
      <c r="K481" s="152">
        <f>MONTH(tblFood[[#This Row],[Date]])</f>
        <v>7</v>
      </c>
    </row>
    <row r="482" spans="2:11">
      <c r="B482" s="236">
        <v>480</v>
      </c>
      <c r="C482" s="153">
        <v>45521</v>
      </c>
      <c r="D482" s="151" t="s">
        <v>2746</v>
      </c>
      <c r="E482" s="151" t="s">
        <v>2698</v>
      </c>
      <c r="F482" s="151" t="s">
        <v>2671</v>
      </c>
      <c r="G482" s="154">
        <v>14</v>
      </c>
      <c r="H482" s="152">
        <f>INDEX(prices,MATCH('Food Data'!E482,foods, 0),MATCH('Food Data'!F482,districts,0))</f>
        <v>7.76</v>
      </c>
      <c r="I482" s="152">
        <f t="shared" si="7"/>
        <v>108.64</v>
      </c>
      <c r="J482" s="245" t="str">
        <f>TEXT(tblFood[[#This Row],[Date]],"mmmm")</f>
        <v>sierpień</v>
      </c>
      <c r="K482" s="152">
        <f>MONTH(tblFood[[#This Row],[Date]])</f>
        <v>8</v>
      </c>
    </row>
    <row r="483" spans="2:11">
      <c r="B483" s="236">
        <v>481</v>
      </c>
      <c r="C483" s="153">
        <v>45552</v>
      </c>
      <c r="D483" s="151" t="s">
        <v>2745</v>
      </c>
      <c r="E483" s="151" t="s">
        <v>2714</v>
      </c>
      <c r="F483" s="151" t="s">
        <v>2669</v>
      </c>
      <c r="G483" s="154">
        <v>15</v>
      </c>
      <c r="H483" s="152">
        <f>INDEX(prices,MATCH('Food Data'!E483,foods, 0),MATCH('Food Data'!F483,districts,0))</f>
        <v>7.24</v>
      </c>
      <c r="I483" s="152">
        <f t="shared" si="7"/>
        <v>108.60000000000001</v>
      </c>
      <c r="J483" s="245" t="str">
        <f>TEXT(tblFood[[#This Row],[Date]],"mmmm")</f>
        <v>wrzesień</v>
      </c>
      <c r="K483" s="152">
        <f>MONTH(tblFood[[#This Row],[Date]])</f>
        <v>9</v>
      </c>
    </row>
    <row r="484" spans="2:11">
      <c r="B484" s="236">
        <v>482</v>
      </c>
      <c r="C484" s="153">
        <v>45483</v>
      </c>
      <c r="D484" s="151" t="s">
        <v>2748</v>
      </c>
      <c r="E484" s="151" t="s">
        <v>2701</v>
      </c>
      <c r="F484" s="151" t="s">
        <v>2672</v>
      </c>
      <c r="G484" s="154">
        <v>6</v>
      </c>
      <c r="H484" s="152">
        <f>INDEX(prices,MATCH('Food Data'!E484,foods, 0),MATCH('Food Data'!F484,districts,0))</f>
        <v>6.82</v>
      </c>
      <c r="I484" s="152">
        <f t="shared" si="7"/>
        <v>40.92</v>
      </c>
      <c r="J484" s="245" t="str">
        <f>TEXT(tblFood[[#This Row],[Date]],"mmmm")</f>
        <v>lipiec</v>
      </c>
      <c r="K484" s="152">
        <f>MONTH(tblFood[[#This Row],[Date]])</f>
        <v>7</v>
      </c>
    </row>
    <row r="485" spans="2:11">
      <c r="B485" s="236">
        <v>483</v>
      </c>
      <c r="C485" s="153">
        <v>45498</v>
      </c>
      <c r="D485" s="151" t="s">
        <v>2748</v>
      </c>
      <c r="E485" s="151" t="s">
        <v>2704</v>
      </c>
      <c r="F485" s="151" t="s">
        <v>2669</v>
      </c>
      <c r="G485" s="154">
        <v>16</v>
      </c>
      <c r="H485" s="152">
        <f>INDEX(prices,MATCH('Food Data'!E485,foods, 0),MATCH('Food Data'!F485,districts,0))</f>
        <v>7.32</v>
      </c>
      <c r="I485" s="152">
        <f t="shared" si="7"/>
        <v>117.12</v>
      </c>
      <c r="J485" s="245" t="str">
        <f>TEXT(tblFood[[#This Row],[Date]],"mmmm")</f>
        <v>lipiec</v>
      </c>
      <c r="K485" s="152">
        <f>MONTH(tblFood[[#This Row],[Date]])</f>
        <v>7</v>
      </c>
    </row>
    <row r="486" spans="2:11">
      <c r="B486" s="236">
        <v>484</v>
      </c>
      <c r="C486" s="153">
        <v>45326</v>
      </c>
      <c r="D486" s="151" t="s">
        <v>2730</v>
      </c>
      <c r="E486" s="151" t="s">
        <v>2688</v>
      </c>
      <c r="F486" s="151" t="s">
        <v>2670</v>
      </c>
      <c r="G486" s="154">
        <v>9</v>
      </c>
      <c r="H486" s="152">
        <f>INDEX(prices,MATCH('Food Data'!E486,foods, 0),MATCH('Food Data'!F486,districts,0))</f>
        <v>15.77</v>
      </c>
      <c r="I486" s="152">
        <f t="shared" si="7"/>
        <v>141.93</v>
      </c>
      <c r="J486" s="245" t="str">
        <f>TEXT(tblFood[[#This Row],[Date]],"mmmm")</f>
        <v>luty</v>
      </c>
      <c r="K486" s="152">
        <f>MONTH(tblFood[[#This Row],[Date]])</f>
        <v>2</v>
      </c>
    </row>
    <row r="487" spans="2:11">
      <c r="B487" s="236">
        <v>485</v>
      </c>
      <c r="C487" s="153">
        <v>45482</v>
      </c>
      <c r="D487" s="151" t="s">
        <v>2750</v>
      </c>
      <c r="E487" s="151" t="s">
        <v>2691</v>
      </c>
      <c r="F487" s="151" t="s">
        <v>2672</v>
      </c>
      <c r="G487" s="154">
        <v>10</v>
      </c>
      <c r="H487" s="152">
        <f>INDEX(prices,MATCH('Food Data'!E487,foods, 0),MATCH('Food Data'!F487,districts,0))</f>
        <v>9.19</v>
      </c>
      <c r="I487" s="152">
        <f t="shared" si="7"/>
        <v>91.899999999999991</v>
      </c>
      <c r="J487" s="245" t="str">
        <f>TEXT(tblFood[[#This Row],[Date]],"mmmm")</f>
        <v>lipiec</v>
      </c>
      <c r="K487" s="152">
        <f>MONTH(tblFood[[#This Row],[Date]])</f>
        <v>7</v>
      </c>
    </row>
    <row r="488" spans="2:11">
      <c r="B488" s="236">
        <v>486</v>
      </c>
      <c r="C488" s="153">
        <v>45595</v>
      </c>
      <c r="D488" s="151" t="s">
        <v>2743</v>
      </c>
      <c r="E488" s="151" t="s">
        <v>2695</v>
      </c>
      <c r="F488" s="151" t="s">
        <v>2669</v>
      </c>
      <c r="G488" s="154">
        <v>16</v>
      </c>
      <c r="H488" s="152">
        <f>INDEX(prices,MATCH('Food Data'!E488,foods, 0),MATCH('Food Data'!F488,districts,0))</f>
        <v>3.07</v>
      </c>
      <c r="I488" s="152">
        <f t="shared" si="7"/>
        <v>49.12</v>
      </c>
      <c r="J488" s="245" t="str">
        <f>TEXT(tblFood[[#This Row],[Date]],"mmmm")</f>
        <v>październik</v>
      </c>
      <c r="K488" s="152">
        <f>MONTH(tblFood[[#This Row],[Date]])</f>
        <v>10</v>
      </c>
    </row>
    <row r="489" spans="2:11">
      <c r="B489" s="236">
        <v>487</v>
      </c>
      <c r="C489" s="153">
        <v>45431</v>
      </c>
      <c r="D489" s="151" t="s">
        <v>2734</v>
      </c>
      <c r="E489" s="151" t="s">
        <v>2673</v>
      </c>
      <c r="F489" s="151" t="s">
        <v>2670</v>
      </c>
      <c r="G489" s="154">
        <v>8</v>
      </c>
      <c r="H489" s="152">
        <f>INDEX(prices,MATCH('Food Data'!E489,foods, 0),MATCH('Food Data'!F489,districts,0))</f>
        <v>12.63</v>
      </c>
      <c r="I489" s="152">
        <f t="shared" si="7"/>
        <v>101.04</v>
      </c>
      <c r="J489" s="245" t="str">
        <f>TEXT(tblFood[[#This Row],[Date]],"mmmm")</f>
        <v>maj</v>
      </c>
      <c r="K489" s="152">
        <f>MONTH(tblFood[[#This Row],[Date]])</f>
        <v>5</v>
      </c>
    </row>
    <row r="490" spans="2:11">
      <c r="B490" s="236">
        <v>488</v>
      </c>
      <c r="C490" s="153">
        <v>45409</v>
      </c>
      <c r="D490" s="151" t="s">
        <v>2731</v>
      </c>
      <c r="E490" s="151" t="s">
        <v>2720</v>
      </c>
      <c r="F490" s="151" t="s">
        <v>2670</v>
      </c>
      <c r="G490" s="154">
        <v>16</v>
      </c>
      <c r="H490" s="152">
        <f>INDEX(prices,MATCH('Food Data'!E490,foods, 0),MATCH('Food Data'!F490,districts,0))</f>
        <v>14.13</v>
      </c>
      <c r="I490" s="152">
        <f t="shared" si="7"/>
        <v>226.08</v>
      </c>
      <c r="J490" s="245" t="str">
        <f>TEXT(tblFood[[#This Row],[Date]],"mmmm")</f>
        <v>kwiecień</v>
      </c>
      <c r="K490" s="152">
        <f>MONTH(tblFood[[#This Row],[Date]])</f>
        <v>4</v>
      </c>
    </row>
    <row r="491" spans="2:11">
      <c r="B491" s="236">
        <v>489</v>
      </c>
      <c r="C491" s="153">
        <v>45581</v>
      </c>
      <c r="D491" s="151" t="s">
        <v>2738</v>
      </c>
      <c r="E491" s="151" t="s">
        <v>2677</v>
      </c>
      <c r="F491" s="151" t="s">
        <v>2672</v>
      </c>
      <c r="G491" s="154">
        <v>9</v>
      </c>
      <c r="H491" s="152">
        <f>INDEX(prices,MATCH('Food Data'!E491,foods, 0),MATCH('Food Data'!F491,districts,0))</f>
        <v>12.11</v>
      </c>
      <c r="I491" s="152">
        <f t="shared" si="7"/>
        <v>108.99</v>
      </c>
      <c r="J491" s="245" t="str">
        <f>TEXT(tblFood[[#This Row],[Date]],"mmmm")</f>
        <v>październik</v>
      </c>
      <c r="K491" s="152">
        <f>MONTH(tblFood[[#This Row],[Date]])</f>
        <v>10</v>
      </c>
    </row>
    <row r="492" spans="2:11">
      <c r="B492" s="236">
        <v>490</v>
      </c>
      <c r="C492" s="153">
        <v>45400</v>
      </c>
      <c r="D492" s="151" t="s">
        <v>2735</v>
      </c>
      <c r="E492" s="151" t="s">
        <v>2707</v>
      </c>
      <c r="F492" s="151" t="s">
        <v>2671</v>
      </c>
      <c r="G492" s="154">
        <v>8</v>
      </c>
      <c r="H492" s="152">
        <f>INDEX(prices,MATCH('Food Data'!E492,foods, 0),MATCH('Food Data'!F492,districts,0))</f>
        <v>12.71</v>
      </c>
      <c r="I492" s="152">
        <f t="shared" si="7"/>
        <v>101.68</v>
      </c>
      <c r="J492" s="245" t="str">
        <f>TEXT(tblFood[[#This Row],[Date]],"mmmm")</f>
        <v>kwiecień</v>
      </c>
      <c r="K492" s="152">
        <f>MONTH(tblFood[[#This Row],[Date]])</f>
        <v>4</v>
      </c>
    </row>
    <row r="493" spans="2:11">
      <c r="B493" s="236">
        <v>491</v>
      </c>
      <c r="C493" s="153">
        <v>45489</v>
      </c>
      <c r="D493" s="151" t="s">
        <v>2735</v>
      </c>
      <c r="E493" s="151" t="s">
        <v>2706</v>
      </c>
      <c r="F493" s="151" t="s">
        <v>2671</v>
      </c>
      <c r="G493" s="154">
        <v>12</v>
      </c>
      <c r="H493" s="152">
        <f>INDEX(prices,MATCH('Food Data'!E493,foods, 0),MATCH('Food Data'!F493,districts,0))</f>
        <v>10.34</v>
      </c>
      <c r="I493" s="152">
        <f t="shared" si="7"/>
        <v>124.08</v>
      </c>
      <c r="J493" s="245" t="str">
        <f>TEXT(tblFood[[#This Row],[Date]],"mmmm")</f>
        <v>lipiec</v>
      </c>
      <c r="K493" s="152">
        <f>MONTH(tblFood[[#This Row],[Date]])</f>
        <v>7</v>
      </c>
    </row>
    <row r="494" spans="2:11">
      <c r="B494" s="236">
        <v>492</v>
      </c>
      <c r="C494" s="153">
        <v>45595</v>
      </c>
      <c r="D494" s="151" t="s">
        <v>2746</v>
      </c>
      <c r="E494" s="151" t="s">
        <v>2710</v>
      </c>
      <c r="F494" s="151" t="s">
        <v>2669</v>
      </c>
      <c r="G494" s="154">
        <v>10</v>
      </c>
      <c r="H494" s="152">
        <f>INDEX(prices,MATCH('Food Data'!E494,foods, 0),MATCH('Food Data'!F494,districts,0))</f>
        <v>7.8</v>
      </c>
      <c r="I494" s="152">
        <f t="shared" si="7"/>
        <v>78</v>
      </c>
      <c r="J494" s="245" t="str">
        <f>TEXT(tblFood[[#This Row],[Date]],"mmmm")</f>
        <v>październik</v>
      </c>
      <c r="K494" s="152">
        <f>MONTH(tblFood[[#This Row],[Date]])</f>
        <v>10</v>
      </c>
    </row>
    <row r="495" spans="2:11">
      <c r="B495" s="236">
        <v>493</v>
      </c>
      <c r="C495" s="153">
        <v>45446</v>
      </c>
      <c r="D495" s="151" t="s">
        <v>2742</v>
      </c>
      <c r="E495" s="151" t="s">
        <v>2690</v>
      </c>
      <c r="F495" s="151" t="s">
        <v>2671</v>
      </c>
      <c r="G495" s="154">
        <v>16</v>
      </c>
      <c r="H495" s="152">
        <f>INDEX(prices,MATCH('Food Data'!E495,foods, 0),MATCH('Food Data'!F495,districts,0))</f>
        <v>3.15</v>
      </c>
      <c r="I495" s="152">
        <f t="shared" si="7"/>
        <v>50.4</v>
      </c>
      <c r="J495" s="245" t="str">
        <f>TEXT(tblFood[[#This Row],[Date]],"mmmm")</f>
        <v>czerwiec</v>
      </c>
      <c r="K495" s="152">
        <f>MONTH(tblFood[[#This Row],[Date]])</f>
        <v>6</v>
      </c>
    </row>
    <row r="496" spans="2:11">
      <c r="B496" s="236">
        <v>494</v>
      </c>
      <c r="C496" s="153">
        <v>45561</v>
      </c>
      <c r="D496" s="151" t="s">
        <v>2747</v>
      </c>
      <c r="E496" s="151" t="s">
        <v>2707</v>
      </c>
      <c r="F496" s="151" t="s">
        <v>2670</v>
      </c>
      <c r="G496" s="154">
        <v>1</v>
      </c>
      <c r="H496" s="152">
        <f>INDEX(prices,MATCH('Food Data'!E496,foods, 0),MATCH('Food Data'!F496,districts,0))</f>
        <v>11.99</v>
      </c>
      <c r="I496" s="152">
        <f t="shared" si="7"/>
        <v>11.99</v>
      </c>
      <c r="J496" s="245" t="str">
        <f>TEXT(tblFood[[#This Row],[Date]],"mmmm")</f>
        <v>wrzesień</v>
      </c>
      <c r="K496" s="152">
        <f>MONTH(tblFood[[#This Row],[Date]])</f>
        <v>9</v>
      </c>
    </row>
    <row r="497" spans="2:11">
      <c r="B497" s="236">
        <v>495</v>
      </c>
      <c r="C497" s="153">
        <v>45431</v>
      </c>
      <c r="D497" s="151" t="s">
        <v>2728</v>
      </c>
      <c r="E497" s="151" t="s">
        <v>2673</v>
      </c>
      <c r="F497" s="151" t="s">
        <v>2669</v>
      </c>
      <c r="G497" s="154">
        <v>18</v>
      </c>
      <c r="H497" s="152">
        <f>INDEX(prices,MATCH('Food Data'!E497,foods, 0),MATCH('Food Data'!F497,districts,0))</f>
        <v>12.26</v>
      </c>
      <c r="I497" s="152">
        <f t="shared" si="7"/>
        <v>220.68</v>
      </c>
      <c r="J497" s="245" t="str">
        <f>TEXT(tblFood[[#This Row],[Date]],"mmmm")</f>
        <v>maj</v>
      </c>
      <c r="K497" s="152">
        <f>MONTH(tblFood[[#This Row],[Date]])</f>
        <v>5</v>
      </c>
    </row>
    <row r="498" spans="2:11">
      <c r="B498" s="236">
        <v>496</v>
      </c>
      <c r="C498" s="153">
        <v>45629</v>
      </c>
      <c r="D498" s="151" t="s">
        <v>2748</v>
      </c>
      <c r="E498" s="151" t="s">
        <v>2703</v>
      </c>
      <c r="F498" s="151" t="s">
        <v>2669</v>
      </c>
      <c r="G498" s="154">
        <v>11</v>
      </c>
      <c r="H498" s="152">
        <f>INDEX(prices,MATCH('Food Data'!E498,foods, 0),MATCH('Food Data'!F498,districts,0))</f>
        <v>8.67</v>
      </c>
      <c r="I498" s="152">
        <f t="shared" si="7"/>
        <v>95.37</v>
      </c>
      <c r="J498" s="245" t="str">
        <f>TEXT(tblFood[[#This Row],[Date]],"mmmm")</f>
        <v>grudzień</v>
      </c>
      <c r="K498" s="152">
        <f>MONTH(tblFood[[#This Row],[Date]])</f>
        <v>12</v>
      </c>
    </row>
    <row r="499" spans="2:11">
      <c r="B499" s="236">
        <v>497</v>
      </c>
      <c r="C499" s="153">
        <v>45528</v>
      </c>
      <c r="D499" s="151" t="s">
        <v>2731</v>
      </c>
      <c r="E499" s="151" t="s">
        <v>2685</v>
      </c>
      <c r="F499" s="151" t="s">
        <v>2672</v>
      </c>
      <c r="G499" s="154">
        <v>10</v>
      </c>
      <c r="H499" s="152">
        <f>INDEX(prices,MATCH('Food Data'!E499,foods, 0),MATCH('Food Data'!F499,districts,0))</f>
        <v>3.39</v>
      </c>
      <c r="I499" s="152">
        <f t="shared" si="7"/>
        <v>33.9</v>
      </c>
      <c r="J499" s="245" t="str">
        <f>TEXT(tblFood[[#This Row],[Date]],"mmmm")</f>
        <v>sierpień</v>
      </c>
      <c r="K499" s="152">
        <f>MONTH(tblFood[[#This Row],[Date]])</f>
        <v>8</v>
      </c>
    </row>
    <row r="500" spans="2:11">
      <c r="B500" s="236">
        <v>498</v>
      </c>
      <c r="C500" s="153">
        <v>45435</v>
      </c>
      <c r="D500" s="151" t="s">
        <v>2735</v>
      </c>
      <c r="E500" s="151" t="s">
        <v>2695</v>
      </c>
      <c r="F500" s="151" t="s">
        <v>2669</v>
      </c>
      <c r="G500" s="154">
        <v>14</v>
      </c>
      <c r="H500" s="152">
        <f>INDEX(prices,MATCH('Food Data'!E500,foods, 0),MATCH('Food Data'!F500,districts,0))</f>
        <v>3.07</v>
      </c>
      <c r="I500" s="152">
        <f t="shared" si="7"/>
        <v>42.98</v>
      </c>
      <c r="J500" s="245" t="str">
        <f>TEXT(tblFood[[#This Row],[Date]],"mmmm")</f>
        <v>maj</v>
      </c>
      <c r="K500" s="152">
        <f>MONTH(tblFood[[#This Row],[Date]])</f>
        <v>5</v>
      </c>
    </row>
    <row r="501" spans="2:11">
      <c r="B501" s="236">
        <v>499</v>
      </c>
      <c r="C501" s="153">
        <v>45604</v>
      </c>
      <c r="D501" s="151" t="s">
        <v>2744</v>
      </c>
      <c r="E501" s="151" t="s">
        <v>2696</v>
      </c>
      <c r="F501" s="151" t="s">
        <v>2671</v>
      </c>
      <c r="G501" s="154">
        <v>19</v>
      </c>
      <c r="H501" s="152">
        <f>INDEX(prices,MATCH('Food Data'!E501,foods, 0),MATCH('Food Data'!F501,districts,0))</f>
        <v>12.41</v>
      </c>
      <c r="I501" s="152">
        <f t="shared" si="7"/>
        <v>235.79</v>
      </c>
      <c r="J501" s="245" t="str">
        <f>TEXT(tblFood[[#This Row],[Date]],"mmmm")</f>
        <v>listopad</v>
      </c>
      <c r="K501" s="152">
        <f>MONTH(tblFood[[#This Row],[Date]])</f>
        <v>11</v>
      </c>
    </row>
    <row r="502" spans="2:11">
      <c r="B502" s="236">
        <v>500</v>
      </c>
      <c r="C502" s="153">
        <v>45613</v>
      </c>
      <c r="D502" s="151" t="s">
        <v>2732</v>
      </c>
      <c r="E502" s="151" t="s">
        <v>2673</v>
      </c>
      <c r="F502" s="151" t="s">
        <v>2672</v>
      </c>
      <c r="G502" s="154">
        <v>4</v>
      </c>
      <c r="H502" s="152">
        <f>INDEX(prices,MATCH('Food Data'!E502,foods, 0),MATCH('Food Data'!F502,districts,0))</f>
        <v>13.78</v>
      </c>
      <c r="I502" s="152">
        <f t="shared" si="7"/>
        <v>55.12</v>
      </c>
      <c r="J502" s="245" t="str">
        <f>TEXT(tblFood[[#This Row],[Date]],"mmmm")</f>
        <v>listopad</v>
      </c>
      <c r="K502" s="152">
        <f>MONTH(tblFood[[#This Row],[Date]])</f>
        <v>11</v>
      </c>
    </row>
    <row r="503" spans="2:11">
      <c r="B503" s="236">
        <v>501</v>
      </c>
      <c r="C503" s="153">
        <v>45579</v>
      </c>
      <c r="D503" s="151" t="s">
        <v>2728</v>
      </c>
      <c r="E503" s="151" t="s">
        <v>2692</v>
      </c>
      <c r="F503" s="151" t="s">
        <v>2670</v>
      </c>
      <c r="G503" s="154">
        <v>4</v>
      </c>
      <c r="H503" s="152">
        <f>INDEX(prices,MATCH('Food Data'!E503,foods, 0),MATCH('Food Data'!F503,districts,0))</f>
        <v>5.62</v>
      </c>
      <c r="I503" s="152">
        <f t="shared" si="7"/>
        <v>22.48</v>
      </c>
      <c r="J503" s="245" t="str">
        <f>TEXT(tblFood[[#This Row],[Date]],"mmmm")</f>
        <v>październik</v>
      </c>
      <c r="K503" s="152">
        <f>MONTH(tblFood[[#This Row],[Date]])</f>
        <v>10</v>
      </c>
    </row>
    <row r="504" spans="2:11">
      <c r="B504" s="236">
        <v>502</v>
      </c>
      <c r="C504" s="153">
        <v>45628</v>
      </c>
      <c r="D504" s="151" t="s">
        <v>2740</v>
      </c>
      <c r="E504" s="151" t="s">
        <v>2719</v>
      </c>
      <c r="F504" s="151" t="s">
        <v>2672</v>
      </c>
      <c r="G504" s="154">
        <v>2</v>
      </c>
      <c r="H504" s="152">
        <f>INDEX(prices,MATCH('Food Data'!E504,foods, 0),MATCH('Food Data'!F504,districts,0))</f>
        <v>14.43</v>
      </c>
      <c r="I504" s="152">
        <f t="shared" si="7"/>
        <v>28.86</v>
      </c>
      <c r="J504" s="245" t="str">
        <f>TEXT(tblFood[[#This Row],[Date]],"mmmm")</f>
        <v>grudzień</v>
      </c>
      <c r="K504" s="152">
        <f>MONTH(tblFood[[#This Row],[Date]])</f>
        <v>12</v>
      </c>
    </row>
    <row r="505" spans="2:11">
      <c r="B505" s="236">
        <v>503</v>
      </c>
      <c r="C505" s="153">
        <v>45657</v>
      </c>
      <c r="D505" s="151" t="s">
        <v>2735</v>
      </c>
      <c r="E505" s="151" t="s">
        <v>2678</v>
      </c>
      <c r="F505" s="151" t="s">
        <v>2671</v>
      </c>
      <c r="G505" s="154">
        <v>14</v>
      </c>
      <c r="H505" s="152">
        <f>INDEX(prices,MATCH('Food Data'!E505,foods, 0),MATCH('Food Data'!F505,districts,0))</f>
        <v>5.21</v>
      </c>
      <c r="I505" s="152">
        <f t="shared" si="7"/>
        <v>72.94</v>
      </c>
      <c r="J505" s="245" t="str">
        <f>TEXT(tblFood[[#This Row],[Date]],"mmmm")</f>
        <v>grudzień</v>
      </c>
      <c r="K505" s="152">
        <f>MONTH(tblFood[[#This Row],[Date]])</f>
        <v>12</v>
      </c>
    </row>
    <row r="506" spans="2:11">
      <c r="B506" s="236">
        <v>504</v>
      </c>
      <c r="C506" s="153">
        <v>45642</v>
      </c>
      <c r="D506" s="151" t="s">
        <v>2731</v>
      </c>
      <c r="E506" s="151" t="s">
        <v>2699</v>
      </c>
      <c r="F506" s="151" t="s">
        <v>2672</v>
      </c>
      <c r="G506" s="154">
        <v>12</v>
      </c>
      <c r="H506" s="152">
        <f>INDEX(prices,MATCH('Food Data'!E506,foods, 0),MATCH('Food Data'!F506,districts,0))</f>
        <v>7.11</v>
      </c>
      <c r="I506" s="152">
        <f t="shared" si="7"/>
        <v>85.320000000000007</v>
      </c>
      <c r="J506" s="245" t="str">
        <f>TEXT(tblFood[[#This Row],[Date]],"mmmm")</f>
        <v>grudzień</v>
      </c>
      <c r="K506" s="152">
        <f>MONTH(tblFood[[#This Row],[Date]])</f>
        <v>12</v>
      </c>
    </row>
    <row r="507" spans="2:11">
      <c r="B507" s="236">
        <v>505</v>
      </c>
      <c r="C507" s="153">
        <v>45577</v>
      </c>
      <c r="D507" s="151" t="s">
        <v>2743</v>
      </c>
      <c r="E507" s="151" t="s">
        <v>2686</v>
      </c>
      <c r="F507" s="151" t="s">
        <v>2671</v>
      </c>
      <c r="G507" s="154">
        <v>20</v>
      </c>
      <c r="H507" s="152">
        <f>INDEX(prices,MATCH('Food Data'!E507,foods, 0),MATCH('Food Data'!F507,districts,0))</f>
        <v>14.14</v>
      </c>
      <c r="I507" s="152">
        <f t="shared" si="7"/>
        <v>282.8</v>
      </c>
      <c r="J507" s="245" t="str">
        <f>TEXT(tblFood[[#This Row],[Date]],"mmmm")</f>
        <v>październik</v>
      </c>
      <c r="K507" s="152">
        <f>MONTH(tblFood[[#This Row],[Date]])</f>
        <v>10</v>
      </c>
    </row>
    <row r="508" spans="2:11">
      <c r="B508" s="236">
        <v>506</v>
      </c>
      <c r="C508" s="153">
        <v>45553</v>
      </c>
      <c r="D508" s="151" t="s">
        <v>2728</v>
      </c>
      <c r="E508" s="151" t="s">
        <v>2709</v>
      </c>
      <c r="F508" s="151" t="s">
        <v>2672</v>
      </c>
      <c r="G508" s="154">
        <v>11</v>
      </c>
      <c r="H508" s="152">
        <f>INDEX(prices,MATCH('Food Data'!E508,foods, 0),MATCH('Food Data'!F508,districts,0))</f>
        <v>12.31</v>
      </c>
      <c r="I508" s="152">
        <f t="shared" si="7"/>
        <v>135.41</v>
      </c>
      <c r="J508" s="245" t="str">
        <f>TEXT(tblFood[[#This Row],[Date]],"mmmm")</f>
        <v>wrzesień</v>
      </c>
      <c r="K508" s="152">
        <f>MONTH(tblFood[[#This Row],[Date]])</f>
        <v>9</v>
      </c>
    </row>
    <row r="509" spans="2:11">
      <c r="B509" s="236">
        <v>507</v>
      </c>
      <c r="C509" s="153">
        <v>45594</v>
      </c>
      <c r="D509" s="151" t="s">
        <v>2737</v>
      </c>
      <c r="E509" s="151" t="s">
        <v>2689</v>
      </c>
      <c r="F509" s="151" t="s">
        <v>2669</v>
      </c>
      <c r="G509" s="154">
        <v>16</v>
      </c>
      <c r="H509" s="152">
        <f>INDEX(prices,MATCH('Food Data'!E509,foods, 0),MATCH('Food Data'!F509,districts,0))</f>
        <v>9.98</v>
      </c>
      <c r="I509" s="152">
        <f t="shared" si="7"/>
        <v>159.68</v>
      </c>
      <c r="J509" s="245" t="str">
        <f>TEXT(tblFood[[#This Row],[Date]],"mmmm")</f>
        <v>październik</v>
      </c>
      <c r="K509" s="152">
        <f>MONTH(tblFood[[#This Row],[Date]])</f>
        <v>10</v>
      </c>
    </row>
    <row r="510" spans="2:11">
      <c r="B510" s="236">
        <v>508</v>
      </c>
      <c r="C510" s="153">
        <v>45316</v>
      </c>
      <c r="D510" s="151" t="s">
        <v>2730</v>
      </c>
      <c r="E510" s="151" t="s">
        <v>2700</v>
      </c>
      <c r="F510" s="151" t="s">
        <v>2669</v>
      </c>
      <c r="G510" s="154">
        <v>11</v>
      </c>
      <c r="H510" s="152">
        <f>INDEX(prices,MATCH('Food Data'!E510,foods, 0),MATCH('Food Data'!F510,districts,0))</f>
        <v>4.45</v>
      </c>
      <c r="I510" s="152">
        <f t="shared" si="7"/>
        <v>48.95</v>
      </c>
      <c r="J510" s="245" t="str">
        <f>TEXT(tblFood[[#This Row],[Date]],"mmmm")</f>
        <v>styczeń</v>
      </c>
      <c r="K510" s="152">
        <f>MONTH(tblFood[[#This Row],[Date]])</f>
        <v>1</v>
      </c>
    </row>
    <row r="511" spans="2:11">
      <c r="B511" s="236">
        <v>509</v>
      </c>
      <c r="C511" s="153">
        <v>45443</v>
      </c>
      <c r="D511" s="151" t="s">
        <v>2748</v>
      </c>
      <c r="E511" s="151" t="s">
        <v>2682</v>
      </c>
      <c r="F511" s="151" t="s">
        <v>2670</v>
      </c>
      <c r="G511" s="154">
        <v>5</v>
      </c>
      <c r="H511" s="152">
        <f>INDEX(prices,MATCH('Food Data'!E511,foods, 0),MATCH('Food Data'!F511,districts,0))</f>
        <v>6.16</v>
      </c>
      <c r="I511" s="152">
        <f t="shared" si="7"/>
        <v>30.8</v>
      </c>
      <c r="J511" s="245" t="str">
        <f>TEXT(tblFood[[#This Row],[Date]],"mmmm")</f>
        <v>maj</v>
      </c>
      <c r="K511" s="152">
        <f>MONTH(tblFood[[#This Row],[Date]])</f>
        <v>5</v>
      </c>
    </row>
    <row r="512" spans="2:11">
      <c r="B512" s="236">
        <v>510</v>
      </c>
      <c r="C512" s="153">
        <v>45336</v>
      </c>
      <c r="D512" s="151" t="s">
        <v>2744</v>
      </c>
      <c r="E512" s="151" t="s">
        <v>2694</v>
      </c>
      <c r="F512" s="151" t="s">
        <v>2670</v>
      </c>
      <c r="G512" s="154">
        <v>2</v>
      </c>
      <c r="H512" s="152">
        <f>INDEX(prices,MATCH('Food Data'!E512,foods, 0),MATCH('Food Data'!F512,districts,0))</f>
        <v>6.72</v>
      </c>
      <c r="I512" s="152">
        <f t="shared" si="7"/>
        <v>13.44</v>
      </c>
      <c r="J512" s="245" t="str">
        <f>TEXT(tblFood[[#This Row],[Date]],"mmmm")</f>
        <v>luty</v>
      </c>
      <c r="K512" s="152">
        <f>MONTH(tblFood[[#This Row],[Date]])</f>
        <v>2</v>
      </c>
    </row>
    <row r="513" spans="2:11">
      <c r="B513" s="236">
        <v>511</v>
      </c>
      <c r="C513" s="153">
        <v>45433</v>
      </c>
      <c r="D513" s="151" t="s">
        <v>2735</v>
      </c>
      <c r="E513" s="151" t="s">
        <v>2701</v>
      </c>
      <c r="F513" s="151" t="s">
        <v>2670</v>
      </c>
      <c r="G513" s="154">
        <v>11</v>
      </c>
      <c r="H513" s="152">
        <f>INDEX(prices,MATCH('Food Data'!E513,foods, 0),MATCH('Food Data'!F513,districts,0))</f>
        <v>7</v>
      </c>
      <c r="I513" s="152">
        <f t="shared" si="7"/>
        <v>77</v>
      </c>
      <c r="J513" s="245" t="str">
        <f>TEXT(tblFood[[#This Row],[Date]],"mmmm")</f>
        <v>maj</v>
      </c>
      <c r="K513" s="152">
        <f>MONTH(tblFood[[#This Row],[Date]])</f>
        <v>5</v>
      </c>
    </row>
    <row r="514" spans="2:11">
      <c r="B514" s="236">
        <v>512</v>
      </c>
      <c r="C514" s="153">
        <v>45357</v>
      </c>
      <c r="D514" s="151" t="s">
        <v>2731</v>
      </c>
      <c r="E514" s="151" t="s">
        <v>2684</v>
      </c>
      <c r="F514" s="151" t="s">
        <v>2672</v>
      </c>
      <c r="G514" s="154">
        <v>17</v>
      </c>
      <c r="H514" s="152">
        <f>INDEX(prices,MATCH('Food Data'!E514,foods, 0),MATCH('Food Data'!F514,districts,0))</f>
        <v>12.44</v>
      </c>
      <c r="I514" s="152">
        <f t="shared" si="7"/>
        <v>211.48</v>
      </c>
      <c r="J514" s="245" t="str">
        <f>TEXT(tblFood[[#This Row],[Date]],"mmmm")</f>
        <v>marzec</v>
      </c>
      <c r="K514" s="152">
        <f>MONTH(tblFood[[#This Row],[Date]])</f>
        <v>3</v>
      </c>
    </row>
    <row r="515" spans="2:11">
      <c r="B515" s="236">
        <v>513</v>
      </c>
      <c r="C515" s="153">
        <v>45608</v>
      </c>
      <c r="D515" s="151" t="s">
        <v>2736</v>
      </c>
      <c r="E515" s="151" t="s">
        <v>2678</v>
      </c>
      <c r="F515" s="151" t="s">
        <v>2671</v>
      </c>
      <c r="G515" s="154">
        <v>12</v>
      </c>
      <c r="H515" s="152">
        <f>INDEX(prices,MATCH('Food Data'!E515,foods, 0),MATCH('Food Data'!F515,districts,0))</f>
        <v>5.21</v>
      </c>
      <c r="I515" s="152">
        <f t="shared" si="7"/>
        <v>62.519999999999996</v>
      </c>
      <c r="J515" s="245" t="str">
        <f>TEXT(tblFood[[#This Row],[Date]],"mmmm")</f>
        <v>listopad</v>
      </c>
      <c r="K515" s="152">
        <f>MONTH(tblFood[[#This Row],[Date]])</f>
        <v>11</v>
      </c>
    </row>
    <row r="516" spans="2:11">
      <c r="B516" s="236">
        <v>514</v>
      </c>
      <c r="C516" s="153">
        <v>45636</v>
      </c>
      <c r="D516" s="151" t="s">
        <v>2743</v>
      </c>
      <c r="E516" s="151" t="s">
        <v>2693</v>
      </c>
      <c r="F516" s="151" t="s">
        <v>2669</v>
      </c>
      <c r="G516" s="154">
        <v>6</v>
      </c>
      <c r="H516" s="152">
        <f>INDEX(prices,MATCH('Food Data'!E516,foods, 0),MATCH('Food Data'!F516,districts,0))</f>
        <v>1.97</v>
      </c>
      <c r="I516" s="152">
        <f t="shared" ref="I516:I579" si="8">G516*H516</f>
        <v>11.82</v>
      </c>
      <c r="J516" s="245" t="str">
        <f>TEXT(tblFood[[#This Row],[Date]],"mmmm")</f>
        <v>grudzień</v>
      </c>
      <c r="K516" s="152">
        <f>MONTH(tblFood[[#This Row],[Date]])</f>
        <v>12</v>
      </c>
    </row>
    <row r="517" spans="2:11">
      <c r="B517" s="236">
        <v>515</v>
      </c>
      <c r="C517" s="153">
        <v>45451</v>
      </c>
      <c r="D517" s="151" t="s">
        <v>2750</v>
      </c>
      <c r="E517" s="151" t="s">
        <v>2699</v>
      </c>
      <c r="F517" s="151" t="s">
        <v>2670</v>
      </c>
      <c r="G517" s="154">
        <v>6</v>
      </c>
      <c r="H517" s="152">
        <f>INDEX(prices,MATCH('Food Data'!E517,foods, 0),MATCH('Food Data'!F517,districts,0))</f>
        <v>7.28</v>
      </c>
      <c r="I517" s="152">
        <f t="shared" si="8"/>
        <v>43.68</v>
      </c>
      <c r="J517" s="245" t="str">
        <f>TEXT(tblFood[[#This Row],[Date]],"mmmm")</f>
        <v>czerwiec</v>
      </c>
      <c r="K517" s="152">
        <f>MONTH(tblFood[[#This Row],[Date]])</f>
        <v>6</v>
      </c>
    </row>
    <row r="518" spans="2:11">
      <c r="B518" s="236">
        <v>516</v>
      </c>
      <c r="C518" s="153">
        <v>45304</v>
      </c>
      <c r="D518" s="151" t="s">
        <v>2735</v>
      </c>
      <c r="E518" s="151" t="s">
        <v>2691</v>
      </c>
      <c r="F518" s="151" t="s">
        <v>2671</v>
      </c>
      <c r="G518" s="154">
        <v>1</v>
      </c>
      <c r="H518" s="152">
        <f>INDEX(prices,MATCH('Food Data'!E518,foods, 0),MATCH('Food Data'!F518,districts,0))</f>
        <v>9.99</v>
      </c>
      <c r="I518" s="152">
        <f t="shared" si="8"/>
        <v>9.99</v>
      </c>
      <c r="J518" s="245" t="str">
        <f>TEXT(tblFood[[#This Row],[Date]],"mmmm")</f>
        <v>styczeń</v>
      </c>
      <c r="K518" s="152">
        <f>MONTH(tblFood[[#This Row],[Date]])</f>
        <v>1</v>
      </c>
    </row>
    <row r="519" spans="2:11">
      <c r="B519" s="236">
        <v>517</v>
      </c>
      <c r="C519" s="153">
        <v>45553</v>
      </c>
      <c r="D519" s="151" t="s">
        <v>2730</v>
      </c>
      <c r="E519" s="151" t="s">
        <v>2710</v>
      </c>
      <c r="F519" s="151" t="s">
        <v>2672</v>
      </c>
      <c r="G519" s="154">
        <v>12</v>
      </c>
      <c r="H519" s="152">
        <f>INDEX(prices,MATCH('Food Data'!E519,foods, 0),MATCH('Food Data'!F519,districts,0))</f>
        <v>8.84</v>
      </c>
      <c r="I519" s="152">
        <f t="shared" si="8"/>
        <v>106.08</v>
      </c>
      <c r="J519" s="245" t="str">
        <f>TEXT(tblFood[[#This Row],[Date]],"mmmm")</f>
        <v>wrzesień</v>
      </c>
      <c r="K519" s="152">
        <f>MONTH(tblFood[[#This Row],[Date]])</f>
        <v>9</v>
      </c>
    </row>
    <row r="520" spans="2:11">
      <c r="B520" s="236">
        <v>518</v>
      </c>
      <c r="C520" s="153">
        <v>45326</v>
      </c>
      <c r="D520" s="151" t="s">
        <v>2727</v>
      </c>
      <c r="E520" s="151" t="s">
        <v>2711</v>
      </c>
      <c r="F520" s="151" t="s">
        <v>2672</v>
      </c>
      <c r="G520" s="154">
        <v>19</v>
      </c>
      <c r="H520" s="152">
        <f>INDEX(prices,MATCH('Food Data'!E520,foods, 0),MATCH('Food Data'!F520,districts,0))</f>
        <v>7.99</v>
      </c>
      <c r="I520" s="152">
        <f t="shared" si="8"/>
        <v>151.81</v>
      </c>
      <c r="J520" s="245" t="str">
        <f>TEXT(tblFood[[#This Row],[Date]],"mmmm")</f>
        <v>luty</v>
      </c>
      <c r="K520" s="152">
        <f>MONTH(tblFood[[#This Row],[Date]])</f>
        <v>2</v>
      </c>
    </row>
    <row r="521" spans="2:11">
      <c r="B521" s="236">
        <v>519</v>
      </c>
      <c r="C521" s="153">
        <v>45297</v>
      </c>
      <c r="D521" s="151" t="s">
        <v>2739</v>
      </c>
      <c r="E521" s="151" t="s">
        <v>2715</v>
      </c>
      <c r="F521" s="151" t="s">
        <v>2671</v>
      </c>
      <c r="G521" s="154">
        <v>8</v>
      </c>
      <c r="H521" s="152">
        <f>INDEX(prices,MATCH('Food Data'!E521,foods, 0),MATCH('Food Data'!F521,districts,0))</f>
        <v>11.1</v>
      </c>
      <c r="I521" s="152">
        <f t="shared" si="8"/>
        <v>88.8</v>
      </c>
      <c r="J521" s="245" t="str">
        <f>TEXT(tblFood[[#This Row],[Date]],"mmmm")</f>
        <v>styczeń</v>
      </c>
      <c r="K521" s="152">
        <f>MONTH(tblFood[[#This Row],[Date]])</f>
        <v>1</v>
      </c>
    </row>
    <row r="522" spans="2:11">
      <c r="B522" s="236">
        <v>520</v>
      </c>
      <c r="C522" s="153">
        <v>45301</v>
      </c>
      <c r="D522" s="151" t="s">
        <v>2747</v>
      </c>
      <c r="E522" s="151" t="s">
        <v>2673</v>
      </c>
      <c r="F522" s="151" t="s">
        <v>2669</v>
      </c>
      <c r="G522" s="154">
        <v>9</v>
      </c>
      <c r="H522" s="152">
        <f>INDEX(prices,MATCH('Food Data'!E522,foods, 0),MATCH('Food Data'!F522,districts,0))</f>
        <v>12.26</v>
      </c>
      <c r="I522" s="152">
        <f t="shared" si="8"/>
        <v>110.34</v>
      </c>
      <c r="J522" s="245" t="str">
        <f>TEXT(tblFood[[#This Row],[Date]],"mmmm")</f>
        <v>styczeń</v>
      </c>
      <c r="K522" s="152">
        <f>MONTH(tblFood[[#This Row],[Date]])</f>
        <v>1</v>
      </c>
    </row>
    <row r="523" spans="2:11">
      <c r="B523" s="236">
        <v>521</v>
      </c>
      <c r="C523" s="153">
        <v>45556</v>
      </c>
      <c r="D523" s="151" t="s">
        <v>2749</v>
      </c>
      <c r="E523" s="151" t="s">
        <v>2690</v>
      </c>
      <c r="F523" s="151" t="s">
        <v>2671</v>
      </c>
      <c r="G523" s="154">
        <v>3</v>
      </c>
      <c r="H523" s="152">
        <f>INDEX(prices,MATCH('Food Data'!E523,foods, 0),MATCH('Food Data'!F523,districts,0))</f>
        <v>3.15</v>
      </c>
      <c r="I523" s="152">
        <f t="shared" si="8"/>
        <v>9.4499999999999993</v>
      </c>
      <c r="J523" s="245" t="str">
        <f>TEXT(tblFood[[#This Row],[Date]],"mmmm")</f>
        <v>wrzesień</v>
      </c>
      <c r="K523" s="152">
        <f>MONTH(tblFood[[#This Row],[Date]])</f>
        <v>9</v>
      </c>
    </row>
    <row r="524" spans="2:11">
      <c r="B524" s="236">
        <v>522</v>
      </c>
      <c r="C524" s="153">
        <v>45351</v>
      </c>
      <c r="D524" s="151" t="s">
        <v>2736</v>
      </c>
      <c r="E524" s="151" t="s">
        <v>2687</v>
      </c>
      <c r="F524" s="151" t="s">
        <v>2670</v>
      </c>
      <c r="G524" s="154">
        <v>19</v>
      </c>
      <c r="H524" s="152">
        <f>INDEX(prices,MATCH('Food Data'!E524,foods, 0),MATCH('Food Data'!F524,districts,0))</f>
        <v>3.14</v>
      </c>
      <c r="I524" s="152">
        <f t="shared" si="8"/>
        <v>59.660000000000004</v>
      </c>
      <c r="J524" s="245" t="str">
        <f>TEXT(tblFood[[#This Row],[Date]],"mmmm")</f>
        <v>luty</v>
      </c>
      <c r="K524" s="152">
        <f>MONTH(tblFood[[#This Row],[Date]])</f>
        <v>2</v>
      </c>
    </row>
    <row r="525" spans="2:11">
      <c r="B525" s="236">
        <v>523</v>
      </c>
      <c r="C525" s="153">
        <v>45593</v>
      </c>
      <c r="D525" s="151" t="s">
        <v>2734</v>
      </c>
      <c r="E525" s="151" t="s">
        <v>2692</v>
      </c>
      <c r="F525" s="151" t="s">
        <v>2671</v>
      </c>
      <c r="G525" s="154">
        <v>10</v>
      </c>
      <c r="H525" s="152">
        <f>INDEX(prices,MATCH('Food Data'!E525,foods, 0),MATCH('Food Data'!F525,districts,0))</f>
        <v>6.07</v>
      </c>
      <c r="I525" s="152">
        <f t="shared" si="8"/>
        <v>60.7</v>
      </c>
      <c r="J525" s="245" t="str">
        <f>TEXT(tblFood[[#This Row],[Date]],"mmmm")</f>
        <v>październik</v>
      </c>
      <c r="K525" s="152">
        <f>MONTH(tblFood[[#This Row],[Date]])</f>
        <v>10</v>
      </c>
    </row>
    <row r="526" spans="2:11">
      <c r="B526" s="236">
        <v>524</v>
      </c>
      <c r="C526" s="153">
        <v>45450</v>
      </c>
      <c r="D526" s="151" t="s">
        <v>2740</v>
      </c>
      <c r="E526" s="151" t="s">
        <v>2684</v>
      </c>
      <c r="F526" s="151" t="s">
        <v>2672</v>
      </c>
      <c r="G526" s="154">
        <v>11</v>
      </c>
      <c r="H526" s="152">
        <f>INDEX(prices,MATCH('Food Data'!E526,foods, 0),MATCH('Food Data'!F526,districts,0))</f>
        <v>12.44</v>
      </c>
      <c r="I526" s="152">
        <f t="shared" si="8"/>
        <v>136.84</v>
      </c>
      <c r="J526" s="245" t="str">
        <f>TEXT(tblFood[[#This Row],[Date]],"mmmm")</f>
        <v>czerwiec</v>
      </c>
      <c r="K526" s="152">
        <f>MONTH(tblFood[[#This Row],[Date]])</f>
        <v>6</v>
      </c>
    </row>
    <row r="527" spans="2:11">
      <c r="B527" s="236">
        <v>525</v>
      </c>
      <c r="C527" s="153">
        <v>45459</v>
      </c>
      <c r="D527" s="151" t="s">
        <v>2742</v>
      </c>
      <c r="E527" s="151" t="s">
        <v>2692</v>
      </c>
      <c r="F527" s="151" t="s">
        <v>2672</v>
      </c>
      <c r="G527" s="154">
        <v>4</v>
      </c>
      <c r="H527" s="152">
        <f>INDEX(prices,MATCH('Food Data'!E527,foods, 0),MATCH('Food Data'!F527,districts,0))</f>
        <v>6.37</v>
      </c>
      <c r="I527" s="152">
        <f t="shared" si="8"/>
        <v>25.48</v>
      </c>
      <c r="J527" s="245" t="str">
        <f>TEXT(tblFood[[#This Row],[Date]],"mmmm")</f>
        <v>czerwiec</v>
      </c>
      <c r="K527" s="152">
        <f>MONTH(tblFood[[#This Row],[Date]])</f>
        <v>6</v>
      </c>
    </row>
    <row r="528" spans="2:11">
      <c r="B528" s="236">
        <v>526</v>
      </c>
      <c r="C528" s="153">
        <v>45489</v>
      </c>
      <c r="D528" s="151" t="s">
        <v>2744</v>
      </c>
      <c r="E528" s="151" t="s">
        <v>2695</v>
      </c>
      <c r="F528" s="151" t="s">
        <v>2669</v>
      </c>
      <c r="G528" s="154">
        <v>19</v>
      </c>
      <c r="H528" s="152">
        <f>INDEX(prices,MATCH('Food Data'!E528,foods, 0),MATCH('Food Data'!F528,districts,0))</f>
        <v>3.07</v>
      </c>
      <c r="I528" s="152">
        <f t="shared" si="8"/>
        <v>58.33</v>
      </c>
      <c r="J528" s="245" t="str">
        <f>TEXT(tblFood[[#This Row],[Date]],"mmmm")</f>
        <v>lipiec</v>
      </c>
      <c r="K528" s="152">
        <f>MONTH(tblFood[[#This Row],[Date]])</f>
        <v>7</v>
      </c>
    </row>
    <row r="529" spans="2:11">
      <c r="B529" s="236">
        <v>527</v>
      </c>
      <c r="C529" s="153">
        <v>45347</v>
      </c>
      <c r="D529" s="151" t="s">
        <v>2750</v>
      </c>
      <c r="E529" s="151" t="s">
        <v>2689</v>
      </c>
      <c r="F529" s="151" t="s">
        <v>2669</v>
      </c>
      <c r="G529" s="154">
        <v>5</v>
      </c>
      <c r="H529" s="152">
        <f>INDEX(prices,MATCH('Food Data'!E529,foods, 0),MATCH('Food Data'!F529,districts,0))</f>
        <v>9.98</v>
      </c>
      <c r="I529" s="152">
        <f t="shared" si="8"/>
        <v>49.900000000000006</v>
      </c>
      <c r="J529" s="245" t="str">
        <f>TEXT(tblFood[[#This Row],[Date]],"mmmm")</f>
        <v>luty</v>
      </c>
      <c r="K529" s="152">
        <f>MONTH(tblFood[[#This Row],[Date]])</f>
        <v>2</v>
      </c>
    </row>
    <row r="530" spans="2:11">
      <c r="B530" s="236">
        <v>528</v>
      </c>
      <c r="C530" s="153">
        <v>45656</v>
      </c>
      <c r="D530" s="151" t="s">
        <v>2726</v>
      </c>
      <c r="E530" s="151" t="s">
        <v>2686</v>
      </c>
      <c r="F530" s="151" t="s">
        <v>2672</v>
      </c>
      <c r="G530" s="154">
        <v>7</v>
      </c>
      <c r="H530" s="152">
        <f>INDEX(prices,MATCH('Food Data'!E530,foods, 0),MATCH('Food Data'!F530,districts,0))</f>
        <v>13.29</v>
      </c>
      <c r="I530" s="152">
        <f t="shared" si="8"/>
        <v>93.03</v>
      </c>
      <c r="J530" s="245" t="str">
        <f>TEXT(tblFood[[#This Row],[Date]],"mmmm")</f>
        <v>grudzień</v>
      </c>
      <c r="K530" s="152">
        <f>MONTH(tblFood[[#This Row],[Date]])</f>
        <v>12</v>
      </c>
    </row>
    <row r="531" spans="2:11">
      <c r="B531" s="236">
        <v>529</v>
      </c>
      <c r="C531" s="153">
        <v>45370</v>
      </c>
      <c r="D531" s="151" t="s">
        <v>2739</v>
      </c>
      <c r="E531" s="151" t="s">
        <v>2690</v>
      </c>
      <c r="F531" s="151" t="s">
        <v>2672</v>
      </c>
      <c r="G531" s="154">
        <v>18</v>
      </c>
      <c r="H531" s="152">
        <f>INDEX(prices,MATCH('Food Data'!E531,foods, 0),MATCH('Food Data'!F531,districts,0))</f>
        <v>3.09</v>
      </c>
      <c r="I531" s="152">
        <f t="shared" si="8"/>
        <v>55.62</v>
      </c>
      <c r="J531" s="245" t="str">
        <f>TEXT(tblFood[[#This Row],[Date]],"mmmm")</f>
        <v>marzec</v>
      </c>
      <c r="K531" s="152">
        <f>MONTH(tblFood[[#This Row],[Date]])</f>
        <v>3</v>
      </c>
    </row>
    <row r="532" spans="2:11">
      <c r="B532" s="236">
        <v>530</v>
      </c>
      <c r="C532" s="153">
        <v>45381</v>
      </c>
      <c r="D532" s="151" t="s">
        <v>2736</v>
      </c>
      <c r="E532" s="151" t="s">
        <v>2678</v>
      </c>
      <c r="F532" s="151" t="s">
        <v>2670</v>
      </c>
      <c r="G532" s="154">
        <v>11</v>
      </c>
      <c r="H532" s="152">
        <f>INDEX(prices,MATCH('Food Data'!E532,foods, 0),MATCH('Food Data'!F532,districts,0))</f>
        <v>4.87</v>
      </c>
      <c r="I532" s="152">
        <f t="shared" si="8"/>
        <v>53.57</v>
      </c>
      <c r="J532" s="245" t="str">
        <f>TEXT(tblFood[[#This Row],[Date]],"mmmm")</f>
        <v>marzec</v>
      </c>
      <c r="K532" s="152">
        <f>MONTH(tblFood[[#This Row],[Date]])</f>
        <v>3</v>
      </c>
    </row>
    <row r="533" spans="2:11">
      <c r="B533" s="236">
        <v>531</v>
      </c>
      <c r="C533" s="153">
        <v>45547</v>
      </c>
      <c r="D533" s="151" t="s">
        <v>2743</v>
      </c>
      <c r="E533" s="151" t="s">
        <v>2691</v>
      </c>
      <c r="F533" s="151" t="s">
        <v>2671</v>
      </c>
      <c r="G533" s="154">
        <v>13</v>
      </c>
      <c r="H533" s="152">
        <f>INDEX(prices,MATCH('Food Data'!E533,foods, 0),MATCH('Food Data'!F533,districts,0))</f>
        <v>9.99</v>
      </c>
      <c r="I533" s="152">
        <f t="shared" si="8"/>
        <v>129.87</v>
      </c>
      <c r="J533" s="245" t="str">
        <f>TEXT(tblFood[[#This Row],[Date]],"mmmm")</f>
        <v>wrzesień</v>
      </c>
      <c r="K533" s="152">
        <f>MONTH(tblFood[[#This Row],[Date]])</f>
        <v>9</v>
      </c>
    </row>
    <row r="534" spans="2:11">
      <c r="B534" s="236">
        <v>532</v>
      </c>
      <c r="C534" s="153">
        <v>45471</v>
      </c>
      <c r="D534" s="151" t="s">
        <v>2746</v>
      </c>
      <c r="E534" s="151" t="s">
        <v>2694</v>
      </c>
      <c r="F534" s="151" t="s">
        <v>2671</v>
      </c>
      <c r="G534" s="154">
        <v>16</v>
      </c>
      <c r="H534" s="152">
        <f>INDEX(prices,MATCH('Food Data'!E534,foods, 0),MATCH('Food Data'!F534,districts,0))</f>
        <v>7.12</v>
      </c>
      <c r="I534" s="152">
        <f t="shared" si="8"/>
        <v>113.92</v>
      </c>
      <c r="J534" s="245" t="str">
        <f>TEXT(tblFood[[#This Row],[Date]],"mmmm")</f>
        <v>czerwiec</v>
      </c>
      <c r="K534" s="152">
        <f>MONTH(tblFood[[#This Row],[Date]])</f>
        <v>6</v>
      </c>
    </row>
    <row r="535" spans="2:11">
      <c r="B535" s="236">
        <v>533</v>
      </c>
      <c r="C535" s="153">
        <v>45354</v>
      </c>
      <c r="D535" s="151" t="s">
        <v>2741</v>
      </c>
      <c r="E535" s="151" t="s">
        <v>2700</v>
      </c>
      <c r="F535" s="151" t="s">
        <v>2670</v>
      </c>
      <c r="G535" s="154">
        <v>5</v>
      </c>
      <c r="H535" s="152">
        <f>INDEX(prices,MATCH('Food Data'!E535,foods, 0),MATCH('Food Data'!F535,districts,0))</f>
        <v>4.2300000000000004</v>
      </c>
      <c r="I535" s="152">
        <f t="shared" si="8"/>
        <v>21.150000000000002</v>
      </c>
      <c r="J535" s="245" t="str">
        <f>TEXT(tblFood[[#This Row],[Date]],"mmmm")</f>
        <v>marzec</v>
      </c>
      <c r="K535" s="152">
        <f>MONTH(tblFood[[#This Row],[Date]])</f>
        <v>3</v>
      </c>
    </row>
    <row r="536" spans="2:11">
      <c r="B536" s="236">
        <v>534</v>
      </c>
      <c r="C536" s="153">
        <v>45304</v>
      </c>
      <c r="D536" s="151" t="s">
        <v>2746</v>
      </c>
      <c r="E536" s="151" t="s">
        <v>2715</v>
      </c>
      <c r="F536" s="151" t="s">
        <v>2671</v>
      </c>
      <c r="G536" s="154">
        <v>15</v>
      </c>
      <c r="H536" s="152">
        <f>INDEX(prices,MATCH('Food Data'!E536,foods, 0),MATCH('Food Data'!F536,districts,0))</f>
        <v>11.1</v>
      </c>
      <c r="I536" s="152">
        <f t="shared" si="8"/>
        <v>166.5</v>
      </c>
      <c r="J536" s="245" t="str">
        <f>TEXT(tblFood[[#This Row],[Date]],"mmmm")</f>
        <v>styczeń</v>
      </c>
      <c r="K536" s="152">
        <f>MONTH(tblFood[[#This Row],[Date]])</f>
        <v>1</v>
      </c>
    </row>
    <row r="537" spans="2:11">
      <c r="B537" s="236">
        <v>535</v>
      </c>
      <c r="C537" s="153">
        <v>45332</v>
      </c>
      <c r="D537" s="151" t="s">
        <v>2750</v>
      </c>
      <c r="E537" s="151" t="s">
        <v>2681</v>
      </c>
      <c r="F537" s="151" t="s">
        <v>2672</v>
      </c>
      <c r="G537" s="154">
        <v>3</v>
      </c>
      <c r="H537" s="152">
        <f>INDEX(prices,MATCH('Food Data'!E537,foods, 0),MATCH('Food Data'!F537,districts,0))</f>
        <v>5.99</v>
      </c>
      <c r="I537" s="152">
        <f t="shared" si="8"/>
        <v>17.97</v>
      </c>
      <c r="J537" s="245" t="str">
        <f>TEXT(tblFood[[#This Row],[Date]],"mmmm")</f>
        <v>luty</v>
      </c>
      <c r="K537" s="152">
        <f>MONTH(tblFood[[#This Row],[Date]])</f>
        <v>2</v>
      </c>
    </row>
    <row r="538" spans="2:11">
      <c r="B538" s="236">
        <v>536</v>
      </c>
      <c r="C538" s="153">
        <v>45424</v>
      </c>
      <c r="D538" s="151" t="s">
        <v>2728</v>
      </c>
      <c r="E538" s="151" t="s">
        <v>2674</v>
      </c>
      <c r="F538" s="151" t="s">
        <v>2672</v>
      </c>
      <c r="G538" s="154">
        <v>2</v>
      </c>
      <c r="H538" s="152">
        <f>INDEX(prices,MATCH('Food Data'!E538,foods, 0),MATCH('Food Data'!F538,districts,0))</f>
        <v>5.82</v>
      </c>
      <c r="I538" s="152">
        <f t="shared" si="8"/>
        <v>11.64</v>
      </c>
      <c r="J538" s="245" t="str">
        <f>TEXT(tblFood[[#This Row],[Date]],"mmmm")</f>
        <v>maj</v>
      </c>
      <c r="K538" s="152">
        <f>MONTH(tblFood[[#This Row],[Date]])</f>
        <v>5</v>
      </c>
    </row>
    <row r="539" spans="2:11">
      <c r="B539" s="236">
        <v>537</v>
      </c>
      <c r="C539" s="153">
        <v>45531</v>
      </c>
      <c r="D539" s="151" t="s">
        <v>2739</v>
      </c>
      <c r="E539" s="151" t="s">
        <v>2684</v>
      </c>
      <c r="F539" s="151" t="s">
        <v>2671</v>
      </c>
      <c r="G539" s="154">
        <v>8</v>
      </c>
      <c r="H539" s="152">
        <f>INDEX(prices,MATCH('Food Data'!E539,foods, 0),MATCH('Food Data'!F539,districts,0))</f>
        <v>13.67</v>
      </c>
      <c r="I539" s="152">
        <f t="shared" si="8"/>
        <v>109.36</v>
      </c>
      <c r="J539" s="245" t="str">
        <f>TEXT(tblFood[[#This Row],[Date]],"mmmm")</f>
        <v>sierpień</v>
      </c>
      <c r="K539" s="152">
        <f>MONTH(tblFood[[#This Row],[Date]])</f>
        <v>8</v>
      </c>
    </row>
    <row r="540" spans="2:11">
      <c r="B540" s="236">
        <v>538</v>
      </c>
      <c r="C540" s="153">
        <v>45578</v>
      </c>
      <c r="D540" s="151" t="s">
        <v>2741</v>
      </c>
      <c r="E540" s="151" t="s">
        <v>2689</v>
      </c>
      <c r="F540" s="151" t="s">
        <v>2671</v>
      </c>
      <c r="G540" s="154">
        <v>2</v>
      </c>
      <c r="H540" s="152">
        <f>INDEX(prices,MATCH('Food Data'!E540,foods, 0),MATCH('Food Data'!F540,districts,0))</f>
        <v>9.4700000000000006</v>
      </c>
      <c r="I540" s="152">
        <f t="shared" si="8"/>
        <v>18.940000000000001</v>
      </c>
      <c r="J540" s="245" t="str">
        <f>TEXT(tblFood[[#This Row],[Date]],"mmmm")</f>
        <v>październik</v>
      </c>
      <c r="K540" s="152">
        <f>MONTH(tblFood[[#This Row],[Date]])</f>
        <v>10</v>
      </c>
    </row>
    <row r="541" spans="2:11">
      <c r="B541" s="236">
        <v>539</v>
      </c>
      <c r="C541" s="153">
        <v>45366</v>
      </c>
      <c r="D541" s="151" t="s">
        <v>2749</v>
      </c>
      <c r="E541" s="151" t="s">
        <v>2693</v>
      </c>
      <c r="F541" s="151" t="s">
        <v>2672</v>
      </c>
      <c r="G541" s="154">
        <v>8</v>
      </c>
      <c r="H541" s="152">
        <f>INDEX(prices,MATCH('Food Data'!E541,foods, 0),MATCH('Food Data'!F541,districts,0))</f>
        <v>1.61</v>
      </c>
      <c r="I541" s="152">
        <f t="shared" si="8"/>
        <v>12.88</v>
      </c>
      <c r="J541" s="245" t="str">
        <f>TEXT(tblFood[[#This Row],[Date]],"mmmm")</f>
        <v>marzec</v>
      </c>
      <c r="K541" s="152">
        <f>MONTH(tblFood[[#This Row],[Date]])</f>
        <v>3</v>
      </c>
    </row>
    <row r="542" spans="2:11">
      <c r="B542" s="236">
        <v>540</v>
      </c>
      <c r="C542" s="153">
        <v>45539</v>
      </c>
      <c r="D542" s="151" t="s">
        <v>2737</v>
      </c>
      <c r="E542" s="151" t="s">
        <v>2699</v>
      </c>
      <c r="F542" s="151" t="s">
        <v>2671</v>
      </c>
      <c r="G542" s="154">
        <v>8</v>
      </c>
      <c r="H542" s="152">
        <f>INDEX(prices,MATCH('Food Data'!E542,foods, 0),MATCH('Food Data'!F542,districts,0))</f>
        <v>6.84</v>
      </c>
      <c r="I542" s="152">
        <f t="shared" si="8"/>
        <v>54.72</v>
      </c>
      <c r="J542" s="245" t="str">
        <f>TEXT(tblFood[[#This Row],[Date]],"mmmm")</f>
        <v>wrzesień</v>
      </c>
      <c r="K542" s="152">
        <f>MONTH(tblFood[[#This Row],[Date]])</f>
        <v>9</v>
      </c>
    </row>
    <row r="543" spans="2:11">
      <c r="B543" s="236">
        <v>541</v>
      </c>
      <c r="C543" s="153">
        <v>45428</v>
      </c>
      <c r="D543" s="151" t="s">
        <v>2733</v>
      </c>
      <c r="E543" s="151" t="s">
        <v>2703</v>
      </c>
      <c r="F543" s="151" t="s">
        <v>2671</v>
      </c>
      <c r="G543" s="154">
        <v>16</v>
      </c>
      <c r="H543" s="152">
        <f>INDEX(prices,MATCH('Food Data'!E543,foods, 0),MATCH('Food Data'!F543,districts,0))</f>
        <v>8.15</v>
      </c>
      <c r="I543" s="152">
        <f t="shared" si="8"/>
        <v>130.4</v>
      </c>
      <c r="J543" s="245" t="str">
        <f>TEXT(tblFood[[#This Row],[Date]],"mmmm")</f>
        <v>maj</v>
      </c>
      <c r="K543" s="152">
        <f>MONTH(tblFood[[#This Row],[Date]])</f>
        <v>5</v>
      </c>
    </row>
    <row r="544" spans="2:11">
      <c r="B544" s="236">
        <v>542</v>
      </c>
      <c r="C544" s="153">
        <v>45315</v>
      </c>
      <c r="D544" s="151" t="s">
        <v>2750</v>
      </c>
      <c r="E544" s="151" t="s">
        <v>2703</v>
      </c>
      <c r="F544" s="151" t="s">
        <v>2671</v>
      </c>
      <c r="G544" s="154">
        <v>2</v>
      </c>
      <c r="H544" s="152">
        <f>INDEX(prices,MATCH('Food Data'!E544,foods, 0),MATCH('Food Data'!F544,districts,0))</f>
        <v>8.15</v>
      </c>
      <c r="I544" s="152">
        <f t="shared" si="8"/>
        <v>16.3</v>
      </c>
      <c r="J544" s="245" t="str">
        <f>TEXT(tblFood[[#This Row],[Date]],"mmmm")</f>
        <v>styczeń</v>
      </c>
      <c r="K544" s="152">
        <f>MONTH(tblFood[[#This Row],[Date]])</f>
        <v>1</v>
      </c>
    </row>
    <row r="545" spans="2:11">
      <c r="B545" s="236">
        <v>543</v>
      </c>
      <c r="C545" s="153">
        <v>45442</v>
      </c>
      <c r="D545" s="151" t="s">
        <v>2739</v>
      </c>
      <c r="E545" s="151" t="s">
        <v>2682</v>
      </c>
      <c r="F545" s="151" t="s">
        <v>2670</v>
      </c>
      <c r="G545" s="154">
        <v>7</v>
      </c>
      <c r="H545" s="152">
        <f>INDEX(prices,MATCH('Food Data'!E545,foods, 0),MATCH('Food Data'!F545,districts,0))</f>
        <v>6.16</v>
      </c>
      <c r="I545" s="152">
        <f t="shared" si="8"/>
        <v>43.120000000000005</v>
      </c>
      <c r="J545" s="245" t="str">
        <f>TEXT(tblFood[[#This Row],[Date]],"mmmm")</f>
        <v>maj</v>
      </c>
      <c r="K545" s="152">
        <f>MONTH(tblFood[[#This Row],[Date]])</f>
        <v>5</v>
      </c>
    </row>
    <row r="546" spans="2:11">
      <c r="B546" s="236">
        <v>544</v>
      </c>
      <c r="C546" s="153">
        <v>45630</v>
      </c>
      <c r="D546" s="151" t="s">
        <v>2743</v>
      </c>
      <c r="E546" s="151" t="s">
        <v>2677</v>
      </c>
      <c r="F546" s="151" t="s">
        <v>2671</v>
      </c>
      <c r="G546" s="154">
        <v>18</v>
      </c>
      <c r="H546" s="152">
        <f>INDEX(prices,MATCH('Food Data'!E546,foods, 0),MATCH('Food Data'!F546,districts,0))</f>
        <v>11.01</v>
      </c>
      <c r="I546" s="152">
        <f t="shared" si="8"/>
        <v>198.18</v>
      </c>
      <c r="J546" s="245" t="str">
        <f>TEXT(tblFood[[#This Row],[Date]],"mmmm")</f>
        <v>grudzień</v>
      </c>
      <c r="K546" s="152">
        <f>MONTH(tblFood[[#This Row],[Date]])</f>
        <v>12</v>
      </c>
    </row>
    <row r="547" spans="2:11">
      <c r="B547" s="236">
        <v>545</v>
      </c>
      <c r="C547" s="153">
        <v>45302</v>
      </c>
      <c r="D547" s="151" t="s">
        <v>2745</v>
      </c>
      <c r="E547" s="151" t="s">
        <v>2716</v>
      </c>
      <c r="F547" s="151" t="s">
        <v>2671</v>
      </c>
      <c r="G547" s="154">
        <v>14</v>
      </c>
      <c r="H547" s="152">
        <f>INDEX(prices,MATCH('Food Data'!E547,foods, 0),MATCH('Food Data'!F547,districts,0))</f>
        <v>4.54</v>
      </c>
      <c r="I547" s="152">
        <f t="shared" si="8"/>
        <v>63.56</v>
      </c>
      <c r="J547" s="245" t="str">
        <f>TEXT(tblFood[[#This Row],[Date]],"mmmm")</f>
        <v>styczeń</v>
      </c>
      <c r="K547" s="152">
        <f>MONTH(tblFood[[#This Row],[Date]])</f>
        <v>1</v>
      </c>
    </row>
    <row r="548" spans="2:11">
      <c r="B548" s="236">
        <v>546</v>
      </c>
      <c r="C548" s="153">
        <v>45388</v>
      </c>
      <c r="D548" s="151" t="s">
        <v>2750</v>
      </c>
      <c r="E548" s="151" t="s">
        <v>2688</v>
      </c>
      <c r="F548" s="151" t="s">
        <v>2672</v>
      </c>
      <c r="G548" s="154">
        <v>4</v>
      </c>
      <c r="H548" s="152">
        <f>INDEX(prices,MATCH('Food Data'!E548,foods, 0),MATCH('Food Data'!F548,districts,0))</f>
        <v>13.92</v>
      </c>
      <c r="I548" s="152">
        <f t="shared" si="8"/>
        <v>55.68</v>
      </c>
      <c r="J548" s="245" t="str">
        <f>TEXT(tblFood[[#This Row],[Date]],"mmmm")</f>
        <v>kwiecień</v>
      </c>
      <c r="K548" s="152">
        <f>MONTH(tblFood[[#This Row],[Date]])</f>
        <v>4</v>
      </c>
    </row>
    <row r="549" spans="2:11">
      <c r="B549" s="236">
        <v>547</v>
      </c>
      <c r="C549" s="153">
        <v>45655</v>
      </c>
      <c r="D549" s="151" t="s">
        <v>2743</v>
      </c>
      <c r="E549" s="151" t="s">
        <v>2720</v>
      </c>
      <c r="F549" s="151" t="s">
        <v>2670</v>
      </c>
      <c r="G549" s="154">
        <v>14</v>
      </c>
      <c r="H549" s="152">
        <f>INDEX(prices,MATCH('Food Data'!E549,foods, 0),MATCH('Food Data'!F549,districts,0))</f>
        <v>14.13</v>
      </c>
      <c r="I549" s="152">
        <f t="shared" si="8"/>
        <v>197.82000000000002</v>
      </c>
      <c r="J549" s="245" t="str">
        <f>TEXT(tblFood[[#This Row],[Date]],"mmmm")</f>
        <v>grudzień</v>
      </c>
      <c r="K549" s="152">
        <f>MONTH(tblFood[[#This Row],[Date]])</f>
        <v>12</v>
      </c>
    </row>
    <row r="550" spans="2:11">
      <c r="B550" s="236">
        <v>548</v>
      </c>
      <c r="C550" s="153">
        <v>45382</v>
      </c>
      <c r="D550" s="151" t="s">
        <v>2730</v>
      </c>
      <c r="E550" s="151" t="s">
        <v>2712</v>
      </c>
      <c r="F550" s="151" t="s">
        <v>2672</v>
      </c>
      <c r="G550" s="154">
        <v>13</v>
      </c>
      <c r="H550" s="152">
        <f>INDEX(prices,MATCH('Food Data'!E550,foods, 0),MATCH('Food Data'!F550,districts,0))</f>
        <v>5.38</v>
      </c>
      <c r="I550" s="152">
        <f t="shared" si="8"/>
        <v>69.94</v>
      </c>
      <c r="J550" s="245" t="str">
        <f>TEXT(tblFood[[#This Row],[Date]],"mmmm")</f>
        <v>marzec</v>
      </c>
      <c r="K550" s="152">
        <f>MONTH(tblFood[[#This Row],[Date]])</f>
        <v>3</v>
      </c>
    </row>
    <row r="551" spans="2:11">
      <c r="B551" s="236">
        <v>549</v>
      </c>
      <c r="C551" s="153">
        <v>45500</v>
      </c>
      <c r="D551" s="151" t="s">
        <v>2728</v>
      </c>
      <c r="E551" s="151" t="s">
        <v>2696</v>
      </c>
      <c r="F551" s="151" t="s">
        <v>2670</v>
      </c>
      <c r="G551" s="154">
        <v>14</v>
      </c>
      <c r="H551" s="152">
        <f>INDEX(prices,MATCH('Food Data'!E551,foods, 0),MATCH('Food Data'!F551,districts,0))</f>
        <v>11.49</v>
      </c>
      <c r="I551" s="152">
        <f t="shared" si="8"/>
        <v>160.86000000000001</v>
      </c>
      <c r="J551" s="245" t="str">
        <f>TEXT(tblFood[[#This Row],[Date]],"mmmm")</f>
        <v>lipiec</v>
      </c>
      <c r="K551" s="152">
        <f>MONTH(tblFood[[#This Row],[Date]])</f>
        <v>7</v>
      </c>
    </row>
    <row r="552" spans="2:11">
      <c r="B552" s="236">
        <v>550</v>
      </c>
      <c r="C552" s="153">
        <v>45431</v>
      </c>
      <c r="D552" s="151" t="s">
        <v>2736</v>
      </c>
      <c r="E552" s="151" t="s">
        <v>2720</v>
      </c>
      <c r="F552" s="151" t="s">
        <v>2671</v>
      </c>
      <c r="G552" s="154">
        <v>11</v>
      </c>
      <c r="H552" s="152">
        <f>INDEX(prices,MATCH('Food Data'!E552,foods, 0),MATCH('Food Data'!F552,districts,0))</f>
        <v>14.84</v>
      </c>
      <c r="I552" s="152">
        <f t="shared" si="8"/>
        <v>163.24</v>
      </c>
      <c r="J552" s="245" t="str">
        <f>TEXT(tblFood[[#This Row],[Date]],"mmmm")</f>
        <v>maj</v>
      </c>
      <c r="K552" s="152">
        <f>MONTH(tblFood[[#This Row],[Date]])</f>
        <v>5</v>
      </c>
    </row>
    <row r="553" spans="2:11">
      <c r="B553" s="236">
        <v>551</v>
      </c>
      <c r="C553" s="153">
        <v>45479</v>
      </c>
      <c r="D553" s="151" t="s">
        <v>2741</v>
      </c>
      <c r="E553" s="151" t="s">
        <v>2690</v>
      </c>
      <c r="F553" s="151" t="s">
        <v>2670</v>
      </c>
      <c r="G553" s="154">
        <v>16</v>
      </c>
      <c r="H553" s="152">
        <f>INDEX(prices,MATCH('Food Data'!E553,foods, 0),MATCH('Food Data'!F553,districts,0))</f>
        <v>3.25</v>
      </c>
      <c r="I553" s="152">
        <f t="shared" si="8"/>
        <v>52</v>
      </c>
      <c r="J553" s="245" t="str">
        <f>TEXT(tblFood[[#This Row],[Date]],"mmmm")</f>
        <v>lipiec</v>
      </c>
      <c r="K553" s="152">
        <f>MONTH(tblFood[[#This Row],[Date]])</f>
        <v>7</v>
      </c>
    </row>
    <row r="554" spans="2:11">
      <c r="B554" s="236">
        <v>552</v>
      </c>
      <c r="C554" s="153">
        <v>45436</v>
      </c>
      <c r="D554" s="151" t="s">
        <v>2737</v>
      </c>
      <c r="E554" s="151" t="s">
        <v>2701</v>
      </c>
      <c r="F554" s="151" t="s">
        <v>2671</v>
      </c>
      <c r="G554" s="154">
        <v>12</v>
      </c>
      <c r="H554" s="152">
        <f>INDEX(prices,MATCH('Food Data'!E554,foods, 0),MATCH('Food Data'!F554,districts,0))</f>
        <v>7.49</v>
      </c>
      <c r="I554" s="152">
        <f t="shared" si="8"/>
        <v>89.88</v>
      </c>
      <c r="J554" s="245" t="str">
        <f>TEXT(tblFood[[#This Row],[Date]],"mmmm")</f>
        <v>maj</v>
      </c>
      <c r="K554" s="152">
        <f>MONTH(tblFood[[#This Row],[Date]])</f>
        <v>5</v>
      </c>
    </row>
    <row r="555" spans="2:11">
      <c r="B555" s="236">
        <v>553</v>
      </c>
      <c r="C555" s="153">
        <v>45380</v>
      </c>
      <c r="D555" s="151" t="s">
        <v>2740</v>
      </c>
      <c r="E555" s="151" t="s">
        <v>2715</v>
      </c>
      <c r="F555" s="151" t="s">
        <v>2672</v>
      </c>
      <c r="G555" s="154">
        <v>18</v>
      </c>
      <c r="H555" s="152">
        <f>INDEX(prices,MATCH('Food Data'!E555,foods, 0),MATCH('Food Data'!F555,districts,0))</f>
        <v>12.21</v>
      </c>
      <c r="I555" s="152">
        <f t="shared" si="8"/>
        <v>219.78000000000003</v>
      </c>
      <c r="J555" s="245" t="str">
        <f>TEXT(tblFood[[#This Row],[Date]],"mmmm")</f>
        <v>marzec</v>
      </c>
      <c r="K555" s="152">
        <f>MONTH(tblFood[[#This Row],[Date]])</f>
        <v>3</v>
      </c>
    </row>
    <row r="556" spans="2:11">
      <c r="B556" s="236">
        <v>554</v>
      </c>
      <c r="C556" s="153">
        <v>45536</v>
      </c>
      <c r="D556" s="151" t="s">
        <v>2732</v>
      </c>
      <c r="E556" s="151" t="s">
        <v>2696</v>
      </c>
      <c r="F556" s="151" t="s">
        <v>2672</v>
      </c>
      <c r="G556" s="154">
        <v>13</v>
      </c>
      <c r="H556" s="152">
        <f>INDEX(prices,MATCH('Food Data'!E556,foods, 0),MATCH('Food Data'!F556,districts,0))</f>
        <v>11.17</v>
      </c>
      <c r="I556" s="152">
        <f t="shared" si="8"/>
        <v>145.21</v>
      </c>
      <c r="J556" s="245" t="str">
        <f>TEXT(tblFood[[#This Row],[Date]],"mmmm")</f>
        <v>wrzesień</v>
      </c>
      <c r="K556" s="152">
        <f>MONTH(tblFood[[#This Row],[Date]])</f>
        <v>9</v>
      </c>
    </row>
    <row r="557" spans="2:11">
      <c r="B557" s="236">
        <v>555</v>
      </c>
      <c r="C557" s="153">
        <v>45633</v>
      </c>
      <c r="D557" s="151" t="s">
        <v>2747</v>
      </c>
      <c r="E557" s="151" t="s">
        <v>2700</v>
      </c>
      <c r="F557" s="151" t="s">
        <v>2669</v>
      </c>
      <c r="G557" s="154">
        <v>4</v>
      </c>
      <c r="H557" s="152">
        <f>INDEX(prices,MATCH('Food Data'!E557,foods, 0),MATCH('Food Data'!F557,districts,0))</f>
        <v>4.45</v>
      </c>
      <c r="I557" s="152">
        <f t="shared" si="8"/>
        <v>17.8</v>
      </c>
      <c r="J557" s="245" t="str">
        <f>TEXT(tblFood[[#This Row],[Date]],"mmmm")</f>
        <v>grudzień</v>
      </c>
      <c r="K557" s="152">
        <f>MONTH(tblFood[[#This Row],[Date]])</f>
        <v>12</v>
      </c>
    </row>
    <row r="558" spans="2:11">
      <c r="B558" s="236">
        <v>556</v>
      </c>
      <c r="C558" s="153">
        <v>45359</v>
      </c>
      <c r="D558" s="151" t="s">
        <v>2728</v>
      </c>
      <c r="E558" s="151" t="s">
        <v>2708</v>
      </c>
      <c r="F558" s="151" t="s">
        <v>2671</v>
      </c>
      <c r="G558" s="154">
        <v>11</v>
      </c>
      <c r="H558" s="152">
        <f>INDEX(prices,MATCH('Food Data'!E558,foods, 0),MATCH('Food Data'!F558,districts,0))</f>
        <v>5.13</v>
      </c>
      <c r="I558" s="152">
        <f t="shared" si="8"/>
        <v>56.43</v>
      </c>
      <c r="J558" s="245" t="str">
        <f>TEXT(tblFood[[#This Row],[Date]],"mmmm")</f>
        <v>marzec</v>
      </c>
      <c r="K558" s="152">
        <f>MONTH(tblFood[[#This Row],[Date]])</f>
        <v>3</v>
      </c>
    </row>
    <row r="559" spans="2:11">
      <c r="B559" s="236">
        <v>557</v>
      </c>
      <c r="C559" s="153">
        <v>45395</v>
      </c>
      <c r="D559" s="151" t="s">
        <v>2748</v>
      </c>
      <c r="E559" s="151" t="s">
        <v>2699</v>
      </c>
      <c r="F559" s="151" t="s">
        <v>2671</v>
      </c>
      <c r="G559" s="154">
        <v>4</v>
      </c>
      <c r="H559" s="152">
        <f>INDEX(prices,MATCH('Food Data'!E559,foods, 0),MATCH('Food Data'!F559,districts,0))</f>
        <v>6.84</v>
      </c>
      <c r="I559" s="152">
        <f t="shared" si="8"/>
        <v>27.36</v>
      </c>
      <c r="J559" s="245" t="str">
        <f>TEXT(tblFood[[#This Row],[Date]],"mmmm")</f>
        <v>kwiecień</v>
      </c>
      <c r="K559" s="152">
        <f>MONTH(tblFood[[#This Row],[Date]])</f>
        <v>4</v>
      </c>
    </row>
    <row r="560" spans="2:11">
      <c r="B560" s="236">
        <v>558</v>
      </c>
      <c r="C560" s="153">
        <v>45527</v>
      </c>
      <c r="D560" s="151" t="s">
        <v>2741</v>
      </c>
      <c r="E560" s="151" t="s">
        <v>2678</v>
      </c>
      <c r="F560" s="151" t="s">
        <v>2672</v>
      </c>
      <c r="G560" s="154">
        <v>13</v>
      </c>
      <c r="H560" s="152">
        <f>INDEX(prices,MATCH('Food Data'!E560,foods, 0),MATCH('Food Data'!F560,districts,0))</f>
        <v>5.31</v>
      </c>
      <c r="I560" s="152">
        <f t="shared" si="8"/>
        <v>69.03</v>
      </c>
      <c r="J560" s="245" t="str">
        <f>TEXT(tblFood[[#This Row],[Date]],"mmmm")</f>
        <v>sierpień</v>
      </c>
      <c r="K560" s="152">
        <f>MONTH(tblFood[[#This Row],[Date]])</f>
        <v>8</v>
      </c>
    </row>
    <row r="561" spans="2:11">
      <c r="B561" s="236">
        <v>559</v>
      </c>
      <c r="C561" s="153">
        <v>45551</v>
      </c>
      <c r="D561" s="151" t="s">
        <v>2742</v>
      </c>
      <c r="E561" s="151" t="s">
        <v>2674</v>
      </c>
      <c r="F561" s="151" t="s">
        <v>2669</v>
      </c>
      <c r="G561" s="154">
        <v>4</v>
      </c>
      <c r="H561" s="152">
        <f>INDEX(prices,MATCH('Food Data'!E561,foods, 0),MATCH('Food Data'!F561,districts,0))</f>
        <v>5.3</v>
      </c>
      <c r="I561" s="152">
        <f t="shared" si="8"/>
        <v>21.2</v>
      </c>
      <c r="J561" s="245" t="str">
        <f>TEXT(tblFood[[#This Row],[Date]],"mmmm")</f>
        <v>wrzesień</v>
      </c>
      <c r="K561" s="152">
        <f>MONTH(tblFood[[#This Row],[Date]])</f>
        <v>9</v>
      </c>
    </row>
    <row r="562" spans="2:11">
      <c r="B562" s="236">
        <v>560</v>
      </c>
      <c r="C562" s="153">
        <v>45360</v>
      </c>
      <c r="D562" s="151" t="s">
        <v>2744</v>
      </c>
      <c r="E562" s="151" t="s">
        <v>2694</v>
      </c>
      <c r="F562" s="151" t="s">
        <v>2669</v>
      </c>
      <c r="G562" s="154">
        <v>13</v>
      </c>
      <c r="H562" s="152">
        <f>INDEX(prices,MATCH('Food Data'!E562,foods, 0),MATCH('Food Data'!F562,districts,0))</f>
        <v>6.4</v>
      </c>
      <c r="I562" s="152">
        <f t="shared" si="8"/>
        <v>83.2</v>
      </c>
      <c r="J562" s="245" t="str">
        <f>TEXT(tblFood[[#This Row],[Date]],"mmmm")</f>
        <v>marzec</v>
      </c>
      <c r="K562" s="152">
        <f>MONTH(tblFood[[#This Row],[Date]])</f>
        <v>3</v>
      </c>
    </row>
    <row r="563" spans="2:11">
      <c r="B563" s="236">
        <v>561</v>
      </c>
      <c r="C563" s="153">
        <v>45335</v>
      </c>
      <c r="D563" s="151" t="s">
        <v>2748</v>
      </c>
      <c r="E563" s="151" t="s">
        <v>2709</v>
      </c>
      <c r="F563" s="151" t="s">
        <v>2672</v>
      </c>
      <c r="G563" s="154">
        <v>1</v>
      </c>
      <c r="H563" s="152">
        <f>INDEX(prices,MATCH('Food Data'!E563,foods, 0),MATCH('Food Data'!F563,districts,0))</f>
        <v>12.31</v>
      </c>
      <c r="I563" s="152">
        <f t="shared" si="8"/>
        <v>12.31</v>
      </c>
      <c r="J563" s="245" t="str">
        <f>TEXT(tblFood[[#This Row],[Date]],"mmmm")</f>
        <v>luty</v>
      </c>
      <c r="K563" s="152">
        <f>MONTH(tblFood[[#This Row],[Date]])</f>
        <v>2</v>
      </c>
    </row>
    <row r="564" spans="2:11">
      <c r="B564" s="236">
        <v>562</v>
      </c>
      <c r="C564" s="153">
        <v>45553</v>
      </c>
      <c r="D564" s="151" t="s">
        <v>2742</v>
      </c>
      <c r="E564" s="151" t="s">
        <v>2683</v>
      </c>
      <c r="F564" s="151" t="s">
        <v>2670</v>
      </c>
      <c r="G564" s="154">
        <v>19</v>
      </c>
      <c r="H564" s="152">
        <f>INDEX(prices,MATCH('Food Data'!E564,foods, 0),MATCH('Food Data'!F564,districts,0))</f>
        <v>10.7</v>
      </c>
      <c r="I564" s="152">
        <f t="shared" si="8"/>
        <v>203.29999999999998</v>
      </c>
      <c r="J564" s="245" t="str">
        <f>TEXT(tblFood[[#This Row],[Date]],"mmmm")</f>
        <v>wrzesień</v>
      </c>
      <c r="K564" s="152">
        <f>MONTH(tblFood[[#This Row],[Date]])</f>
        <v>9</v>
      </c>
    </row>
    <row r="565" spans="2:11">
      <c r="B565" s="236">
        <v>563</v>
      </c>
      <c r="C565" s="153">
        <v>45420</v>
      </c>
      <c r="D565" s="151" t="s">
        <v>2730</v>
      </c>
      <c r="E565" s="151" t="s">
        <v>2680</v>
      </c>
      <c r="F565" s="151" t="s">
        <v>2670</v>
      </c>
      <c r="G565" s="154">
        <v>7</v>
      </c>
      <c r="H565" s="152">
        <f>INDEX(prices,MATCH('Food Data'!E565,foods, 0),MATCH('Food Data'!F565,districts,0))</f>
        <v>1.97</v>
      </c>
      <c r="I565" s="152">
        <f t="shared" si="8"/>
        <v>13.79</v>
      </c>
      <c r="J565" s="245" t="str">
        <f>TEXT(tblFood[[#This Row],[Date]],"mmmm")</f>
        <v>maj</v>
      </c>
      <c r="K565" s="152">
        <f>MONTH(tblFood[[#This Row],[Date]])</f>
        <v>5</v>
      </c>
    </row>
    <row r="566" spans="2:11">
      <c r="B566" s="236">
        <v>564</v>
      </c>
      <c r="C566" s="153">
        <v>45626</v>
      </c>
      <c r="D566" s="151" t="s">
        <v>2735</v>
      </c>
      <c r="E566" s="151" t="s">
        <v>2704</v>
      </c>
      <c r="F566" s="151" t="s">
        <v>2672</v>
      </c>
      <c r="G566" s="154">
        <v>2</v>
      </c>
      <c r="H566" s="152">
        <f>INDEX(prices,MATCH('Food Data'!E566,foods, 0),MATCH('Food Data'!F566,districts,0))</f>
        <v>7.2</v>
      </c>
      <c r="I566" s="152">
        <f t="shared" si="8"/>
        <v>14.4</v>
      </c>
      <c r="J566" s="245" t="str">
        <f>TEXT(tblFood[[#This Row],[Date]],"mmmm")</f>
        <v>listopad</v>
      </c>
      <c r="K566" s="152">
        <f>MONTH(tblFood[[#This Row],[Date]])</f>
        <v>11</v>
      </c>
    </row>
    <row r="567" spans="2:11">
      <c r="B567" s="236">
        <v>565</v>
      </c>
      <c r="C567" s="153">
        <v>45292</v>
      </c>
      <c r="D567" s="151" t="s">
        <v>2729</v>
      </c>
      <c r="E567" s="151" t="s">
        <v>2683</v>
      </c>
      <c r="F567" s="151" t="s">
        <v>2672</v>
      </c>
      <c r="G567" s="154">
        <v>3</v>
      </c>
      <c r="H567" s="152">
        <f>INDEX(prices,MATCH('Food Data'!E567,foods, 0),MATCH('Food Data'!F567,districts,0))</f>
        <v>9.0500000000000007</v>
      </c>
      <c r="I567" s="152">
        <f t="shared" si="8"/>
        <v>27.150000000000002</v>
      </c>
      <c r="J567" s="245" t="str">
        <f>TEXT(tblFood[[#This Row],[Date]],"mmmm")</f>
        <v>styczeń</v>
      </c>
      <c r="K567" s="152">
        <f>MONTH(tblFood[[#This Row],[Date]])</f>
        <v>1</v>
      </c>
    </row>
    <row r="568" spans="2:11">
      <c r="B568" s="236">
        <v>566</v>
      </c>
      <c r="C568" s="153">
        <v>45405</v>
      </c>
      <c r="D568" s="151" t="s">
        <v>2750</v>
      </c>
      <c r="E568" s="151" t="s">
        <v>2681</v>
      </c>
      <c r="F568" s="151" t="s">
        <v>2671</v>
      </c>
      <c r="G568" s="154">
        <v>8</v>
      </c>
      <c r="H568" s="152">
        <f>INDEX(prices,MATCH('Food Data'!E568,foods, 0),MATCH('Food Data'!F568,districts,0))</f>
        <v>5.7</v>
      </c>
      <c r="I568" s="152">
        <f t="shared" si="8"/>
        <v>45.6</v>
      </c>
      <c r="J568" s="245" t="str">
        <f>TEXT(tblFood[[#This Row],[Date]],"mmmm")</f>
        <v>kwiecień</v>
      </c>
      <c r="K568" s="152">
        <f>MONTH(tblFood[[#This Row],[Date]])</f>
        <v>4</v>
      </c>
    </row>
    <row r="569" spans="2:11">
      <c r="B569" s="236">
        <v>567</v>
      </c>
      <c r="C569" s="153">
        <v>45347</v>
      </c>
      <c r="D569" s="151" t="s">
        <v>2733</v>
      </c>
      <c r="E569" s="151" t="s">
        <v>2692</v>
      </c>
      <c r="F569" s="151" t="s">
        <v>2671</v>
      </c>
      <c r="G569" s="154">
        <v>13</v>
      </c>
      <c r="H569" s="152">
        <f>INDEX(prices,MATCH('Food Data'!E569,foods, 0),MATCH('Food Data'!F569,districts,0))</f>
        <v>6.07</v>
      </c>
      <c r="I569" s="152">
        <f t="shared" si="8"/>
        <v>78.91</v>
      </c>
      <c r="J569" s="245" t="str">
        <f>TEXT(tblFood[[#This Row],[Date]],"mmmm")</f>
        <v>luty</v>
      </c>
      <c r="K569" s="152">
        <f>MONTH(tblFood[[#This Row],[Date]])</f>
        <v>2</v>
      </c>
    </row>
    <row r="570" spans="2:11">
      <c r="B570" s="236">
        <v>568</v>
      </c>
      <c r="C570" s="153">
        <v>45488</v>
      </c>
      <c r="D570" s="151" t="s">
        <v>2738</v>
      </c>
      <c r="E570" s="151" t="s">
        <v>2677</v>
      </c>
      <c r="F570" s="151" t="s">
        <v>2671</v>
      </c>
      <c r="G570" s="154">
        <v>4</v>
      </c>
      <c r="H570" s="152">
        <f>INDEX(prices,MATCH('Food Data'!E570,foods, 0),MATCH('Food Data'!F570,districts,0))</f>
        <v>11.01</v>
      </c>
      <c r="I570" s="152">
        <f t="shared" si="8"/>
        <v>44.04</v>
      </c>
      <c r="J570" s="245" t="str">
        <f>TEXT(tblFood[[#This Row],[Date]],"mmmm")</f>
        <v>lipiec</v>
      </c>
      <c r="K570" s="152">
        <f>MONTH(tblFood[[#This Row],[Date]])</f>
        <v>7</v>
      </c>
    </row>
    <row r="571" spans="2:11">
      <c r="B571" s="236">
        <v>569</v>
      </c>
      <c r="C571" s="153">
        <v>45517</v>
      </c>
      <c r="D571" s="151" t="s">
        <v>2747</v>
      </c>
      <c r="E571" s="151" t="s">
        <v>2710</v>
      </c>
      <c r="F571" s="151" t="s">
        <v>2671</v>
      </c>
      <c r="G571" s="154">
        <v>4</v>
      </c>
      <c r="H571" s="152">
        <f>INDEX(prices,MATCH('Food Data'!E571,foods, 0),MATCH('Food Data'!F571,districts,0))</f>
        <v>8.67</v>
      </c>
      <c r="I571" s="152">
        <f t="shared" si="8"/>
        <v>34.68</v>
      </c>
      <c r="J571" s="245" t="str">
        <f>TEXT(tblFood[[#This Row],[Date]],"mmmm")</f>
        <v>sierpień</v>
      </c>
      <c r="K571" s="152">
        <f>MONTH(tblFood[[#This Row],[Date]])</f>
        <v>8</v>
      </c>
    </row>
    <row r="572" spans="2:11">
      <c r="B572" s="236">
        <v>570</v>
      </c>
      <c r="C572" s="153">
        <v>45465</v>
      </c>
      <c r="D572" s="151" t="s">
        <v>2742</v>
      </c>
      <c r="E572" s="151" t="s">
        <v>2687</v>
      </c>
      <c r="F572" s="151" t="s">
        <v>2672</v>
      </c>
      <c r="G572" s="154">
        <v>1</v>
      </c>
      <c r="H572" s="152">
        <f>INDEX(prices,MATCH('Food Data'!E572,foods, 0),MATCH('Food Data'!F572,districts,0))</f>
        <v>3.2</v>
      </c>
      <c r="I572" s="152">
        <f t="shared" si="8"/>
        <v>3.2</v>
      </c>
      <c r="J572" s="245" t="str">
        <f>TEXT(tblFood[[#This Row],[Date]],"mmmm")</f>
        <v>czerwiec</v>
      </c>
      <c r="K572" s="152">
        <f>MONTH(tblFood[[#This Row],[Date]])</f>
        <v>6</v>
      </c>
    </row>
    <row r="573" spans="2:11">
      <c r="B573" s="236">
        <v>571</v>
      </c>
      <c r="C573" s="153">
        <v>45381</v>
      </c>
      <c r="D573" s="151" t="s">
        <v>2732</v>
      </c>
      <c r="E573" s="151" t="s">
        <v>2709</v>
      </c>
      <c r="F573" s="151" t="s">
        <v>2670</v>
      </c>
      <c r="G573" s="154">
        <v>5</v>
      </c>
      <c r="H573" s="152">
        <f>INDEX(prices,MATCH('Food Data'!E573,foods, 0),MATCH('Food Data'!F573,districts,0))</f>
        <v>12.37</v>
      </c>
      <c r="I573" s="152">
        <f t="shared" si="8"/>
        <v>61.849999999999994</v>
      </c>
      <c r="J573" s="245" t="str">
        <f>TEXT(tblFood[[#This Row],[Date]],"mmmm")</f>
        <v>marzec</v>
      </c>
      <c r="K573" s="152">
        <f>MONTH(tblFood[[#This Row],[Date]])</f>
        <v>3</v>
      </c>
    </row>
    <row r="574" spans="2:11">
      <c r="B574" s="236">
        <v>572</v>
      </c>
      <c r="C574" s="153">
        <v>45486</v>
      </c>
      <c r="D574" s="151" t="s">
        <v>2726</v>
      </c>
      <c r="E574" s="151" t="s">
        <v>2700</v>
      </c>
      <c r="F574" s="151" t="s">
        <v>2672</v>
      </c>
      <c r="G574" s="154">
        <v>10</v>
      </c>
      <c r="H574" s="152">
        <f>INDEX(prices,MATCH('Food Data'!E574,foods, 0),MATCH('Food Data'!F574,districts,0))</f>
        <v>3.9</v>
      </c>
      <c r="I574" s="152">
        <f t="shared" si="8"/>
        <v>39</v>
      </c>
      <c r="J574" s="245" t="str">
        <f>TEXT(tblFood[[#This Row],[Date]],"mmmm")</f>
        <v>lipiec</v>
      </c>
      <c r="K574" s="152">
        <f>MONTH(tblFood[[#This Row],[Date]])</f>
        <v>7</v>
      </c>
    </row>
    <row r="575" spans="2:11">
      <c r="B575" s="236">
        <v>573</v>
      </c>
      <c r="C575" s="153">
        <v>45642</v>
      </c>
      <c r="D575" s="151" t="s">
        <v>2731</v>
      </c>
      <c r="E575" s="151" t="s">
        <v>2706</v>
      </c>
      <c r="F575" s="151" t="s">
        <v>2672</v>
      </c>
      <c r="G575" s="154">
        <v>19</v>
      </c>
      <c r="H575" s="152">
        <f>INDEX(prices,MATCH('Food Data'!E575,foods, 0),MATCH('Food Data'!F575,districts,0))</f>
        <v>10.96</v>
      </c>
      <c r="I575" s="152">
        <f t="shared" si="8"/>
        <v>208.24</v>
      </c>
      <c r="J575" s="245" t="str">
        <f>TEXT(tblFood[[#This Row],[Date]],"mmmm")</f>
        <v>grudzień</v>
      </c>
      <c r="K575" s="152">
        <f>MONTH(tblFood[[#This Row],[Date]])</f>
        <v>12</v>
      </c>
    </row>
    <row r="576" spans="2:11">
      <c r="B576" s="236">
        <v>574</v>
      </c>
      <c r="C576" s="153">
        <v>45403</v>
      </c>
      <c r="D576" s="151" t="s">
        <v>2731</v>
      </c>
      <c r="E576" s="151" t="s">
        <v>2680</v>
      </c>
      <c r="F576" s="151" t="s">
        <v>2669</v>
      </c>
      <c r="G576" s="154">
        <v>2</v>
      </c>
      <c r="H576" s="152">
        <f>INDEX(prices,MATCH('Food Data'!E576,foods, 0),MATCH('Food Data'!F576,districts,0))</f>
        <v>1.89</v>
      </c>
      <c r="I576" s="152">
        <f t="shared" si="8"/>
        <v>3.78</v>
      </c>
      <c r="J576" s="245" t="str">
        <f>TEXT(tblFood[[#This Row],[Date]],"mmmm")</f>
        <v>kwiecień</v>
      </c>
      <c r="K576" s="152">
        <f>MONTH(tblFood[[#This Row],[Date]])</f>
        <v>4</v>
      </c>
    </row>
    <row r="577" spans="2:11">
      <c r="B577" s="236">
        <v>575</v>
      </c>
      <c r="C577" s="153">
        <v>45423</v>
      </c>
      <c r="D577" s="151" t="s">
        <v>2739</v>
      </c>
      <c r="E577" s="151" t="s">
        <v>2684</v>
      </c>
      <c r="F577" s="151" t="s">
        <v>2669</v>
      </c>
      <c r="G577" s="154">
        <v>15</v>
      </c>
      <c r="H577" s="152">
        <f>INDEX(prices,MATCH('Food Data'!E577,foods, 0),MATCH('Food Data'!F577,districts,0))</f>
        <v>12.9</v>
      </c>
      <c r="I577" s="152">
        <f t="shared" si="8"/>
        <v>193.5</v>
      </c>
      <c r="J577" s="245" t="str">
        <f>TEXT(tblFood[[#This Row],[Date]],"mmmm")</f>
        <v>maj</v>
      </c>
      <c r="K577" s="152">
        <f>MONTH(tblFood[[#This Row],[Date]])</f>
        <v>5</v>
      </c>
    </row>
    <row r="578" spans="2:11">
      <c r="B578" s="236">
        <v>576</v>
      </c>
      <c r="C578" s="153">
        <v>45457</v>
      </c>
      <c r="D578" s="151" t="s">
        <v>2739</v>
      </c>
      <c r="E578" s="151" t="s">
        <v>2678</v>
      </c>
      <c r="F578" s="151" t="s">
        <v>2670</v>
      </c>
      <c r="G578" s="154">
        <v>13</v>
      </c>
      <c r="H578" s="152">
        <f>INDEX(prices,MATCH('Food Data'!E578,foods, 0),MATCH('Food Data'!F578,districts,0))</f>
        <v>4.87</v>
      </c>
      <c r="I578" s="152">
        <f t="shared" si="8"/>
        <v>63.31</v>
      </c>
      <c r="J578" s="245" t="str">
        <f>TEXT(tblFood[[#This Row],[Date]],"mmmm")</f>
        <v>czerwiec</v>
      </c>
      <c r="K578" s="152">
        <f>MONTH(tblFood[[#This Row],[Date]])</f>
        <v>6</v>
      </c>
    </row>
    <row r="579" spans="2:11">
      <c r="B579" s="236">
        <v>577</v>
      </c>
      <c r="C579" s="153">
        <v>45296</v>
      </c>
      <c r="D579" s="151" t="s">
        <v>2727</v>
      </c>
      <c r="E579" s="151" t="s">
        <v>2698</v>
      </c>
      <c r="F579" s="151" t="s">
        <v>2671</v>
      </c>
      <c r="G579" s="154">
        <v>6</v>
      </c>
      <c r="H579" s="152">
        <f>INDEX(prices,MATCH('Food Data'!E579,foods, 0),MATCH('Food Data'!F579,districts,0))</f>
        <v>7.76</v>
      </c>
      <c r="I579" s="152">
        <f t="shared" si="8"/>
        <v>46.56</v>
      </c>
      <c r="J579" s="245" t="str">
        <f>TEXT(tblFood[[#This Row],[Date]],"mmmm")</f>
        <v>styczeń</v>
      </c>
      <c r="K579" s="152">
        <f>MONTH(tblFood[[#This Row],[Date]])</f>
        <v>1</v>
      </c>
    </row>
    <row r="580" spans="2:11">
      <c r="B580" s="236">
        <v>578</v>
      </c>
      <c r="C580" s="153">
        <v>45301</v>
      </c>
      <c r="D580" s="151" t="s">
        <v>2729</v>
      </c>
      <c r="E580" s="151" t="s">
        <v>2704</v>
      </c>
      <c r="F580" s="151" t="s">
        <v>2669</v>
      </c>
      <c r="G580" s="154">
        <v>1</v>
      </c>
      <c r="H580" s="152">
        <f>INDEX(prices,MATCH('Food Data'!E580,foods, 0),MATCH('Food Data'!F580,districts,0))</f>
        <v>7.32</v>
      </c>
      <c r="I580" s="152">
        <f t="shared" ref="I580:I643" si="9">G580*H580</f>
        <v>7.32</v>
      </c>
      <c r="J580" s="245" t="str">
        <f>TEXT(tblFood[[#This Row],[Date]],"mmmm")</f>
        <v>styczeń</v>
      </c>
      <c r="K580" s="152">
        <f>MONTH(tblFood[[#This Row],[Date]])</f>
        <v>1</v>
      </c>
    </row>
    <row r="581" spans="2:11">
      <c r="B581" s="236">
        <v>579</v>
      </c>
      <c r="C581" s="153">
        <v>45292</v>
      </c>
      <c r="D581" s="151" t="s">
        <v>2739</v>
      </c>
      <c r="E581" s="151" t="s">
        <v>2681</v>
      </c>
      <c r="F581" s="151" t="s">
        <v>2669</v>
      </c>
      <c r="G581" s="154">
        <v>9</v>
      </c>
      <c r="H581" s="152">
        <f>INDEX(prices,MATCH('Food Data'!E581,foods, 0),MATCH('Food Data'!F581,districts,0))</f>
        <v>5.82</v>
      </c>
      <c r="I581" s="152">
        <f t="shared" si="9"/>
        <v>52.38</v>
      </c>
      <c r="J581" s="245" t="str">
        <f>TEXT(tblFood[[#This Row],[Date]],"mmmm")</f>
        <v>styczeń</v>
      </c>
      <c r="K581" s="152">
        <f>MONTH(tblFood[[#This Row],[Date]])</f>
        <v>1</v>
      </c>
    </row>
    <row r="582" spans="2:11">
      <c r="B582" s="236">
        <v>580</v>
      </c>
      <c r="C582" s="153">
        <v>45379</v>
      </c>
      <c r="D582" s="151" t="s">
        <v>2743</v>
      </c>
      <c r="E582" s="151" t="s">
        <v>2692</v>
      </c>
      <c r="F582" s="151" t="s">
        <v>2672</v>
      </c>
      <c r="G582" s="154">
        <v>10</v>
      </c>
      <c r="H582" s="152">
        <f>INDEX(prices,MATCH('Food Data'!E582,foods, 0),MATCH('Food Data'!F582,districts,0))</f>
        <v>6.37</v>
      </c>
      <c r="I582" s="152">
        <f t="shared" si="9"/>
        <v>63.7</v>
      </c>
      <c r="J582" s="245" t="str">
        <f>TEXT(tblFood[[#This Row],[Date]],"mmmm")</f>
        <v>marzec</v>
      </c>
      <c r="K582" s="152">
        <f>MONTH(tblFood[[#This Row],[Date]])</f>
        <v>3</v>
      </c>
    </row>
    <row r="583" spans="2:11">
      <c r="B583" s="236">
        <v>581</v>
      </c>
      <c r="C583" s="153">
        <v>45576</v>
      </c>
      <c r="D583" s="151" t="s">
        <v>2731</v>
      </c>
      <c r="E583" s="151" t="s">
        <v>2689</v>
      </c>
      <c r="F583" s="151" t="s">
        <v>2671</v>
      </c>
      <c r="G583" s="154">
        <v>8</v>
      </c>
      <c r="H583" s="152">
        <f>INDEX(prices,MATCH('Food Data'!E583,foods, 0),MATCH('Food Data'!F583,districts,0))</f>
        <v>9.4700000000000006</v>
      </c>
      <c r="I583" s="152">
        <f t="shared" si="9"/>
        <v>75.760000000000005</v>
      </c>
      <c r="J583" s="245" t="str">
        <f>TEXT(tblFood[[#This Row],[Date]],"mmmm")</f>
        <v>październik</v>
      </c>
      <c r="K583" s="152">
        <f>MONTH(tblFood[[#This Row],[Date]])</f>
        <v>10</v>
      </c>
    </row>
    <row r="584" spans="2:11">
      <c r="B584" s="236">
        <v>582</v>
      </c>
      <c r="C584" s="153">
        <v>45547</v>
      </c>
      <c r="D584" s="151" t="s">
        <v>2736</v>
      </c>
      <c r="E584" s="151" t="s">
        <v>2710</v>
      </c>
      <c r="F584" s="151" t="s">
        <v>2671</v>
      </c>
      <c r="G584" s="154">
        <v>14</v>
      </c>
      <c r="H584" s="152">
        <f>INDEX(prices,MATCH('Food Data'!E584,foods, 0),MATCH('Food Data'!F584,districts,0))</f>
        <v>8.67</v>
      </c>
      <c r="I584" s="152">
        <f t="shared" si="9"/>
        <v>121.38</v>
      </c>
      <c r="J584" s="245" t="str">
        <f>TEXT(tblFood[[#This Row],[Date]],"mmmm")</f>
        <v>wrzesień</v>
      </c>
      <c r="K584" s="152">
        <f>MONTH(tblFood[[#This Row],[Date]])</f>
        <v>9</v>
      </c>
    </row>
    <row r="585" spans="2:11">
      <c r="B585" s="236">
        <v>583</v>
      </c>
      <c r="C585" s="153">
        <v>45350</v>
      </c>
      <c r="D585" s="151" t="s">
        <v>2742</v>
      </c>
      <c r="E585" s="151" t="s">
        <v>2685</v>
      </c>
      <c r="F585" s="151" t="s">
        <v>2671</v>
      </c>
      <c r="G585" s="154">
        <v>7</v>
      </c>
      <c r="H585" s="152">
        <f>INDEX(prices,MATCH('Food Data'!E585,foods, 0),MATCH('Food Data'!F585,districts,0))</f>
        <v>3.11</v>
      </c>
      <c r="I585" s="152">
        <f t="shared" si="9"/>
        <v>21.77</v>
      </c>
      <c r="J585" s="245" t="str">
        <f>TEXT(tblFood[[#This Row],[Date]],"mmmm")</f>
        <v>luty</v>
      </c>
      <c r="K585" s="152">
        <f>MONTH(tblFood[[#This Row],[Date]])</f>
        <v>2</v>
      </c>
    </row>
    <row r="586" spans="2:11">
      <c r="B586" s="236">
        <v>584</v>
      </c>
      <c r="C586" s="153">
        <v>45391</v>
      </c>
      <c r="D586" s="151" t="s">
        <v>2743</v>
      </c>
      <c r="E586" s="151" t="s">
        <v>2694</v>
      </c>
      <c r="F586" s="151" t="s">
        <v>2672</v>
      </c>
      <c r="G586" s="154">
        <v>13</v>
      </c>
      <c r="H586" s="152">
        <f>INDEX(prices,MATCH('Food Data'!E586,foods, 0),MATCH('Food Data'!F586,districts,0))</f>
        <v>6.69</v>
      </c>
      <c r="I586" s="152">
        <f t="shared" si="9"/>
        <v>86.97</v>
      </c>
      <c r="J586" s="245" t="str">
        <f>TEXT(tblFood[[#This Row],[Date]],"mmmm")</f>
        <v>kwiecień</v>
      </c>
      <c r="K586" s="152">
        <f>MONTH(tblFood[[#This Row],[Date]])</f>
        <v>4</v>
      </c>
    </row>
    <row r="587" spans="2:11">
      <c r="B587" s="236">
        <v>585</v>
      </c>
      <c r="C587" s="153">
        <v>45582</v>
      </c>
      <c r="D587" s="151" t="s">
        <v>2729</v>
      </c>
      <c r="E587" s="151" t="s">
        <v>2720</v>
      </c>
      <c r="F587" s="151" t="s">
        <v>2670</v>
      </c>
      <c r="G587" s="154">
        <v>6</v>
      </c>
      <c r="H587" s="152">
        <f>INDEX(prices,MATCH('Food Data'!E587,foods, 0),MATCH('Food Data'!F587,districts,0))</f>
        <v>14.13</v>
      </c>
      <c r="I587" s="152">
        <f t="shared" si="9"/>
        <v>84.78</v>
      </c>
      <c r="J587" s="245" t="str">
        <f>TEXT(tblFood[[#This Row],[Date]],"mmmm")</f>
        <v>październik</v>
      </c>
      <c r="K587" s="152">
        <f>MONTH(tblFood[[#This Row],[Date]])</f>
        <v>10</v>
      </c>
    </row>
    <row r="588" spans="2:11">
      <c r="B588" s="236">
        <v>586</v>
      </c>
      <c r="C588" s="153">
        <v>45363</v>
      </c>
      <c r="D588" s="151" t="s">
        <v>2741</v>
      </c>
      <c r="E588" s="151" t="s">
        <v>2701</v>
      </c>
      <c r="F588" s="151" t="s">
        <v>2670</v>
      </c>
      <c r="G588" s="154">
        <v>19</v>
      </c>
      <c r="H588" s="152">
        <f>INDEX(prices,MATCH('Food Data'!E588,foods, 0),MATCH('Food Data'!F588,districts,0))</f>
        <v>7</v>
      </c>
      <c r="I588" s="152">
        <f t="shared" si="9"/>
        <v>133</v>
      </c>
      <c r="J588" s="245" t="str">
        <f>TEXT(tblFood[[#This Row],[Date]],"mmmm")</f>
        <v>marzec</v>
      </c>
      <c r="K588" s="152">
        <f>MONTH(tblFood[[#This Row],[Date]])</f>
        <v>3</v>
      </c>
    </row>
    <row r="589" spans="2:11">
      <c r="B589" s="236">
        <v>587</v>
      </c>
      <c r="C589" s="153">
        <v>45553</v>
      </c>
      <c r="D589" s="151" t="s">
        <v>2729</v>
      </c>
      <c r="E589" s="151" t="s">
        <v>2714</v>
      </c>
      <c r="F589" s="151" t="s">
        <v>2669</v>
      </c>
      <c r="G589" s="154">
        <v>13</v>
      </c>
      <c r="H589" s="152">
        <f>INDEX(prices,MATCH('Food Data'!E589,foods, 0),MATCH('Food Data'!F589,districts,0))</f>
        <v>7.24</v>
      </c>
      <c r="I589" s="152">
        <f t="shared" si="9"/>
        <v>94.12</v>
      </c>
      <c r="J589" s="245" t="str">
        <f>TEXT(tblFood[[#This Row],[Date]],"mmmm")</f>
        <v>wrzesień</v>
      </c>
      <c r="K589" s="152">
        <f>MONTH(tblFood[[#This Row],[Date]])</f>
        <v>9</v>
      </c>
    </row>
    <row r="590" spans="2:11">
      <c r="B590" s="236">
        <v>588</v>
      </c>
      <c r="C590" s="153">
        <v>45587</v>
      </c>
      <c r="D590" s="151" t="s">
        <v>2742</v>
      </c>
      <c r="E590" s="151" t="s">
        <v>2717</v>
      </c>
      <c r="F590" s="151" t="s">
        <v>2669</v>
      </c>
      <c r="G590" s="154">
        <v>14</v>
      </c>
      <c r="H590" s="152">
        <f>INDEX(prices,MATCH('Food Data'!E590,foods, 0),MATCH('Food Data'!F590,districts,0))</f>
        <v>14.54</v>
      </c>
      <c r="I590" s="152">
        <f t="shared" si="9"/>
        <v>203.56</v>
      </c>
      <c r="J590" s="245" t="str">
        <f>TEXT(tblFood[[#This Row],[Date]],"mmmm")</f>
        <v>październik</v>
      </c>
      <c r="K590" s="152">
        <f>MONTH(tblFood[[#This Row],[Date]])</f>
        <v>10</v>
      </c>
    </row>
    <row r="591" spans="2:11">
      <c r="B591" s="236">
        <v>589</v>
      </c>
      <c r="C591" s="153">
        <v>45628</v>
      </c>
      <c r="D591" s="151" t="s">
        <v>2731</v>
      </c>
      <c r="E591" s="151" t="s">
        <v>2677</v>
      </c>
      <c r="F591" s="151" t="s">
        <v>2670</v>
      </c>
      <c r="G591" s="154">
        <v>8</v>
      </c>
      <c r="H591" s="152">
        <f>INDEX(prices,MATCH('Food Data'!E591,foods, 0),MATCH('Food Data'!F591,districts,0))</f>
        <v>10.49</v>
      </c>
      <c r="I591" s="152">
        <f t="shared" si="9"/>
        <v>83.92</v>
      </c>
      <c r="J591" s="245" t="str">
        <f>TEXT(tblFood[[#This Row],[Date]],"mmmm")</f>
        <v>grudzień</v>
      </c>
      <c r="K591" s="152">
        <f>MONTH(tblFood[[#This Row],[Date]])</f>
        <v>12</v>
      </c>
    </row>
    <row r="592" spans="2:11">
      <c r="B592" s="236">
        <v>590</v>
      </c>
      <c r="C592" s="153">
        <v>45503</v>
      </c>
      <c r="D592" s="151" t="s">
        <v>2750</v>
      </c>
      <c r="E592" s="151" t="s">
        <v>2709</v>
      </c>
      <c r="F592" s="151" t="s">
        <v>2669</v>
      </c>
      <c r="G592" s="154">
        <v>11</v>
      </c>
      <c r="H592" s="152">
        <f>INDEX(prices,MATCH('Food Data'!E592,foods, 0),MATCH('Food Data'!F592,districts,0))</f>
        <v>13.02</v>
      </c>
      <c r="I592" s="152">
        <f t="shared" si="9"/>
        <v>143.22</v>
      </c>
      <c r="J592" s="245" t="str">
        <f>TEXT(tblFood[[#This Row],[Date]],"mmmm")</f>
        <v>lipiec</v>
      </c>
      <c r="K592" s="152">
        <f>MONTH(tblFood[[#This Row],[Date]])</f>
        <v>7</v>
      </c>
    </row>
    <row r="593" spans="2:11">
      <c r="B593" s="236">
        <v>591</v>
      </c>
      <c r="C593" s="153">
        <v>45468</v>
      </c>
      <c r="D593" s="151" t="s">
        <v>2750</v>
      </c>
      <c r="E593" s="151" t="s">
        <v>2680</v>
      </c>
      <c r="F593" s="151" t="s">
        <v>2671</v>
      </c>
      <c r="G593" s="154">
        <v>15</v>
      </c>
      <c r="H593" s="152">
        <f>INDEX(prices,MATCH('Food Data'!E593,foods, 0),MATCH('Food Data'!F593,districts,0))</f>
        <v>2.11</v>
      </c>
      <c r="I593" s="152">
        <f t="shared" si="9"/>
        <v>31.65</v>
      </c>
      <c r="J593" s="245" t="str">
        <f>TEXT(tblFood[[#This Row],[Date]],"mmmm")</f>
        <v>czerwiec</v>
      </c>
      <c r="K593" s="152">
        <f>MONTH(tblFood[[#This Row],[Date]])</f>
        <v>6</v>
      </c>
    </row>
    <row r="594" spans="2:11">
      <c r="B594" s="236">
        <v>592</v>
      </c>
      <c r="C594" s="153">
        <v>45540</v>
      </c>
      <c r="D594" s="151" t="s">
        <v>2735</v>
      </c>
      <c r="E594" s="151" t="s">
        <v>2700</v>
      </c>
      <c r="F594" s="151" t="s">
        <v>2670</v>
      </c>
      <c r="G594" s="154">
        <v>16</v>
      </c>
      <c r="H594" s="152">
        <f>INDEX(prices,MATCH('Food Data'!E594,foods, 0),MATCH('Food Data'!F594,districts,0))</f>
        <v>4.2300000000000004</v>
      </c>
      <c r="I594" s="152">
        <f t="shared" si="9"/>
        <v>67.680000000000007</v>
      </c>
      <c r="J594" s="245" t="str">
        <f>TEXT(tblFood[[#This Row],[Date]],"mmmm")</f>
        <v>wrzesień</v>
      </c>
      <c r="K594" s="152">
        <f>MONTH(tblFood[[#This Row],[Date]])</f>
        <v>9</v>
      </c>
    </row>
    <row r="595" spans="2:11">
      <c r="B595" s="236">
        <v>593</v>
      </c>
      <c r="C595" s="153">
        <v>45629</v>
      </c>
      <c r="D595" s="151" t="s">
        <v>2732</v>
      </c>
      <c r="E595" s="151" t="s">
        <v>2681</v>
      </c>
      <c r="F595" s="151" t="s">
        <v>2672</v>
      </c>
      <c r="G595" s="154">
        <v>5</v>
      </c>
      <c r="H595" s="152">
        <f>INDEX(prices,MATCH('Food Data'!E595,foods, 0),MATCH('Food Data'!F595,districts,0))</f>
        <v>5.99</v>
      </c>
      <c r="I595" s="152">
        <f t="shared" si="9"/>
        <v>29.950000000000003</v>
      </c>
      <c r="J595" s="245" t="str">
        <f>TEXT(tblFood[[#This Row],[Date]],"mmmm")</f>
        <v>grudzień</v>
      </c>
      <c r="K595" s="152">
        <f>MONTH(tblFood[[#This Row],[Date]])</f>
        <v>12</v>
      </c>
    </row>
    <row r="596" spans="2:11">
      <c r="B596" s="236">
        <v>594</v>
      </c>
      <c r="C596" s="153">
        <v>45386</v>
      </c>
      <c r="D596" s="151" t="s">
        <v>2729</v>
      </c>
      <c r="E596" s="151" t="s">
        <v>2684</v>
      </c>
      <c r="F596" s="151" t="s">
        <v>2672</v>
      </c>
      <c r="G596" s="154">
        <v>3</v>
      </c>
      <c r="H596" s="152">
        <f>INDEX(prices,MATCH('Food Data'!E596,foods, 0),MATCH('Food Data'!F596,districts,0))</f>
        <v>12.44</v>
      </c>
      <c r="I596" s="152">
        <f t="shared" si="9"/>
        <v>37.32</v>
      </c>
      <c r="J596" s="245" t="str">
        <f>TEXT(tblFood[[#This Row],[Date]],"mmmm")</f>
        <v>kwiecień</v>
      </c>
      <c r="K596" s="152">
        <f>MONTH(tblFood[[#This Row],[Date]])</f>
        <v>4</v>
      </c>
    </row>
    <row r="597" spans="2:11">
      <c r="B597" s="236">
        <v>595</v>
      </c>
      <c r="C597" s="153">
        <v>45520</v>
      </c>
      <c r="D597" s="151" t="s">
        <v>2741</v>
      </c>
      <c r="E597" s="151" t="s">
        <v>2686</v>
      </c>
      <c r="F597" s="151" t="s">
        <v>2670</v>
      </c>
      <c r="G597" s="154">
        <v>17</v>
      </c>
      <c r="H597" s="152">
        <f>INDEX(prices,MATCH('Food Data'!E597,foods, 0),MATCH('Food Data'!F597,districts,0))</f>
        <v>13.09</v>
      </c>
      <c r="I597" s="152">
        <f t="shared" si="9"/>
        <v>222.53</v>
      </c>
      <c r="J597" s="245" t="str">
        <f>TEXT(tblFood[[#This Row],[Date]],"mmmm")</f>
        <v>sierpień</v>
      </c>
      <c r="K597" s="152">
        <f>MONTH(tblFood[[#This Row],[Date]])</f>
        <v>8</v>
      </c>
    </row>
    <row r="598" spans="2:11">
      <c r="B598" s="236">
        <v>596</v>
      </c>
      <c r="C598" s="153">
        <v>45436</v>
      </c>
      <c r="D598" s="151" t="s">
        <v>2744</v>
      </c>
      <c r="E598" s="151" t="s">
        <v>2692</v>
      </c>
      <c r="F598" s="151" t="s">
        <v>2671</v>
      </c>
      <c r="G598" s="154">
        <v>15</v>
      </c>
      <c r="H598" s="152">
        <f>INDEX(prices,MATCH('Food Data'!E598,foods, 0),MATCH('Food Data'!F598,districts,0))</f>
        <v>6.07</v>
      </c>
      <c r="I598" s="152">
        <f t="shared" si="9"/>
        <v>91.050000000000011</v>
      </c>
      <c r="J598" s="245" t="str">
        <f>TEXT(tblFood[[#This Row],[Date]],"mmmm")</f>
        <v>maj</v>
      </c>
      <c r="K598" s="152">
        <f>MONTH(tblFood[[#This Row],[Date]])</f>
        <v>5</v>
      </c>
    </row>
    <row r="599" spans="2:11">
      <c r="B599" s="236">
        <v>597</v>
      </c>
      <c r="C599" s="153">
        <v>45399</v>
      </c>
      <c r="D599" s="151" t="s">
        <v>2743</v>
      </c>
      <c r="E599" s="151" t="s">
        <v>2691</v>
      </c>
      <c r="F599" s="151" t="s">
        <v>2672</v>
      </c>
      <c r="G599" s="154">
        <v>13</v>
      </c>
      <c r="H599" s="152">
        <f>INDEX(prices,MATCH('Food Data'!E599,foods, 0),MATCH('Food Data'!F599,districts,0))</f>
        <v>9.19</v>
      </c>
      <c r="I599" s="152">
        <f t="shared" si="9"/>
        <v>119.47</v>
      </c>
      <c r="J599" s="245" t="str">
        <f>TEXT(tblFood[[#This Row],[Date]],"mmmm")</f>
        <v>kwiecień</v>
      </c>
      <c r="K599" s="152">
        <f>MONTH(tblFood[[#This Row],[Date]])</f>
        <v>4</v>
      </c>
    </row>
    <row r="600" spans="2:11">
      <c r="B600" s="236">
        <v>598</v>
      </c>
      <c r="C600" s="153">
        <v>45486</v>
      </c>
      <c r="D600" s="151" t="s">
        <v>2746</v>
      </c>
      <c r="E600" s="151" t="s">
        <v>2713</v>
      </c>
      <c r="F600" s="151" t="s">
        <v>2671</v>
      </c>
      <c r="G600" s="154">
        <v>11</v>
      </c>
      <c r="H600" s="152">
        <f>INDEX(prices,MATCH('Food Data'!E600,foods, 0),MATCH('Food Data'!F600,districts,0))</f>
        <v>14.59</v>
      </c>
      <c r="I600" s="152">
        <f t="shared" si="9"/>
        <v>160.49</v>
      </c>
      <c r="J600" s="245" t="str">
        <f>TEXT(tblFood[[#This Row],[Date]],"mmmm")</f>
        <v>lipiec</v>
      </c>
      <c r="K600" s="152">
        <f>MONTH(tblFood[[#This Row],[Date]])</f>
        <v>7</v>
      </c>
    </row>
    <row r="601" spans="2:11">
      <c r="B601" s="236">
        <v>599</v>
      </c>
      <c r="C601" s="153">
        <v>45415</v>
      </c>
      <c r="D601" s="151" t="s">
        <v>2743</v>
      </c>
      <c r="E601" s="151" t="s">
        <v>2685</v>
      </c>
      <c r="F601" s="151" t="s">
        <v>2672</v>
      </c>
      <c r="G601" s="154">
        <v>18</v>
      </c>
      <c r="H601" s="152">
        <f>INDEX(prices,MATCH('Food Data'!E601,foods, 0),MATCH('Food Data'!F601,districts,0))</f>
        <v>3.39</v>
      </c>
      <c r="I601" s="152">
        <f t="shared" si="9"/>
        <v>61.02</v>
      </c>
      <c r="J601" s="245" t="str">
        <f>TEXT(tblFood[[#This Row],[Date]],"mmmm")</f>
        <v>maj</v>
      </c>
      <c r="K601" s="152">
        <f>MONTH(tblFood[[#This Row],[Date]])</f>
        <v>5</v>
      </c>
    </row>
    <row r="602" spans="2:11">
      <c r="B602" s="236">
        <v>600</v>
      </c>
      <c r="C602" s="153">
        <v>45327</v>
      </c>
      <c r="D602" s="151" t="s">
        <v>2740</v>
      </c>
      <c r="E602" s="151" t="s">
        <v>2686</v>
      </c>
      <c r="F602" s="151" t="s">
        <v>2671</v>
      </c>
      <c r="G602" s="154">
        <v>8</v>
      </c>
      <c r="H602" s="152">
        <f>INDEX(prices,MATCH('Food Data'!E602,foods, 0),MATCH('Food Data'!F602,districts,0))</f>
        <v>14.14</v>
      </c>
      <c r="I602" s="152">
        <f t="shared" si="9"/>
        <v>113.12</v>
      </c>
      <c r="J602" s="245" t="str">
        <f>TEXT(tblFood[[#This Row],[Date]],"mmmm")</f>
        <v>luty</v>
      </c>
      <c r="K602" s="152">
        <f>MONTH(tblFood[[#This Row],[Date]])</f>
        <v>2</v>
      </c>
    </row>
    <row r="603" spans="2:11">
      <c r="B603" s="236">
        <v>601</v>
      </c>
      <c r="C603" s="153">
        <v>45521</v>
      </c>
      <c r="D603" s="151" t="s">
        <v>2736</v>
      </c>
      <c r="E603" s="151" t="s">
        <v>2691</v>
      </c>
      <c r="F603" s="151" t="s">
        <v>2669</v>
      </c>
      <c r="G603" s="154">
        <v>19</v>
      </c>
      <c r="H603" s="152">
        <f>INDEX(prices,MATCH('Food Data'!E603,foods, 0),MATCH('Food Data'!F603,districts,0))</f>
        <v>10.31</v>
      </c>
      <c r="I603" s="152">
        <f t="shared" si="9"/>
        <v>195.89000000000001</v>
      </c>
      <c r="J603" s="245" t="str">
        <f>TEXT(tblFood[[#This Row],[Date]],"mmmm")</f>
        <v>sierpień</v>
      </c>
      <c r="K603" s="152">
        <f>MONTH(tblFood[[#This Row],[Date]])</f>
        <v>8</v>
      </c>
    </row>
    <row r="604" spans="2:11">
      <c r="B604" s="236">
        <v>602</v>
      </c>
      <c r="C604" s="153">
        <v>45575</v>
      </c>
      <c r="D604" s="151" t="s">
        <v>2744</v>
      </c>
      <c r="E604" s="151" t="s">
        <v>2704</v>
      </c>
      <c r="F604" s="151" t="s">
        <v>2669</v>
      </c>
      <c r="G604" s="154">
        <v>9</v>
      </c>
      <c r="H604" s="152">
        <f>INDEX(prices,MATCH('Food Data'!E604,foods, 0),MATCH('Food Data'!F604,districts,0))</f>
        <v>7.32</v>
      </c>
      <c r="I604" s="152">
        <f t="shared" si="9"/>
        <v>65.88</v>
      </c>
      <c r="J604" s="245" t="str">
        <f>TEXT(tblFood[[#This Row],[Date]],"mmmm")</f>
        <v>październik</v>
      </c>
      <c r="K604" s="152">
        <f>MONTH(tblFood[[#This Row],[Date]])</f>
        <v>10</v>
      </c>
    </row>
    <row r="605" spans="2:11">
      <c r="B605" s="236">
        <v>603</v>
      </c>
      <c r="C605" s="153">
        <v>45614</v>
      </c>
      <c r="D605" s="151" t="s">
        <v>2735</v>
      </c>
      <c r="E605" s="151" t="s">
        <v>2688</v>
      </c>
      <c r="F605" s="151" t="s">
        <v>2670</v>
      </c>
      <c r="G605" s="154">
        <v>15</v>
      </c>
      <c r="H605" s="152">
        <f>INDEX(prices,MATCH('Food Data'!E605,foods, 0),MATCH('Food Data'!F605,districts,0))</f>
        <v>15.77</v>
      </c>
      <c r="I605" s="152">
        <f t="shared" si="9"/>
        <v>236.54999999999998</v>
      </c>
      <c r="J605" s="245" t="str">
        <f>TEXT(tblFood[[#This Row],[Date]],"mmmm")</f>
        <v>listopad</v>
      </c>
      <c r="K605" s="152">
        <f>MONTH(tblFood[[#This Row],[Date]])</f>
        <v>11</v>
      </c>
    </row>
    <row r="606" spans="2:11">
      <c r="B606" s="236">
        <v>604</v>
      </c>
      <c r="C606" s="153">
        <v>45607</v>
      </c>
      <c r="D606" s="151" t="s">
        <v>2740</v>
      </c>
      <c r="E606" s="151" t="s">
        <v>2721</v>
      </c>
      <c r="F606" s="151" t="s">
        <v>2669</v>
      </c>
      <c r="G606" s="154">
        <v>12</v>
      </c>
      <c r="H606" s="152">
        <f>INDEX(prices,MATCH('Food Data'!E606,foods, 0),MATCH('Food Data'!F606,districts,0))</f>
        <v>14.3</v>
      </c>
      <c r="I606" s="152">
        <f t="shared" si="9"/>
        <v>171.60000000000002</v>
      </c>
      <c r="J606" s="245" t="str">
        <f>TEXT(tblFood[[#This Row],[Date]],"mmmm")</f>
        <v>listopad</v>
      </c>
      <c r="K606" s="152">
        <f>MONTH(tblFood[[#This Row],[Date]])</f>
        <v>11</v>
      </c>
    </row>
    <row r="607" spans="2:11">
      <c r="B607" s="236">
        <v>605</v>
      </c>
      <c r="C607" s="153">
        <v>45421</v>
      </c>
      <c r="D607" s="151" t="s">
        <v>2728</v>
      </c>
      <c r="E607" s="151" t="s">
        <v>2721</v>
      </c>
      <c r="F607" s="151" t="s">
        <v>2671</v>
      </c>
      <c r="G607" s="154">
        <v>10</v>
      </c>
      <c r="H607" s="152">
        <f>INDEX(prices,MATCH('Food Data'!E607,foods, 0),MATCH('Food Data'!F607,districts,0))</f>
        <v>16.22</v>
      </c>
      <c r="I607" s="152">
        <f t="shared" si="9"/>
        <v>162.19999999999999</v>
      </c>
      <c r="J607" s="245" t="str">
        <f>TEXT(tblFood[[#This Row],[Date]],"mmmm")</f>
        <v>maj</v>
      </c>
      <c r="K607" s="152">
        <f>MONTH(tblFood[[#This Row],[Date]])</f>
        <v>5</v>
      </c>
    </row>
    <row r="608" spans="2:11">
      <c r="B608" s="236">
        <v>606</v>
      </c>
      <c r="C608" s="153">
        <v>45373</v>
      </c>
      <c r="D608" s="151" t="s">
        <v>2733</v>
      </c>
      <c r="E608" s="151" t="s">
        <v>2700</v>
      </c>
      <c r="F608" s="151" t="s">
        <v>2671</v>
      </c>
      <c r="G608" s="154">
        <v>7</v>
      </c>
      <c r="H608" s="152">
        <f>INDEX(prices,MATCH('Food Data'!E608,foods, 0),MATCH('Food Data'!F608,districts,0))</f>
        <v>3.98</v>
      </c>
      <c r="I608" s="152">
        <f t="shared" si="9"/>
        <v>27.86</v>
      </c>
      <c r="J608" s="245" t="str">
        <f>TEXT(tblFood[[#This Row],[Date]],"mmmm")</f>
        <v>marzec</v>
      </c>
      <c r="K608" s="152">
        <f>MONTH(tblFood[[#This Row],[Date]])</f>
        <v>3</v>
      </c>
    </row>
    <row r="609" spans="2:11">
      <c r="B609" s="236">
        <v>607</v>
      </c>
      <c r="C609" s="153">
        <v>45612</v>
      </c>
      <c r="D609" s="151" t="s">
        <v>2749</v>
      </c>
      <c r="E609" s="151" t="s">
        <v>2708</v>
      </c>
      <c r="F609" s="151" t="s">
        <v>2669</v>
      </c>
      <c r="G609" s="154">
        <v>10</v>
      </c>
      <c r="H609" s="152">
        <f>INDEX(prices,MATCH('Food Data'!E609,foods, 0),MATCH('Food Data'!F609,districts,0))</f>
        <v>4.84</v>
      </c>
      <c r="I609" s="152">
        <f t="shared" si="9"/>
        <v>48.4</v>
      </c>
      <c r="J609" s="245" t="str">
        <f>TEXT(tblFood[[#This Row],[Date]],"mmmm")</f>
        <v>listopad</v>
      </c>
      <c r="K609" s="152">
        <f>MONTH(tblFood[[#This Row],[Date]])</f>
        <v>11</v>
      </c>
    </row>
    <row r="610" spans="2:11">
      <c r="B610" s="236">
        <v>608</v>
      </c>
      <c r="C610" s="153">
        <v>45603</v>
      </c>
      <c r="D610" s="151" t="s">
        <v>2739</v>
      </c>
      <c r="E610" s="151" t="s">
        <v>2687</v>
      </c>
      <c r="F610" s="151" t="s">
        <v>2670</v>
      </c>
      <c r="G610" s="154">
        <v>17</v>
      </c>
      <c r="H610" s="152">
        <f>INDEX(prices,MATCH('Food Data'!E610,foods, 0),MATCH('Food Data'!F610,districts,0))</f>
        <v>3.14</v>
      </c>
      <c r="I610" s="152">
        <f t="shared" si="9"/>
        <v>53.38</v>
      </c>
      <c r="J610" s="245" t="str">
        <f>TEXT(tblFood[[#This Row],[Date]],"mmmm")</f>
        <v>listopad</v>
      </c>
      <c r="K610" s="152">
        <f>MONTH(tblFood[[#This Row],[Date]])</f>
        <v>11</v>
      </c>
    </row>
    <row r="611" spans="2:11">
      <c r="B611" s="236">
        <v>609</v>
      </c>
      <c r="C611" s="153">
        <v>45339</v>
      </c>
      <c r="D611" s="151" t="s">
        <v>2733</v>
      </c>
      <c r="E611" s="151" t="s">
        <v>2695</v>
      </c>
      <c r="F611" s="151" t="s">
        <v>2669</v>
      </c>
      <c r="G611" s="154">
        <v>8</v>
      </c>
      <c r="H611" s="152">
        <f>INDEX(prices,MATCH('Food Data'!E611,foods, 0),MATCH('Food Data'!F611,districts,0))</f>
        <v>3.07</v>
      </c>
      <c r="I611" s="152">
        <f t="shared" si="9"/>
        <v>24.56</v>
      </c>
      <c r="J611" s="245" t="str">
        <f>TEXT(tblFood[[#This Row],[Date]],"mmmm")</f>
        <v>luty</v>
      </c>
      <c r="K611" s="152">
        <f>MONTH(tblFood[[#This Row],[Date]])</f>
        <v>2</v>
      </c>
    </row>
    <row r="612" spans="2:11">
      <c r="B612" s="236">
        <v>610</v>
      </c>
      <c r="C612" s="153">
        <v>45588</v>
      </c>
      <c r="D612" s="151" t="s">
        <v>2732</v>
      </c>
      <c r="E612" s="151" t="s">
        <v>2685</v>
      </c>
      <c r="F612" s="151" t="s">
        <v>2672</v>
      </c>
      <c r="G612" s="154">
        <v>16</v>
      </c>
      <c r="H612" s="152">
        <f>INDEX(prices,MATCH('Food Data'!E612,foods, 0),MATCH('Food Data'!F612,districts,0))</f>
        <v>3.39</v>
      </c>
      <c r="I612" s="152">
        <f t="shared" si="9"/>
        <v>54.24</v>
      </c>
      <c r="J612" s="245" t="str">
        <f>TEXT(tblFood[[#This Row],[Date]],"mmmm")</f>
        <v>październik</v>
      </c>
      <c r="K612" s="152">
        <f>MONTH(tblFood[[#This Row],[Date]])</f>
        <v>10</v>
      </c>
    </row>
    <row r="613" spans="2:11">
      <c r="B613" s="236">
        <v>611</v>
      </c>
      <c r="C613" s="153">
        <v>45303</v>
      </c>
      <c r="D613" s="151" t="s">
        <v>2728</v>
      </c>
      <c r="E613" s="151" t="s">
        <v>2704</v>
      </c>
      <c r="F613" s="151" t="s">
        <v>2670</v>
      </c>
      <c r="G613" s="154">
        <v>4</v>
      </c>
      <c r="H613" s="152">
        <f>INDEX(prices,MATCH('Food Data'!E613,foods, 0),MATCH('Food Data'!F613,districts,0))</f>
        <v>6.73</v>
      </c>
      <c r="I613" s="152">
        <f t="shared" si="9"/>
        <v>26.92</v>
      </c>
      <c r="J613" s="245" t="str">
        <f>TEXT(tblFood[[#This Row],[Date]],"mmmm")</f>
        <v>styczeń</v>
      </c>
      <c r="K613" s="152">
        <f>MONTH(tblFood[[#This Row],[Date]])</f>
        <v>1</v>
      </c>
    </row>
    <row r="614" spans="2:11">
      <c r="B614" s="236">
        <v>612</v>
      </c>
      <c r="C614" s="153">
        <v>45638</v>
      </c>
      <c r="D614" s="151" t="s">
        <v>2729</v>
      </c>
      <c r="E614" s="151" t="s">
        <v>2717</v>
      </c>
      <c r="F614" s="151" t="s">
        <v>2669</v>
      </c>
      <c r="G614" s="154">
        <v>14</v>
      </c>
      <c r="H614" s="152">
        <f>INDEX(prices,MATCH('Food Data'!E614,foods, 0),MATCH('Food Data'!F614,districts,0))</f>
        <v>14.54</v>
      </c>
      <c r="I614" s="152">
        <f t="shared" si="9"/>
        <v>203.56</v>
      </c>
      <c r="J614" s="245" t="str">
        <f>TEXT(tblFood[[#This Row],[Date]],"mmmm")</f>
        <v>grudzień</v>
      </c>
      <c r="K614" s="152">
        <f>MONTH(tblFood[[#This Row],[Date]])</f>
        <v>12</v>
      </c>
    </row>
    <row r="615" spans="2:11">
      <c r="B615" s="236">
        <v>613</v>
      </c>
      <c r="C615" s="153">
        <v>45341</v>
      </c>
      <c r="D615" s="151" t="s">
        <v>2749</v>
      </c>
      <c r="E615" s="151" t="s">
        <v>2716</v>
      </c>
      <c r="F615" s="151" t="s">
        <v>2669</v>
      </c>
      <c r="G615" s="154">
        <v>15</v>
      </c>
      <c r="H615" s="152">
        <f>INDEX(prices,MATCH('Food Data'!E615,foods, 0),MATCH('Food Data'!F615,districts,0))</f>
        <v>4.99</v>
      </c>
      <c r="I615" s="152">
        <f t="shared" si="9"/>
        <v>74.850000000000009</v>
      </c>
      <c r="J615" s="245" t="str">
        <f>TEXT(tblFood[[#This Row],[Date]],"mmmm")</f>
        <v>luty</v>
      </c>
      <c r="K615" s="152">
        <f>MONTH(tblFood[[#This Row],[Date]])</f>
        <v>2</v>
      </c>
    </row>
    <row r="616" spans="2:11">
      <c r="B616" s="236">
        <v>614</v>
      </c>
      <c r="C616" s="153">
        <v>45654</v>
      </c>
      <c r="D616" s="151" t="s">
        <v>2727</v>
      </c>
      <c r="E616" s="151" t="s">
        <v>2699</v>
      </c>
      <c r="F616" s="151" t="s">
        <v>2670</v>
      </c>
      <c r="G616" s="154">
        <v>2</v>
      </c>
      <c r="H616" s="152">
        <f>INDEX(prices,MATCH('Food Data'!E616,foods, 0),MATCH('Food Data'!F616,districts,0))</f>
        <v>7.28</v>
      </c>
      <c r="I616" s="152">
        <f t="shared" si="9"/>
        <v>14.56</v>
      </c>
      <c r="J616" s="245" t="str">
        <f>TEXT(tblFood[[#This Row],[Date]],"mmmm")</f>
        <v>grudzień</v>
      </c>
      <c r="K616" s="152">
        <f>MONTH(tblFood[[#This Row],[Date]])</f>
        <v>12</v>
      </c>
    </row>
    <row r="617" spans="2:11">
      <c r="B617" s="236">
        <v>615</v>
      </c>
      <c r="C617" s="153">
        <v>45431</v>
      </c>
      <c r="D617" s="151" t="s">
        <v>2748</v>
      </c>
      <c r="E617" s="151" t="s">
        <v>2676</v>
      </c>
      <c r="F617" s="151" t="s">
        <v>2672</v>
      </c>
      <c r="G617" s="154">
        <v>17</v>
      </c>
      <c r="H617" s="152">
        <f>INDEX(prices,MATCH('Food Data'!E617,foods, 0),MATCH('Food Data'!F617,districts,0))</f>
        <v>14.22</v>
      </c>
      <c r="I617" s="152">
        <f t="shared" si="9"/>
        <v>241.74</v>
      </c>
      <c r="J617" s="245" t="str">
        <f>TEXT(tblFood[[#This Row],[Date]],"mmmm")</f>
        <v>maj</v>
      </c>
      <c r="K617" s="152">
        <f>MONTH(tblFood[[#This Row],[Date]])</f>
        <v>5</v>
      </c>
    </row>
    <row r="618" spans="2:11">
      <c r="B618" s="236">
        <v>616</v>
      </c>
      <c r="C618" s="153">
        <v>45476</v>
      </c>
      <c r="D618" s="151" t="s">
        <v>2726</v>
      </c>
      <c r="E618" s="151" t="s">
        <v>2679</v>
      </c>
      <c r="F618" s="151" t="s">
        <v>2669</v>
      </c>
      <c r="G618" s="154">
        <v>11</v>
      </c>
      <c r="H618" s="152">
        <f>INDEX(prices,MATCH('Food Data'!E618,foods, 0),MATCH('Food Data'!F618,districts,0))</f>
        <v>10.02</v>
      </c>
      <c r="I618" s="152">
        <f t="shared" si="9"/>
        <v>110.22</v>
      </c>
      <c r="J618" s="245" t="str">
        <f>TEXT(tblFood[[#This Row],[Date]],"mmmm")</f>
        <v>lipiec</v>
      </c>
      <c r="K618" s="152">
        <f>MONTH(tblFood[[#This Row],[Date]])</f>
        <v>7</v>
      </c>
    </row>
    <row r="619" spans="2:11">
      <c r="B619" s="236">
        <v>617</v>
      </c>
      <c r="C619" s="153">
        <v>45559</v>
      </c>
      <c r="D619" s="151" t="s">
        <v>2736</v>
      </c>
      <c r="E619" s="151" t="s">
        <v>2710</v>
      </c>
      <c r="F619" s="151" t="s">
        <v>2672</v>
      </c>
      <c r="G619" s="154">
        <v>2</v>
      </c>
      <c r="H619" s="152">
        <f>INDEX(prices,MATCH('Food Data'!E619,foods, 0),MATCH('Food Data'!F619,districts,0))</f>
        <v>8.84</v>
      </c>
      <c r="I619" s="152">
        <f t="shared" si="9"/>
        <v>17.68</v>
      </c>
      <c r="J619" s="245" t="str">
        <f>TEXT(tblFood[[#This Row],[Date]],"mmmm")</f>
        <v>wrzesień</v>
      </c>
      <c r="K619" s="152">
        <f>MONTH(tblFood[[#This Row],[Date]])</f>
        <v>9</v>
      </c>
    </row>
    <row r="620" spans="2:11">
      <c r="B620" s="236">
        <v>618</v>
      </c>
      <c r="C620" s="153">
        <v>45609</v>
      </c>
      <c r="D620" s="151" t="s">
        <v>2745</v>
      </c>
      <c r="E620" s="151" t="s">
        <v>2719</v>
      </c>
      <c r="F620" s="151" t="s">
        <v>2672</v>
      </c>
      <c r="G620" s="154">
        <v>8</v>
      </c>
      <c r="H620" s="152">
        <f>INDEX(prices,MATCH('Food Data'!E620,foods, 0),MATCH('Food Data'!F620,districts,0))</f>
        <v>14.43</v>
      </c>
      <c r="I620" s="152">
        <f t="shared" si="9"/>
        <v>115.44</v>
      </c>
      <c r="J620" s="245" t="str">
        <f>TEXT(tblFood[[#This Row],[Date]],"mmmm")</f>
        <v>listopad</v>
      </c>
      <c r="K620" s="152">
        <f>MONTH(tblFood[[#This Row],[Date]])</f>
        <v>11</v>
      </c>
    </row>
    <row r="621" spans="2:11">
      <c r="B621" s="236">
        <v>619</v>
      </c>
      <c r="C621" s="153">
        <v>45645</v>
      </c>
      <c r="D621" s="151" t="s">
        <v>2748</v>
      </c>
      <c r="E621" s="151" t="s">
        <v>2720</v>
      </c>
      <c r="F621" s="151" t="s">
        <v>2669</v>
      </c>
      <c r="G621" s="154">
        <v>1</v>
      </c>
      <c r="H621" s="152">
        <f>INDEX(prices,MATCH('Food Data'!E621,foods, 0),MATCH('Food Data'!F621,districts,0))</f>
        <v>13.85</v>
      </c>
      <c r="I621" s="152">
        <f t="shared" si="9"/>
        <v>13.85</v>
      </c>
      <c r="J621" s="245" t="str">
        <f>TEXT(tblFood[[#This Row],[Date]],"mmmm")</f>
        <v>grudzień</v>
      </c>
      <c r="K621" s="152">
        <f>MONTH(tblFood[[#This Row],[Date]])</f>
        <v>12</v>
      </c>
    </row>
    <row r="622" spans="2:11">
      <c r="B622" s="236">
        <v>620</v>
      </c>
      <c r="C622" s="153">
        <v>45607</v>
      </c>
      <c r="D622" s="151" t="s">
        <v>2729</v>
      </c>
      <c r="E622" s="151" t="s">
        <v>2678</v>
      </c>
      <c r="F622" s="151" t="s">
        <v>2671</v>
      </c>
      <c r="G622" s="154">
        <v>8</v>
      </c>
      <c r="H622" s="152">
        <f>INDEX(prices,MATCH('Food Data'!E622,foods, 0),MATCH('Food Data'!F622,districts,0))</f>
        <v>5.21</v>
      </c>
      <c r="I622" s="152">
        <f t="shared" si="9"/>
        <v>41.68</v>
      </c>
      <c r="J622" s="245" t="str">
        <f>TEXT(tblFood[[#This Row],[Date]],"mmmm")</f>
        <v>listopad</v>
      </c>
      <c r="K622" s="152">
        <f>MONTH(tblFood[[#This Row],[Date]])</f>
        <v>11</v>
      </c>
    </row>
    <row r="623" spans="2:11">
      <c r="B623" s="236">
        <v>621</v>
      </c>
      <c r="C623" s="153">
        <v>45483</v>
      </c>
      <c r="D623" s="151" t="s">
        <v>2735</v>
      </c>
      <c r="E623" s="151" t="s">
        <v>2706</v>
      </c>
      <c r="F623" s="151" t="s">
        <v>2670</v>
      </c>
      <c r="G623" s="154">
        <v>13</v>
      </c>
      <c r="H623" s="152">
        <f>INDEX(prices,MATCH('Food Data'!E623,foods, 0),MATCH('Food Data'!F623,districts,0))</f>
        <v>10.77</v>
      </c>
      <c r="I623" s="152">
        <f t="shared" si="9"/>
        <v>140.01</v>
      </c>
      <c r="J623" s="245" t="str">
        <f>TEXT(tblFood[[#This Row],[Date]],"mmmm")</f>
        <v>lipiec</v>
      </c>
      <c r="K623" s="152">
        <f>MONTH(tblFood[[#This Row],[Date]])</f>
        <v>7</v>
      </c>
    </row>
    <row r="624" spans="2:11">
      <c r="B624" s="236">
        <v>622</v>
      </c>
      <c r="C624" s="153">
        <v>45460</v>
      </c>
      <c r="D624" s="151" t="s">
        <v>2736</v>
      </c>
      <c r="E624" s="151" t="s">
        <v>2662</v>
      </c>
      <c r="F624" s="151" t="s">
        <v>2669</v>
      </c>
      <c r="G624" s="154">
        <v>8</v>
      </c>
      <c r="H624" s="152">
        <f>INDEX(prices,MATCH('Food Data'!E624,foods, 0),MATCH('Food Data'!F624,districts,0))</f>
        <v>12.2</v>
      </c>
      <c r="I624" s="152">
        <f t="shared" si="9"/>
        <v>97.6</v>
      </c>
      <c r="J624" s="245" t="str">
        <f>TEXT(tblFood[[#This Row],[Date]],"mmmm")</f>
        <v>czerwiec</v>
      </c>
      <c r="K624" s="152">
        <f>MONTH(tblFood[[#This Row],[Date]])</f>
        <v>6</v>
      </c>
    </row>
    <row r="625" spans="2:11">
      <c r="B625" s="236">
        <v>623</v>
      </c>
      <c r="C625" s="153">
        <v>45644</v>
      </c>
      <c r="D625" s="151" t="s">
        <v>2744</v>
      </c>
      <c r="E625" s="151" t="s">
        <v>2704</v>
      </c>
      <c r="F625" s="151" t="s">
        <v>2671</v>
      </c>
      <c r="G625" s="154">
        <v>9</v>
      </c>
      <c r="H625" s="152">
        <f>INDEX(prices,MATCH('Food Data'!E625,foods, 0),MATCH('Food Data'!F625,districts,0))</f>
        <v>6.86</v>
      </c>
      <c r="I625" s="152">
        <f t="shared" si="9"/>
        <v>61.74</v>
      </c>
      <c r="J625" s="245" t="str">
        <f>TEXT(tblFood[[#This Row],[Date]],"mmmm")</f>
        <v>grudzień</v>
      </c>
      <c r="K625" s="152">
        <f>MONTH(tblFood[[#This Row],[Date]])</f>
        <v>12</v>
      </c>
    </row>
    <row r="626" spans="2:11">
      <c r="B626" s="236">
        <v>624</v>
      </c>
      <c r="C626" s="153">
        <v>45344</v>
      </c>
      <c r="D626" s="151" t="s">
        <v>2737</v>
      </c>
      <c r="E626" s="151" t="s">
        <v>2679</v>
      </c>
      <c r="F626" s="151" t="s">
        <v>2669</v>
      </c>
      <c r="G626" s="154">
        <v>15</v>
      </c>
      <c r="H626" s="152">
        <f>INDEX(prices,MATCH('Food Data'!E626,foods, 0),MATCH('Food Data'!F626,districts,0))</f>
        <v>10.02</v>
      </c>
      <c r="I626" s="152">
        <f t="shared" si="9"/>
        <v>150.29999999999998</v>
      </c>
      <c r="J626" s="245" t="str">
        <f>TEXT(tblFood[[#This Row],[Date]],"mmmm")</f>
        <v>luty</v>
      </c>
      <c r="K626" s="152">
        <f>MONTH(tblFood[[#This Row],[Date]])</f>
        <v>2</v>
      </c>
    </row>
    <row r="627" spans="2:11">
      <c r="B627" s="236">
        <v>625</v>
      </c>
      <c r="C627" s="153">
        <v>45547</v>
      </c>
      <c r="D627" s="151" t="s">
        <v>2728</v>
      </c>
      <c r="E627" s="151" t="s">
        <v>2694</v>
      </c>
      <c r="F627" s="151" t="s">
        <v>2671</v>
      </c>
      <c r="G627" s="154">
        <v>8</v>
      </c>
      <c r="H627" s="152">
        <f>INDEX(prices,MATCH('Food Data'!E627,foods, 0),MATCH('Food Data'!F627,districts,0))</f>
        <v>7.12</v>
      </c>
      <c r="I627" s="152">
        <f t="shared" si="9"/>
        <v>56.96</v>
      </c>
      <c r="J627" s="245" t="str">
        <f>TEXT(tblFood[[#This Row],[Date]],"mmmm")</f>
        <v>wrzesień</v>
      </c>
      <c r="K627" s="152">
        <f>MONTH(tblFood[[#This Row],[Date]])</f>
        <v>9</v>
      </c>
    </row>
    <row r="628" spans="2:11">
      <c r="B628" s="236">
        <v>626</v>
      </c>
      <c r="C628" s="153">
        <v>45356</v>
      </c>
      <c r="D628" s="151" t="s">
        <v>2726</v>
      </c>
      <c r="E628" s="151" t="s">
        <v>2703</v>
      </c>
      <c r="F628" s="151" t="s">
        <v>2670</v>
      </c>
      <c r="G628" s="154">
        <v>17</v>
      </c>
      <c r="H628" s="152">
        <f>INDEX(prices,MATCH('Food Data'!E628,foods, 0),MATCH('Food Data'!F628,districts,0))</f>
        <v>8.15</v>
      </c>
      <c r="I628" s="152">
        <f t="shared" si="9"/>
        <v>138.55000000000001</v>
      </c>
      <c r="J628" s="245" t="str">
        <f>TEXT(tblFood[[#This Row],[Date]],"mmmm")</f>
        <v>marzec</v>
      </c>
      <c r="K628" s="152">
        <f>MONTH(tblFood[[#This Row],[Date]])</f>
        <v>3</v>
      </c>
    </row>
    <row r="629" spans="2:11">
      <c r="B629" s="236">
        <v>627</v>
      </c>
      <c r="C629" s="153">
        <v>45327</v>
      </c>
      <c r="D629" s="151" t="s">
        <v>2730</v>
      </c>
      <c r="E629" s="151" t="s">
        <v>2674</v>
      </c>
      <c r="F629" s="151" t="s">
        <v>2671</v>
      </c>
      <c r="G629" s="154">
        <v>10</v>
      </c>
      <c r="H629" s="152">
        <f>INDEX(prices,MATCH('Food Data'!E629,foods, 0),MATCH('Food Data'!F629,districts,0))</f>
        <v>6.13</v>
      </c>
      <c r="I629" s="152">
        <f t="shared" si="9"/>
        <v>61.3</v>
      </c>
      <c r="J629" s="245" t="str">
        <f>TEXT(tblFood[[#This Row],[Date]],"mmmm")</f>
        <v>luty</v>
      </c>
      <c r="K629" s="152">
        <f>MONTH(tblFood[[#This Row],[Date]])</f>
        <v>2</v>
      </c>
    </row>
    <row r="630" spans="2:11">
      <c r="B630" s="236">
        <v>628</v>
      </c>
      <c r="C630" s="153">
        <v>45570</v>
      </c>
      <c r="D630" s="151" t="s">
        <v>2727</v>
      </c>
      <c r="E630" s="151" t="s">
        <v>2686</v>
      </c>
      <c r="F630" s="151" t="s">
        <v>2671</v>
      </c>
      <c r="G630" s="154">
        <v>12</v>
      </c>
      <c r="H630" s="152">
        <f>INDEX(prices,MATCH('Food Data'!E630,foods, 0),MATCH('Food Data'!F630,districts,0))</f>
        <v>14.14</v>
      </c>
      <c r="I630" s="152">
        <f t="shared" si="9"/>
        <v>169.68</v>
      </c>
      <c r="J630" s="245" t="str">
        <f>TEXT(tblFood[[#This Row],[Date]],"mmmm")</f>
        <v>październik</v>
      </c>
      <c r="K630" s="152">
        <f>MONTH(tblFood[[#This Row],[Date]])</f>
        <v>10</v>
      </c>
    </row>
    <row r="631" spans="2:11">
      <c r="B631" s="236">
        <v>629</v>
      </c>
      <c r="C631" s="153">
        <v>45624</v>
      </c>
      <c r="D631" s="151" t="s">
        <v>2742</v>
      </c>
      <c r="E631" s="151" t="s">
        <v>2701</v>
      </c>
      <c r="F631" s="151" t="s">
        <v>2669</v>
      </c>
      <c r="G631" s="154">
        <v>12</v>
      </c>
      <c r="H631" s="152">
        <f>INDEX(prices,MATCH('Food Data'!E631,foods, 0),MATCH('Food Data'!F631,districts,0))</f>
        <v>6.86</v>
      </c>
      <c r="I631" s="152">
        <f t="shared" si="9"/>
        <v>82.320000000000007</v>
      </c>
      <c r="J631" s="245" t="str">
        <f>TEXT(tblFood[[#This Row],[Date]],"mmmm")</f>
        <v>listopad</v>
      </c>
      <c r="K631" s="152">
        <f>MONTH(tblFood[[#This Row],[Date]])</f>
        <v>11</v>
      </c>
    </row>
    <row r="632" spans="2:11">
      <c r="B632" s="236">
        <v>630</v>
      </c>
      <c r="C632" s="153">
        <v>45544</v>
      </c>
      <c r="D632" s="151" t="s">
        <v>2732</v>
      </c>
      <c r="E632" s="151" t="s">
        <v>2720</v>
      </c>
      <c r="F632" s="151" t="s">
        <v>2672</v>
      </c>
      <c r="G632" s="154">
        <v>18</v>
      </c>
      <c r="H632" s="152">
        <f>INDEX(prices,MATCH('Food Data'!E632,foods, 0),MATCH('Food Data'!F632,districts,0))</f>
        <v>13.65</v>
      </c>
      <c r="I632" s="152">
        <f t="shared" si="9"/>
        <v>245.70000000000002</v>
      </c>
      <c r="J632" s="245" t="str">
        <f>TEXT(tblFood[[#This Row],[Date]],"mmmm")</f>
        <v>wrzesień</v>
      </c>
      <c r="K632" s="152">
        <f>MONTH(tblFood[[#This Row],[Date]])</f>
        <v>9</v>
      </c>
    </row>
    <row r="633" spans="2:11">
      <c r="B633" s="236">
        <v>631</v>
      </c>
      <c r="C633" s="153">
        <v>45573</v>
      </c>
      <c r="D633" s="151" t="s">
        <v>2736</v>
      </c>
      <c r="E633" s="151" t="s">
        <v>2674</v>
      </c>
      <c r="F633" s="151" t="s">
        <v>2672</v>
      </c>
      <c r="G633" s="154">
        <v>10</v>
      </c>
      <c r="H633" s="152">
        <f>INDEX(prices,MATCH('Food Data'!E633,foods, 0),MATCH('Food Data'!F633,districts,0))</f>
        <v>5.82</v>
      </c>
      <c r="I633" s="152">
        <f t="shared" si="9"/>
        <v>58.2</v>
      </c>
      <c r="J633" s="245" t="str">
        <f>TEXT(tblFood[[#This Row],[Date]],"mmmm")</f>
        <v>październik</v>
      </c>
      <c r="K633" s="152">
        <f>MONTH(tblFood[[#This Row],[Date]])</f>
        <v>10</v>
      </c>
    </row>
    <row r="634" spans="2:11">
      <c r="B634" s="236">
        <v>632</v>
      </c>
      <c r="C634" s="153">
        <v>45322</v>
      </c>
      <c r="D634" s="151" t="s">
        <v>2741</v>
      </c>
      <c r="E634" s="151" t="s">
        <v>2698</v>
      </c>
      <c r="F634" s="151" t="s">
        <v>2669</v>
      </c>
      <c r="G634" s="154">
        <v>11</v>
      </c>
      <c r="H634" s="152">
        <f>INDEX(prices,MATCH('Food Data'!E634,foods, 0),MATCH('Food Data'!F634,districts,0))</f>
        <v>8.02</v>
      </c>
      <c r="I634" s="152">
        <f t="shared" si="9"/>
        <v>88.22</v>
      </c>
      <c r="J634" s="245" t="str">
        <f>TEXT(tblFood[[#This Row],[Date]],"mmmm")</f>
        <v>styczeń</v>
      </c>
      <c r="K634" s="152">
        <f>MONTH(tblFood[[#This Row],[Date]])</f>
        <v>1</v>
      </c>
    </row>
    <row r="635" spans="2:11">
      <c r="B635" s="236">
        <v>633</v>
      </c>
      <c r="C635" s="153">
        <v>45594</v>
      </c>
      <c r="D635" s="151" t="s">
        <v>2744</v>
      </c>
      <c r="E635" s="151" t="s">
        <v>2710</v>
      </c>
      <c r="F635" s="151" t="s">
        <v>2671</v>
      </c>
      <c r="G635" s="154">
        <v>14</v>
      </c>
      <c r="H635" s="152">
        <f>INDEX(prices,MATCH('Food Data'!E635,foods, 0),MATCH('Food Data'!F635,districts,0))</f>
        <v>8.67</v>
      </c>
      <c r="I635" s="152">
        <f t="shared" si="9"/>
        <v>121.38</v>
      </c>
      <c r="J635" s="245" t="str">
        <f>TEXT(tblFood[[#This Row],[Date]],"mmmm")</f>
        <v>październik</v>
      </c>
      <c r="K635" s="152">
        <f>MONTH(tblFood[[#This Row],[Date]])</f>
        <v>10</v>
      </c>
    </row>
    <row r="636" spans="2:11">
      <c r="B636" s="236">
        <v>634</v>
      </c>
      <c r="C636" s="153">
        <v>45650</v>
      </c>
      <c r="D636" s="151" t="s">
        <v>2745</v>
      </c>
      <c r="E636" s="151" t="s">
        <v>2715</v>
      </c>
      <c r="F636" s="151" t="s">
        <v>2672</v>
      </c>
      <c r="G636" s="154">
        <v>18</v>
      </c>
      <c r="H636" s="152">
        <f>INDEX(prices,MATCH('Food Data'!E636,foods, 0),MATCH('Food Data'!F636,districts,0))</f>
        <v>12.21</v>
      </c>
      <c r="I636" s="152">
        <f t="shared" si="9"/>
        <v>219.78000000000003</v>
      </c>
      <c r="J636" s="245" t="str">
        <f>TEXT(tblFood[[#This Row],[Date]],"mmmm")</f>
        <v>grudzień</v>
      </c>
      <c r="K636" s="152">
        <f>MONTH(tblFood[[#This Row],[Date]])</f>
        <v>12</v>
      </c>
    </row>
    <row r="637" spans="2:11">
      <c r="B637" s="236">
        <v>635</v>
      </c>
      <c r="C637" s="153">
        <v>45340</v>
      </c>
      <c r="D637" s="151" t="s">
        <v>2745</v>
      </c>
      <c r="E637" s="151" t="s">
        <v>2678</v>
      </c>
      <c r="F637" s="151" t="s">
        <v>2670</v>
      </c>
      <c r="G637" s="154">
        <v>11</v>
      </c>
      <c r="H637" s="152">
        <f>INDEX(prices,MATCH('Food Data'!E637,foods, 0),MATCH('Food Data'!F637,districts,0))</f>
        <v>4.87</v>
      </c>
      <c r="I637" s="152">
        <f t="shared" si="9"/>
        <v>53.57</v>
      </c>
      <c r="J637" s="245" t="str">
        <f>TEXT(tblFood[[#This Row],[Date]],"mmmm")</f>
        <v>luty</v>
      </c>
      <c r="K637" s="152">
        <f>MONTH(tblFood[[#This Row],[Date]])</f>
        <v>2</v>
      </c>
    </row>
    <row r="638" spans="2:11">
      <c r="B638" s="236">
        <v>636</v>
      </c>
      <c r="C638" s="153">
        <v>45561</v>
      </c>
      <c r="D638" s="151" t="s">
        <v>2732</v>
      </c>
      <c r="E638" s="151" t="s">
        <v>2690</v>
      </c>
      <c r="F638" s="151" t="s">
        <v>2669</v>
      </c>
      <c r="G638" s="154">
        <v>2</v>
      </c>
      <c r="H638" s="152">
        <f>INDEX(prices,MATCH('Food Data'!E638,foods, 0),MATCH('Food Data'!F638,districts,0))</f>
        <v>3.28</v>
      </c>
      <c r="I638" s="152">
        <f t="shared" si="9"/>
        <v>6.56</v>
      </c>
      <c r="J638" s="245" t="str">
        <f>TEXT(tblFood[[#This Row],[Date]],"mmmm")</f>
        <v>wrzesień</v>
      </c>
      <c r="K638" s="152">
        <f>MONTH(tblFood[[#This Row],[Date]])</f>
        <v>9</v>
      </c>
    </row>
    <row r="639" spans="2:11">
      <c r="B639" s="236">
        <v>637</v>
      </c>
      <c r="C639" s="153">
        <v>45425</v>
      </c>
      <c r="D639" s="151" t="s">
        <v>2727</v>
      </c>
      <c r="E639" s="151" t="s">
        <v>2694</v>
      </c>
      <c r="F639" s="151" t="s">
        <v>2672</v>
      </c>
      <c r="G639" s="154">
        <v>6</v>
      </c>
      <c r="H639" s="152">
        <f>INDEX(prices,MATCH('Food Data'!E639,foods, 0),MATCH('Food Data'!F639,districts,0))</f>
        <v>6.69</v>
      </c>
      <c r="I639" s="152">
        <f t="shared" si="9"/>
        <v>40.14</v>
      </c>
      <c r="J639" s="245" t="str">
        <f>TEXT(tblFood[[#This Row],[Date]],"mmmm")</f>
        <v>maj</v>
      </c>
      <c r="K639" s="152">
        <f>MONTH(tblFood[[#This Row],[Date]])</f>
        <v>5</v>
      </c>
    </row>
    <row r="640" spans="2:11">
      <c r="B640" s="236">
        <v>638</v>
      </c>
      <c r="C640" s="153">
        <v>45633</v>
      </c>
      <c r="D640" s="151" t="s">
        <v>2745</v>
      </c>
      <c r="E640" s="151" t="s">
        <v>2675</v>
      </c>
      <c r="F640" s="151" t="s">
        <v>2670</v>
      </c>
      <c r="G640" s="154">
        <v>9</v>
      </c>
      <c r="H640" s="152">
        <f>INDEX(prices,MATCH('Food Data'!E640,foods, 0),MATCH('Food Data'!F640,districts,0))</f>
        <v>7.38</v>
      </c>
      <c r="I640" s="152">
        <f t="shared" si="9"/>
        <v>66.42</v>
      </c>
      <c r="J640" s="245" t="str">
        <f>TEXT(tblFood[[#This Row],[Date]],"mmmm")</f>
        <v>grudzień</v>
      </c>
      <c r="K640" s="152">
        <f>MONTH(tblFood[[#This Row],[Date]])</f>
        <v>12</v>
      </c>
    </row>
    <row r="641" spans="2:11">
      <c r="B641" s="236">
        <v>639</v>
      </c>
      <c r="C641" s="153">
        <v>45492</v>
      </c>
      <c r="D641" s="151" t="s">
        <v>2729</v>
      </c>
      <c r="E641" s="151" t="s">
        <v>2694</v>
      </c>
      <c r="F641" s="151" t="s">
        <v>2669</v>
      </c>
      <c r="G641" s="154">
        <v>11</v>
      </c>
      <c r="H641" s="152">
        <f>INDEX(prices,MATCH('Food Data'!E641,foods, 0),MATCH('Food Data'!F641,districts,0))</f>
        <v>6.4</v>
      </c>
      <c r="I641" s="152">
        <f t="shared" si="9"/>
        <v>70.400000000000006</v>
      </c>
      <c r="J641" s="245" t="str">
        <f>TEXT(tblFood[[#This Row],[Date]],"mmmm")</f>
        <v>lipiec</v>
      </c>
      <c r="K641" s="152">
        <f>MONTH(tblFood[[#This Row],[Date]])</f>
        <v>7</v>
      </c>
    </row>
    <row r="642" spans="2:11">
      <c r="B642" s="236">
        <v>640</v>
      </c>
      <c r="C642" s="153">
        <v>45519</v>
      </c>
      <c r="D642" s="151" t="s">
        <v>2736</v>
      </c>
      <c r="E642" s="151" t="s">
        <v>2683</v>
      </c>
      <c r="F642" s="151" t="s">
        <v>2672</v>
      </c>
      <c r="G642" s="154">
        <v>16</v>
      </c>
      <c r="H642" s="152">
        <f>INDEX(prices,MATCH('Food Data'!E642,foods, 0),MATCH('Food Data'!F642,districts,0))</f>
        <v>9.0500000000000007</v>
      </c>
      <c r="I642" s="152">
        <f t="shared" si="9"/>
        <v>144.80000000000001</v>
      </c>
      <c r="J642" s="245" t="str">
        <f>TEXT(tblFood[[#This Row],[Date]],"mmmm")</f>
        <v>sierpień</v>
      </c>
      <c r="K642" s="152">
        <f>MONTH(tblFood[[#This Row],[Date]])</f>
        <v>8</v>
      </c>
    </row>
    <row r="643" spans="2:11">
      <c r="B643" s="236">
        <v>641</v>
      </c>
      <c r="C643" s="153">
        <v>45653</v>
      </c>
      <c r="D643" s="151" t="s">
        <v>2727</v>
      </c>
      <c r="E643" s="151" t="s">
        <v>2717</v>
      </c>
      <c r="F643" s="151" t="s">
        <v>2672</v>
      </c>
      <c r="G643" s="154">
        <v>4</v>
      </c>
      <c r="H643" s="152">
        <f>INDEX(prices,MATCH('Food Data'!E643,foods, 0),MATCH('Food Data'!F643,districts,0))</f>
        <v>15.12</v>
      </c>
      <c r="I643" s="152">
        <f t="shared" si="9"/>
        <v>60.48</v>
      </c>
      <c r="J643" s="245" t="str">
        <f>TEXT(tblFood[[#This Row],[Date]],"mmmm")</f>
        <v>grudzień</v>
      </c>
      <c r="K643" s="152">
        <f>MONTH(tblFood[[#This Row],[Date]])</f>
        <v>12</v>
      </c>
    </row>
    <row r="644" spans="2:11">
      <c r="B644" s="236">
        <v>642</v>
      </c>
      <c r="C644" s="153">
        <v>45544</v>
      </c>
      <c r="D644" s="151" t="s">
        <v>2739</v>
      </c>
      <c r="E644" s="151" t="s">
        <v>2696</v>
      </c>
      <c r="F644" s="151" t="s">
        <v>2669</v>
      </c>
      <c r="G644" s="154">
        <v>6</v>
      </c>
      <c r="H644" s="152">
        <f>INDEX(prices,MATCH('Food Data'!E644,foods, 0),MATCH('Food Data'!F644,districts,0))</f>
        <v>10.84</v>
      </c>
      <c r="I644" s="152">
        <f t="shared" ref="I644:I707" si="10">G644*H644</f>
        <v>65.039999999999992</v>
      </c>
      <c r="J644" s="245" t="str">
        <f>TEXT(tblFood[[#This Row],[Date]],"mmmm")</f>
        <v>wrzesień</v>
      </c>
      <c r="K644" s="152">
        <f>MONTH(tblFood[[#This Row],[Date]])</f>
        <v>9</v>
      </c>
    </row>
    <row r="645" spans="2:11">
      <c r="B645" s="236">
        <v>643</v>
      </c>
      <c r="C645" s="153">
        <v>45606</v>
      </c>
      <c r="D645" s="151" t="s">
        <v>2733</v>
      </c>
      <c r="E645" s="151" t="s">
        <v>2681</v>
      </c>
      <c r="F645" s="151" t="s">
        <v>2672</v>
      </c>
      <c r="G645" s="154">
        <v>9</v>
      </c>
      <c r="H645" s="152">
        <f>INDEX(prices,MATCH('Food Data'!E645,foods, 0),MATCH('Food Data'!F645,districts,0))</f>
        <v>5.99</v>
      </c>
      <c r="I645" s="152">
        <f t="shared" si="10"/>
        <v>53.910000000000004</v>
      </c>
      <c r="J645" s="245" t="str">
        <f>TEXT(tblFood[[#This Row],[Date]],"mmmm")</f>
        <v>listopad</v>
      </c>
      <c r="K645" s="152">
        <f>MONTH(tblFood[[#This Row],[Date]])</f>
        <v>11</v>
      </c>
    </row>
    <row r="646" spans="2:11">
      <c r="B646" s="236">
        <v>644</v>
      </c>
      <c r="C646" s="153">
        <v>45403</v>
      </c>
      <c r="D646" s="151" t="s">
        <v>2741</v>
      </c>
      <c r="E646" s="151" t="s">
        <v>2721</v>
      </c>
      <c r="F646" s="151" t="s">
        <v>2672</v>
      </c>
      <c r="G646" s="154">
        <v>16</v>
      </c>
      <c r="H646" s="152">
        <f>INDEX(prices,MATCH('Food Data'!E646,foods, 0),MATCH('Food Data'!F646,districts,0))</f>
        <v>16.059999999999999</v>
      </c>
      <c r="I646" s="152">
        <f t="shared" si="10"/>
        <v>256.95999999999998</v>
      </c>
      <c r="J646" s="245" t="str">
        <f>TEXT(tblFood[[#This Row],[Date]],"mmmm")</f>
        <v>kwiecień</v>
      </c>
      <c r="K646" s="152">
        <f>MONTH(tblFood[[#This Row],[Date]])</f>
        <v>4</v>
      </c>
    </row>
    <row r="647" spans="2:11">
      <c r="B647" s="236">
        <v>645</v>
      </c>
      <c r="C647" s="153">
        <v>45466</v>
      </c>
      <c r="D647" s="151" t="s">
        <v>2750</v>
      </c>
      <c r="E647" s="151" t="s">
        <v>2709</v>
      </c>
      <c r="F647" s="151" t="s">
        <v>2672</v>
      </c>
      <c r="G647" s="154">
        <v>19</v>
      </c>
      <c r="H647" s="152">
        <f>INDEX(prices,MATCH('Food Data'!E647,foods, 0),MATCH('Food Data'!F647,districts,0))</f>
        <v>12.31</v>
      </c>
      <c r="I647" s="152">
        <f t="shared" si="10"/>
        <v>233.89000000000001</v>
      </c>
      <c r="J647" s="245" t="str">
        <f>TEXT(tblFood[[#This Row],[Date]],"mmmm")</f>
        <v>czerwiec</v>
      </c>
      <c r="K647" s="152">
        <f>MONTH(tblFood[[#This Row],[Date]])</f>
        <v>6</v>
      </c>
    </row>
    <row r="648" spans="2:11">
      <c r="B648" s="236">
        <v>646</v>
      </c>
      <c r="C648" s="153">
        <v>45646</v>
      </c>
      <c r="D648" s="151" t="s">
        <v>2731</v>
      </c>
      <c r="E648" s="151" t="s">
        <v>2705</v>
      </c>
      <c r="F648" s="151" t="s">
        <v>2671</v>
      </c>
      <c r="G648" s="154">
        <v>13</v>
      </c>
      <c r="H648" s="152">
        <f>INDEX(prices,MATCH('Food Data'!E648,foods, 0),MATCH('Food Data'!F648,districts,0))</f>
        <v>7.18</v>
      </c>
      <c r="I648" s="152">
        <f t="shared" si="10"/>
        <v>93.34</v>
      </c>
      <c r="J648" s="245" t="str">
        <f>TEXT(tblFood[[#This Row],[Date]],"mmmm")</f>
        <v>grudzień</v>
      </c>
      <c r="K648" s="152">
        <f>MONTH(tblFood[[#This Row],[Date]])</f>
        <v>12</v>
      </c>
    </row>
    <row r="649" spans="2:11">
      <c r="B649" s="236">
        <v>647</v>
      </c>
      <c r="C649" s="153">
        <v>45447</v>
      </c>
      <c r="D649" s="151" t="s">
        <v>2726</v>
      </c>
      <c r="E649" s="151" t="s">
        <v>2711</v>
      </c>
      <c r="F649" s="151" t="s">
        <v>2669</v>
      </c>
      <c r="G649" s="154">
        <v>9</v>
      </c>
      <c r="H649" s="152">
        <f>INDEX(prices,MATCH('Food Data'!E649,foods, 0),MATCH('Food Data'!F649,districts,0))</f>
        <v>8.4600000000000009</v>
      </c>
      <c r="I649" s="152">
        <f t="shared" si="10"/>
        <v>76.140000000000015</v>
      </c>
      <c r="J649" s="245" t="str">
        <f>TEXT(tblFood[[#This Row],[Date]],"mmmm")</f>
        <v>czerwiec</v>
      </c>
      <c r="K649" s="152">
        <f>MONTH(tblFood[[#This Row],[Date]])</f>
        <v>6</v>
      </c>
    </row>
    <row r="650" spans="2:11">
      <c r="B650" s="236">
        <v>648</v>
      </c>
      <c r="C650" s="153">
        <v>45377</v>
      </c>
      <c r="D650" s="151" t="s">
        <v>2747</v>
      </c>
      <c r="E650" s="151" t="s">
        <v>2716</v>
      </c>
      <c r="F650" s="151" t="s">
        <v>2669</v>
      </c>
      <c r="G650" s="154">
        <v>19</v>
      </c>
      <c r="H650" s="152">
        <f>INDEX(prices,MATCH('Food Data'!E650,foods, 0),MATCH('Food Data'!F650,districts,0))</f>
        <v>4.99</v>
      </c>
      <c r="I650" s="152">
        <f t="shared" si="10"/>
        <v>94.81</v>
      </c>
      <c r="J650" s="245" t="str">
        <f>TEXT(tblFood[[#This Row],[Date]],"mmmm")</f>
        <v>marzec</v>
      </c>
      <c r="K650" s="152">
        <f>MONTH(tblFood[[#This Row],[Date]])</f>
        <v>3</v>
      </c>
    </row>
    <row r="651" spans="2:11">
      <c r="B651" s="236">
        <v>649</v>
      </c>
      <c r="C651" s="153">
        <v>45368</v>
      </c>
      <c r="D651" s="151" t="s">
        <v>2738</v>
      </c>
      <c r="E651" s="151" t="s">
        <v>2703</v>
      </c>
      <c r="F651" s="151" t="s">
        <v>2672</v>
      </c>
      <c r="G651" s="154">
        <v>5</v>
      </c>
      <c r="H651" s="152">
        <f>INDEX(prices,MATCH('Food Data'!E651,foods, 0),MATCH('Food Data'!F651,districts,0))</f>
        <v>8.64</v>
      </c>
      <c r="I651" s="152">
        <f t="shared" si="10"/>
        <v>43.2</v>
      </c>
      <c r="J651" s="245" t="str">
        <f>TEXT(tblFood[[#This Row],[Date]],"mmmm")</f>
        <v>marzec</v>
      </c>
      <c r="K651" s="152">
        <f>MONTH(tblFood[[#This Row],[Date]])</f>
        <v>3</v>
      </c>
    </row>
    <row r="652" spans="2:11">
      <c r="B652" s="236">
        <v>650</v>
      </c>
      <c r="C652" s="153">
        <v>45405</v>
      </c>
      <c r="D652" s="151" t="s">
        <v>2734</v>
      </c>
      <c r="E652" s="151" t="s">
        <v>2680</v>
      </c>
      <c r="F652" s="151" t="s">
        <v>2669</v>
      </c>
      <c r="G652" s="154">
        <v>18</v>
      </c>
      <c r="H652" s="152">
        <f>INDEX(prices,MATCH('Food Data'!E652,foods, 0),MATCH('Food Data'!F652,districts,0))</f>
        <v>1.89</v>
      </c>
      <c r="I652" s="152">
        <f t="shared" si="10"/>
        <v>34.019999999999996</v>
      </c>
      <c r="J652" s="245" t="str">
        <f>TEXT(tblFood[[#This Row],[Date]],"mmmm")</f>
        <v>kwiecień</v>
      </c>
      <c r="K652" s="152">
        <f>MONTH(tblFood[[#This Row],[Date]])</f>
        <v>4</v>
      </c>
    </row>
    <row r="653" spans="2:11">
      <c r="B653" s="236">
        <v>651</v>
      </c>
      <c r="C653" s="153">
        <v>45381</v>
      </c>
      <c r="D653" s="151" t="s">
        <v>2730</v>
      </c>
      <c r="E653" s="151" t="s">
        <v>2710</v>
      </c>
      <c r="F653" s="151" t="s">
        <v>2671</v>
      </c>
      <c r="G653" s="154">
        <v>18</v>
      </c>
      <c r="H653" s="152">
        <f>INDEX(prices,MATCH('Food Data'!E653,foods, 0),MATCH('Food Data'!F653,districts,0))</f>
        <v>8.67</v>
      </c>
      <c r="I653" s="152">
        <f t="shared" si="10"/>
        <v>156.06</v>
      </c>
      <c r="J653" s="245" t="str">
        <f>TEXT(tblFood[[#This Row],[Date]],"mmmm")</f>
        <v>marzec</v>
      </c>
      <c r="K653" s="152">
        <f>MONTH(tblFood[[#This Row],[Date]])</f>
        <v>3</v>
      </c>
    </row>
    <row r="654" spans="2:11">
      <c r="B654" s="236">
        <v>652</v>
      </c>
      <c r="C654" s="153">
        <v>45578</v>
      </c>
      <c r="D654" s="151" t="s">
        <v>2739</v>
      </c>
      <c r="E654" s="151" t="s">
        <v>2687</v>
      </c>
      <c r="F654" s="151" t="s">
        <v>2671</v>
      </c>
      <c r="G654" s="154">
        <v>7</v>
      </c>
      <c r="H654" s="152">
        <f>INDEX(prices,MATCH('Food Data'!E654,foods, 0),MATCH('Food Data'!F654,districts,0))</f>
        <v>3.08</v>
      </c>
      <c r="I654" s="152">
        <f t="shared" si="10"/>
        <v>21.560000000000002</v>
      </c>
      <c r="J654" s="245" t="str">
        <f>TEXT(tblFood[[#This Row],[Date]],"mmmm")</f>
        <v>październik</v>
      </c>
      <c r="K654" s="152">
        <f>MONTH(tblFood[[#This Row],[Date]])</f>
        <v>10</v>
      </c>
    </row>
    <row r="655" spans="2:11">
      <c r="B655" s="236">
        <v>653</v>
      </c>
      <c r="C655" s="153">
        <v>45428</v>
      </c>
      <c r="D655" s="151" t="s">
        <v>2732</v>
      </c>
      <c r="E655" s="151" t="s">
        <v>2686</v>
      </c>
      <c r="F655" s="151" t="s">
        <v>2669</v>
      </c>
      <c r="G655" s="154">
        <v>5</v>
      </c>
      <c r="H655" s="152">
        <f>INDEX(prices,MATCH('Food Data'!E655,foods, 0),MATCH('Food Data'!F655,districts,0))</f>
        <v>12.01</v>
      </c>
      <c r="I655" s="152">
        <f t="shared" si="10"/>
        <v>60.05</v>
      </c>
      <c r="J655" s="245" t="str">
        <f>TEXT(tblFood[[#This Row],[Date]],"mmmm")</f>
        <v>maj</v>
      </c>
      <c r="K655" s="152">
        <f>MONTH(tblFood[[#This Row],[Date]])</f>
        <v>5</v>
      </c>
    </row>
    <row r="656" spans="2:11">
      <c r="B656" s="236">
        <v>654</v>
      </c>
      <c r="C656" s="153">
        <v>45412</v>
      </c>
      <c r="D656" s="151" t="s">
        <v>2740</v>
      </c>
      <c r="E656" s="151" t="s">
        <v>2690</v>
      </c>
      <c r="F656" s="151" t="s">
        <v>2672</v>
      </c>
      <c r="G656" s="154">
        <v>8</v>
      </c>
      <c r="H656" s="152">
        <f>INDEX(prices,MATCH('Food Data'!E656,foods, 0),MATCH('Food Data'!F656,districts,0))</f>
        <v>3.09</v>
      </c>
      <c r="I656" s="152">
        <f t="shared" si="10"/>
        <v>24.72</v>
      </c>
      <c r="J656" s="245" t="str">
        <f>TEXT(tblFood[[#This Row],[Date]],"mmmm")</f>
        <v>kwiecień</v>
      </c>
      <c r="K656" s="152">
        <f>MONTH(tblFood[[#This Row],[Date]])</f>
        <v>4</v>
      </c>
    </row>
    <row r="657" spans="2:11">
      <c r="B657" s="236">
        <v>655</v>
      </c>
      <c r="C657" s="153">
        <v>45316</v>
      </c>
      <c r="D657" s="151" t="s">
        <v>2741</v>
      </c>
      <c r="E657" s="151" t="s">
        <v>2701</v>
      </c>
      <c r="F657" s="151" t="s">
        <v>2669</v>
      </c>
      <c r="G657" s="154">
        <v>8</v>
      </c>
      <c r="H657" s="152">
        <f>INDEX(prices,MATCH('Food Data'!E657,foods, 0),MATCH('Food Data'!F657,districts,0))</f>
        <v>6.86</v>
      </c>
      <c r="I657" s="152">
        <f t="shared" si="10"/>
        <v>54.88</v>
      </c>
      <c r="J657" s="245" t="str">
        <f>TEXT(tblFood[[#This Row],[Date]],"mmmm")</f>
        <v>styczeń</v>
      </c>
      <c r="K657" s="152">
        <f>MONTH(tblFood[[#This Row],[Date]])</f>
        <v>1</v>
      </c>
    </row>
    <row r="658" spans="2:11">
      <c r="B658" s="236">
        <v>656</v>
      </c>
      <c r="C658" s="153">
        <v>45434</v>
      </c>
      <c r="D658" s="151" t="s">
        <v>2732</v>
      </c>
      <c r="E658" s="151" t="s">
        <v>2695</v>
      </c>
      <c r="F658" s="151" t="s">
        <v>2672</v>
      </c>
      <c r="G658" s="154">
        <v>1</v>
      </c>
      <c r="H658" s="152">
        <f>INDEX(prices,MATCH('Food Data'!E658,foods, 0),MATCH('Food Data'!F658,districts,0))</f>
        <v>2.7</v>
      </c>
      <c r="I658" s="152">
        <f t="shared" si="10"/>
        <v>2.7</v>
      </c>
      <c r="J658" s="245" t="str">
        <f>TEXT(tblFood[[#This Row],[Date]],"mmmm")</f>
        <v>maj</v>
      </c>
      <c r="K658" s="152">
        <f>MONTH(tblFood[[#This Row],[Date]])</f>
        <v>5</v>
      </c>
    </row>
    <row r="659" spans="2:11">
      <c r="B659" s="236">
        <v>657</v>
      </c>
      <c r="C659" s="153">
        <v>45292</v>
      </c>
      <c r="D659" s="151" t="s">
        <v>2741</v>
      </c>
      <c r="E659" s="151" t="s">
        <v>2719</v>
      </c>
      <c r="F659" s="151" t="s">
        <v>2669</v>
      </c>
      <c r="G659" s="154">
        <v>14</v>
      </c>
      <c r="H659" s="152">
        <f>INDEX(prices,MATCH('Food Data'!E659,foods, 0),MATCH('Food Data'!F659,districts,0))</f>
        <v>14.36</v>
      </c>
      <c r="I659" s="152">
        <f t="shared" si="10"/>
        <v>201.04</v>
      </c>
      <c r="J659" s="245" t="str">
        <f>TEXT(tblFood[[#This Row],[Date]],"mmmm")</f>
        <v>styczeń</v>
      </c>
      <c r="K659" s="152">
        <f>MONTH(tblFood[[#This Row],[Date]])</f>
        <v>1</v>
      </c>
    </row>
    <row r="660" spans="2:11">
      <c r="B660" s="236">
        <v>658</v>
      </c>
      <c r="C660" s="153">
        <v>45370</v>
      </c>
      <c r="D660" s="151" t="s">
        <v>2746</v>
      </c>
      <c r="E660" s="151" t="s">
        <v>2681</v>
      </c>
      <c r="F660" s="151" t="s">
        <v>2670</v>
      </c>
      <c r="G660" s="154">
        <v>4</v>
      </c>
      <c r="H660" s="152">
        <f>INDEX(prices,MATCH('Food Data'!E660,foods, 0),MATCH('Food Data'!F660,districts,0))</f>
        <v>5.88</v>
      </c>
      <c r="I660" s="152">
        <f t="shared" si="10"/>
        <v>23.52</v>
      </c>
      <c r="J660" s="245" t="str">
        <f>TEXT(tblFood[[#This Row],[Date]],"mmmm")</f>
        <v>marzec</v>
      </c>
      <c r="K660" s="152">
        <f>MONTH(tblFood[[#This Row],[Date]])</f>
        <v>3</v>
      </c>
    </row>
    <row r="661" spans="2:11">
      <c r="B661" s="236">
        <v>659</v>
      </c>
      <c r="C661" s="153">
        <v>45342</v>
      </c>
      <c r="D661" s="151" t="s">
        <v>2737</v>
      </c>
      <c r="E661" s="151" t="s">
        <v>2712</v>
      </c>
      <c r="F661" s="151" t="s">
        <v>2670</v>
      </c>
      <c r="G661" s="154">
        <v>17</v>
      </c>
      <c r="H661" s="152">
        <f>INDEX(prices,MATCH('Food Data'!E661,foods, 0),MATCH('Food Data'!F661,districts,0))</f>
        <v>5.4</v>
      </c>
      <c r="I661" s="152">
        <f t="shared" si="10"/>
        <v>91.800000000000011</v>
      </c>
      <c r="J661" s="245" t="str">
        <f>TEXT(tblFood[[#This Row],[Date]],"mmmm")</f>
        <v>luty</v>
      </c>
      <c r="K661" s="152">
        <f>MONTH(tblFood[[#This Row],[Date]])</f>
        <v>2</v>
      </c>
    </row>
    <row r="662" spans="2:11">
      <c r="B662" s="236">
        <v>660</v>
      </c>
      <c r="C662" s="153">
        <v>45522</v>
      </c>
      <c r="D662" s="151" t="s">
        <v>2749</v>
      </c>
      <c r="E662" s="151" t="s">
        <v>2680</v>
      </c>
      <c r="F662" s="151" t="s">
        <v>2671</v>
      </c>
      <c r="G662" s="154">
        <v>2</v>
      </c>
      <c r="H662" s="152">
        <f>INDEX(prices,MATCH('Food Data'!E662,foods, 0),MATCH('Food Data'!F662,districts,0))</f>
        <v>2.11</v>
      </c>
      <c r="I662" s="152">
        <f t="shared" si="10"/>
        <v>4.22</v>
      </c>
      <c r="J662" s="245" t="str">
        <f>TEXT(tblFood[[#This Row],[Date]],"mmmm")</f>
        <v>sierpień</v>
      </c>
      <c r="K662" s="152">
        <f>MONTH(tblFood[[#This Row],[Date]])</f>
        <v>8</v>
      </c>
    </row>
    <row r="663" spans="2:11">
      <c r="B663" s="236">
        <v>661</v>
      </c>
      <c r="C663" s="153">
        <v>45380</v>
      </c>
      <c r="D663" s="151" t="s">
        <v>2744</v>
      </c>
      <c r="E663" s="151" t="s">
        <v>2694</v>
      </c>
      <c r="F663" s="151" t="s">
        <v>2672</v>
      </c>
      <c r="G663" s="154">
        <v>14</v>
      </c>
      <c r="H663" s="152">
        <f>INDEX(prices,MATCH('Food Data'!E663,foods, 0),MATCH('Food Data'!F663,districts,0))</f>
        <v>6.69</v>
      </c>
      <c r="I663" s="152">
        <f t="shared" si="10"/>
        <v>93.660000000000011</v>
      </c>
      <c r="J663" s="245" t="str">
        <f>TEXT(tblFood[[#This Row],[Date]],"mmmm")</f>
        <v>marzec</v>
      </c>
      <c r="K663" s="152">
        <f>MONTH(tblFood[[#This Row],[Date]])</f>
        <v>3</v>
      </c>
    </row>
    <row r="664" spans="2:11">
      <c r="B664" s="236">
        <v>662</v>
      </c>
      <c r="C664" s="153">
        <v>45655</v>
      </c>
      <c r="D664" s="151" t="s">
        <v>2735</v>
      </c>
      <c r="E664" s="151" t="s">
        <v>2693</v>
      </c>
      <c r="F664" s="151" t="s">
        <v>2671</v>
      </c>
      <c r="G664" s="154">
        <v>8</v>
      </c>
      <c r="H664" s="152">
        <f>INDEX(prices,MATCH('Food Data'!E664,foods, 0),MATCH('Food Data'!F664,districts,0))</f>
        <v>1.68</v>
      </c>
      <c r="I664" s="152">
        <f t="shared" si="10"/>
        <v>13.44</v>
      </c>
      <c r="J664" s="245" t="str">
        <f>TEXT(tblFood[[#This Row],[Date]],"mmmm")</f>
        <v>grudzień</v>
      </c>
      <c r="K664" s="152">
        <f>MONTH(tblFood[[#This Row],[Date]])</f>
        <v>12</v>
      </c>
    </row>
    <row r="665" spans="2:11">
      <c r="B665" s="236">
        <v>663</v>
      </c>
      <c r="C665" s="153">
        <v>45461</v>
      </c>
      <c r="D665" s="151" t="s">
        <v>2729</v>
      </c>
      <c r="E665" s="151" t="s">
        <v>2662</v>
      </c>
      <c r="F665" s="151" t="s">
        <v>2672</v>
      </c>
      <c r="G665" s="154">
        <v>11</v>
      </c>
      <c r="H665" s="152">
        <f>INDEX(prices,MATCH('Food Data'!E665,foods, 0),MATCH('Food Data'!F665,districts,0))</f>
        <v>11.48</v>
      </c>
      <c r="I665" s="152">
        <f t="shared" si="10"/>
        <v>126.28</v>
      </c>
      <c r="J665" s="245" t="str">
        <f>TEXT(tblFood[[#This Row],[Date]],"mmmm")</f>
        <v>czerwiec</v>
      </c>
      <c r="K665" s="152">
        <f>MONTH(tblFood[[#This Row],[Date]])</f>
        <v>6</v>
      </c>
    </row>
    <row r="666" spans="2:11">
      <c r="B666" s="236">
        <v>664</v>
      </c>
      <c r="C666" s="153">
        <v>45369</v>
      </c>
      <c r="D666" s="151" t="s">
        <v>2732</v>
      </c>
      <c r="E666" s="151" t="s">
        <v>2703</v>
      </c>
      <c r="F666" s="151" t="s">
        <v>2669</v>
      </c>
      <c r="G666" s="154">
        <v>12</v>
      </c>
      <c r="H666" s="152">
        <f>INDEX(prices,MATCH('Food Data'!E666,foods, 0),MATCH('Food Data'!F666,districts,0))</f>
        <v>8.67</v>
      </c>
      <c r="I666" s="152">
        <f t="shared" si="10"/>
        <v>104.03999999999999</v>
      </c>
      <c r="J666" s="245" t="str">
        <f>TEXT(tblFood[[#This Row],[Date]],"mmmm")</f>
        <v>marzec</v>
      </c>
      <c r="K666" s="152">
        <f>MONTH(tblFood[[#This Row],[Date]])</f>
        <v>3</v>
      </c>
    </row>
    <row r="667" spans="2:11">
      <c r="B667" s="236">
        <v>665</v>
      </c>
      <c r="C667" s="153">
        <v>45476</v>
      </c>
      <c r="D667" s="151" t="s">
        <v>2729</v>
      </c>
      <c r="E667" s="151" t="s">
        <v>2710</v>
      </c>
      <c r="F667" s="151" t="s">
        <v>2672</v>
      </c>
      <c r="G667" s="154">
        <v>14</v>
      </c>
      <c r="H667" s="152">
        <f>INDEX(prices,MATCH('Food Data'!E667,foods, 0),MATCH('Food Data'!F667,districts,0))</f>
        <v>8.84</v>
      </c>
      <c r="I667" s="152">
        <f t="shared" si="10"/>
        <v>123.75999999999999</v>
      </c>
      <c r="J667" s="245" t="str">
        <f>TEXT(tblFood[[#This Row],[Date]],"mmmm")</f>
        <v>lipiec</v>
      </c>
      <c r="K667" s="152">
        <f>MONTH(tblFood[[#This Row],[Date]])</f>
        <v>7</v>
      </c>
    </row>
    <row r="668" spans="2:11">
      <c r="B668" s="236">
        <v>666</v>
      </c>
      <c r="C668" s="153">
        <v>45488</v>
      </c>
      <c r="D668" s="151" t="s">
        <v>2729</v>
      </c>
      <c r="E668" s="151" t="s">
        <v>2675</v>
      </c>
      <c r="F668" s="151" t="s">
        <v>2669</v>
      </c>
      <c r="G668" s="154">
        <v>8</v>
      </c>
      <c r="H668" s="152">
        <f>INDEX(prices,MATCH('Food Data'!E668,foods, 0),MATCH('Food Data'!F668,districts,0))</f>
        <v>7.1</v>
      </c>
      <c r="I668" s="152">
        <f t="shared" si="10"/>
        <v>56.8</v>
      </c>
      <c r="J668" s="245" t="str">
        <f>TEXT(tblFood[[#This Row],[Date]],"mmmm")</f>
        <v>lipiec</v>
      </c>
      <c r="K668" s="152">
        <f>MONTH(tblFood[[#This Row],[Date]])</f>
        <v>7</v>
      </c>
    </row>
    <row r="669" spans="2:11">
      <c r="B669" s="236">
        <v>667</v>
      </c>
      <c r="C669" s="153">
        <v>45526</v>
      </c>
      <c r="D669" s="151" t="s">
        <v>2743</v>
      </c>
      <c r="E669" s="151" t="s">
        <v>2720</v>
      </c>
      <c r="F669" s="151" t="s">
        <v>2672</v>
      </c>
      <c r="G669" s="154">
        <v>20</v>
      </c>
      <c r="H669" s="152">
        <f>INDEX(prices,MATCH('Food Data'!E669,foods, 0),MATCH('Food Data'!F669,districts,0))</f>
        <v>13.65</v>
      </c>
      <c r="I669" s="152">
        <f t="shared" si="10"/>
        <v>273</v>
      </c>
      <c r="J669" s="245" t="str">
        <f>TEXT(tblFood[[#This Row],[Date]],"mmmm")</f>
        <v>sierpień</v>
      </c>
      <c r="K669" s="152">
        <f>MONTH(tblFood[[#This Row],[Date]])</f>
        <v>8</v>
      </c>
    </row>
    <row r="670" spans="2:11">
      <c r="B670" s="236">
        <v>668</v>
      </c>
      <c r="C670" s="153">
        <v>45584</v>
      </c>
      <c r="D670" s="151" t="s">
        <v>2727</v>
      </c>
      <c r="E670" s="151" t="s">
        <v>2689</v>
      </c>
      <c r="F670" s="151" t="s">
        <v>2671</v>
      </c>
      <c r="G670" s="154">
        <v>6</v>
      </c>
      <c r="H670" s="152">
        <f>INDEX(prices,MATCH('Food Data'!E670,foods, 0),MATCH('Food Data'!F670,districts,0))</f>
        <v>9.4700000000000006</v>
      </c>
      <c r="I670" s="152">
        <f t="shared" si="10"/>
        <v>56.820000000000007</v>
      </c>
      <c r="J670" s="245" t="str">
        <f>TEXT(tblFood[[#This Row],[Date]],"mmmm")</f>
        <v>październik</v>
      </c>
      <c r="K670" s="152">
        <f>MONTH(tblFood[[#This Row],[Date]])</f>
        <v>10</v>
      </c>
    </row>
    <row r="671" spans="2:11">
      <c r="B671" s="236">
        <v>669</v>
      </c>
      <c r="C671" s="153">
        <v>45612</v>
      </c>
      <c r="D671" s="151" t="s">
        <v>2732</v>
      </c>
      <c r="E671" s="151" t="s">
        <v>2681</v>
      </c>
      <c r="F671" s="151" t="s">
        <v>2669</v>
      </c>
      <c r="G671" s="154">
        <v>3</v>
      </c>
      <c r="H671" s="152">
        <f>INDEX(prices,MATCH('Food Data'!E671,foods, 0),MATCH('Food Data'!F671,districts,0))</f>
        <v>5.82</v>
      </c>
      <c r="I671" s="152">
        <f t="shared" si="10"/>
        <v>17.46</v>
      </c>
      <c r="J671" s="245" t="str">
        <f>TEXT(tblFood[[#This Row],[Date]],"mmmm")</f>
        <v>listopad</v>
      </c>
      <c r="K671" s="152">
        <f>MONTH(tblFood[[#This Row],[Date]])</f>
        <v>11</v>
      </c>
    </row>
    <row r="672" spans="2:11">
      <c r="B672" s="236">
        <v>670</v>
      </c>
      <c r="C672" s="153">
        <v>45632</v>
      </c>
      <c r="D672" s="151" t="s">
        <v>2740</v>
      </c>
      <c r="E672" s="151" t="s">
        <v>2674</v>
      </c>
      <c r="F672" s="151" t="s">
        <v>2669</v>
      </c>
      <c r="G672" s="154">
        <v>14</v>
      </c>
      <c r="H672" s="152">
        <f>INDEX(prices,MATCH('Food Data'!E672,foods, 0),MATCH('Food Data'!F672,districts,0))</f>
        <v>5.3</v>
      </c>
      <c r="I672" s="152">
        <f t="shared" si="10"/>
        <v>74.2</v>
      </c>
      <c r="J672" s="245" t="str">
        <f>TEXT(tblFood[[#This Row],[Date]],"mmmm")</f>
        <v>grudzień</v>
      </c>
      <c r="K672" s="152">
        <f>MONTH(tblFood[[#This Row],[Date]])</f>
        <v>12</v>
      </c>
    </row>
    <row r="673" spans="2:11">
      <c r="B673" s="236">
        <v>671</v>
      </c>
      <c r="C673" s="153">
        <v>45371</v>
      </c>
      <c r="D673" s="151" t="s">
        <v>2739</v>
      </c>
      <c r="E673" s="151" t="s">
        <v>2706</v>
      </c>
      <c r="F673" s="151" t="s">
        <v>2672</v>
      </c>
      <c r="G673" s="154">
        <v>4</v>
      </c>
      <c r="H673" s="152">
        <f>INDEX(prices,MATCH('Food Data'!E673,foods, 0),MATCH('Food Data'!F673,districts,0))</f>
        <v>10.96</v>
      </c>
      <c r="I673" s="152">
        <f t="shared" si="10"/>
        <v>43.84</v>
      </c>
      <c r="J673" s="245" t="str">
        <f>TEXT(tblFood[[#This Row],[Date]],"mmmm")</f>
        <v>marzec</v>
      </c>
      <c r="K673" s="152">
        <f>MONTH(tblFood[[#This Row],[Date]])</f>
        <v>3</v>
      </c>
    </row>
    <row r="674" spans="2:11">
      <c r="B674" s="236">
        <v>672</v>
      </c>
      <c r="C674" s="153">
        <v>45484</v>
      </c>
      <c r="D674" s="151" t="s">
        <v>2750</v>
      </c>
      <c r="E674" s="151" t="s">
        <v>2662</v>
      </c>
      <c r="F674" s="151" t="s">
        <v>2671</v>
      </c>
      <c r="G674" s="154">
        <v>11</v>
      </c>
      <c r="H674" s="152">
        <f>INDEX(prices,MATCH('Food Data'!E674,foods, 0),MATCH('Food Data'!F674,districts,0))</f>
        <v>12.48</v>
      </c>
      <c r="I674" s="152">
        <f t="shared" si="10"/>
        <v>137.28</v>
      </c>
      <c r="J674" s="245" t="str">
        <f>TEXT(tblFood[[#This Row],[Date]],"mmmm")</f>
        <v>lipiec</v>
      </c>
      <c r="K674" s="152">
        <f>MONTH(tblFood[[#This Row],[Date]])</f>
        <v>7</v>
      </c>
    </row>
    <row r="675" spans="2:11">
      <c r="B675" s="236">
        <v>673</v>
      </c>
      <c r="C675" s="153">
        <v>45448</v>
      </c>
      <c r="D675" s="151" t="s">
        <v>2727</v>
      </c>
      <c r="E675" s="151" t="s">
        <v>2690</v>
      </c>
      <c r="F675" s="151" t="s">
        <v>2671</v>
      </c>
      <c r="G675" s="154">
        <v>12</v>
      </c>
      <c r="H675" s="152">
        <f>INDEX(prices,MATCH('Food Data'!E675,foods, 0),MATCH('Food Data'!F675,districts,0))</f>
        <v>3.15</v>
      </c>
      <c r="I675" s="152">
        <f t="shared" si="10"/>
        <v>37.799999999999997</v>
      </c>
      <c r="J675" s="245" t="str">
        <f>TEXT(tblFood[[#This Row],[Date]],"mmmm")</f>
        <v>czerwiec</v>
      </c>
      <c r="K675" s="152">
        <f>MONTH(tblFood[[#This Row],[Date]])</f>
        <v>6</v>
      </c>
    </row>
    <row r="676" spans="2:11">
      <c r="B676" s="236">
        <v>674</v>
      </c>
      <c r="C676" s="153">
        <v>45412</v>
      </c>
      <c r="D676" s="151" t="s">
        <v>2736</v>
      </c>
      <c r="E676" s="151" t="s">
        <v>2681</v>
      </c>
      <c r="F676" s="151" t="s">
        <v>2670</v>
      </c>
      <c r="G676" s="154">
        <v>3</v>
      </c>
      <c r="H676" s="152">
        <f>INDEX(prices,MATCH('Food Data'!E676,foods, 0),MATCH('Food Data'!F676,districts,0))</f>
        <v>5.88</v>
      </c>
      <c r="I676" s="152">
        <f t="shared" si="10"/>
        <v>17.64</v>
      </c>
      <c r="J676" s="245" t="str">
        <f>TEXT(tblFood[[#This Row],[Date]],"mmmm")</f>
        <v>kwiecień</v>
      </c>
      <c r="K676" s="152">
        <f>MONTH(tblFood[[#This Row],[Date]])</f>
        <v>4</v>
      </c>
    </row>
    <row r="677" spans="2:11">
      <c r="B677" s="236">
        <v>675</v>
      </c>
      <c r="C677" s="153">
        <v>45357</v>
      </c>
      <c r="D677" s="151" t="s">
        <v>2742</v>
      </c>
      <c r="E677" s="151" t="s">
        <v>2694</v>
      </c>
      <c r="F677" s="151" t="s">
        <v>2671</v>
      </c>
      <c r="G677" s="154">
        <v>4</v>
      </c>
      <c r="H677" s="152">
        <f>INDEX(prices,MATCH('Food Data'!E677,foods, 0),MATCH('Food Data'!F677,districts,0))</f>
        <v>7.12</v>
      </c>
      <c r="I677" s="152">
        <f t="shared" si="10"/>
        <v>28.48</v>
      </c>
      <c r="J677" s="245" t="str">
        <f>TEXT(tblFood[[#This Row],[Date]],"mmmm")</f>
        <v>marzec</v>
      </c>
      <c r="K677" s="152">
        <f>MONTH(tblFood[[#This Row],[Date]])</f>
        <v>3</v>
      </c>
    </row>
    <row r="678" spans="2:11">
      <c r="B678" s="236">
        <v>676</v>
      </c>
      <c r="C678" s="153">
        <v>45349</v>
      </c>
      <c r="D678" s="151" t="s">
        <v>2743</v>
      </c>
      <c r="E678" s="151" t="s">
        <v>2677</v>
      </c>
      <c r="F678" s="151" t="s">
        <v>2672</v>
      </c>
      <c r="G678" s="154">
        <v>16</v>
      </c>
      <c r="H678" s="152">
        <f>INDEX(prices,MATCH('Food Data'!E678,foods, 0),MATCH('Food Data'!F678,districts,0))</f>
        <v>12.11</v>
      </c>
      <c r="I678" s="152">
        <f t="shared" si="10"/>
        <v>193.76</v>
      </c>
      <c r="J678" s="245" t="str">
        <f>TEXT(tblFood[[#This Row],[Date]],"mmmm")</f>
        <v>luty</v>
      </c>
      <c r="K678" s="152">
        <f>MONTH(tblFood[[#This Row],[Date]])</f>
        <v>2</v>
      </c>
    </row>
    <row r="679" spans="2:11">
      <c r="B679" s="236">
        <v>677</v>
      </c>
      <c r="C679" s="153">
        <v>45355</v>
      </c>
      <c r="D679" s="151" t="s">
        <v>2734</v>
      </c>
      <c r="E679" s="151" t="s">
        <v>2679</v>
      </c>
      <c r="F679" s="151" t="s">
        <v>2671</v>
      </c>
      <c r="G679" s="154">
        <v>3</v>
      </c>
      <c r="H679" s="152">
        <f>INDEX(prices,MATCH('Food Data'!E679,foods, 0),MATCH('Food Data'!F679,districts,0))</f>
        <v>8.57</v>
      </c>
      <c r="I679" s="152">
        <f t="shared" si="10"/>
        <v>25.71</v>
      </c>
      <c r="J679" s="245" t="str">
        <f>TEXT(tblFood[[#This Row],[Date]],"mmmm")</f>
        <v>marzec</v>
      </c>
      <c r="K679" s="152">
        <f>MONTH(tblFood[[#This Row],[Date]])</f>
        <v>3</v>
      </c>
    </row>
    <row r="680" spans="2:11">
      <c r="B680" s="236">
        <v>678</v>
      </c>
      <c r="C680" s="153">
        <v>45496</v>
      </c>
      <c r="D680" s="151" t="s">
        <v>2727</v>
      </c>
      <c r="E680" s="151" t="s">
        <v>2714</v>
      </c>
      <c r="F680" s="151" t="s">
        <v>2672</v>
      </c>
      <c r="G680" s="154">
        <v>11</v>
      </c>
      <c r="H680" s="152">
        <f>INDEX(prices,MATCH('Food Data'!E680,foods, 0),MATCH('Food Data'!F680,districts,0))</f>
        <v>8.14</v>
      </c>
      <c r="I680" s="152">
        <f t="shared" si="10"/>
        <v>89.54</v>
      </c>
      <c r="J680" s="245" t="str">
        <f>TEXT(tblFood[[#This Row],[Date]],"mmmm")</f>
        <v>lipiec</v>
      </c>
      <c r="K680" s="152">
        <f>MONTH(tblFood[[#This Row],[Date]])</f>
        <v>7</v>
      </c>
    </row>
    <row r="681" spans="2:11">
      <c r="B681" s="236">
        <v>679</v>
      </c>
      <c r="C681" s="153">
        <v>45592</v>
      </c>
      <c r="D681" s="151" t="s">
        <v>2726</v>
      </c>
      <c r="E681" s="151" t="s">
        <v>2698</v>
      </c>
      <c r="F681" s="151" t="s">
        <v>2669</v>
      </c>
      <c r="G681" s="154">
        <v>5</v>
      </c>
      <c r="H681" s="152">
        <f>INDEX(prices,MATCH('Food Data'!E681,foods, 0),MATCH('Food Data'!F681,districts,0))</f>
        <v>8.02</v>
      </c>
      <c r="I681" s="152">
        <f t="shared" si="10"/>
        <v>40.099999999999994</v>
      </c>
      <c r="J681" s="245" t="str">
        <f>TEXT(tblFood[[#This Row],[Date]],"mmmm")</f>
        <v>październik</v>
      </c>
      <c r="K681" s="152">
        <f>MONTH(tblFood[[#This Row],[Date]])</f>
        <v>10</v>
      </c>
    </row>
    <row r="682" spans="2:11">
      <c r="B682" s="236">
        <v>680</v>
      </c>
      <c r="C682" s="153">
        <v>45592</v>
      </c>
      <c r="D682" s="151" t="s">
        <v>2733</v>
      </c>
      <c r="E682" s="151" t="s">
        <v>2717</v>
      </c>
      <c r="F682" s="151" t="s">
        <v>2671</v>
      </c>
      <c r="G682" s="154">
        <v>17</v>
      </c>
      <c r="H682" s="152">
        <f>INDEX(prices,MATCH('Food Data'!E682,foods, 0),MATCH('Food Data'!F682,districts,0))</f>
        <v>15.27</v>
      </c>
      <c r="I682" s="152">
        <f t="shared" si="10"/>
        <v>259.58999999999997</v>
      </c>
      <c r="J682" s="245" t="str">
        <f>TEXT(tblFood[[#This Row],[Date]],"mmmm")</f>
        <v>październik</v>
      </c>
      <c r="K682" s="152">
        <f>MONTH(tblFood[[#This Row],[Date]])</f>
        <v>10</v>
      </c>
    </row>
    <row r="683" spans="2:11">
      <c r="B683" s="236">
        <v>681</v>
      </c>
      <c r="C683" s="153">
        <v>45394</v>
      </c>
      <c r="D683" s="151" t="s">
        <v>2748</v>
      </c>
      <c r="E683" s="151" t="s">
        <v>2715</v>
      </c>
      <c r="F683" s="151" t="s">
        <v>2672</v>
      </c>
      <c r="G683" s="154">
        <v>6</v>
      </c>
      <c r="H683" s="152">
        <f>INDEX(prices,MATCH('Food Data'!E683,foods, 0),MATCH('Food Data'!F683,districts,0))</f>
        <v>12.21</v>
      </c>
      <c r="I683" s="152">
        <f t="shared" si="10"/>
        <v>73.260000000000005</v>
      </c>
      <c r="J683" s="245" t="str">
        <f>TEXT(tblFood[[#This Row],[Date]],"mmmm")</f>
        <v>kwiecień</v>
      </c>
      <c r="K683" s="152">
        <f>MONTH(tblFood[[#This Row],[Date]])</f>
        <v>4</v>
      </c>
    </row>
    <row r="684" spans="2:11">
      <c r="B684" s="236">
        <v>682</v>
      </c>
      <c r="C684" s="153">
        <v>45378</v>
      </c>
      <c r="D684" s="151" t="s">
        <v>2729</v>
      </c>
      <c r="E684" s="151" t="s">
        <v>2697</v>
      </c>
      <c r="F684" s="151" t="s">
        <v>2672</v>
      </c>
      <c r="G684" s="154">
        <v>18</v>
      </c>
      <c r="H684" s="152">
        <f>INDEX(prices,MATCH('Food Data'!E684,foods, 0),MATCH('Food Data'!F684,districts,0))</f>
        <v>14.45</v>
      </c>
      <c r="I684" s="152">
        <f t="shared" si="10"/>
        <v>260.09999999999997</v>
      </c>
      <c r="J684" s="245" t="str">
        <f>TEXT(tblFood[[#This Row],[Date]],"mmmm")</f>
        <v>marzec</v>
      </c>
      <c r="K684" s="152">
        <f>MONTH(tblFood[[#This Row],[Date]])</f>
        <v>3</v>
      </c>
    </row>
    <row r="685" spans="2:11">
      <c r="B685" s="236">
        <v>683</v>
      </c>
      <c r="C685" s="153">
        <v>45610</v>
      </c>
      <c r="D685" s="151" t="s">
        <v>2726</v>
      </c>
      <c r="E685" s="151" t="s">
        <v>2690</v>
      </c>
      <c r="F685" s="151" t="s">
        <v>2669</v>
      </c>
      <c r="G685" s="154">
        <v>12</v>
      </c>
      <c r="H685" s="152">
        <f>INDEX(prices,MATCH('Food Data'!E685,foods, 0),MATCH('Food Data'!F685,districts,0))</f>
        <v>3.28</v>
      </c>
      <c r="I685" s="152">
        <f t="shared" si="10"/>
        <v>39.36</v>
      </c>
      <c r="J685" s="245" t="str">
        <f>TEXT(tblFood[[#This Row],[Date]],"mmmm")</f>
        <v>listopad</v>
      </c>
      <c r="K685" s="152">
        <f>MONTH(tblFood[[#This Row],[Date]])</f>
        <v>11</v>
      </c>
    </row>
    <row r="686" spans="2:11">
      <c r="B686" s="236">
        <v>684</v>
      </c>
      <c r="C686" s="153">
        <v>45505</v>
      </c>
      <c r="D686" s="151" t="s">
        <v>2726</v>
      </c>
      <c r="E686" s="151" t="s">
        <v>2691</v>
      </c>
      <c r="F686" s="151" t="s">
        <v>2669</v>
      </c>
      <c r="G686" s="154">
        <v>8</v>
      </c>
      <c r="H686" s="152">
        <f>INDEX(prices,MATCH('Food Data'!E686,foods, 0),MATCH('Food Data'!F686,districts,0))</f>
        <v>10.31</v>
      </c>
      <c r="I686" s="152">
        <f t="shared" si="10"/>
        <v>82.48</v>
      </c>
      <c r="J686" s="245" t="str">
        <f>TEXT(tblFood[[#This Row],[Date]],"mmmm")</f>
        <v>sierpień</v>
      </c>
      <c r="K686" s="152">
        <f>MONTH(tblFood[[#This Row],[Date]])</f>
        <v>8</v>
      </c>
    </row>
    <row r="687" spans="2:11">
      <c r="B687" s="236">
        <v>685</v>
      </c>
      <c r="C687" s="153">
        <v>45499</v>
      </c>
      <c r="D687" s="151" t="s">
        <v>2728</v>
      </c>
      <c r="E687" s="151" t="s">
        <v>2691</v>
      </c>
      <c r="F687" s="151" t="s">
        <v>2669</v>
      </c>
      <c r="G687" s="154">
        <v>13</v>
      </c>
      <c r="H687" s="152">
        <f>INDEX(prices,MATCH('Food Data'!E687,foods, 0),MATCH('Food Data'!F687,districts,0))</f>
        <v>10.31</v>
      </c>
      <c r="I687" s="152">
        <f t="shared" si="10"/>
        <v>134.03</v>
      </c>
      <c r="J687" s="245" t="str">
        <f>TEXT(tblFood[[#This Row],[Date]],"mmmm")</f>
        <v>lipiec</v>
      </c>
      <c r="K687" s="152">
        <f>MONTH(tblFood[[#This Row],[Date]])</f>
        <v>7</v>
      </c>
    </row>
    <row r="688" spans="2:11">
      <c r="B688" s="236">
        <v>686</v>
      </c>
      <c r="C688" s="153">
        <v>45407</v>
      </c>
      <c r="D688" s="151" t="s">
        <v>2731</v>
      </c>
      <c r="E688" s="151" t="s">
        <v>2712</v>
      </c>
      <c r="F688" s="151" t="s">
        <v>2669</v>
      </c>
      <c r="G688" s="154">
        <v>2</v>
      </c>
      <c r="H688" s="152">
        <f>INDEX(prices,MATCH('Food Data'!E688,foods, 0),MATCH('Food Data'!F688,districts,0))</f>
        <v>5.35</v>
      </c>
      <c r="I688" s="152">
        <f t="shared" si="10"/>
        <v>10.7</v>
      </c>
      <c r="J688" s="245" t="str">
        <f>TEXT(tblFood[[#This Row],[Date]],"mmmm")</f>
        <v>kwiecień</v>
      </c>
      <c r="K688" s="152">
        <f>MONTH(tblFood[[#This Row],[Date]])</f>
        <v>4</v>
      </c>
    </row>
    <row r="689" spans="2:11">
      <c r="B689" s="236">
        <v>687</v>
      </c>
      <c r="C689" s="153">
        <v>45607</v>
      </c>
      <c r="D689" s="151" t="s">
        <v>2748</v>
      </c>
      <c r="E689" s="151" t="s">
        <v>2681</v>
      </c>
      <c r="F689" s="151" t="s">
        <v>2670</v>
      </c>
      <c r="G689" s="154">
        <v>13</v>
      </c>
      <c r="H689" s="152">
        <f>INDEX(prices,MATCH('Food Data'!E689,foods, 0),MATCH('Food Data'!F689,districts,0))</f>
        <v>5.88</v>
      </c>
      <c r="I689" s="152">
        <f t="shared" si="10"/>
        <v>76.44</v>
      </c>
      <c r="J689" s="245" t="str">
        <f>TEXT(tblFood[[#This Row],[Date]],"mmmm")</f>
        <v>listopad</v>
      </c>
      <c r="K689" s="152">
        <f>MONTH(tblFood[[#This Row],[Date]])</f>
        <v>11</v>
      </c>
    </row>
    <row r="690" spans="2:11">
      <c r="B690" s="236">
        <v>688</v>
      </c>
      <c r="C690" s="153">
        <v>45344</v>
      </c>
      <c r="D690" s="151" t="s">
        <v>2742</v>
      </c>
      <c r="E690" s="151" t="s">
        <v>2682</v>
      </c>
      <c r="F690" s="151" t="s">
        <v>2670</v>
      </c>
      <c r="G690" s="154">
        <v>20</v>
      </c>
      <c r="H690" s="152">
        <f>INDEX(prices,MATCH('Food Data'!E690,foods, 0),MATCH('Food Data'!F690,districts,0))</f>
        <v>6.16</v>
      </c>
      <c r="I690" s="152">
        <f t="shared" si="10"/>
        <v>123.2</v>
      </c>
      <c r="J690" s="245" t="str">
        <f>TEXT(tblFood[[#This Row],[Date]],"mmmm")</f>
        <v>luty</v>
      </c>
      <c r="K690" s="152">
        <f>MONTH(tblFood[[#This Row],[Date]])</f>
        <v>2</v>
      </c>
    </row>
    <row r="691" spans="2:11">
      <c r="B691" s="236">
        <v>689</v>
      </c>
      <c r="C691" s="153">
        <v>45473</v>
      </c>
      <c r="D691" s="151" t="s">
        <v>2749</v>
      </c>
      <c r="E691" s="151" t="s">
        <v>2681</v>
      </c>
      <c r="F691" s="151" t="s">
        <v>2672</v>
      </c>
      <c r="G691" s="154">
        <v>18</v>
      </c>
      <c r="H691" s="152">
        <f>INDEX(prices,MATCH('Food Data'!E691,foods, 0),MATCH('Food Data'!F691,districts,0))</f>
        <v>5.99</v>
      </c>
      <c r="I691" s="152">
        <f t="shared" si="10"/>
        <v>107.82000000000001</v>
      </c>
      <c r="J691" s="245" t="str">
        <f>TEXT(tblFood[[#This Row],[Date]],"mmmm")</f>
        <v>czerwiec</v>
      </c>
      <c r="K691" s="152">
        <f>MONTH(tblFood[[#This Row],[Date]])</f>
        <v>6</v>
      </c>
    </row>
    <row r="692" spans="2:11">
      <c r="B692" s="236">
        <v>690</v>
      </c>
      <c r="C692" s="153">
        <v>45417</v>
      </c>
      <c r="D692" s="151" t="s">
        <v>2734</v>
      </c>
      <c r="E692" s="151" t="s">
        <v>2678</v>
      </c>
      <c r="F692" s="151" t="s">
        <v>2669</v>
      </c>
      <c r="G692" s="154">
        <v>10</v>
      </c>
      <c r="H692" s="152">
        <f>INDEX(prices,MATCH('Food Data'!E692,foods, 0),MATCH('Food Data'!F692,districts,0))</f>
        <v>5.41</v>
      </c>
      <c r="I692" s="152">
        <f t="shared" si="10"/>
        <v>54.1</v>
      </c>
      <c r="J692" s="245" t="str">
        <f>TEXT(tblFood[[#This Row],[Date]],"mmmm")</f>
        <v>maj</v>
      </c>
      <c r="K692" s="152">
        <f>MONTH(tblFood[[#This Row],[Date]])</f>
        <v>5</v>
      </c>
    </row>
    <row r="693" spans="2:11">
      <c r="B693" s="236">
        <v>691</v>
      </c>
      <c r="C693" s="153">
        <v>45344</v>
      </c>
      <c r="D693" s="151" t="s">
        <v>2739</v>
      </c>
      <c r="E693" s="151" t="s">
        <v>2716</v>
      </c>
      <c r="F693" s="151" t="s">
        <v>2669</v>
      </c>
      <c r="G693" s="154">
        <v>4</v>
      </c>
      <c r="H693" s="152">
        <f>INDEX(prices,MATCH('Food Data'!E693,foods, 0),MATCH('Food Data'!F693,districts,0))</f>
        <v>4.99</v>
      </c>
      <c r="I693" s="152">
        <f t="shared" si="10"/>
        <v>19.96</v>
      </c>
      <c r="J693" s="245" t="str">
        <f>TEXT(tblFood[[#This Row],[Date]],"mmmm")</f>
        <v>luty</v>
      </c>
      <c r="K693" s="152">
        <f>MONTH(tblFood[[#This Row],[Date]])</f>
        <v>2</v>
      </c>
    </row>
    <row r="694" spans="2:11">
      <c r="B694" s="236">
        <v>692</v>
      </c>
      <c r="C694" s="153">
        <v>45602</v>
      </c>
      <c r="D694" s="151" t="s">
        <v>2741</v>
      </c>
      <c r="E694" s="151" t="s">
        <v>2700</v>
      </c>
      <c r="F694" s="151" t="s">
        <v>2672</v>
      </c>
      <c r="G694" s="154">
        <v>2</v>
      </c>
      <c r="H694" s="152">
        <f>INDEX(prices,MATCH('Food Data'!E694,foods, 0),MATCH('Food Data'!F694,districts,0))</f>
        <v>3.9</v>
      </c>
      <c r="I694" s="152">
        <f t="shared" si="10"/>
        <v>7.8</v>
      </c>
      <c r="J694" s="245" t="str">
        <f>TEXT(tblFood[[#This Row],[Date]],"mmmm")</f>
        <v>listopad</v>
      </c>
      <c r="K694" s="152">
        <f>MONTH(tblFood[[#This Row],[Date]])</f>
        <v>11</v>
      </c>
    </row>
    <row r="695" spans="2:11">
      <c r="B695" s="236">
        <v>693</v>
      </c>
      <c r="C695" s="153">
        <v>45308</v>
      </c>
      <c r="D695" s="151" t="s">
        <v>2735</v>
      </c>
      <c r="E695" s="151" t="s">
        <v>2720</v>
      </c>
      <c r="F695" s="151" t="s">
        <v>2670</v>
      </c>
      <c r="G695" s="154">
        <v>4</v>
      </c>
      <c r="H695" s="152">
        <f>INDEX(prices,MATCH('Food Data'!E695,foods, 0),MATCH('Food Data'!F695,districts,0))</f>
        <v>14.13</v>
      </c>
      <c r="I695" s="152">
        <f t="shared" si="10"/>
        <v>56.52</v>
      </c>
      <c r="J695" s="245" t="str">
        <f>TEXT(tblFood[[#This Row],[Date]],"mmmm")</f>
        <v>styczeń</v>
      </c>
      <c r="K695" s="152">
        <f>MONTH(tblFood[[#This Row],[Date]])</f>
        <v>1</v>
      </c>
    </row>
    <row r="696" spans="2:11">
      <c r="B696" s="236">
        <v>694</v>
      </c>
      <c r="C696" s="153">
        <v>45471</v>
      </c>
      <c r="D696" s="151" t="s">
        <v>2732</v>
      </c>
      <c r="E696" s="151" t="s">
        <v>2696</v>
      </c>
      <c r="F696" s="151" t="s">
        <v>2669</v>
      </c>
      <c r="G696" s="154">
        <v>9</v>
      </c>
      <c r="H696" s="152">
        <f>INDEX(prices,MATCH('Food Data'!E696,foods, 0),MATCH('Food Data'!F696,districts,0))</f>
        <v>10.84</v>
      </c>
      <c r="I696" s="152">
        <f t="shared" si="10"/>
        <v>97.56</v>
      </c>
      <c r="J696" s="245" t="str">
        <f>TEXT(tblFood[[#This Row],[Date]],"mmmm")</f>
        <v>czerwiec</v>
      </c>
      <c r="K696" s="152">
        <f>MONTH(tblFood[[#This Row],[Date]])</f>
        <v>6</v>
      </c>
    </row>
    <row r="697" spans="2:11">
      <c r="B697" s="236">
        <v>695</v>
      </c>
      <c r="C697" s="153">
        <v>45623</v>
      </c>
      <c r="D697" s="151" t="s">
        <v>2741</v>
      </c>
      <c r="E697" s="151" t="s">
        <v>2688</v>
      </c>
      <c r="F697" s="151" t="s">
        <v>2671</v>
      </c>
      <c r="G697" s="154">
        <v>20</v>
      </c>
      <c r="H697" s="152">
        <f>INDEX(prices,MATCH('Food Data'!E697,foods, 0),MATCH('Food Data'!F697,districts,0))</f>
        <v>15.3</v>
      </c>
      <c r="I697" s="152">
        <f t="shared" si="10"/>
        <v>306</v>
      </c>
      <c r="J697" s="245" t="str">
        <f>TEXT(tblFood[[#This Row],[Date]],"mmmm")</f>
        <v>listopad</v>
      </c>
      <c r="K697" s="152">
        <f>MONTH(tblFood[[#This Row],[Date]])</f>
        <v>11</v>
      </c>
    </row>
    <row r="698" spans="2:11">
      <c r="B698" s="236">
        <v>696</v>
      </c>
      <c r="C698" s="153">
        <v>45348</v>
      </c>
      <c r="D698" s="151" t="s">
        <v>2738</v>
      </c>
      <c r="E698" s="151" t="s">
        <v>2662</v>
      </c>
      <c r="F698" s="151" t="s">
        <v>2672</v>
      </c>
      <c r="G698" s="154">
        <v>15</v>
      </c>
      <c r="H698" s="152">
        <f>INDEX(prices,MATCH('Food Data'!E698,foods, 0),MATCH('Food Data'!F698,districts,0))</f>
        <v>11.48</v>
      </c>
      <c r="I698" s="152">
        <f t="shared" si="10"/>
        <v>172.20000000000002</v>
      </c>
      <c r="J698" s="245" t="str">
        <f>TEXT(tblFood[[#This Row],[Date]],"mmmm")</f>
        <v>luty</v>
      </c>
      <c r="K698" s="152">
        <f>MONTH(tblFood[[#This Row],[Date]])</f>
        <v>2</v>
      </c>
    </row>
    <row r="699" spans="2:11">
      <c r="B699" s="236">
        <v>697</v>
      </c>
      <c r="C699" s="153">
        <v>45494</v>
      </c>
      <c r="D699" s="151" t="s">
        <v>2749</v>
      </c>
      <c r="E699" s="151" t="s">
        <v>2676</v>
      </c>
      <c r="F699" s="151" t="s">
        <v>2672</v>
      </c>
      <c r="G699" s="154">
        <v>2</v>
      </c>
      <c r="H699" s="152">
        <f>INDEX(prices,MATCH('Food Data'!E699,foods, 0),MATCH('Food Data'!F699,districts,0))</f>
        <v>14.22</v>
      </c>
      <c r="I699" s="152">
        <f t="shared" si="10"/>
        <v>28.44</v>
      </c>
      <c r="J699" s="245" t="str">
        <f>TEXT(tblFood[[#This Row],[Date]],"mmmm")</f>
        <v>lipiec</v>
      </c>
      <c r="K699" s="152">
        <f>MONTH(tblFood[[#This Row],[Date]])</f>
        <v>7</v>
      </c>
    </row>
    <row r="700" spans="2:11">
      <c r="B700" s="236">
        <v>698</v>
      </c>
      <c r="C700" s="153">
        <v>45488</v>
      </c>
      <c r="D700" s="151" t="s">
        <v>2746</v>
      </c>
      <c r="E700" s="151" t="s">
        <v>2677</v>
      </c>
      <c r="F700" s="151" t="s">
        <v>2669</v>
      </c>
      <c r="G700" s="154">
        <v>9</v>
      </c>
      <c r="H700" s="152">
        <f>INDEX(prices,MATCH('Food Data'!E700,foods, 0),MATCH('Food Data'!F700,districts,0))</f>
        <v>9.6199999999999992</v>
      </c>
      <c r="I700" s="152">
        <f t="shared" si="10"/>
        <v>86.58</v>
      </c>
      <c r="J700" s="245" t="str">
        <f>TEXT(tblFood[[#This Row],[Date]],"mmmm")</f>
        <v>lipiec</v>
      </c>
      <c r="K700" s="152">
        <f>MONTH(tblFood[[#This Row],[Date]])</f>
        <v>7</v>
      </c>
    </row>
    <row r="701" spans="2:11">
      <c r="B701" s="236">
        <v>699</v>
      </c>
      <c r="C701" s="153">
        <v>45648</v>
      </c>
      <c r="D701" s="151" t="s">
        <v>2735</v>
      </c>
      <c r="E701" s="151" t="s">
        <v>2679</v>
      </c>
      <c r="F701" s="151" t="s">
        <v>2671</v>
      </c>
      <c r="G701" s="154">
        <v>14</v>
      </c>
      <c r="H701" s="152">
        <f>INDEX(prices,MATCH('Food Data'!E701,foods, 0),MATCH('Food Data'!F701,districts,0))</f>
        <v>8.57</v>
      </c>
      <c r="I701" s="152">
        <f t="shared" si="10"/>
        <v>119.98</v>
      </c>
      <c r="J701" s="245" t="str">
        <f>TEXT(tblFood[[#This Row],[Date]],"mmmm")</f>
        <v>grudzień</v>
      </c>
      <c r="K701" s="152">
        <f>MONTH(tblFood[[#This Row],[Date]])</f>
        <v>12</v>
      </c>
    </row>
    <row r="702" spans="2:11">
      <c r="B702" s="236">
        <v>700</v>
      </c>
      <c r="C702" s="153">
        <v>45402</v>
      </c>
      <c r="D702" s="151" t="s">
        <v>2733</v>
      </c>
      <c r="E702" s="151" t="s">
        <v>2700</v>
      </c>
      <c r="F702" s="151" t="s">
        <v>2672</v>
      </c>
      <c r="G702" s="154">
        <v>20</v>
      </c>
      <c r="H702" s="152">
        <f>INDEX(prices,MATCH('Food Data'!E702,foods, 0),MATCH('Food Data'!F702,districts,0))</f>
        <v>3.9</v>
      </c>
      <c r="I702" s="152">
        <f t="shared" si="10"/>
        <v>78</v>
      </c>
      <c r="J702" s="245" t="str">
        <f>TEXT(tblFood[[#This Row],[Date]],"mmmm")</f>
        <v>kwiecień</v>
      </c>
      <c r="K702" s="152">
        <f>MONTH(tblFood[[#This Row],[Date]])</f>
        <v>4</v>
      </c>
    </row>
    <row r="703" spans="2:11">
      <c r="B703" s="236">
        <v>701</v>
      </c>
      <c r="C703" s="153">
        <v>45565</v>
      </c>
      <c r="D703" s="151" t="s">
        <v>2736</v>
      </c>
      <c r="E703" s="151" t="s">
        <v>2712</v>
      </c>
      <c r="F703" s="151" t="s">
        <v>2671</v>
      </c>
      <c r="G703" s="154">
        <v>1</v>
      </c>
      <c r="H703" s="152">
        <f>INDEX(prices,MATCH('Food Data'!E703,foods, 0),MATCH('Food Data'!F703,districts,0))</f>
        <v>5.08</v>
      </c>
      <c r="I703" s="152">
        <f t="shared" si="10"/>
        <v>5.08</v>
      </c>
      <c r="J703" s="245" t="str">
        <f>TEXT(tblFood[[#This Row],[Date]],"mmmm")</f>
        <v>wrzesień</v>
      </c>
      <c r="K703" s="152">
        <f>MONTH(tblFood[[#This Row],[Date]])</f>
        <v>9</v>
      </c>
    </row>
    <row r="704" spans="2:11">
      <c r="B704" s="236">
        <v>702</v>
      </c>
      <c r="C704" s="153">
        <v>45466</v>
      </c>
      <c r="D704" s="151" t="s">
        <v>2749</v>
      </c>
      <c r="E704" s="151" t="s">
        <v>2695</v>
      </c>
      <c r="F704" s="151" t="s">
        <v>2671</v>
      </c>
      <c r="G704" s="154">
        <v>4</v>
      </c>
      <c r="H704" s="152">
        <f>INDEX(prices,MATCH('Food Data'!E704,foods, 0),MATCH('Food Data'!F704,districts,0))</f>
        <v>2.62</v>
      </c>
      <c r="I704" s="152">
        <f t="shared" si="10"/>
        <v>10.48</v>
      </c>
      <c r="J704" s="245" t="str">
        <f>TEXT(tblFood[[#This Row],[Date]],"mmmm")</f>
        <v>czerwiec</v>
      </c>
      <c r="K704" s="152">
        <f>MONTH(tblFood[[#This Row],[Date]])</f>
        <v>6</v>
      </c>
    </row>
    <row r="705" spans="2:11">
      <c r="B705" s="236">
        <v>703</v>
      </c>
      <c r="C705" s="153">
        <v>45655</v>
      </c>
      <c r="D705" s="151" t="s">
        <v>2743</v>
      </c>
      <c r="E705" s="151" t="s">
        <v>2673</v>
      </c>
      <c r="F705" s="151" t="s">
        <v>2670</v>
      </c>
      <c r="G705" s="154">
        <v>12</v>
      </c>
      <c r="H705" s="152">
        <f>INDEX(prices,MATCH('Food Data'!E705,foods, 0),MATCH('Food Data'!F705,districts,0))</f>
        <v>12.63</v>
      </c>
      <c r="I705" s="152">
        <f t="shared" si="10"/>
        <v>151.56</v>
      </c>
      <c r="J705" s="245" t="str">
        <f>TEXT(tblFood[[#This Row],[Date]],"mmmm")</f>
        <v>grudzień</v>
      </c>
      <c r="K705" s="152">
        <f>MONTH(tblFood[[#This Row],[Date]])</f>
        <v>12</v>
      </c>
    </row>
    <row r="706" spans="2:11">
      <c r="B706" s="236">
        <v>704</v>
      </c>
      <c r="C706" s="153">
        <v>45515</v>
      </c>
      <c r="D706" s="151" t="s">
        <v>2733</v>
      </c>
      <c r="E706" s="151" t="s">
        <v>2709</v>
      </c>
      <c r="F706" s="151" t="s">
        <v>2669</v>
      </c>
      <c r="G706" s="154">
        <v>19</v>
      </c>
      <c r="H706" s="152">
        <f>INDEX(prices,MATCH('Food Data'!E706,foods, 0),MATCH('Food Data'!F706,districts,0))</f>
        <v>13.02</v>
      </c>
      <c r="I706" s="152">
        <f t="shared" si="10"/>
        <v>247.38</v>
      </c>
      <c r="J706" s="245" t="str">
        <f>TEXT(tblFood[[#This Row],[Date]],"mmmm")</f>
        <v>sierpień</v>
      </c>
      <c r="K706" s="152">
        <f>MONTH(tblFood[[#This Row],[Date]])</f>
        <v>8</v>
      </c>
    </row>
    <row r="707" spans="2:11">
      <c r="B707" s="236">
        <v>705</v>
      </c>
      <c r="C707" s="153">
        <v>45516</v>
      </c>
      <c r="D707" s="151" t="s">
        <v>2746</v>
      </c>
      <c r="E707" s="151" t="s">
        <v>2683</v>
      </c>
      <c r="F707" s="151" t="s">
        <v>2669</v>
      </c>
      <c r="G707" s="154">
        <v>10</v>
      </c>
      <c r="H707" s="152">
        <f>INDEX(prices,MATCH('Food Data'!E707,foods, 0),MATCH('Food Data'!F707,districts,0))</f>
        <v>11.76</v>
      </c>
      <c r="I707" s="152">
        <f t="shared" si="10"/>
        <v>117.6</v>
      </c>
      <c r="J707" s="245" t="str">
        <f>TEXT(tblFood[[#This Row],[Date]],"mmmm")</f>
        <v>sierpień</v>
      </c>
      <c r="K707" s="152">
        <f>MONTH(tblFood[[#This Row],[Date]])</f>
        <v>8</v>
      </c>
    </row>
    <row r="708" spans="2:11">
      <c r="B708" s="236">
        <v>706</v>
      </c>
      <c r="C708" s="153">
        <v>45425</v>
      </c>
      <c r="D708" s="151" t="s">
        <v>2748</v>
      </c>
      <c r="E708" s="151" t="s">
        <v>2689</v>
      </c>
      <c r="F708" s="151" t="s">
        <v>2670</v>
      </c>
      <c r="G708" s="154">
        <v>6</v>
      </c>
      <c r="H708" s="152">
        <f>INDEX(prices,MATCH('Food Data'!E708,foods, 0),MATCH('Food Data'!F708,districts,0))</f>
        <v>10.18</v>
      </c>
      <c r="I708" s="152">
        <f t="shared" ref="I708:I771" si="11">G708*H708</f>
        <v>61.08</v>
      </c>
      <c r="J708" s="245" t="str">
        <f>TEXT(tblFood[[#This Row],[Date]],"mmmm")</f>
        <v>maj</v>
      </c>
      <c r="K708" s="152">
        <f>MONTH(tblFood[[#This Row],[Date]])</f>
        <v>5</v>
      </c>
    </row>
    <row r="709" spans="2:11">
      <c r="B709" s="236">
        <v>707</v>
      </c>
      <c r="C709" s="153">
        <v>45632</v>
      </c>
      <c r="D709" s="151" t="s">
        <v>2740</v>
      </c>
      <c r="E709" s="151" t="s">
        <v>2676</v>
      </c>
      <c r="F709" s="151" t="s">
        <v>2669</v>
      </c>
      <c r="G709" s="154">
        <v>5</v>
      </c>
      <c r="H709" s="152">
        <f>INDEX(prices,MATCH('Food Data'!E709,foods, 0),MATCH('Food Data'!F709,districts,0))</f>
        <v>15.32</v>
      </c>
      <c r="I709" s="152">
        <f t="shared" si="11"/>
        <v>76.599999999999994</v>
      </c>
      <c r="J709" s="245" t="str">
        <f>TEXT(tblFood[[#This Row],[Date]],"mmmm")</f>
        <v>grudzień</v>
      </c>
      <c r="K709" s="152">
        <f>MONTH(tblFood[[#This Row],[Date]])</f>
        <v>12</v>
      </c>
    </row>
    <row r="710" spans="2:11">
      <c r="B710" s="236">
        <v>708</v>
      </c>
      <c r="C710" s="153">
        <v>45347</v>
      </c>
      <c r="D710" s="151" t="s">
        <v>2731</v>
      </c>
      <c r="E710" s="151" t="s">
        <v>2704</v>
      </c>
      <c r="F710" s="151" t="s">
        <v>2672</v>
      </c>
      <c r="G710" s="154">
        <v>14</v>
      </c>
      <c r="H710" s="152">
        <f>INDEX(prices,MATCH('Food Data'!E710,foods, 0),MATCH('Food Data'!F710,districts,0))</f>
        <v>7.2</v>
      </c>
      <c r="I710" s="152">
        <f t="shared" si="11"/>
        <v>100.8</v>
      </c>
      <c r="J710" s="245" t="str">
        <f>TEXT(tblFood[[#This Row],[Date]],"mmmm")</f>
        <v>luty</v>
      </c>
      <c r="K710" s="152">
        <f>MONTH(tblFood[[#This Row],[Date]])</f>
        <v>2</v>
      </c>
    </row>
    <row r="711" spans="2:11">
      <c r="B711" s="236">
        <v>709</v>
      </c>
      <c r="C711" s="153">
        <v>45534</v>
      </c>
      <c r="D711" s="151" t="s">
        <v>2730</v>
      </c>
      <c r="E711" s="151" t="s">
        <v>2681</v>
      </c>
      <c r="F711" s="151" t="s">
        <v>2672</v>
      </c>
      <c r="G711" s="154">
        <v>1</v>
      </c>
      <c r="H711" s="152">
        <f>INDEX(prices,MATCH('Food Data'!E711,foods, 0),MATCH('Food Data'!F711,districts,0))</f>
        <v>5.99</v>
      </c>
      <c r="I711" s="152">
        <f t="shared" si="11"/>
        <v>5.99</v>
      </c>
      <c r="J711" s="245" t="str">
        <f>TEXT(tblFood[[#This Row],[Date]],"mmmm")</f>
        <v>sierpień</v>
      </c>
      <c r="K711" s="152">
        <f>MONTH(tblFood[[#This Row],[Date]])</f>
        <v>8</v>
      </c>
    </row>
    <row r="712" spans="2:11">
      <c r="B712" s="236">
        <v>710</v>
      </c>
      <c r="C712" s="153">
        <v>45595</v>
      </c>
      <c r="D712" s="151" t="s">
        <v>2738</v>
      </c>
      <c r="E712" s="151" t="s">
        <v>2712</v>
      </c>
      <c r="F712" s="151" t="s">
        <v>2670</v>
      </c>
      <c r="G712" s="154">
        <v>2</v>
      </c>
      <c r="H712" s="152">
        <f>INDEX(prices,MATCH('Food Data'!E712,foods, 0),MATCH('Food Data'!F712,districts,0))</f>
        <v>5.4</v>
      </c>
      <c r="I712" s="152">
        <f t="shared" si="11"/>
        <v>10.8</v>
      </c>
      <c r="J712" s="245" t="str">
        <f>TEXT(tblFood[[#This Row],[Date]],"mmmm")</f>
        <v>październik</v>
      </c>
      <c r="K712" s="152">
        <f>MONTH(tblFood[[#This Row],[Date]])</f>
        <v>10</v>
      </c>
    </row>
    <row r="713" spans="2:11">
      <c r="B713" s="236">
        <v>711</v>
      </c>
      <c r="C713" s="153">
        <v>45563</v>
      </c>
      <c r="D713" s="151" t="s">
        <v>2745</v>
      </c>
      <c r="E713" s="151" t="s">
        <v>2715</v>
      </c>
      <c r="F713" s="151" t="s">
        <v>2669</v>
      </c>
      <c r="G713" s="154">
        <v>4</v>
      </c>
      <c r="H713" s="152">
        <f>INDEX(prices,MATCH('Food Data'!E713,foods, 0),MATCH('Food Data'!F713,districts,0))</f>
        <v>9.8800000000000008</v>
      </c>
      <c r="I713" s="152">
        <f t="shared" si="11"/>
        <v>39.520000000000003</v>
      </c>
      <c r="J713" s="245" t="str">
        <f>TEXT(tblFood[[#This Row],[Date]],"mmmm")</f>
        <v>wrzesień</v>
      </c>
      <c r="K713" s="152">
        <f>MONTH(tblFood[[#This Row],[Date]])</f>
        <v>9</v>
      </c>
    </row>
    <row r="714" spans="2:11">
      <c r="B714" s="236">
        <v>712</v>
      </c>
      <c r="C714" s="153">
        <v>45370</v>
      </c>
      <c r="D714" s="151" t="s">
        <v>2750</v>
      </c>
      <c r="E714" s="151" t="s">
        <v>2713</v>
      </c>
      <c r="F714" s="151" t="s">
        <v>2670</v>
      </c>
      <c r="G714" s="154">
        <v>3</v>
      </c>
      <c r="H714" s="152">
        <f>INDEX(prices,MATCH('Food Data'!E714,foods, 0),MATCH('Food Data'!F714,districts,0))</f>
        <v>13.76</v>
      </c>
      <c r="I714" s="152">
        <f t="shared" si="11"/>
        <v>41.28</v>
      </c>
      <c r="J714" s="245" t="str">
        <f>TEXT(tblFood[[#This Row],[Date]],"mmmm")</f>
        <v>marzec</v>
      </c>
      <c r="K714" s="152">
        <f>MONTH(tblFood[[#This Row],[Date]])</f>
        <v>3</v>
      </c>
    </row>
    <row r="715" spans="2:11">
      <c r="B715" s="236">
        <v>713</v>
      </c>
      <c r="C715" s="153">
        <v>45374</v>
      </c>
      <c r="D715" s="151" t="s">
        <v>2740</v>
      </c>
      <c r="E715" s="151" t="s">
        <v>2698</v>
      </c>
      <c r="F715" s="151" t="s">
        <v>2671</v>
      </c>
      <c r="G715" s="154">
        <v>11</v>
      </c>
      <c r="H715" s="152">
        <f>INDEX(prices,MATCH('Food Data'!E715,foods, 0),MATCH('Food Data'!F715,districts,0))</f>
        <v>7.76</v>
      </c>
      <c r="I715" s="152">
        <f t="shared" si="11"/>
        <v>85.36</v>
      </c>
      <c r="J715" s="245" t="str">
        <f>TEXT(tblFood[[#This Row],[Date]],"mmmm")</f>
        <v>marzec</v>
      </c>
      <c r="K715" s="152">
        <f>MONTH(tblFood[[#This Row],[Date]])</f>
        <v>3</v>
      </c>
    </row>
    <row r="716" spans="2:11">
      <c r="B716" s="236">
        <v>714</v>
      </c>
      <c r="C716" s="153">
        <v>45446</v>
      </c>
      <c r="D716" s="151" t="s">
        <v>2737</v>
      </c>
      <c r="E716" s="151" t="s">
        <v>2698</v>
      </c>
      <c r="F716" s="151" t="s">
        <v>2669</v>
      </c>
      <c r="G716" s="154">
        <v>9</v>
      </c>
      <c r="H716" s="152">
        <f>INDEX(prices,MATCH('Food Data'!E716,foods, 0),MATCH('Food Data'!F716,districts,0))</f>
        <v>8.02</v>
      </c>
      <c r="I716" s="152">
        <f t="shared" si="11"/>
        <v>72.179999999999993</v>
      </c>
      <c r="J716" s="245" t="str">
        <f>TEXT(tblFood[[#This Row],[Date]],"mmmm")</f>
        <v>czerwiec</v>
      </c>
      <c r="K716" s="152">
        <f>MONTH(tblFood[[#This Row],[Date]])</f>
        <v>6</v>
      </c>
    </row>
    <row r="717" spans="2:11">
      <c r="B717" s="236">
        <v>715</v>
      </c>
      <c r="C717" s="153">
        <v>45301</v>
      </c>
      <c r="D717" s="151" t="s">
        <v>2736</v>
      </c>
      <c r="E717" s="151" t="s">
        <v>2714</v>
      </c>
      <c r="F717" s="151" t="s">
        <v>2670</v>
      </c>
      <c r="G717" s="154">
        <v>6</v>
      </c>
      <c r="H717" s="152">
        <f>INDEX(prices,MATCH('Food Data'!E717,foods, 0),MATCH('Food Data'!F717,districts,0))</f>
        <v>7.75</v>
      </c>
      <c r="I717" s="152">
        <f t="shared" si="11"/>
        <v>46.5</v>
      </c>
      <c r="J717" s="245" t="str">
        <f>TEXT(tblFood[[#This Row],[Date]],"mmmm")</f>
        <v>styczeń</v>
      </c>
      <c r="K717" s="152">
        <f>MONTH(tblFood[[#This Row],[Date]])</f>
        <v>1</v>
      </c>
    </row>
    <row r="718" spans="2:11">
      <c r="B718" s="236">
        <v>716</v>
      </c>
      <c r="C718" s="153">
        <v>45651</v>
      </c>
      <c r="D718" s="151" t="s">
        <v>2731</v>
      </c>
      <c r="E718" s="151" t="s">
        <v>2686</v>
      </c>
      <c r="F718" s="151" t="s">
        <v>2671</v>
      </c>
      <c r="G718" s="154">
        <v>5</v>
      </c>
      <c r="H718" s="152">
        <f>INDEX(prices,MATCH('Food Data'!E718,foods, 0),MATCH('Food Data'!F718,districts,0))</f>
        <v>14.14</v>
      </c>
      <c r="I718" s="152">
        <f t="shared" si="11"/>
        <v>70.7</v>
      </c>
      <c r="J718" s="245" t="str">
        <f>TEXT(tblFood[[#This Row],[Date]],"mmmm")</f>
        <v>grudzień</v>
      </c>
      <c r="K718" s="152">
        <f>MONTH(tblFood[[#This Row],[Date]])</f>
        <v>12</v>
      </c>
    </row>
    <row r="719" spans="2:11">
      <c r="B719" s="236">
        <v>717</v>
      </c>
      <c r="C719" s="153">
        <v>45299</v>
      </c>
      <c r="D719" s="151" t="s">
        <v>2739</v>
      </c>
      <c r="E719" s="151" t="s">
        <v>2675</v>
      </c>
      <c r="F719" s="151" t="s">
        <v>2669</v>
      </c>
      <c r="G719" s="154">
        <v>20</v>
      </c>
      <c r="H719" s="152">
        <f>INDEX(prices,MATCH('Food Data'!E719,foods, 0),MATCH('Food Data'!F719,districts,0))</f>
        <v>7.1</v>
      </c>
      <c r="I719" s="152">
        <f t="shared" si="11"/>
        <v>142</v>
      </c>
      <c r="J719" s="245" t="str">
        <f>TEXT(tblFood[[#This Row],[Date]],"mmmm")</f>
        <v>styczeń</v>
      </c>
      <c r="K719" s="152">
        <f>MONTH(tblFood[[#This Row],[Date]])</f>
        <v>1</v>
      </c>
    </row>
    <row r="720" spans="2:11">
      <c r="B720" s="236">
        <v>718</v>
      </c>
      <c r="C720" s="153">
        <v>45473</v>
      </c>
      <c r="D720" s="151" t="s">
        <v>2734</v>
      </c>
      <c r="E720" s="151" t="s">
        <v>2687</v>
      </c>
      <c r="F720" s="151" t="s">
        <v>2669</v>
      </c>
      <c r="G720" s="154">
        <v>11</v>
      </c>
      <c r="H720" s="152">
        <f>INDEX(prices,MATCH('Food Data'!E720,foods, 0),MATCH('Food Data'!F720,districts,0))</f>
        <v>3.38</v>
      </c>
      <c r="I720" s="152">
        <f t="shared" si="11"/>
        <v>37.18</v>
      </c>
      <c r="J720" s="245" t="str">
        <f>TEXT(tblFood[[#This Row],[Date]],"mmmm")</f>
        <v>czerwiec</v>
      </c>
      <c r="K720" s="152">
        <f>MONTH(tblFood[[#This Row],[Date]])</f>
        <v>6</v>
      </c>
    </row>
    <row r="721" spans="2:11">
      <c r="B721" s="236">
        <v>719</v>
      </c>
      <c r="C721" s="153">
        <v>45611</v>
      </c>
      <c r="D721" s="151" t="s">
        <v>2749</v>
      </c>
      <c r="E721" s="151" t="s">
        <v>2696</v>
      </c>
      <c r="F721" s="151" t="s">
        <v>2671</v>
      </c>
      <c r="G721" s="154">
        <v>8</v>
      </c>
      <c r="H721" s="152">
        <f>INDEX(prices,MATCH('Food Data'!E721,foods, 0),MATCH('Food Data'!F721,districts,0))</f>
        <v>12.41</v>
      </c>
      <c r="I721" s="152">
        <f t="shared" si="11"/>
        <v>99.28</v>
      </c>
      <c r="J721" s="245" t="str">
        <f>TEXT(tblFood[[#This Row],[Date]],"mmmm")</f>
        <v>listopad</v>
      </c>
      <c r="K721" s="152">
        <f>MONTH(tblFood[[#This Row],[Date]])</f>
        <v>11</v>
      </c>
    </row>
    <row r="722" spans="2:11">
      <c r="B722" s="236">
        <v>720</v>
      </c>
      <c r="C722" s="153">
        <v>45471</v>
      </c>
      <c r="D722" s="151" t="s">
        <v>2750</v>
      </c>
      <c r="E722" s="151" t="s">
        <v>2673</v>
      </c>
      <c r="F722" s="151" t="s">
        <v>2669</v>
      </c>
      <c r="G722" s="154">
        <v>18</v>
      </c>
      <c r="H722" s="152">
        <f>INDEX(prices,MATCH('Food Data'!E722,foods, 0),MATCH('Food Data'!F722,districts,0))</f>
        <v>12.26</v>
      </c>
      <c r="I722" s="152">
        <f t="shared" si="11"/>
        <v>220.68</v>
      </c>
      <c r="J722" s="245" t="str">
        <f>TEXT(tblFood[[#This Row],[Date]],"mmmm")</f>
        <v>czerwiec</v>
      </c>
      <c r="K722" s="152">
        <f>MONTH(tblFood[[#This Row],[Date]])</f>
        <v>6</v>
      </c>
    </row>
    <row r="723" spans="2:11">
      <c r="B723" s="236">
        <v>721</v>
      </c>
      <c r="C723" s="153">
        <v>45576</v>
      </c>
      <c r="D723" s="151" t="s">
        <v>2726</v>
      </c>
      <c r="E723" s="151" t="s">
        <v>2695</v>
      </c>
      <c r="F723" s="151" t="s">
        <v>2672</v>
      </c>
      <c r="G723" s="154">
        <v>1</v>
      </c>
      <c r="H723" s="152">
        <f>INDEX(prices,MATCH('Food Data'!E723,foods, 0),MATCH('Food Data'!F723,districts,0))</f>
        <v>2.7</v>
      </c>
      <c r="I723" s="152">
        <f t="shared" si="11"/>
        <v>2.7</v>
      </c>
      <c r="J723" s="245" t="str">
        <f>TEXT(tblFood[[#This Row],[Date]],"mmmm")</f>
        <v>październik</v>
      </c>
      <c r="K723" s="152">
        <f>MONTH(tblFood[[#This Row],[Date]])</f>
        <v>10</v>
      </c>
    </row>
    <row r="724" spans="2:11">
      <c r="B724" s="236">
        <v>722</v>
      </c>
      <c r="C724" s="153">
        <v>45355</v>
      </c>
      <c r="D724" s="151" t="s">
        <v>2743</v>
      </c>
      <c r="E724" s="151" t="s">
        <v>2680</v>
      </c>
      <c r="F724" s="151" t="s">
        <v>2670</v>
      </c>
      <c r="G724" s="154">
        <v>17</v>
      </c>
      <c r="H724" s="152">
        <f>INDEX(prices,MATCH('Food Data'!E724,foods, 0),MATCH('Food Data'!F724,districts,0))</f>
        <v>1.97</v>
      </c>
      <c r="I724" s="152">
        <f t="shared" si="11"/>
        <v>33.49</v>
      </c>
      <c r="J724" s="245" t="str">
        <f>TEXT(tblFood[[#This Row],[Date]],"mmmm")</f>
        <v>marzec</v>
      </c>
      <c r="K724" s="152">
        <f>MONTH(tblFood[[#This Row],[Date]])</f>
        <v>3</v>
      </c>
    </row>
    <row r="725" spans="2:11">
      <c r="B725" s="236">
        <v>723</v>
      </c>
      <c r="C725" s="153">
        <v>45327</v>
      </c>
      <c r="D725" s="151" t="s">
        <v>2733</v>
      </c>
      <c r="E725" s="151" t="s">
        <v>2693</v>
      </c>
      <c r="F725" s="151" t="s">
        <v>2670</v>
      </c>
      <c r="G725" s="154">
        <v>20</v>
      </c>
      <c r="H725" s="152">
        <f>INDEX(prices,MATCH('Food Data'!E725,foods, 0),MATCH('Food Data'!F725,districts,0))</f>
        <v>1.83</v>
      </c>
      <c r="I725" s="152">
        <f t="shared" si="11"/>
        <v>36.6</v>
      </c>
      <c r="J725" s="245" t="str">
        <f>TEXT(tblFood[[#This Row],[Date]],"mmmm")</f>
        <v>luty</v>
      </c>
      <c r="K725" s="152">
        <f>MONTH(tblFood[[#This Row],[Date]])</f>
        <v>2</v>
      </c>
    </row>
    <row r="726" spans="2:11">
      <c r="B726" s="236">
        <v>724</v>
      </c>
      <c r="C726" s="153">
        <v>45380</v>
      </c>
      <c r="D726" s="151" t="s">
        <v>2736</v>
      </c>
      <c r="E726" s="151" t="s">
        <v>2693</v>
      </c>
      <c r="F726" s="151" t="s">
        <v>2672</v>
      </c>
      <c r="G726" s="154">
        <v>7</v>
      </c>
      <c r="H726" s="152">
        <f>INDEX(prices,MATCH('Food Data'!E726,foods, 0),MATCH('Food Data'!F726,districts,0))</f>
        <v>1.61</v>
      </c>
      <c r="I726" s="152">
        <f t="shared" si="11"/>
        <v>11.270000000000001</v>
      </c>
      <c r="J726" s="245" t="str">
        <f>TEXT(tblFood[[#This Row],[Date]],"mmmm")</f>
        <v>marzec</v>
      </c>
      <c r="K726" s="152">
        <f>MONTH(tblFood[[#This Row],[Date]])</f>
        <v>3</v>
      </c>
    </row>
    <row r="727" spans="2:11">
      <c r="B727" s="236">
        <v>725</v>
      </c>
      <c r="C727" s="153">
        <v>45639</v>
      </c>
      <c r="D727" s="151" t="s">
        <v>2745</v>
      </c>
      <c r="E727" s="151" t="s">
        <v>2686</v>
      </c>
      <c r="F727" s="151" t="s">
        <v>2671</v>
      </c>
      <c r="G727" s="154">
        <v>4</v>
      </c>
      <c r="H727" s="152">
        <f>INDEX(prices,MATCH('Food Data'!E727,foods, 0),MATCH('Food Data'!F727,districts,0))</f>
        <v>14.14</v>
      </c>
      <c r="I727" s="152">
        <f t="shared" si="11"/>
        <v>56.56</v>
      </c>
      <c r="J727" s="245" t="str">
        <f>TEXT(tblFood[[#This Row],[Date]],"mmmm")</f>
        <v>grudzień</v>
      </c>
      <c r="K727" s="152">
        <f>MONTH(tblFood[[#This Row],[Date]])</f>
        <v>12</v>
      </c>
    </row>
    <row r="728" spans="2:11">
      <c r="B728" s="236">
        <v>726</v>
      </c>
      <c r="C728" s="153">
        <v>45358</v>
      </c>
      <c r="D728" s="151" t="s">
        <v>2735</v>
      </c>
      <c r="E728" s="151" t="s">
        <v>2702</v>
      </c>
      <c r="F728" s="151" t="s">
        <v>2671</v>
      </c>
      <c r="G728" s="154">
        <v>5</v>
      </c>
      <c r="H728" s="152">
        <f>INDEX(prices,MATCH('Food Data'!E728,foods, 0),MATCH('Food Data'!F728,districts,0))</f>
        <v>5.05</v>
      </c>
      <c r="I728" s="152">
        <f t="shared" si="11"/>
        <v>25.25</v>
      </c>
      <c r="J728" s="245" t="str">
        <f>TEXT(tblFood[[#This Row],[Date]],"mmmm")</f>
        <v>marzec</v>
      </c>
      <c r="K728" s="152">
        <f>MONTH(tblFood[[#This Row],[Date]])</f>
        <v>3</v>
      </c>
    </row>
    <row r="729" spans="2:11">
      <c r="B729" s="236">
        <v>727</v>
      </c>
      <c r="C729" s="153">
        <v>45543</v>
      </c>
      <c r="D729" s="151" t="s">
        <v>2744</v>
      </c>
      <c r="E729" s="151" t="s">
        <v>2693</v>
      </c>
      <c r="F729" s="151" t="s">
        <v>2672</v>
      </c>
      <c r="G729" s="154">
        <v>19</v>
      </c>
      <c r="H729" s="152">
        <f>INDEX(prices,MATCH('Food Data'!E729,foods, 0),MATCH('Food Data'!F729,districts,0))</f>
        <v>1.61</v>
      </c>
      <c r="I729" s="152">
        <f t="shared" si="11"/>
        <v>30.590000000000003</v>
      </c>
      <c r="J729" s="245" t="str">
        <f>TEXT(tblFood[[#This Row],[Date]],"mmmm")</f>
        <v>wrzesień</v>
      </c>
      <c r="K729" s="152">
        <f>MONTH(tblFood[[#This Row],[Date]])</f>
        <v>9</v>
      </c>
    </row>
    <row r="730" spans="2:11">
      <c r="B730" s="236">
        <v>728</v>
      </c>
      <c r="C730" s="153">
        <v>45503</v>
      </c>
      <c r="D730" s="151" t="s">
        <v>2731</v>
      </c>
      <c r="E730" s="151" t="s">
        <v>2708</v>
      </c>
      <c r="F730" s="151" t="s">
        <v>2669</v>
      </c>
      <c r="G730" s="154">
        <v>19</v>
      </c>
      <c r="H730" s="152">
        <f>INDEX(prices,MATCH('Food Data'!E730,foods, 0),MATCH('Food Data'!F730,districts,0))</f>
        <v>4.84</v>
      </c>
      <c r="I730" s="152">
        <f t="shared" si="11"/>
        <v>91.96</v>
      </c>
      <c r="J730" s="245" t="str">
        <f>TEXT(tblFood[[#This Row],[Date]],"mmmm")</f>
        <v>lipiec</v>
      </c>
      <c r="K730" s="152">
        <f>MONTH(tblFood[[#This Row],[Date]])</f>
        <v>7</v>
      </c>
    </row>
    <row r="731" spans="2:11">
      <c r="B731" s="236">
        <v>729</v>
      </c>
      <c r="C731" s="153">
        <v>45596</v>
      </c>
      <c r="D731" s="151" t="s">
        <v>2739</v>
      </c>
      <c r="E731" s="151" t="s">
        <v>2702</v>
      </c>
      <c r="F731" s="151" t="s">
        <v>2671</v>
      </c>
      <c r="G731" s="154">
        <v>3</v>
      </c>
      <c r="H731" s="152">
        <f>INDEX(prices,MATCH('Food Data'!E731,foods, 0),MATCH('Food Data'!F731,districts,0))</f>
        <v>5.05</v>
      </c>
      <c r="I731" s="152">
        <f t="shared" si="11"/>
        <v>15.149999999999999</v>
      </c>
      <c r="J731" s="245" t="str">
        <f>TEXT(tblFood[[#This Row],[Date]],"mmmm")</f>
        <v>październik</v>
      </c>
      <c r="K731" s="152">
        <f>MONTH(tblFood[[#This Row],[Date]])</f>
        <v>10</v>
      </c>
    </row>
    <row r="732" spans="2:11">
      <c r="B732" s="236">
        <v>730</v>
      </c>
      <c r="C732" s="153">
        <v>45418</v>
      </c>
      <c r="D732" s="151" t="s">
        <v>2737</v>
      </c>
      <c r="E732" s="151" t="s">
        <v>2690</v>
      </c>
      <c r="F732" s="151" t="s">
        <v>2670</v>
      </c>
      <c r="G732" s="154">
        <v>18</v>
      </c>
      <c r="H732" s="152">
        <f>INDEX(prices,MATCH('Food Data'!E732,foods, 0),MATCH('Food Data'!F732,districts,0))</f>
        <v>3.25</v>
      </c>
      <c r="I732" s="152">
        <f t="shared" si="11"/>
        <v>58.5</v>
      </c>
      <c r="J732" s="245" t="str">
        <f>TEXT(tblFood[[#This Row],[Date]],"mmmm")</f>
        <v>maj</v>
      </c>
      <c r="K732" s="152">
        <f>MONTH(tblFood[[#This Row],[Date]])</f>
        <v>5</v>
      </c>
    </row>
    <row r="733" spans="2:11">
      <c r="B733" s="236">
        <v>731</v>
      </c>
      <c r="C733" s="153">
        <v>45304</v>
      </c>
      <c r="D733" s="151" t="s">
        <v>2733</v>
      </c>
      <c r="E733" s="151" t="s">
        <v>2679</v>
      </c>
      <c r="F733" s="151" t="s">
        <v>2670</v>
      </c>
      <c r="G733" s="154">
        <v>8</v>
      </c>
      <c r="H733" s="152">
        <f>INDEX(prices,MATCH('Food Data'!E733,foods, 0),MATCH('Food Data'!F733,districts,0))</f>
        <v>9.1199999999999992</v>
      </c>
      <c r="I733" s="152">
        <f t="shared" si="11"/>
        <v>72.959999999999994</v>
      </c>
      <c r="J733" s="245" t="str">
        <f>TEXT(tblFood[[#This Row],[Date]],"mmmm")</f>
        <v>styczeń</v>
      </c>
      <c r="K733" s="152">
        <f>MONTH(tblFood[[#This Row],[Date]])</f>
        <v>1</v>
      </c>
    </row>
    <row r="734" spans="2:11">
      <c r="B734" s="236">
        <v>732</v>
      </c>
      <c r="C734" s="153">
        <v>45295</v>
      </c>
      <c r="D734" s="151" t="s">
        <v>2742</v>
      </c>
      <c r="E734" s="151" t="s">
        <v>2674</v>
      </c>
      <c r="F734" s="151" t="s">
        <v>2670</v>
      </c>
      <c r="G734" s="154">
        <v>2</v>
      </c>
      <c r="H734" s="152">
        <f>INDEX(prices,MATCH('Food Data'!E734,foods, 0),MATCH('Food Data'!F734,districts,0))</f>
        <v>5.78</v>
      </c>
      <c r="I734" s="152">
        <f t="shared" si="11"/>
        <v>11.56</v>
      </c>
      <c r="J734" s="245" t="str">
        <f>TEXT(tblFood[[#This Row],[Date]],"mmmm")</f>
        <v>styczeń</v>
      </c>
      <c r="K734" s="152">
        <f>MONTH(tblFood[[#This Row],[Date]])</f>
        <v>1</v>
      </c>
    </row>
    <row r="735" spans="2:11">
      <c r="B735" s="236">
        <v>733</v>
      </c>
      <c r="C735" s="153">
        <v>45507</v>
      </c>
      <c r="D735" s="151" t="s">
        <v>2741</v>
      </c>
      <c r="E735" s="151" t="s">
        <v>2681</v>
      </c>
      <c r="F735" s="151" t="s">
        <v>2671</v>
      </c>
      <c r="G735" s="154">
        <v>13</v>
      </c>
      <c r="H735" s="152">
        <f>INDEX(prices,MATCH('Food Data'!E735,foods, 0),MATCH('Food Data'!F735,districts,0))</f>
        <v>5.7</v>
      </c>
      <c r="I735" s="152">
        <f t="shared" si="11"/>
        <v>74.100000000000009</v>
      </c>
      <c r="J735" s="245" t="str">
        <f>TEXT(tblFood[[#This Row],[Date]],"mmmm")</f>
        <v>sierpień</v>
      </c>
      <c r="K735" s="152">
        <f>MONTH(tblFood[[#This Row],[Date]])</f>
        <v>8</v>
      </c>
    </row>
    <row r="736" spans="2:11">
      <c r="B736" s="236">
        <v>734</v>
      </c>
      <c r="C736" s="153">
        <v>45334</v>
      </c>
      <c r="D736" s="151" t="s">
        <v>2746</v>
      </c>
      <c r="E736" s="151" t="s">
        <v>2709</v>
      </c>
      <c r="F736" s="151" t="s">
        <v>2671</v>
      </c>
      <c r="G736" s="154">
        <v>12</v>
      </c>
      <c r="H736" s="152">
        <f>INDEX(prices,MATCH('Food Data'!E736,foods, 0),MATCH('Food Data'!F736,districts,0))</f>
        <v>11.5</v>
      </c>
      <c r="I736" s="152">
        <f t="shared" si="11"/>
        <v>138</v>
      </c>
      <c r="J736" s="245" t="str">
        <f>TEXT(tblFood[[#This Row],[Date]],"mmmm")</f>
        <v>luty</v>
      </c>
      <c r="K736" s="152">
        <f>MONTH(tblFood[[#This Row],[Date]])</f>
        <v>2</v>
      </c>
    </row>
    <row r="737" spans="2:11">
      <c r="B737" s="236">
        <v>735</v>
      </c>
      <c r="C737" s="153">
        <v>45518</v>
      </c>
      <c r="D737" s="151" t="s">
        <v>2730</v>
      </c>
      <c r="E737" s="151" t="s">
        <v>2684</v>
      </c>
      <c r="F737" s="151" t="s">
        <v>2672</v>
      </c>
      <c r="G737" s="154">
        <v>15</v>
      </c>
      <c r="H737" s="152">
        <f>INDEX(prices,MATCH('Food Data'!E737,foods, 0),MATCH('Food Data'!F737,districts,0))</f>
        <v>12.44</v>
      </c>
      <c r="I737" s="152">
        <f t="shared" si="11"/>
        <v>186.6</v>
      </c>
      <c r="J737" s="245" t="str">
        <f>TEXT(tblFood[[#This Row],[Date]],"mmmm")</f>
        <v>sierpień</v>
      </c>
      <c r="K737" s="152">
        <f>MONTH(tblFood[[#This Row],[Date]])</f>
        <v>8</v>
      </c>
    </row>
    <row r="738" spans="2:11">
      <c r="B738" s="236">
        <v>736</v>
      </c>
      <c r="C738" s="153">
        <v>45340</v>
      </c>
      <c r="D738" s="151" t="s">
        <v>2741</v>
      </c>
      <c r="E738" s="151" t="s">
        <v>2698</v>
      </c>
      <c r="F738" s="151" t="s">
        <v>2670</v>
      </c>
      <c r="G738" s="154">
        <v>9</v>
      </c>
      <c r="H738" s="152">
        <f>INDEX(prices,MATCH('Food Data'!E738,foods, 0),MATCH('Food Data'!F738,districts,0))</f>
        <v>7.46</v>
      </c>
      <c r="I738" s="152">
        <f t="shared" si="11"/>
        <v>67.14</v>
      </c>
      <c r="J738" s="245" t="str">
        <f>TEXT(tblFood[[#This Row],[Date]],"mmmm")</f>
        <v>luty</v>
      </c>
      <c r="K738" s="152">
        <f>MONTH(tblFood[[#This Row],[Date]])</f>
        <v>2</v>
      </c>
    </row>
    <row r="739" spans="2:11">
      <c r="B739" s="236">
        <v>737</v>
      </c>
      <c r="C739" s="153">
        <v>45493</v>
      </c>
      <c r="D739" s="151" t="s">
        <v>2738</v>
      </c>
      <c r="E739" s="151" t="s">
        <v>2717</v>
      </c>
      <c r="F739" s="151" t="s">
        <v>2672</v>
      </c>
      <c r="G739" s="154">
        <v>13</v>
      </c>
      <c r="H739" s="152">
        <f>INDEX(prices,MATCH('Food Data'!E739,foods, 0),MATCH('Food Data'!F739,districts,0))</f>
        <v>15.12</v>
      </c>
      <c r="I739" s="152">
        <f t="shared" si="11"/>
        <v>196.56</v>
      </c>
      <c r="J739" s="245" t="str">
        <f>TEXT(tblFood[[#This Row],[Date]],"mmmm")</f>
        <v>lipiec</v>
      </c>
      <c r="K739" s="152">
        <f>MONTH(tblFood[[#This Row],[Date]])</f>
        <v>7</v>
      </c>
    </row>
    <row r="740" spans="2:11">
      <c r="B740" s="236">
        <v>738</v>
      </c>
      <c r="C740" s="153">
        <v>45628</v>
      </c>
      <c r="D740" s="151" t="s">
        <v>2734</v>
      </c>
      <c r="E740" s="151" t="s">
        <v>2696</v>
      </c>
      <c r="F740" s="151" t="s">
        <v>2669</v>
      </c>
      <c r="G740" s="154">
        <v>20</v>
      </c>
      <c r="H740" s="152">
        <f>INDEX(prices,MATCH('Food Data'!E740,foods, 0),MATCH('Food Data'!F740,districts,0))</f>
        <v>10.84</v>
      </c>
      <c r="I740" s="152">
        <f t="shared" si="11"/>
        <v>216.8</v>
      </c>
      <c r="J740" s="245" t="str">
        <f>TEXT(tblFood[[#This Row],[Date]],"mmmm")</f>
        <v>grudzień</v>
      </c>
      <c r="K740" s="152">
        <f>MONTH(tblFood[[#This Row],[Date]])</f>
        <v>12</v>
      </c>
    </row>
    <row r="741" spans="2:11">
      <c r="B741" s="236">
        <v>739</v>
      </c>
      <c r="C741" s="153">
        <v>45608</v>
      </c>
      <c r="D741" s="151" t="s">
        <v>2741</v>
      </c>
      <c r="E741" s="151" t="s">
        <v>2684</v>
      </c>
      <c r="F741" s="151" t="s">
        <v>2670</v>
      </c>
      <c r="G741" s="154">
        <v>10</v>
      </c>
      <c r="H741" s="152">
        <f>INDEX(prices,MATCH('Food Data'!E741,foods, 0),MATCH('Food Data'!F741,districts,0))</f>
        <v>12.9</v>
      </c>
      <c r="I741" s="152">
        <f t="shared" si="11"/>
        <v>129</v>
      </c>
      <c r="J741" s="245" t="str">
        <f>TEXT(tblFood[[#This Row],[Date]],"mmmm")</f>
        <v>listopad</v>
      </c>
      <c r="K741" s="152">
        <f>MONTH(tblFood[[#This Row],[Date]])</f>
        <v>11</v>
      </c>
    </row>
    <row r="742" spans="2:11">
      <c r="B742" s="236">
        <v>740</v>
      </c>
      <c r="C742" s="153">
        <v>45594</v>
      </c>
      <c r="D742" s="151" t="s">
        <v>2745</v>
      </c>
      <c r="E742" s="151" t="s">
        <v>2706</v>
      </c>
      <c r="F742" s="151" t="s">
        <v>2671</v>
      </c>
      <c r="G742" s="154">
        <v>14</v>
      </c>
      <c r="H742" s="152">
        <f>INDEX(prices,MATCH('Food Data'!E742,foods, 0),MATCH('Food Data'!F742,districts,0))</f>
        <v>10.34</v>
      </c>
      <c r="I742" s="152">
        <f t="shared" si="11"/>
        <v>144.76</v>
      </c>
      <c r="J742" s="245" t="str">
        <f>TEXT(tblFood[[#This Row],[Date]],"mmmm")</f>
        <v>październik</v>
      </c>
      <c r="K742" s="152">
        <f>MONTH(tblFood[[#This Row],[Date]])</f>
        <v>10</v>
      </c>
    </row>
    <row r="743" spans="2:11">
      <c r="B743" s="236">
        <v>741</v>
      </c>
      <c r="C743" s="153">
        <v>45364</v>
      </c>
      <c r="D743" s="151" t="s">
        <v>2739</v>
      </c>
      <c r="E743" s="151" t="s">
        <v>2712</v>
      </c>
      <c r="F743" s="151" t="s">
        <v>2669</v>
      </c>
      <c r="G743" s="154">
        <v>11</v>
      </c>
      <c r="H743" s="152">
        <f>INDEX(prices,MATCH('Food Data'!E743,foods, 0),MATCH('Food Data'!F743,districts,0))</f>
        <v>5.35</v>
      </c>
      <c r="I743" s="152">
        <f t="shared" si="11"/>
        <v>58.849999999999994</v>
      </c>
      <c r="J743" s="245" t="str">
        <f>TEXT(tblFood[[#This Row],[Date]],"mmmm")</f>
        <v>marzec</v>
      </c>
      <c r="K743" s="152">
        <f>MONTH(tblFood[[#This Row],[Date]])</f>
        <v>3</v>
      </c>
    </row>
    <row r="744" spans="2:11">
      <c r="B744" s="236">
        <v>742</v>
      </c>
      <c r="C744" s="153">
        <v>45348</v>
      </c>
      <c r="D744" s="151" t="s">
        <v>2734</v>
      </c>
      <c r="E744" s="151" t="s">
        <v>2703</v>
      </c>
      <c r="F744" s="151" t="s">
        <v>2670</v>
      </c>
      <c r="G744" s="154">
        <v>2</v>
      </c>
      <c r="H744" s="152">
        <f>INDEX(prices,MATCH('Food Data'!E744,foods, 0),MATCH('Food Data'!F744,districts,0))</f>
        <v>8.15</v>
      </c>
      <c r="I744" s="152">
        <f t="shared" si="11"/>
        <v>16.3</v>
      </c>
      <c r="J744" s="245" t="str">
        <f>TEXT(tblFood[[#This Row],[Date]],"mmmm")</f>
        <v>luty</v>
      </c>
      <c r="K744" s="152">
        <f>MONTH(tblFood[[#This Row],[Date]])</f>
        <v>2</v>
      </c>
    </row>
    <row r="745" spans="2:11">
      <c r="B745" s="236">
        <v>743</v>
      </c>
      <c r="C745" s="153">
        <v>45293</v>
      </c>
      <c r="D745" s="151" t="s">
        <v>2745</v>
      </c>
      <c r="E745" s="151" t="s">
        <v>2704</v>
      </c>
      <c r="F745" s="151" t="s">
        <v>2670</v>
      </c>
      <c r="G745" s="154">
        <v>7</v>
      </c>
      <c r="H745" s="152">
        <f>INDEX(prices,MATCH('Food Data'!E745,foods, 0),MATCH('Food Data'!F745,districts,0))</f>
        <v>6.73</v>
      </c>
      <c r="I745" s="152">
        <f t="shared" si="11"/>
        <v>47.11</v>
      </c>
      <c r="J745" s="245" t="str">
        <f>TEXT(tblFood[[#This Row],[Date]],"mmmm")</f>
        <v>styczeń</v>
      </c>
      <c r="K745" s="152">
        <f>MONTH(tblFood[[#This Row],[Date]])</f>
        <v>1</v>
      </c>
    </row>
    <row r="746" spans="2:11">
      <c r="B746" s="236">
        <v>744</v>
      </c>
      <c r="C746" s="153">
        <v>45556</v>
      </c>
      <c r="D746" s="151" t="s">
        <v>2735</v>
      </c>
      <c r="E746" s="151" t="s">
        <v>2678</v>
      </c>
      <c r="F746" s="151" t="s">
        <v>2670</v>
      </c>
      <c r="G746" s="154">
        <v>3</v>
      </c>
      <c r="H746" s="152">
        <f>INDEX(prices,MATCH('Food Data'!E746,foods, 0),MATCH('Food Data'!F746,districts,0))</f>
        <v>4.87</v>
      </c>
      <c r="I746" s="152">
        <f t="shared" si="11"/>
        <v>14.61</v>
      </c>
      <c r="J746" s="245" t="str">
        <f>TEXT(tblFood[[#This Row],[Date]],"mmmm")</f>
        <v>wrzesień</v>
      </c>
      <c r="K746" s="152">
        <f>MONTH(tblFood[[#This Row],[Date]])</f>
        <v>9</v>
      </c>
    </row>
    <row r="747" spans="2:11">
      <c r="B747" s="236">
        <v>745</v>
      </c>
      <c r="C747" s="153">
        <v>45403</v>
      </c>
      <c r="D747" s="151" t="s">
        <v>2732</v>
      </c>
      <c r="E747" s="151" t="s">
        <v>2677</v>
      </c>
      <c r="F747" s="151" t="s">
        <v>2672</v>
      </c>
      <c r="G747" s="154">
        <v>6</v>
      </c>
      <c r="H747" s="152">
        <f>INDEX(prices,MATCH('Food Data'!E747,foods, 0),MATCH('Food Data'!F747,districts,0))</f>
        <v>12.11</v>
      </c>
      <c r="I747" s="152">
        <f t="shared" si="11"/>
        <v>72.66</v>
      </c>
      <c r="J747" s="245" t="str">
        <f>TEXT(tblFood[[#This Row],[Date]],"mmmm")</f>
        <v>kwiecień</v>
      </c>
      <c r="K747" s="152">
        <f>MONTH(tblFood[[#This Row],[Date]])</f>
        <v>4</v>
      </c>
    </row>
    <row r="748" spans="2:11">
      <c r="B748" s="236">
        <v>746</v>
      </c>
      <c r="C748" s="153">
        <v>45478</v>
      </c>
      <c r="D748" s="151" t="s">
        <v>2740</v>
      </c>
      <c r="E748" s="151" t="s">
        <v>2680</v>
      </c>
      <c r="F748" s="151" t="s">
        <v>2670</v>
      </c>
      <c r="G748" s="154">
        <v>12</v>
      </c>
      <c r="H748" s="152">
        <f>INDEX(prices,MATCH('Food Data'!E748,foods, 0),MATCH('Food Data'!F748,districts,0))</f>
        <v>1.97</v>
      </c>
      <c r="I748" s="152">
        <f t="shared" si="11"/>
        <v>23.64</v>
      </c>
      <c r="J748" s="245" t="str">
        <f>TEXT(tblFood[[#This Row],[Date]],"mmmm")</f>
        <v>lipiec</v>
      </c>
      <c r="K748" s="152">
        <f>MONTH(tblFood[[#This Row],[Date]])</f>
        <v>7</v>
      </c>
    </row>
    <row r="749" spans="2:11">
      <c r="B749" s="236">
        <v>747</v>
      </c>
      <c r="C749" s="153">
        <v>45298</v>
      </c>
      <c r="D749" s="151" t="s">
        <v>2746</v>
      </c>
      <c r="E749" s="151" t="s">
        <v>2686</v>
      </c>
      <c r="F749" s="151" t="s">
        <v>2671</v>
      </c>
      <c r="G749" s="154">
        <v>3</v>
      </c>
      <c r="H749" s="152">
        <f>INDEX(prices,MATCH('Food Data'!E749,foods, 0),MATCH('Food Data'!F749,districts,0))</f>
        <v>14.14</v>
      </c>
      <c r="I749" s="152">
        <f t="shared" si="11"/>
        <v>42.42</v>
      </c>
      <c r="J749" s="245" t="str">
        <f>TEXT(tblFood[[#This Row],[Date]],"mmmm")</f>
        <v>styczeń</v>
      </c>
      <c r="K749" s="152">
        <f>MONTH(tblFood[[#This Row],[Date]])</f>
        <v>1</v>
      </c>
    </row>
    <row r="750" spans="2:11">
      <c r="B750" s="236">
        <v>748</v>
      </c>
      <c r="C750" s="153">
        <v>45547</v>
      </c>
      <c r="D750" s="151" t="s">
        <v>2726</v>
      </c>
      <c r="E750" s="151" t="s">
        <v>2673</v>
      </c>
      <c r="F750" s="151" t="s">
        <v>2670</v>
      </c>
      <c r="G750" s="154">
        <v>19</v>
      </c>
      <c r="H750" s="152">
        <f>INDEX(prices,MATCH('Food Data'!E750,foods, 0),MATCH('Food Data'!F750,districts,0))</f>
        <v>12.63</v>
      </c>
      <c r="I750" s="152">
        <f t="shared" si="11"/>
        <v>239.97000000000003</v>
      </c>
      <c r="J750" s="245" t="str">
        <f>TEXT(tblFood[[#This Row],[Date]],"mmmm")</f>
        <v>wrzesień</v>
      </c>
      <c r="K750" s="152">
        <f>MONTH(tblFood[[#This Row],[Date]])</f>
        <v>9</v>
      </c>
    </row>
    <row r="751" spans="2:11">
      <c r="B751" s="236">
        <v>749</v>
      </c>
      <c r="C751" s="153">
        <v>45649</v>
      </c>
      <c r="D751" s="151" t="s">
        <v>2745</v>
      </c>
      <c r="E751" s="151" t="s">
        <v>2719</v>
      </c>
      <c r="F751" s="151" t="s">
        <v>2671</v>
      </c>
      <c r="G751" s="154">
        <v>8</v>
      </c>
      <c r="H751" s="152">
        <f>INDEX(prices,MATCH('Food Data'!E751,foods, 0),MATCH('Food Data'!F751,districts,0))</f>
        <v>15.68</v>
      </c>
      <c r="I751" s="152">
        <f t="shared" si="11"/>
        <v>125.44</v>
      </c>
      <c r="J751" s="245" t="str">
        <f>TEXT(tblFood[[#This Row],[Date]],"mmmm")</f>
        <v>grudzień</v>
      </c>
      <c r="K751" s="152">
        <f>MONTH(tblFood[[#This Row],[Date]])</f>
        <v>12</v>
      </c>
    </row>
    <row r="752" spans="2:11">
      <c r="B752" s="236">
        <v>750</v>
      </c>
      <c r="C752" s="153">
        <v>45536</v>
      </c>
      <c r="D752" s="151" t="s">
        <v>2731</v>
      </c>
      <c r="E752" s="151" t="s">
        <v>2702</v>
      </c>
      <c r="F752" s="151" t="s">
        <v>2669</v>
      </c>
      <c r="G752" s="154">
        <v>19</v>
      </c>
      <c r="H752" s="152">
        <f>INDEX(prices,MATCH('Food Data'!E752,foods, 0),MATCH('Food Data'!F752,districts,0))</f>
        <v>5.32</v>
      </c>
      <c r="I752" s="152">
        <f t="shared" si="11"/>
        <v>101.08000000000001</v>
      </c>
      <c r="J752" s="245" t="str">
        <f>TEXT(tblFood[[#This Row],[Date]],"mmmm")</f>
        <v>wrzesień</v>
      </c>
      <c r="K752" s="152">
        <f>MONTH(tblFood[[#This Row],[Date]])</f>
        <v>9</v>
      </c>
    </row>
    <row r="753" spans="2:11">
      <c r="B753" s="236">
        <v>751</v>
      </c>
      <c r="C753" s="153">
        <v>45607</v>
      </c>
      <c r="D753" s="151" t="s">
        <v>2742</v>
      </c>
      <c r="E753" s="151" t="s">
        <v>2700</v>
      </c>
      <c r="F753" s="151" t="s">
        <v>2669</v>
      </c>
      <c r="G753" s="154">
        <v>3</v>
      </c>
      <c r="H753" s="152">
        <f>INDEX(prices,MATCH('Food Data'!E753,foods, 0),MATCH('Food Data'!F753,districts,0))</f>
        <v>4.45</v>
      </c>
      <c r="I753" s="152">
        <f t="shared" si="11"/>
        <v>13.350000000000001</v>
      </c>
      <c r="J753" s="245" t="str">
        <f>TEXT(tblFood[[#This Row],[Date]],"mmmm")</f>
        <v>listopad</v>
      </c>
      <c r="K753" s="152">
        <f>MONTH(tblFood[[#This Row],[Date]])</f>
        <v>11</v>
      </c>
    </row>
    <row r="754" spans="2:11">
      <c r="B754" s="236">
        <v>752</v>
      </c>
      <c r="C754" s="153">
        <v>45469</v>
      </c>
      <c r="D754" s="151" t="s">
        <v>2740</v>
      </c>
      <c r="E754" s="151" t="s">
        <v>2675</v>
      </c>
      <c r="F754" s="151" t="s">
        <v>2670</v>
      </c>
      <c r="G754" s="154">
        <v>8</v>
      </c>
      <c r="H754" s="152">
        <f>INDEX(prices,MATCH('Food Data'!E754,foods, 0),MATCH('Food Data'!F754,districts,0))</f>
        <v>7.38</v>
      </c>
      <c r="I754" s="152">
        <f t="shared" si="11"/>
        <v>59.04</v>
      </c>
      <c r="J754" s="245" t="str">
        <f>TEXT(tblFood[[#This Row],[Date]],"mmmm")</f>
        <v>czerwiec</v>
      </c>
      <c r="K754" s="152">
        <f>MONTH(tblFood[[#This Row],[Date]])</f>
        <v>6</v>
      </c>
    </row>
    <row r="755" spans="2:11">
      <c r="B755" s="236">
        <v>753</v>
      </c>
      <c r="C755" s="153">
        <v>45328</v>
      </c>
      <c r="D755" s="151" t="s">
        <v>2726</v>
      </c>
      <c r="E755" s="151" t="s">
        <v>2682</v>
      </c>
      <c r="F755" s="151" t="s">
        <v>2670</v>
      </c>
      <c r="G755" s="154">
        <v>12</v>
      </c>
      <c r="H755" s="152">
        <f>INDEX(prices,MATCH('Food Data'!E755,foods, 0),MATCH('Food Data'!F755,districts,0))</f>
        <v>6.16</v>
      </c>
      <c r="I755" s="152">
        <f t="shared" si="11"/>
        <v>73.92</v>
      </c>
      <c r="J755" s="245" t="str">
        <f>TEXT(tblFood[[#This Row],[Date]],"mmmm")</f>
        <v>luty</v>
      </c>
      <c r="K755" s="152">
        <f>MONTH(tblFood[[#This Row],[Date]])</f>
        <v>2</v>
      </c>
    </row>
    <row r="756" spans="2:11">
      <c r="B756" s="236">
        <v>754</v>
      </c>
      <c r="C756" s="153">
        <v>45418</v>
      </c>
      <c r="D756" s="151" t="s">
        <v>2732</v>
      </c>
      <c r="E756" s="151" t="s">
        <v>2706</v>
      </c>
      <c r="F756" s="151" t="s">
        <v>2671</v>
      </c>
      <c r="G756" s="154">
        <v>9</v>
      </c>
      <c r="H756" s="152">
        <f>INDEX(prices,MATCH('Food Data'!E756,foods, 0),MATCH('Food Data'!F756,districts,0))</f>
        <v>10.34</v>
      </c>
      <c r="I756" s="152">
        <f t="shared" si="11"/>
        <v>93.06</v>
      </c>
      <c r="J756" s="245" t="str">
        <f>TEXT(tblFood[[#This Row],[Date]],"mmmm")</f>
        <v>maj</v>
      </c>
      <c r="K756" s="152">
        <f>MONTH(tblFood[[#This Row],[Date]])</f>
        <v>5</v>
      </c>
    </row>
    <row r="757" spans="2:11">
      <c r="B757" s="236">
        <v>755</v>
      </c>
      <c r="C757" s="153">
        <v>45502</v>
      </c>
      <c r="D757" s="151" t="s">
        <v>2732</v>
      </c>
      <c r="E757" s="151" t="s">
        <v>2721</v>
      </c>
      <c r="F757" s="151" t="s">
        <v>2670</v>
      </c>
      <c r="G757" s="154">
        <v>7</v>
      </c>
      <c r="H757" s="152">
        <f>INDEX(prices,MATCH('Food Data'!E757,foods, 0),MATCH('Food Data'!F757,districts,0))</f>
        <v>15.16</v>
      </c>
      <c r="I757" s="152">
        <f t="shared" si="11"/>
        <v>106.12</v>
      </c>
      <c r="J757" s="245" t="str">
        <f>TEXT(tblFood[[#This Row],[Date]],"mmmm")</f>
        <v>lipiec</v>
      </c>
      <c r="K757" s="152">
        <f>MONTH(tblFood[[#This Row],[Date]])</f>
        <v>7</v>
      </c>
    </row>
    <row r="758" spans="2:11">
      <c r="B758" s="236">
        <v>756</v>
      </c>
      <c r="C758" s="153">
        <v>45546</v>
      </c>
      <c r="D758" s="151" t="s">
        <v>2749</v>
      </c>
      <c r="E758" s="151" t="s">
        <v>2691</v>
      </c>
      <c r="F758" s="151" t="s">
        <v>2672</v>
      </c>
      <c r="G758" s="154">
        <v>1</v>
      </c>
      <c r="H758" s="152">
        <f>INDEX(prices,MATCH('Food Data'!E758,foods, 0),MATCH('Food Data'!F758,districts,0))</f>
        <v>9.19</v>
      </c>
      <c r="I758" s="152">
        <f t="shared" si="11"/>
        <v>9.19</v>
      </c>
      <c r="J758" s="245" t="str">
        <f>TEXT(tblFood[[#This Row],[Date]],"mmmm")</f>
        <v>wrzesień</v>
      </c>
      <c r="K758" s="152">
        <f>MONTH(tblFood[[#This Row],[Date]])</f>
        <v>9</v>
      </c>
    </row>
    <row r="759" spans="2:11">
      <c r="B759" s="236">
        <v>757</v>
      </c>
      <c r="C759" s="153">
        <v>45442</v>
      </c>
      <c r="D759" s="151" t="s">
        <v>2730</v>
      </c>
      <c r="E759" s="151" t="s">
        <v>2678</v>
      </c>
      <c r="F759" s="151" t="s">
        <v>2670</v>
      </c>
      <c r="G759" s="154">
        <v>11</v>
      </c>
      <c r="H759" s="152">
        <f>INDEX(prices,MATCH('Food Data'!E759,foods, 0),MATCH('Food Data'!F759,districts,0))</f>
        <v>4.87</v>
      </c>
      <c r="I759" s="152">
        <f t="shared" si="11"/>
        <v>53.57</v>
      </c>
      <c r="J759" s="245" t="str">
        <f>TEXT(tblFood[[#This Row],[Date]],"mmmm")</f>
        <v>maj</v>
      </c>
      <c r="K759" s="152">
        <f>MONTH(tblFood[[#This Row],[Date]])</f>
        <v>5</v>
      </c>
    </row>
    <row r="760" spans="2:11">
      <c r="B760" s="236">
        <v>758</v>
      </c>
      <c r="C760" s="153">
        <v>45458</v>
      </c>
      <c r="D760" s="151" t="s">
        <v>2742</v>
      </c>
      <c r="E760" s="151" t="s">
        <v>2675</v>
      </c>
      <c r="F760" s="151" t="s">
        <v>2670</v>
      </c>
      <c r="G760" s="154">
        <v>19</v>
      </c>
      <c r="H760" s="152">
        <f>INDEX(prices,MATCH('Food Data'!E760,foods, 0),MATCH('Food Data'!F760,districts,0))</f>
        <v>7.38</v>
      </c>
      <c r="I760" s="152">
        <f t="shared" si="11"/>
        <v>140.22</v>
      </c>
      <c r="J760" s="245" t="str">
        <f>TEXT(tblFood[[#This Row],[Date]],"mmmm")</f>
        <v>czerwiec</v>
      </c>
      <c r="K760" s="152">
        <f>MONTH(tblFood[[#This Row],[Date]])</f>
        <v>6</v>
      </c>
    </row>
    <row r="761" spans="2:11">
      <c r="B761" s="236">
        <v>759</v>
      </c>
      <c r="C761" s="153">
        <v>45567</v>
      </c>
      <c r="D761" s="151" t="s">
        <v>2732</v>
      </c>
      <c r="E761" s="151" t="s">
        <v>2682</v>
      </c>
      <c r="F761" s="151" t="s">
        <v>2672</v>
      </c>
      <c r="G761" s="154">
        <v>15</v>
      </c>
      <c r="H761" s="152">
        <f>INDEX(prices,MATCH('Food Data'!E761,foods, 0),MATCH('Food Data'!F761,districts,0))</f>
        <v>5.39</v>
      </c>
      <c r="I761" s="152">
        <f t="shared" si="11"/>
        <v>80.849999999999994</v>
      </c>
      <c r="J761" s="245" t="str">
        <f>TEXT(tblFood[[#This Row],[Date]],"mmmm")</f>
        <v>październik</v>
      </c>
      <c r="K761" s="152">
        <f>MONTH(tblFood[[#This Row],[Date]])</f>
        <v>10</v>
      </c>
    </row>
    <row r="762" spans="2:11">
      <c r="B762" s="236">
        <v>760</v>
      </c>
      <c r="C762" s="153">
        <v>45390</v>
      </c>
      <c r="D762" s="151" t="s">
        <v>2742</v>
      </c>
      <c r="E762" s="151" t="s">
        <v>2707</v>
      </c>
      <c r="F762" s="151" t="s">
        <v>2672</v>
      </c>
      <c r="G762" s="154">
        <v>13</v>
      </c>
      <c r="H762" s="152">
        <f>INDEX(prices,MATCH('Food Data'!E762,foods, 0),MATCH('Food Data'!F762,districts,0))</f>
        <v>13.35</v>
      </c>
      <c r="I762" s="152">
        <f t="shared" si="11"/>
        <v>173.54999999999998</v>
      </c>
      <c r="J762" s="245" t="str">
        <f>TEXT(tblFood[[#This Row],[Date]],"mmmm")</f>
        <v>kwiecień</v>
      </c>
      <c r="K762" s="152">
        <f>MONTH(tblFood[[#This Row],[Date]])</f>
        <v>4</v>
      </c>
    </row>
    <row r="763" spans="2:11">
      <c r="B763" s="236">
        <v>761</v>
      </c>
      <c r="C763" s="153">
        <v>45361</v>
      </c>
      <c r="D763" s="151" t="s">
        <v>2731</v>
      </c>
      <c r="E763" s="151" t="s">
        <v>2703</v>
      </c>
      <c r="F763" s="151" t="s">
        <v>2669</v>
      </c>
      <c r="G763" s="154">
        <v>12</v>
      </c>
      <c r="H763" s="152">
        <f>INDEX(prices,MATCH('Food Data'!E763,foods, 0),MATCH('Food Data'!F763,districts,0))</f>
        <v>8.67</v>
      </c>
      <c r="I763" s="152">
        <f t="shared" si="11"/>
        <v>104.03999999999999</v>
      </c>
      <c r="J763" s="245" t="str">
        <f>TEXT(tblFood[[#This Row],[Date]],"mmmm")</f>
        <v>marzec</v>
      </c>
      <c r="K763" s="152">
        <f>MONTH(tblFood[[#This Row],[Date]])</f>
        <v>3</v>
      </c>
    </row>
    <row r="764" spans="2:11">
      <c r="B764" s="236">
        <v>762</v>
      </c>
      <c r="C764" s="153">
        <v>45594</v>
      </c>
      <c r="D764" s="151" t="s">
        <v>2743</v>
      </c>
      <c r="E764" s="151" t="s">
        <v>2710</v>
      </c>
      <c r="F764" s="151" t="s">
        <v>2671</v>
      </c>
      <c r="G764" s="154">
        <v>1</v>
      </c>
      <c r="H764" s="152">
        <f>INDEX(prices,MATCH('Food Data'!E764,foods, 0),MATCH('Food Data'!F764,districts,0))</f>
        <v>8.67</v>
      </c>
      <c r="I764" s="152">
        <f t="shared" si="11"/>
        <v>8.67</v>
      </c>
      <c r="J764" s="245" t="str">
        <f>TEXT(tblFood[[#This Row],[Date]],"mmmm")</f>
        <v>październik</v>
      </c>
      <c r="K764" s="152">
        <f>MONTH(tblFood[[#This Row],[Date]])</f>
        <v>10</v>
      </c>
    </row>
    <row r="765" spans="2:11">
      <c r="B765" s="236">
        <v>763</v>
      </c>
      <c r="C765" s="153">
        <v>45486</v>
      </c>
      <c r="D765" s="151" t="s">
        <v>2731</v>
      </c>
      <c r="E765" s="151" t="s">
        <v>2704</v>
      </c>
      <c r="F765" s="151" t="s">
        <v>2669</v>
      </c>
      <c r="G765" s="154">
        <v>11</v>
      </c>
      <c r="H765" s="152">
        <f>INDEX(prices,MATCH('Food Data'!E765,foods, 0),MATCH('Food Data'!F765,districts,0))</f>
        <v>7.32</v>
      </c>
      <c r="I765" s="152">
        <f t="shared" si="11"/>
        <v>80.52000000000001</v>
      </c>
      <c r="J765" s="245" t="str">
        <f>TEXT(tblFood[[#This Row],[Date]],"mmmm")</f>
        <v>lipiec</v>
      </c>
      <c r="K765" s="152">
        <f>MONTH(tblFood[[#This Row],[Date]])</f>
        <v>7</v>
      </c>
    </row>
    <row r="766" spans="2:11">
      <c r="B766" s="236">
        <v>764</v>
      </c>
      <c r="C766" s="153">
        <v>45456</v>
      </c>
      <c r="D766" s="151" t="s">
        <v>2734</v>
      </c>
      <c r="E766" s="151" t="s">
        <v>2707</v>
      </c>
      <c r="F766" s="151" t="s">
        <v>2669</v>
      </c>
      <c r="G766" s="154">
        <v>9</v>
      </c>
      <c r="H766" s="152">
        <f>INDEX(prices,MATCH('Food Data'!E766,foods, 0),MATCH('Food Data'!F766,districts,0))</f>
        <v>11.75</v>
      </c>
      <c r="I766" s="152">
        <f t="shared" si="11"/>
        <v>105.75</v>
      </c>
      <c r="J766" s="245" t="str">
        <f>TEXT(tblFood[[#This Row],[Date]],"mmmm")</f>
        <v>czerwiec</v>
      </c>
      <c r="K766" s="152">
        <f>MONTH(tblFood[[#This Row],[Date]])</f>
        <v>6</v>
      </c>
    </row>
    <row r="767" spans="2:11">
      <c r="B767" s="236">
        <v>765</v>
      </c>
      <c r="C767" s="153">
        <v>45379</v>
      </c>
      <c r="D767" s="151" t="s">
        <v>2745</v>
      </c>
      <c r="E767" s="151" t="s">
        <v>2694</v>
      </c>
      <c r="F767" s="151" t="s">
        <v>2670</v>
      </c>
      <c r="G767" s="154">
        <v>14</v>
      </c>
      <c r="H767" s="152">
        <f>INDEX(prices,MATCH('Food Data'!E767,foods, 0),MATCH('Food Data'!F767,districts,0))</f>
        <v>6.72</v>
      </c>
      <c r="I767" s="152">
        <f t="shared" si="11"/>
        <v>94.08</v>
      </c>
      <c r="J767" s="245" t="str">
        <f>TEXT(tblFood[[#This Row],[Date]],"mmmm")</f>
        <v>marzec</v>
      </c>
      <c r="K767" s="152">
        <f>MONTH(tblFood[[#This Row],[Date]])</f>
        <v>3</v>
      </c>
    </row>
    <row r="768" spans="2:11">
      <c r="B768" s="236">
        <v>766</v>
      </c>
      <c r="C768" s="153">
        <v>45471</v>
      </c>
      <c r="D768" s="151" t="s">
        <v>2735</v>
      </c>
      <c r="E768" s="151" t="s">
        <v>2682</v>
      </c>
      <c r="F768" s="151" t="s">
        <v>2670</v>
      </c>
      <c r="G768" s="154">
        <v>2</v>
      </c>
      <c r="H768" s="152">
        <f>INDEX(prices,MATCH('Food Data'!E768,foods, 0),MATCH('Food Data'!F768,districts,0))</f>
        <v>6.16</v>
      </c>
      <c r="I768" s="152">
        <f t="shared" si="11"/>
        <v>12.32</v>
      </c>
      <c r="J768" s="245" t="str">
        <f>TEXT(tblFood[[#This Row],[Date]],"mmmm")</f>
        <v>czerwiec</v>
      </c>
      <c r="K768" s="152">
        <f>MONTH(tblFood[[#This Row],[Date]])</f>
        <v>6</v>
      </c>
    </row>
    <row r="769" spans="2:11">
      <c r="B769" s="236">
        <v>767</v>
      </c>
      <c r="C769" s="153">
        <v>45398</v>
      </c>
      <c r="D769" s="151" t="s">
        <v>2727</v>
      </c>
      <c r="E769" s="151" t="s">
        <v>2678</v>
      </c>
      <c r="F769" s="151" t="s">
        <v>2669</v>
      </c>
      <c r="G769" s="154">
        <v>1</v>
      </c>
      <c r="H769" s="152">
        <f>INDEX(prices,MATCH('Food Data'!E769,foods, 0),MATCH('Food Data'!F769,districts,0))</f>
        <v>5.41</v>
      </c>
      <c r="I769" s="152">
        <f t="shared" si="11"/>
        <v>5.41</v>
      </c>
      <c r="J769" s="245" t="str">
        <f>TEXT(tblFood[[#This Row],[Date]],"mmmm")</f>
        <v>kwiecień</v>
      </c>
      <c r="K769" s="152">
        <f>MONTH(tblFood[[#This Row],[Date]])</f>
        <v>4</v>
      </c>
    </row>
    <row r="770" spans="2:11">
      <c r="B770" s="236">
        <v>768</v>
      </c>
      <c r="C770" s="153">
        <v>45311</v>
      </c>
      <c r="D770" s="151" t="s">
        <v>2743</v>
      </c>
      <c r="E770" s="151" t="s">
        <v>2692</v>
      </c>
      <c r="F770" s="151" t="s">
        <v>2671</v>
      </c>
      <c r="G770" s="154">
        <v>18</v>
      </c>
      <c r="H770" s="152">
        <f>INDEX(prices,MATCH('Food Data'!E770,foods, 0),MATCH('Food Data'!F770,districts,0))</f>
        <v>6.07</v>
      </c>
      <c r="I770" s="152">
        <f t="shared" si="11"/>
        <v>109.26</v>
      </c>
      <c r="J770" s="245" t="str">
        <f>TEXT(tblFood[[#This Row],[Date]],"mmmm")</f>
        <v>styczeń</v>
      </c>
      <c r="K770" s="152">
        <f>MONTH(tblFood[[#This Row],[Date]])</f>
        <v>1</v>
      </c>
    </row>
    <row r="771" spans="2:11">
      <c r="B771" s="236">
        <v>769</v>
      </c>
      <c r="C771" s="153">
        <v>45389</v>
      </c>
      <c r="D771" s="151" t="s">
        <v>2742</v>
      </c>
      <c r="E771" s="151" t="s">
        <v>2675</v>
      </c>
      <c r="F771" s="151" t="s">
        <v>2671</v>
      </c>
      <c r="G771" s="154">
        <v>19</v>
      </c>
      <c r="H771" s="152">
        <f>INDEX(prices,MATCH('Food Data'!E771,foods, 0),MATCH('Food Data'!F771,districts,0))</f>
        <v>7.53</v>
      </c>
      <c r="I771" s="152">
        <f t="shared" si="11"/>
        <v>143.07</v>
      </c>
      <c r="J771" s="245" t="str">
        <f>TEXT(tblFood[[#This Row],[Date]],"mmmm")</f>
        <v>kwiecień</v>
      </c>
      <c r="K771" s="152">
        <f>MONTH(tblFood[[#This Row],[Date]])</f>
        <v>4</v>
      </c>
    </row>
    <row r="772" spans="2:11">
      <c r="B772" s="236">
        <v>770</v>
      </c>
      <c r="C772" s="153">
        <v>45605</v>
      </c>
      <c r="D772" s="151" t="s">
        <v>2744</v>
      </c>
      <c r="E772" s="151" t="s">
        <v>2687</v>
      </c>
      <c r="F772" s="151" t="s">
        <v>2670</v>
      </c>
      <c r="G772" s="154">
        <v>1</v>
      </c>
      <c r="H772" s="152">
        <f>INDEX(prices,MATCH('Food Data'!E772,foods, 0),MATCH('Food Data'!F772,districts,0))</f>
        <v>3.14</v>
      </c>
      <c r="I772" s="152">
        <f t="shared" ref="I772:I835" si="12">G772*H772</f>
        <v>3.14</v>
      </c>
      <c r="J772" s="245" t="str">
        <f>TEXT(tblFood[[#This Row],[Date]],"mmmm")</f>
        <v>listopad</v>
      </c>
      <c r="K772" s="152">
        <f>MONTH(tblFood[[#This Row],[Date]])</f>
        <v>11</v>
      </c>
    </row>
    <row r="773" spans="2:11">
      <c r="B773" s="236">
        <v>771</v>
      </c>
      <c r="C773" s="153">
        <v>45405</v>
      </c>
      <c r="D773" s="151" t="s">
        <v>2735</v>
      </c>
      <c r="E773" s="151" t="s">
        <v>2698</v>
      </c>
      <c r="F773" s="151" t="s">
        <v>2670</v>
      </c>
      <c r="G773" s="154">
        <v>5</v>
      </c>
      <c r="H773" s="152">
        <f>INDEX(prices,MATCH('Food Data'!E773,foods, 0),MATCH('Food Data'!F773,districts,0))</f>
        <v>7.46</v>
      </c>
      <c r="I773" s="152">
        <f t="shared" si="12"/>
        <v>37.299999999999997</v>
      </c>
      <c r="J773" s="245" t="str">
        <f>TEXT(tblFood[[#This Row],[Date]],"mmmm")</f>
        <v>kwiecień</v>
      </c>
      <c r="K773" s="152">
        <f>MONTH(tblFood[[#This Row],[Date]])</f>
        <v>4</v>
      </c>
    </row>
    <row r="774" spans="2:11">
      <c r="B774" s="236">
        <v>772</v>
      </c>
      <c r="C774" s="153">
        <v>45655</v>
      </c>
      <c r="D774" s="151" t="s">
        <v>2730</v>
      </c>
      <c r="E774" s="151" t="s">
        <v>2692</v>
      </c>
      <c r="F774" s="151" t="s">
        <v>2672</v>
      </c>
      <c r="G774" s="154">
        <v>12</v>
      </c>
      <c r="H774" s="152">
        <f>INDEX(prices,MATCH('Food Data'!E774,foods, 0),MATCH('Food Data'!F774,districts,0))</f>
        <v>6.37</v>
      </c>
      <c r="I774" s="152">
        <f t="shared" si="12"/>
        <v>76.44</v>
      </c>
      <c r="J774" s="245" t="str">
        <f>TEXT(tblFood[[#This Row],[Date]],"mmmm")</f>
        <v>grudzień</v>
      </c>
      <c r="K774" s="152">
        <f>MONTH(tblFood[[#This Row],[Date]])</f>
        <v>12</v>
      </c>
    </row>
    <row r="775" spans="2:11">
      <c r="B775" s="236">
        <v>773</v>
      </c>
      <c r="C775" s="153">
        <v>45581</v>
      </c>
      <c r="D775" s="151" t="s">
        <v>2740</v>
      </c>
      <c r="E775" s="151" t="s">
        <v>2705</v>
      </c>
      <c r="F775" s="151" t="s">
        <v>2672</v>
      </c>
      <c r="G775" s="154">
        <v>7</v>
      </c>
      <c r="H775" s="152">
        <f>INDEX(prices,MATCH('Food Data'!E775,foods, 0),MATCH('Food Data'!F775,districts,0))</f>
        <v>7.32</v>
      </c>
      <c r="I775" s="152">
        <f t="shared" si="12"/>
        <v>51.24</v>
      </c>
      <c r="J775" s="245" t="str">
        <f>TEXT(tblFood[[#This Row],[Date]],"mmmm")</f>
        <v>październik</v>
      </c>
      <c r="K775" s="152">
        <f>MONTH(tblFood[[#This Row],[Date]])</f>
        <v>10</v>
      </c>
    </row>
    <row r="776" spans="2:11">
      <c r="B776" s="236">
        <v>774</v>
      </c>
      <c r="C776" s="153">
        <v>45417</v>
      </c>
      <c r="D776" s="151" t="s">
        <v>2735</v>
      </c>
      <c r="E776" s="151" t="s">
        <v>2718</v>
      </c>
      <c r="F776" s="151" t="s">
        <v>2672</v>
      </c>
      <c r="G776" s="154">
        <v>11</v>
      </c>
      <c r="H776" s="152">
        <f>INDEX(prices,MATCH('Food Data'!E776,foods, 0),MATCH('Food Data'!F776,districts,0))</f>
        <v>10.210000000000001</v>
      </c>
      <c r="I776" s="152">
        <f t="shared" si="12"/>
        <v>112.31</v>
      </c>
      <c r="J776" s="245" t="str">
        <f>TEXT(tblFood[[#This Row],[Date]],"mmmm")</f>
        <v>maj</v>
      </c>
      <c r="K776" s="152">
        <f>MONTH(tblFood[[#This Row],[Date]])</f>
        <v>5</v>
      </c>
    </row>
    <row r="777" spans="2:11">
      <c r="B777" s="236">
        <v>775</v>
      </c>
      <c r="C777" s="153">
        <v>45307</v>
      </c>
      <c r="D777" s="151" t="s">
        <v>2744</v>
      </c>
      <c r="E777" s="151" t="s">
        <v>2674</v>
      </c>
      <c r="F777" s="151" t="s">
        <v>2671</v>
      </c>
      <c r="G777" s="154">
        <v>2</v>
      </c>
      <c r="H777" s="152">
        <f>INDEX(prices,MATCH('Food Data'!E777,foods, 0),MATCH('Food Data'!F777,districts,0))</f>
        <v>6.13</v>
      </c>
      <c r="I777" s="152">
        <f t="shared" si="12"/>
        <v>12.26</v>
      </c>
      <c r="J777" s="245" t="str">
        <f>TEXT(tblFood[[#This Row],[Date]],"mmmm")</f>
        <v>styczeń</v>
      </c>
      <c r="K777" s="152">
        <f>MONTH(tblFood[[#This Row],[Date]])</f>
        <v>1</v>
      </c>
    </row>
    <row r="778" spans="2:11">
      <c r="B778" s="236">
        <v>776</v>
      </c>
      <c r="C778" s="153">
        <v>45617</v>
      </c>
      <c r="D778" s="151" t="s">
        <v>2731</v>
      </c>
      <c r="E778" s="151" t="s">
        <v>2720</v>
      </c>
      <c r="F778" s="151" t="s">
        <v>2669</v>
      </c>
      <c r="G778" s="154">
        <v>9</v>
      </c>
      <c r="H778" s="152">
        <f>INDEX(prices,MATCH('Food Data'!E778,foods, 0),MATCH('Food Data'!F778,districts,0))</f>
        <v>13.85</v>
      </c>
      <c r="I778" s="152">
        <f t="shared" si="12"/>
        <v>124.64999999999999</v>
      </c>
      <c r="J778" s="245" t="str">
        <f>TEXT(tblFood[[#This Row],[Date]],"mmmm")</f>
        <v>listopad</v>
      </c>
      <c r="K778" s="152">
        <f>MONTH(tblFood[[#This Row],[Date]])</f>
        <v>11</v>
      </c>
    </row>
    <row r="779" spans="2:11">
      <c r="B779" s="236">
        <v>777</v>
      </c>
      <c r="C779" s="153">
        <v>45566</v>
      </c>
      <c r="D779" s="151" t="s">
        <v>2744</v>
      </c>
      <c r="E779" s="151" t="s">
        <v>2682</v>
      </c>
      <c r="F779" s="151" t="s">
        <v>2669</v>
      </c>
      <c r="G779" s="154">
        <v>2</v>
      </c>
      <c r="H779" s="152">
        <f>INDEX(prices,MATCH('Food Data'!E779,foods, 0),MATCH('Food Data'!F779,districts,0))</f>
        <v>5.65</v>
      </c>
      <c r="I779" s="152">
        <f t="shared" si="12"/>
        <v>11.3</v>
      </c>
      <c r="J779" s="245" t="str">
        <f>TEXT(tblFood[[#This Row],[Date]],"mmmm")</f>
        <v>październik</v>
      </c>
      <c r="K779" s="152">
        <f>MONTH(tblFood[[#This Row],[Date]])</f>
        <v>10</v>
      </c>
    </row>
    <row r="780" spans="2:11">
      <c r="B780" s="236">
        <v>778</v>
      </c>
      <c r="C780" s="153">
        <v>45530</v>
      </c>
      <c r="D780" s="151" t="s">
        <v>2731</v>
      </c>
      <c r="E780" s="151" t="s">
        <v>2710</v>
      </c>
      <c r="F780" s="151" t="s">
        <v>2671</v>
      </c>
      <c r="G780" s="154">
        <v>14</v>
      </c>
      <c r="H780" s="152">
        <f>INDEX(prices,MATCH('Food Data'!E780,foods, 0),MATCH('Food Data'!F780,districts,0))</f>
        <v>8.67</v>
      </c>
      <c r="I780" s="152">
        <f t="shared" si="12"/>
        <v>121.38</v>
      </c>
      <c r="J780" s="245" t="str">
        <f>TEXT(tblFood[[#This Row],[Date]],"mmmm")</f>
        <v>sierpień</v>
      </c>
      <c r="K780" s="152">
        <f>MONTH(tblFood[[#This Row],[Date]])</f>
        <v>8</v>
      </c>
    </row>
    <row r="781" spans="2:11">
      <c r="B781" s="236">
        <v>779</v>
      </c>
      <c r="C781" s="153">
        <v>45508</v>
      </c>
      <c r="D781" s="151" t="s">
        <v>2744</v>
      </c>
      <c r="E781" s="151" t="s">
        <v>2706</v>
      </c>
      <c r="F781" s="151" t="s">
        <v>2672</v>
      </c>
      <c r="G781" s="154">
        <v>16</v>
      </c>
      <c r="H781" s="152">
        <f>INDEX(prices,MATCH('Food Data'!E781,foods, 0),MATCH('Food Data'!F781,districts,0))</f>
        <v>10.96</v>
      </c>
      <c r="I781" s="152">
        <f t="shared" si="12"/>
        <v>175.36</v>
      </c>
      <c r="J781" s="245" t="str">
        <f>TEXT(tblFood[[#This Row],[Date]],"mmmm")</f>
        <v>sierpień</v>
      </c>
      <c r="K781" s="152">
        <f>MONTH(tblFood[[#This Row],[Date]])</f>
        <v>8</v>
      </c>
    </row>
    <row r="782" spans="2:11">
      <c r="B782" s="236">
        <v>780</v>
      </c>
      <c r="C782" s="153">
        <v>45295</v>
      </c>
      <c r="D782" s="151" t="s">
        <v>2729</v>
      </c>
      <c r="E782" s="151" t="s">
        <v>2691</v>
      </c>
      <c r="F782" s="151" t="s">
        <v>2671</v>
      </c>
      <c r="G782" s="154">
        <v>1</v>
      </c>
      <c r="H782" s="152">
        <f>INDEX(prices,MATCH('Food Data'!E782,foods, 0),MATCH('Food Data'!F782,districts,0))</f>
        <v>9.99</v>
      </c>
      <c r="I782" s="152">
        <f t="shared" si="12"/>
        <v>9.99</v>
      </c>
      <c r="J782" s="245" t="str">
        <f>TEXT(tblFood[[#This Row],[Date]],"mmmm")</f>
        <v>styczeń</v>
      </c>
      <c r="K782" s="152">
        <f>MONTH(tblFood[[#This Row],[Date]])</f>
        <v>1</v>
      </c>
    </row>
    <row r="783" spans="2:11">
      <c r="B783" s="236">
        <v>781</v>
      </c>
      <c r="C783" s="153">
        <v>45622</v>
      </c>
      <c r="D783" s="151" t="s">
        <v>2729</v>
      </c>
      <c r="E783" s="151" t="s">
        <v>2691</v>
      </c>
      <c r="F783" s="151" t="s">
        <v>2670</v>
      </c>
      <c r="G783" s="154">
        <v>8</v>
      </c>
      <c r="H783" s="152">
        <f>INDEX(prices,MATCH('Food Data'!E783,foods, 0),MATCH('Food Data'!F783,districts,0))</f>
        <v>9.7899999999999991</v>
      </c>
      <c r="I783" s="152">
        <f t="shared" si="12"/>
        <v>78.319999999999993</v>
      </c>
      <c r="J783" s="245" t="str">
        <f>TEXT(tblFood[[#This Row],[Date]],"mmmm")</f>
        <v>listopad</v>
      </c>
      <c r="K783" s="152">
        <f>MONTH(tblFood[[#This Row],[Date]])</f>
        <v>11</v>
      </c>
    </row>
    <row r="784" spans="2:11">
      <c r="B784" s="236">
        <v>782</v>
      </c>
      <c r="C784" s="153">
        <v>45583</v>
      </c>
      <c r="D784" s="151" t="s">
        <v>2730</v>
      </c>
      <c r="E784" s="151" t="s">
        <v>2677</v>
      </c>
      <c r="F784" s="151" t="s">
        <v>2671</v>
      </c>
      <c r="G784" s="154">
        <v>3</v>
      </c>
      <c r="H784" s="152">
        <f>INDEX(prices,MATCH('Food Data'!E784,foods, 0),MATCH('Food Data'!F784,districts,0))</f>
        <v>11.01</v>
      </c>
      <c r="I784" s="152">
        <f t="shared" si="12"/>
        <v>33.03</v>
      </c>
      <c r="J784" s="245" t="str">
        <f>TEXT(tblFood[[#This Row],[Date]],"mmmm")</f>
        <v>październik</v>
      </c>
      <c r="K784" s="152">
        <f>MONTH(tblFood[[#This Row],[Date]])</f>
        <v>10</v>
      </c>
    </row>
    <row r="785" spans="2:11">
      <c r="B785" s="236">
        <v>783</v>
      </c>
      <c r="C785" s="153">
        <v>45599</v>
      </c>
      <c r="D785" s="151" t="s">
        <v>2740</v>
      </c>
      <c r="E785" s="151" t="s">
        <v>2677</v>
      </c>
      <c r="F785" s="151" t="s">
        <v>2671</v>
      </c>
      <c r="G785" s="154">
        <v>11</v>
      </c>
      <c r="H785" s="152">
        <f>INDEX(prices,MATCH('Food Data'!E785,foods, 0),MATCH('Food Data'!F785,districts,0))</f>
        <v>11.01</v>
      </c>
      <c r="I785" s="152">
        <f t="shared" si="12"/>
        <v>121.11</v>
      </c>
      <c r="J785" s="245" t="str">
        <f>TEXT(tblFood[[#This Row],[Date]],"mmmm")</f>
        <v>listopad</v>
      </c>
      <c r="K785" s="152">
        <f>MONTH(tblFood[[#This Row],[Date]])</f>
        <v>11</v>
      </c>
    </row>
    <row r="786" spans="2:11">
      <c r="B786" s="236">
        <v>784</v>
      </c>
      <c r="C786" s="153">
        <v>45399</v>
      </c>
      <c r="D786" s="151" t="s">
        <v>2735</v>
      </c>
      <c r="E786" s="151" t="s">
        <v>2701</v>
      </c>
      <c r="F786" s="151" t="s">
        <v>2669</v>
      </c>
      <c r="G786" s="154">
        <v>16</v>
      </c>
      <c r="H786" s="152">
        <f>INDEX(prices,MATCH('Food Data'!E786,foods, 0),MATCH('Food Data'!F786,districts,0))</f>
        <v>6.86</v>
      </c>
      <c r="I786" s="152">
        <f t="shared" si="12"/>
        <v>109.76</v>
      </c>
      <c r="J786" s="245" t="str">
        <f>TEXT(tblFood[[#This Row],[Date]],"mmmm")</f>
        <v>kwiecień</v>
      </c>
      <c r="K786" s="152">
        <f>MONTH(tblFood[[#This Row],[Date]])</f>
        <v>4</v>
      </c>
    </row>
    <row r="787" spans="2:11">
      <c r="B787" s="236">
        <v>785</v>
      </c>
      <c r="C787" s="153">
        <v>45296</v>
      </c>
      <c r="D787" s="151" t="s">
        <v>2748</v>
      </c>
      <c r="E787" s="151" t="s">
        <v>2696</v>
      </c>
      <c r="F787" s="151" t="s">
        <v>2669</v>
      </c>
      <c r="G787" s="154">
        <v>19</v>
      </c>
      <c r="H787" s="152">
        <f>INDEX(prices,MATCH('Food Data'!E787,foods, 0),MATCH('Food Data'!F787,districts,0))</f>
        <v>10.84</v>
      </c>
      <c r="I787" s="152">
        <f t="shared" si="12"/>
        <v>205.96</v>
      </c>
      <c r="J787" s="245" t="str">
        <f>TEXT(tblFood[[#This Row],[Date]],"mmmm")</f>
        <v>styczeń</v>
      </c>
      <c r="K787" s="152">
        <f>MONTH(tblFood[[#This Row],[Date]])</f>
        <v>1</v>
      </c>
    </row>
    <row r="788" spans="2:11">
      <c r="B788" s="236">
        <v>786</v>
      </c>
      <c r="C788" s="153">
        <v>45459</v>
      </c>
      <c r="D788" s="151" t="s">
        <v>2727</v>
      </c>
      <c r="E788" s="151" t="s">
        <v>2721</v>
      </c>
      <c r="F788" s="151" t="s">
        <v>2670</v>
      </c>
      <c r="G788" s="154">
        <v>18</v>
      </c>
      <c r="H788" s="152">
        <f>INDEX(prices,MATCH('Food Data'!E788,foods, 0),MATCH('Food Data'!F788,districts,0))</f>
        <v>15.16</v>
      </c>
      <c r="I788" s="152">
        <f t="shared" si="12"/>
        <v>272.88</v>
      </c>
      <c r="J788" s="245" t="str">
        <f>TEXT(tblFood[[#This Row],[Date]],"mmmm")</f>
        <v>czerwiec</v>
      </c>
      <c r="K788" s="152">
        <f>MONTH(tblFood[[#This Row],[Date]])</f>
        <v>6</v>
      </c>
    </row>
    <row r="789" spans="2:11">
      <c r="B789" s="236">
        <v>787</v>
      </c>
      <c r="C789" s="153">
        <v>45341</v>
      </c>
      <c r="D789" s="151" t="s">
        <v>2733</v>
      </c>
      <c r="E789" s="151" t="s">
        <v>2716</v>
      </c>
      <c r="F789" s="151" t="s">
        <v>2670</v>
      </c>
      <c r="G789" s="154">
        <v>5</v>
      </c>
      <c r="H789" s="152">
        <f>INDEX(prices,MATCH('Food Data'!E789,foods, 0),MATCH('Food Data'!F789,districts,0))</f>
        <v>5.04</v>
      </c>
      <c r="I789" s="152">
        <f t="shared" si="12"/>
        <v>25.2</v>
      </c>
      <c r="J789" s="245" t="str">
        <f>TEXT(tblFood[[#This Row],[Date]],"mmmm")</f>
        <v>luty</v>
      </c>
      <c r="K789" s="152">
        <f>MONTH(tblFood[[#This Row],[Date]])</f>
        <v>2</v>
      </c>
    </row>
    <row r="790" spans="2:11">
      <c r="B790" s="236">
        <v>788</v>
      </c>
      <c r="C790" s="153">
        <v>45388</v>
      </c>
      <c r="D790" s="151" t="s">
        <v>2734</v>
      </c>
      <c r="E790" s="151" t="s">
        <v>2688</v>
      </c>
      <c r="F790" s="151" t="s">
        <v>2670</v>
      </c>
      <c r="G790" s="154">
        <v>11</v>
      </c>
      <c r="H790" s="152">
        <f>INDEX(prices,MATCH('Food Data'!E790,foods, 0),MATCH('Food Data'!F790,districts,0))</f>
        <v>15.77</v>
      </c>
      <c r="I790" s="152">
        <f t="shared" si="12"/>
        <v>173.47</v>
      </c>
      <c r="J790" s="245" t="str">
        <f>TEXT(tblFood[[#This Row],[Date]],"mmmm")</f>
        <v>kwiecień</v>
      </c>
      <c r="K790" s="152">
        <f>MONTH(tblFood[[#This Row],[Date]])</f>
        <v>4</v>
      </c>
    </row>
    <row r="791" spans="2:11">
      <c r="B791" s="236">
        <v>789</v>
      </c>
      <c r="C791" s="153">
        <v>45358</v>
      </c>
      <c r="D791" s="151" t="s">
        <v>2726</v>
      </c>
      <c r="E791" s="151" t="s">
        <v>2701</v>
      </c>
      <c r="F791" s="151" t="s">
        <v>2670</v>
      </c>
      <c r="G791" s="154">
        <v>5</v>
      </c>
      <c r="H791" s="152">
        <f>INDEX(prices,MATCH('Food Data'!E791,foods, 0),MATCH('Food Data'!F791,districts,0))</f>
        <v>7</v>
      </c>
      <c r="I791" s="152">
        <f t="shared" si="12"/>
        <v>35</v>
      </c>
      <c r="J791" s="245" t="str">
        <f>TEXT(tblFood[[#This Row],[Date]],"mmmm")</f>
        <v>marzec</v>
      </c>
      <c r="K791" s="152">
        <f>MONTH(tblFood[[#This Row],[Date]])</f>
        <v>3</v>
      </c>
    </row>
    <row r="792" spans="2:11">
      <c r="B792" s="236">
        <v>790</v>
      </c>
      <c r="C792" s="153">
        <v>45311</v>
      </c>
      <c r="D792" s="151" t="s">
        <v>2744</v>
      </c>
      <c r="E792" s="151" t="s">
        <v>2719</v>
      </c>
      <c r="F792" s="151" t="s">
        <v>2669</v>
      </c>
      <c r="G792" s="154">
        <v>16</v>
      </c>
      <c r="H792" s="152">
        <f>INDEX(prices,MATCH('Food Data'!E792,foods, 0),MATCH('Food Data'!F792,districts,0))</f>
        <v>14.36</v>
      </c>
      <c r="I792" s="152">
        <f t="shared" si="12"/>
        <v>229.76</v>
      </c>
      <c r="J792" s="245" t="str">
        <f>TEXT(tblFood[[#This Row],[Date]],"mmmm")</f>
        <v>styczeń</v>
      </c>
      <c r="K792" s="152">
        <f>MONTH(tblFood[[#This Row],[Date]])</f>
        <v>1</v>
      </c>
    </row>
    <row r="793" spans="2:11">
      <c r="B793" s="236">
        <v>791</v>
      </c>
      <c r="C793" s="153">
        <v>45478</v>
      </c>
      <c r="D793" s="151" t="s">
        <v>2745</v>
      </c>
      <c r="E793" s="151" t="s">
        <v>2686</v>
      </c>
      <c r="F793" s="151" t="s">
        <v>2670</v>
      </c>
      <c r="G793" s="154">
        <v>6</v>
      </c>
      <c r="H793" s="152">
        <f>INDEX(prices,MATCH('Food Data'!E793,foods, 0),MATCH('Food Data'!F793,districts,0))</f>
        <v>13.09</v>
      </c>
      <c r="I793" s="152">
        <f t="shared" si="12"/>
        <v>78.539999999999992</v>
      </c>
      <c r="J793" s="245" t="str">
        <f>TEXT(tblFood[[#This Row],[Date]],"mmmm")</f>
        <v>lipiec</v>
      </c>
      <c r="K793" s="152">
        <f>MONTH(tblFood[[#This Row],[Date]])</f>
        <v>7</v>
      </c>
    </row>
    <row r="794" spans="2:11">
      <c r="B794" s="236">
        <v>792</v>
      </c>
      <c r="C794" s="153">
        <v>45319</v>
      </c>
      <c r="D794" s="151" t="s">
        <v>2743</v>
      </c>
      <c r="E794" s="151" t="s">
        <v>2662</v>
      </c>
      <c r="F794" s="151" t="s">
        <v>2670</v>
      </c>
      <c r="G794" s="154">
        <v>18</v>
      </c>
      <c r="H794" s="152">
        <f>INDEX(prices,MATCH('Food Data'!E794,foods, 0),MATCH('Food Data'!F794,districts,0))</f>
        <v>13.42</v>
      </c>
      <c r="I794" s="152">
        <f t="shared" si="12"/>
        <v>241.56</v>
      </c>
      <c r="J794" s="245" t="str">
        <f>TEXT(tblFood[[#This Row],[Date]],"mmmm")</f>
        <v>styczeń</v>
      </c>
      <c r="K794" s="152">
        <f>MONTH(tblFood[[#This Row],[Date]])</f>
        <v>1</v>
      </c>
    </row>
    <row r="795" spans="2:11">
      <c r="B795" s="236">
        <v>793</v>
      </c>
      <c r="C795" s="153">
        <v>45530</v>
      </c>
      <c r="D795" s="151" t="s">
        <v>2739</v>
      </c>
      <c r="E795" s="151" t="s">
        <v>2705</v>
      </c>
      <c r="F795" s="151" t="s">
        <v>2669</v>
      </c>
      <c r="G795" s="154">
        <v>11</v>
      </c>
      <c r="H795" s="152">
        <f>INDEX(prices,MATCH('Food Data'!E795,foods, 0),MATCH('Food Data'!F795,districts,0))</f>
        <v>8.58</v>
      </c>
      <c r="I795" s="152">
        <f t="shared" si="12"/>
        <v>94.38</v>
      </c>
      <c r="J795" s="245" t="str">
        <f>TEXT(tblFood[[#This Row],[Date]],"mmmm")</f>
        <v>sierpień</v>
      </c>
      <c r="K795" s="152">
        <f>MONTH(tblFood[[#This Row],[Date]])</f>
        <v>8</v>
      </c>
    </row>
    <row r="796" spans="2:11">
      <c r="B796" s="236">
        <v>794</v>
      </c>
      <c r="C796" s="153">
        <v>45431</v>
      </c>
      <c r="D796" s="151" t="s">
        <v>2748</v>
      </c>
      <c r="E796" s="151" t="s">
        <v>2708</v>
      </c>
      <c r="F796" s="151" t="s">
        <v>2669</v>
      </c>
      <c r="G796" s="154">
        <v>20</v>
      </c>
      <c r="H796" s="152">
        <f>INDEX(prices,MATCH('Food Data'!E796,foods, 0),MATCH('Food Data'!F796,districts,0))</f>
        <v>4.84</v>
      </c>
      <c r="I796" s="152">
        <f t="shared" si="12"/>
        <v>96.8</v>
      </c>
      <c r="J796" s="245" t="str">
        <f>TEXT(tblFood[[#This Row],[Date]],"mmmm")</f>
        <v>maj</v>
      </c>
      <c r="K796" s="152">
        <f>MONTH(tblFood[[#This Row],[Date]])</f>
        <v>5</v>
      </c>
    </row>
    <row r="797" spans="2:11">
      <c r="B797" s="236">
        <v>795</v>
      </c>
      <c r="C797" s="153">
        <v>45457</v>
      </c>
      <c r="D797" s="151" t="s">
        <v>2741</v>
      </c>
      <c r="E797" s="151" t="s">
        <v>2705</v>
      </c>
      <c r="F797" s="151" t="s">
        <v>2672</v>
      </c>
      <c r="G797" s="154">
        <v>18</v>
      </c>
      <c r="H797" s="152">
        <f>INDEX(prices,MATCH('Food Data'!E797,foods, 0),MATCH('Food Data'!F797,districts,0))</f>
        <v>7.32</v>
      </c>
      <c r="I797" s="152">
        <f t="shared" si="12"/>
        <v>131.76</v>
      </c>
      <c r="J797" s="245" t="str">
        <f>TEXT(tblFood[[#This Row],[Date]],"mmmm")</f>
        <v>czerwiec</v>
      </c>
      <c r="K797" s="152">
        <f>MONTH(tblFood[[#This Row],[Date]])</f>
        <v>6</v>
      </c>
    </row>
    <row r="798" spans="2:11">
      <c r="B798" s="236">
        <v>796</v>
      </c>
      <c r="C798" s="153">
        <v>45544</v>
      </c>
      <c r="D798" s="151" t="s">
        <v>2729</v>
      </c>
      <c r="E798" s="151" t="s">
        <v>2678</v>
      </c>
      <c r="F798" s="151" t="s">
        <v>2672</v>
      </c>
      <c r="G798" s="154">
        <v>18</v>
      </c>
      <c r="H798" s="152">
        <f>INDEX(prices,MATCH('Food Data'!E798,foods, 0),MATCH('Food Data'!F798,districts,0))</f>
        <v>5.31</v>
      </c>
      <c r="I798" s="152">
        <f t="shared" si="12"/>
        <v>95.58</v>
      </c>
      <c r="J798" s="245" t="str">
        <f>TEXT(tblFood[[#This Row],[Date]],"mmmm")</f>
        <v>wrzesień</v>
      </c>
      <c r="K798" s="152">
        <f>MONTH(tblFood[[#This Row],[Date]])</f>
        <v>9</v>
      </c>
    </row>
    <row r="799" spans="2:11">
      <c r="B799" s="236">
        <v>797</v>
      </c>
      <c r="C799" s="153">
        <v>45594</v>
      </c>
      <c r="D799" s="151" t="s">
        <v>2749</v>
      </c>
      <c r="E799" s="151" t="s">
        <v>2717</v>
      </c>
      <c r="F799" s="151" t="s">
        <v>2669</v>
      </c>
      <c r="G799" s="154">
        <v>2</v>
      </c>
      <c r="H799" s="152">
        <f>INDEX(prices,MATCH('Food Data'!E799,foods, 0),MATCH('Food Data'!F799,districts,0))</f>
        <v>14.54</v>
      </c>
      <c r="I799" s="152">
        <f t="shared" si="12"/>
        <v>29.08</v>
      </c>
      <c r="J799" s="245" t="str">
        <f>TEXT(tblFood[[#This Row],[Date]],"mmmm")</f>
        <v>październik</v>
      </c>
      <c r="K799" s="152">
        <f>MONTH(tblFood[[#This Row],[Date]])</f>
        <v>10</v>
      </c>
    </row>
    <row r="800" spans="2:11">
      <c r="B800" s="236">
        <v>798</v>
      </c>
      <c r="C800" s="153">
        <v>45402</v>
      </c>
      <c r="D800" s="151" t="s">
        <v>2742</v>
      </c>
      <c r="E800" s="151" t="s">
        <v>2692</v>
      </c>
      <c r="F800" s="151" t="s">
        <v>2669</v>
      </c>
      <c r="G800" s="154">
        <v>16</v>
      </c>
      <c r="H800" s="152">
        <f>INDEX(prices,MATCH('Food Data'!E800,foods, 0),MATCH('Food Data'!F800,districts,0))</f>
        <v>5.25</v>
      </c>
      <c r="I800" s="152">
        <f t="shared" si="12"/>
        <v>84</v>
      </c>
      <c r="J800" s="245" t="str">
        <f>TEXT(tblFood[[#This Row],[Date]],"mmmm")</f>
        <v>kwiecień</v>
      </c>
      <c r="K800" s="152">
        <f>MONTH(tblFood[[#This Row],[Date]])</f>
        <v>4</v>
      </c>
    </row>
    <row r="801" spans="2:11">
      <c r="B801" s="236">
        <v>799</v>
      </c>
      <c r="C801" s="153">
        <v>45443</v>
      </c>
      <c r="D801" s="151" t="s">
        <v>2746</v>
      </c>
      <c r="E801" s="151" t="s">
        <v>2683</v>
      </c>
      <c r="F801" s="151" t="s">
        <v>2672</v>
      </c>
      <c r="G801" s="154">
        <v>18</v>
      </c>
      <c r="H801" s="152">
        <f>INDEX(prices,MATCH('Food Data'!E801,foods, 0),MATCH('Food Data'!F801,districts,0))</f>
        <v>9.0500000000000007</v>
      </c>
      <c r="I801" s="152">
        <f t="shared" si="12"/>
        <v>162.9</v>
      </c>
      <c r="J801" s="245" t="str">
        <f>TEXT(tblFood[[#This Row],[Date]],"mmmm")</f>
        <v>maj</v>
      </c>
      <c r="K801" s="152">
        <f>MONTH(tblFood[[#This Row],[Date]])</f>
        <v>5</v>
      </c>
    </row>
    <row r="802" spans="2:11">
      <c r="B802" s="236">
        <v>800</v>
      </c>
      <c r="C802" s="153">
        <v>45573</v>
      </c>
      <c r="D802" s="151" t="s">
        <v>2730</v>
      </c>
      <c r="E802" s="151" t="s">
        <v>2719</v>
      </c>
      <c r="F802" s="151" t="s">
        <v>2671</v>
      </c>
      <c r="G802" s="154">
        <v>3</v>
      </c>
      <c r="H802" s="152">
        <f>INDEX(prices,MATCH('Food Data'!E802,foods, 0),MATCH('Food Data'!F802,districts,0))</f>
        <v>15.68</v>
      </c>
      <c r="I802" s="152">
        <f t="shared" si="12"/>
        <v>47.04</v>
      </c>
      <c r="J802" s="245" t="str">
        <f>TEXT(tblFood[[#This Row],[Date]],"mmmm")</f>
        <v>październik</v>
      </c>
      <c r="K802" s="152">
        <f>MONTH(tblFood[[#This Row],[Date]])</f>
        <v>10</v>
      </c>
    </row>
    <row r="803" spans="2:11">
      <c r="B803" s="236">
        <v>801</v>
      </c>
      <c r="C803" s="153">
        <v>45592</v>
      </c>
      <c r="D803" s="151" t="s">
        <v>2743</v>
      </c>
      <c r="E803" s="151" t="s">
        <v>2715</v>
      </c>
      <c r="F803" s="151" t="s">
        <v>2669</v>
      </c>
      <c r="G803" s="154">
        <v>18</v>
      </c>
      <c r="H803" s="152">
        <f>INDEX(prices,MATCH('Food Data'!E803,foods, 0),MATCH('Food Data'!F803,districts,0))</f>
        <v>9.8800000000000008</v>
      </c>
      <c r="I803" s="152">
        <f t="shared" si="12"/>
        <v>177.84</v>
      </c>
      <c r="J803" s="245" t="str">
        <f>TEXT(tblFood[[#This Row],[Date]],"mmmm")</f>
        <v>październik</v>
      </c>
      <c r="K803" s="152">
        <f>MONTH(tblFood[[#This Row],[Date]])</f>
        <v>10</v>
      </c>
    </row>
    <row r="804" spans="2:11">
      <c r="B804" s="236">
        <v>802</v>
      </c>
      <c r="C804" s="153">
        <v>45462</v>
      </c>
      <c r="D804" s="151" t="s">
        <v>2729</v>
      </c>
      <c r="E804" s="151" t="s">
        <v>2701</v>
      </c>
      <c r="F804" s="151" t="s">
        <v>2670</v>
      </c>
      <c r="G804" s="154">
        <v>8</v>
      </c>
      <c r="H804" s="152">
        <f>INDEX(prices,MATCH('Food Data'!E804,foods, 0),MATCH('Food Data'!F804,districts,0))</f>
        <v>7</v>
      </c>
      <c r="I804" s="152">
        <f t="shared" si="12"/>
        <v>56</v>
      </c>
      <c r="J804" s="245" t="str">
        <f>TEXT(tblFood[[#This Row],[Date]],"mmmm")</f>
        <v>czerwiec</v>
      </c>
      <c r="K804" s="152">
        <f>MONTH(tblFood[[#This Row],[Date]])</f>
        <v>6</v>
      </c>
    </row>
    <row r="805" spans="2:11">
      <c r="B805" s="236">
        <v>803</v>
      </c>
      <c r="C805" s="153">
        <v>45293</v>
      </c>
      <c r="D805" s="151" t="s">
        <v>2733</v>
      </c>
      <c r="E805" s="151" t="s">
        <v>2709</v>
      </c>
      <c r="F805" s="151" t="s">
        <v>2670</v>
      </c>
      <c r="G805" s="154">
        <v>6</v>
      </c>
      <c r="H805" s="152">
        <f>INDEX(prices,MATCH('Food Data'!E805,foods, 0),MATCH('Food Data'!F805,districts,0))</f>
        <v>12.37</v>
      </c>
      <c r="I805" s="152">
        <f t="shared" si="12"/>
        <v>74.22</v>
      </c>
      <c r="J805" s="245" t="str">
        <f>TEXT(tblFood[[#This Row],[Date]],"mmmm")</f>
        <v>styczeń</v>
      </c>
      <c r="K805" s="152">
        <f>MONTH(tblFood[[#This Row],[Date]])</f>
        <v>1</v>
      </c>
    </row>
    <row r="806" spans="2:11">
      <c r="B806" s="236">
        <v>804</v>
      </c>
      <c r="C806" s="153">
        <v>45303</v>
      </c>
      <c r="D806" s="151" t="s">
        <v>2728</v>
      </c>
      <c r="E806" s="151" t="s">
        <v>2694</v>
      </c>
      <c r="F806" s="151" t="s">
        <v>2672</v>
      </c>
      <c r="G806" s="154">
        <v>17</v>
      </c>
      <c r="H806" s="152">
        <f>INDEX(prices,MATCH('Food Data'!E806,foods, 0),MATCH('Food Data'!F806,districts,0))</f>
        <v>6.69</v>
      </c>
      <c r="I806" s="152">
        <f t="shared" si="12"/>
        <v>113.73</v>
      </c>
      <c r="J806" s="245" t="str">
        <f>TEXT(tblFood[[#This Row],[Date]],"mmmm")</f>
        <v>styczeń</v>
      </c>
      <c r="K806" s="152">
        <f>MONTH(tblFood[[#This Row],[Date]])</f>
        <v>1</v>
      </c>
    </row>
    <row r="807" spans="2:11">
      <c r="B807" s="236">
        <v>805</v>
      </c>
      <c r="C807" s="153">
        <v>45556</v>
      </c>
      <c r="D807" s="151" t="s">
        <v>2743</v>
      </c>
      <c r="E807" s="151" t="s">
        <v>2704</v>
      </c>
      <c r="F807" s="151" t="s">
        <v>2669</v>
      </c>
      <c r="G807" s="154">
        <v>7</v>
      </c>
      <c r="H807" s="152">
        <f>INDEX(prices,MATCH('Food Data'!E807,foods, 0),MATCH('Food Data'!F807,districts,0))</f>
        <v>7.32</v>
      </c>
      <c r="I807" s="152">
        <f t="shared" si="12"/>
        <v>51.24</v>
      </c>
      <c r="J807" s="245" t="str">
        <f>TEXT(tblFood[[#This Row],[Date]],"mmmm")</f>
        <v>wrzesień</v>
      </c>
      <c r="K807" s="152">
        <f>MONTH(tblFood[[#This Row],[Date]])</f>
        <v>9</v>
      </c>
    </row>
    <row r="808" spans="2:11">
      <c r="B808" s="236">
        <v>806</v>
      </c>
      <c r="C808" s="153">
        <v>45547</v>
      </c>
      <c r="D808" s="151" t="s">
        <v>2740</v>
      </c>
      <c r="E808" s="151" t="s">
        <v>2714</v>
      </c>
      <c r="F808" s="151" t="s">
        <v>2670</v>
      </c>
      <c r="G808" s="154">
        <v>6</v>
      </c>
      <c r="H808" s="152">
        <f>INDEX(prices,MATCH('Food Data'!E808,foods, 0),MATCH('Food Data'!F808,districts,0))</f>
        <v>7.75</v>
      </c>
      <c r="I808" s="152">
        <f t="shared" si="12"/>
        <v>46.5</v>
      </c>
      <c r="J808" s="245" t="str">
        <f>TEXT(tblFood[[#This Row],[Date]],"mmmm")</f>
        <v>wrzesień</v>
      </c>
      <c r="K808" s="152">
        <f>MONTH(tblFood[[#This Row],[Date]])</f>
        <v>9</v>
      </c>
    </row>
    <row r="809" spans="2:11">
      <c r="B809" s="236">
        <v>807</v>
      </c>
      <c r="C809" s="153">
        <v>45513</v>
      </c>
      <c r="D809" s="151" t="s">
        <v>2745</v>
      </c>
      <c r="E809" s="151" t="s">
        <v>2677</v>
      </c>
      <c r="F809" s="151" t="s">
        <v>2669</v>
      </c>
      <c r="G809" s="154">
        <v>4</v>
      </c>
      <c r="H809" s="152">
        <f>INDEX(prices,MATCH('Food Data'!E809,foods, 0),MATCH('Food Data'!F809,districts,0))</f>
        <v>9.6199999999999992</v>
      </c>
      <c r="I809" s="152">
        <f t="shared" si="12"/>
        <v>38.479999999999997</v>
      </c>
      <c r="J809" s="245" t="str">
        <f>TEXT(tblFood[[#This Row],[Date]],"mmmm")</f>
        <v>sierpień</v>
      </c>
      <c r="K809" s="152">
        <f>MONTH(tblFood[[#This Row],[Date]])</f>
        <v>8</v>
      </c>
    </row>
    <row r="810" spans="2:11">
      <c r="B810" s="236">
        <v>808</v>
      </c>
      <c r="C810" s="153">
        <v>45328</v>
      </c>
      <c r="D810" s="151" t="s">
        <v>2743</v>
      </c>
      <c r="E810" s="151" t="s">
        <v>2699</v>
      </c>
      <c r="F810" s="151" t="s">
        <v>2672</v>
      </c>
      <c r="G810" s="154">
        <v>14</v>
      </c>
      <c r="H810" s="152">
        <f>INDEX(prices,MATCH('Food Data'!E810,foods, 0),MATCH('Food Data'!F810,districts,0))</f>
        <v>7.11</v>
      </c>
      <c r="I810" s="152">
        <f t="shared" si="12"/>
        <v>99.54</v>
      </c>
      <c r="J810" s="245" t="str">
        <f>TEXT(tblFood[[#This Row],[Date]],"mmmm")</f>
        <v>luty</v>
      </c>
      <c r="K810" s="152">
        <f>MONTH(tblFood[[#This Row],[Date]])</f>
        <v>2</v>
      </c>
    </row>
    <row r="811" spans="2:11">
      <c r="B811" s="236">
        <v>809</v>
      </c>
      <c r="C811" s="153">
        <v>45516</v>
      </c>
      <c r="D811" s="151" t="s">
        <v>2735</v>
      </c>
      <c r="E811" s="151" t="s">
        <v>2705</v>
      </c>
      <c r="F811" s="151" t="s">
        <v>2671</v>
      </c>
      <c r="G811" s="154">
        <v>6</v>
      </c>
      <c r="H811" s="152">
        <f>INDEX(prices,MATCH('Food Data'!E811,foods, 0),MATCH('Food Data'!F811,districts,0))</f>
        <v>7.18</v>
      </c>
      <c r="I811" s="152">
        <f t="shared" si="12"/>
        <v>43.08</v>
      </c>
      <c r="J811" s="245" t="str">
        <f>TEXT(tblFood[[#This Row],[Date]],"mmmm")</f>
        <v>sierpień</v>
      </c>
      <c r="K811" s="152">
        <f>MONTH(tblFood[[#This Row],[Date]])</f>
        <v>8</v>
      </c>
    </row>
    <row r="812" spans="2:11">
      <c r="B812" s="236">
        <v>810</v>
      </c>
      <c r="C812" s="153">
        <v>45607</v>
      </c>
      <c r="D812" s="151" t="s">
        <v>2740</v>
      </c>
      <c r="E812" s="151" t="s">
        <v>2705</v>
      </c>
      <c r="F812" s="151" t="s">
        <v>2671</v>
      </c>
      <c r="G812" s="154">
        <v>14</v>
      </c>
      <c r="H812" s="152">
        <f>INDEX(prices,MATCH('Food Data'!E812,foods, 0),MATCH('Food Data'!F812,districts,0))</f>
        <v>7.18</v>
      </c>
      <c r="I812" s="152">
        <f t="shared" si="12"/>
        <v>100.52</v>
      </c>
      <c r="J812" s="245" t="str">
        <f>TEXT(tblFood[[#This Row],[Date]],"mmmm")</f>
        <v>listopad</v>
      </c>
      <c r="K812" s="152">
        <f>MONTH(tblFood[[#This Row],[Date]])</f>
        <v>11</v>
      </c>
    </row>
    <row r="813" spans="2:11">
      <c r="B813" s="236">
        <v>811</v>
      </c>
      <c r="C813" s="153">
        <v>45593</v>
      </c>
      <c r="D813" s="151" t="s">
        <v>2728</v>
      </c>
      <c r="E813" s="151" t="s">
        <v>2676</v>
      </c>
      <c r="F813" s="151" t="s">
        <v>2671</v>
      </c>
      <c r="G813" s="154">
        <v>14</v>
      </c>
      <c r="H813" s="152">
        <f>INDEX(prices,MATCH('Food Data'!E813,foods, 0),MATCH('Food Data'!F813,districts,0))</f>
        <v>14.51</v>
      </c>
      <c r="I813" s="152">
        <f t="shared" si="12"/>
        <v>203.14</v>
      </c>
      <c r="J813" s="245" t="str">
        <f>TEXT(tblFood[[#This Row],[Date]],"mmmm")</f>
        <v>październik</v>
      </c>
      <c r="K813" s="152">
        <f>MONTH(tblFood[[#This Row],[Date]])</f>
        <v>10</v>
      </c>
    </row>
    <row r="814" spans="2:11">
      <c r="B814" s="236">
        <v>812</v>
      </c>
      <c r="C814" s="153">
        <v>45443</v>
      </c>
      <c r="D814" s="151" t="s">
        <v>2739</v>
      </c>
      <c r="E814" s="151" t="s">
        <v>2674</v>
      </c>
      <c r="F814" s="151" t="s">
        <v>2669</v>
      </c>
      <c r="G814" s="154">
        <v>14</v>
      </c>
      <c r="H814" s="152">
        <f>INDEX(prices,MATCH('Food Data'!E814,foods, 0),MATCH('Food Data'!F814,districts,0))</f>
        <v>5.3</v>
      </c>
      <c r="I814" s="152">
        <f t="shared" si="12"/>
        <v>74.2</v>
      </c>
      <c r="J814" s="245" t="str">
        <f>TEXT(tblFood[[#This Row],[Date]],"mmmm")</f>
        <v>maj</v>
      </c>
      <c r="K814" s="152">
        <f>MONTH(tblFood[[#This Row],[Date]])</f>
        <v>5</v>
      </c>
    </row>
    <row r="815" spans="2:11">
      <c r="B815" s="236">
        <v>813</v>
      </c>
      <c r="C815" s="153">
        <v>45376</v>
      </c>
      <c r="D815" s="151" t="s">
        <v>2739</v>
      </c>
      <c r="E815" s="151" t="s">
        <v>2712</v>
      </c>
      <c r="F815" s="151" t="s">
        <v>2672</v>
      </c>
      <c r="G815" s="154">
        <v>20</v>
      </c>
      <c r="H815" s="152">
        <f>INDEX(prices,MATCH('Food Data'!E815,foods, 0),MATCH('Food Data'!F815,districts,0))</f>
        <v>5.38</v>
      </c>
      <c r="I815" s="152">
        <f t="shared" si="12"/>
        <v>107.6</v>
      </c>
      <c r="J815" s="245" t="str">
        <f>TEXT(tblFood[[#This Row],[Date]],"mmmm")</f>
        <v>marzec</v>
      </c>
      <c r="K815" s="152">
        <f>MONTH(tblFood[[#This Row],[Date]])</f>
        <v>3</v>
      </c>
    </row>
    <row r="816" spans="2:11">
      <c r="B816" s="236">
        <v>814</v>
      </c>
      <c r="C816" s="153">
        <v>45620</v>
      </c>
      <c r="D816" s="151" t="s">
        <v>2745</v>
      </c>
      <c r="E816" s="151" t="s">
        <v>2707</v>
      </c>
      <c r="F816" s="151" t="s">
        <v>2669</v>
      </c>
      <c r="G816" s="154">
        <v>6</v>
      </c>
      <c r="H816" s="152">
        <f>INDEX(prices,MATCH('Food Data'!E816,foods, 0),MATCH('Food Data'!F816,districts,0))</f>
        <v>11.75</v>
      </c>
      <c r="I816" s="152">
        <f t="shared" si="12"/>
        <v>70.5</v>
      </c>
      <c r="J816" s="245" t="str">
        <f>TEXT(tblFood[[#This Row],[Date]],"mmmm")</f>
        <v>listopad</v>
      </c>
      <c r="K816" s="152">
        <f>MONTH(tblFood[[#This Row],[Date]])</f>
        <v>11</v>
      </c>
    </row>
    <row r="817" spans="2:11">
      <c r="B817" s="236">
        <v>815</v>
      </c>
      <c r="C817" s="153">
        <v>45308</v>
      </c>
      <c r="D817" s="151" t="s">
        <v>2738</v>
      </c>
      <c r="E817" s="151" t="s">
        <v>2679</v>
      </c>
      <c r="F817" s="151" t="s">
        <v>2672</v>
      </c>
      <c r="G817" s="154">
        <v>15</v>
      </c>
      <c r="H817" s="152">
        <f>INDEX(prices,MATCH('Food Data'!E817,foods, 0),MATCH('Food Data'!F817,districts,0))</f>
        <v>9.43</v>
      </c>
      <c r="I817" s="152">
        <f t="shared" si="12"/>
        <v>141.44999999999999</v>
      </c>
      <c r="J817" s="245" t="str">
        <f>TEXT(tblFood[[#This Row],[Date]],"mmmm")</f>
        <v>styczeń</v>
      </c>
      <c r="K817" s="152">
        <f>MONTH(tblFood[[#This Row],[Date]])</f>
        <v>1</v>
      </c>
    </row>
    <row r="818" spans="2:11">
      <c r="B818" s="236">
        <v>816</v>
      </c>
      <c r="C818" s="153">
        <v>45435</v>
      </c>
      <c r="D818" s="151" t="s">
        <v>2732</v>
      </c>
      <c r="E818" s="151" t="s">
        <v>2688</v>
      </c>
      <c r="F818" s="151" t="s">
        <v>2669</v>
      </c>
      <c r="G818" s="154">
        <v>7</v>
      </c>
      <c r="H818" s="152">
        <f>INDEX(prices,MATCH('Food Data'!E818,foods, 0),MATCH('Food Data'!F818,districts,0))</f>
        <v>14.6</v>
      </c>
      <c r="I818" s="152">
        <f t="shared" si="12"/>
        <v>102.2</v>
      </c>
      <c r="J818" s="245" t="str">
        <f>TEXT(tblFood[[#This Row],[Date]],"mmmm")</f>
        <v>maj</v>
      </c>
      <c r="K818" s="152">
        <f>MONTH(tblFood[[#This Row],[Date]])</f>
        <v>5</v>
      </c>
    </row>
    <row r="819" spans="2:11">
      <c r="B819" s="236">
        <v>817</v>
      </c>
      <c r="C819" s="153">
        <v>45590</v>
      </c>
      <c r="D819" s="151" t="s">
        <v>2727</v>
      </c>
      <c r="E819" s="151" t="s">
        <v>2674</v>
      </c>
      <c r="F819" s="151" t="s">
        <v>2672</v>
      </c>
      <c r="G819" s="154">
        <v>20</v>
      </c>
      <c r="H819" s="152">
        <f>INDEX(prices,MATCH('Food Data'!E819,foods, 0),MATCH('Food Data'!F819,districts,0))</f>
        <v>5.82</v>
      </c>
      <c r="I819" s="152">
        <f t="shared" si="12"/>
        <v>116.4</v>
      </c>
      <c r="J819" s="245" t="str">
        <f>TEXT(tblFood[[#This Row],[Date]],"mmmm")</f>
        <v>październik</v>
      </c>
      <c r="K819" s="152">
        <f>MONTH(tblFood[[#This Row],[Date]])</f>
        <v>10</v>
      </c>
    </row>
    <row r="820" spans="2:11">
      <c r="B820" s="236">
        <v>818</v>
      </c>
      <c r="C820" s="153">
        <v>45342</v>
      </c>
      <c r="D820" s="151" t="s">
        <v>2737</v>
      </c>
      <c r="E820" s="151" t="s">
        <v>2712</v>
      </c>
      <c r="F820" s="151" t="s">
        <v>2671</v>
      </c>
      <c r="G820" s="154">
        <v>10</v>
      </c>
      <c r="H820" s="152">
        <f>INDEX(prices,MATCH('Food Data'!E820,foods, 0),MATCH('Food Data'!F820,districts,0))</f>
        <v>5.08</v>
      </c>
      <c r="I820" s="152">
        <f t="shared" si="12"/>
        <v>50.8</v>
      </c>
      <c r="J820" s="245" t="str">
        <f>TEXT(tblFood[[#This Row],[Date]],"mmmm")</f>
        <v>luty</v>
      </c>
      <c r="K820" s="152">
        <f>MONTH(tblFood[[#This Row],[Date]])</f>
        <v>2</v>
      </c>
    </row>
    <row r="821" spans="2:11">
      <c r="B821" s="236">
        <v>819</v>
      </c>
      <c r="C821" s="153">
        <v>45376</v>
      </c>
      <c r="D821" s="151" t="s">
        <v>2726</v>
      </c>
      <c r="E821" s="151" t="s">
        <v>2689</v>
      </c>
      <c r="F821" s="151" t="s">
        <v>2670</v>
      </c>
      <c r="G821" s="154">
        <v>7</v>
      </c>
      <c r="H821" s="152">
        <f>INDEX(prices,MATCH('Food Data'!E821,foods, 0),MATCH('Food Data'!F821,districts,0))</f>
        <v>10.18</v>
      </c>
      <c r="I821" s="152">
        <f t="shared" si="12"/>
        <v>71.259999999999991</v>
      </c>
      <c r="J821" s="245" t="str">
        <f>TEXT(tblFood[[#This Row],[Date]],"mmmm")</f>
        <v>marzec</v>
      </c>
      <c r="K821" s="152">
        <f>MONTH(tblFood[[#This Row],[Date]])</f>
        <v>3</v>
      </c>
    </row>
    <row r="822" spans="2:11">
      <c r="B822" s="236">
        <v>820</v>
      </c>
      <c r="C822" s="153">
        <v>45313</v>
      </c>
      <c r="D822" s="151" t="s">
        <v>2729</v>
      </c>
      <c r="E822" s="151" t="s">
        <v>2676</v>
      </c>
      <c r="F822" s="151" t="s">
        <v>2669</v>
      </c>
      <c r="G822" s="154">
        <v>1</v>
      </c>
      <c r="H822" s="152">
        <f>INDEX(prices,MATCH('Food Data'!E822,foods, 0),MATCH('Food Data'!F822,districts,0))</f>
        <v>15.32</v>
      </c>
      <c r="I822" s="152">
        <f t="shared" si="12"/>
        <v>15.32</v>
      </c>
      <c r="J822" s="245" t="str">
        <f>TEXT(tblFood[[#This Row],[Date]],"mmmm")</f>
        <v>styczeń</v>
      </c>
      <c r="K822" s="152">
        <f>MONTH(tblFood[[#This Row],[Date]])</f>
        <v>1</v>
      </c>
    </row>
    <row r="823" spans="2:11">
      <c r="B823" s="236">
        <v>821</v>
      </c>
      <c r="C823" s="153">
        <v>45640</v>
      </c>
      <c r="D823" s="151" t="s">
        <v>2727</v>
      </c>
      <c r="E823" s="151" t="s">
        <v>2701</v>
      </c>
      <c r="F823" s="151" t="s">
        <v>2670</v>
      </c>
      <c r="G823" s="154">
        <v>13</v>
      </c>
      <c r="H823" s="152">
        <f>INDEX(prices,MATCH('Food Data'!E823,foods, 0),MATCH('Food Data'!F823,districts,0))</f>
        <v>7</v>
      </c>
      <c r="I823" s="152">
        <f t="shared" si="12"/>
        <v>91</v>
      </c>
      <c r="J823" s="245" t="str">
        <f>TEXT(tblFood[[#This Row],[Date]],"mmmm")</f>
        <v>grudzień</v>
      </c>
      <c r="K823" s="152">
        <f>MONTH(tblFood[[#This Row],[Date]])</f>
        <v>12</v>
      </c>
    </row>
    <row r="824" spans="2:11">
      <c r="B824" s="236">
        <v>822</v>
      </c>
      <c r="C824" s="153">
        <v>45512</v>
      </c>
      <c r="D824" s="151" t="s">
        <v>2732</v>
      </c>
      <c r="E824" s="151" t="s">
        <v>2704</v>
      </c>
      <c r="F824" s="151" t="s">
        <v>2672</v>
      </c>
      <c r="G824" s="154">
        <v>14</v>
      </c>
      <c r="H824" s="152">
        <f>INDEX(prices,MATCH('Food Data'!E824,foods, 0),MATCH('Food Data'!F824,districts,0))</f>
        <v>7.2</v>
      </c>
      <c r="I824" s="152">
        <f t="shared" si="12"/>
        <v>100.8</v>
      </c>
      <c r="J824" s="245" t="str">
        <f>TEXT(tblFood[[#This Row],[Date]],"mmmm")</f>
        <v>sierpień</v>
      </c>
      <c r="K824" s="152">
        <f>MONTH(tblFood[[#This Row],[Date]])</f>
        <v>8</v>
      </c>
    </row>
    <row r="825" spans="2:11">
      <c r="B825" s="236">
        <v>823</v>
      </c>
      <c r="C825" s="153">
        <v>45590</v>
      </c>
      <c r="D825" s="151" t="s">
        <v>2745</v>
      </c>
      <c r="E825" s="151" t="s">
        <v>2702</v>
      </c>
      <c r="F825" s="151" t="s">
        <v>2672</v>
      </c>
      <c r="G825" s="154">
        <v>8</v>
      </c>
      <c r="H825" s="152">
        <f>INDEX(prices,MATCH('Food Data'!E825,foods, 0),MATCH('Food Data'!F825,districts,0))</f>
        <v>5.56</v>
      </c>
      <c r="I825" s="152">
        <f t="shared" si="12"/>
        <v>44.48</v>
      </c>
      <c r="J825" s="245" t="str">
        <f>TEXT(tblFood[[#This Row],[Date]],"mmmm")</f>
        <v>październik</v>
      </c>
      <c r="K825" s="152">
        <f>MONTH(tblFood[[#This Row],[Date]])</f>
        <v>10</v>
      </c>
    </row>
    <row r="826" spans="2:11">
      <c r="B826" s="236">
        <v>824</v>
      </c>
      <c r="C826" s="153">
        <v>45556</v>
      </c>
      <c r="D826" s="151" t="s">
        <v>2732</v>
      </c>
      <c r="E826" s="151" t="s">
        <v>2698</v>
      </c>
      <c r="F826" s="151" t="s">
        <v>2669</v>
      </c>
      <c r="G826" s="154">
        <v>13</v>
      </c>
      <c r="H826" s="152">
        <f>INDEX(prices,MATCH('Food Data'!E826,foods, 0),MATCH('Food Data'!F826,districts,0))</f>
        <v>8.02</v>
      </c>
      <c r="I826" s="152">
        <f t="shared" si="12"/>
        <v>104.25999999999999</v>
      </c>
      <c r="J826" s="245" t="str">
        <f>TEXT(tblFood[[#This Row],[Date]],"mmmm")</f>
        <v>wrzesień</v>
      </c>
      <c r="K826" s="152">
        <f>MONTH(tblFood[[#This Row],[Date]])</f>
        <v>9</v>
      </c>
    </row>
    <row r="827" spans="2:11">
      <c r="B827" s="236">
        <v>825</v>
      </c>
      <c r="C827" s="153">
        <v>45651</v>
      </c>
      <c r="D827" s="151" t="s">
        <v>2739</v>
      </c>
      <c r="E827" s="151" t="s">
        <v>2705</v>
      </c>
      <c r="F827" s="151" t="s">
        <v>2670</v>
      </c>
      <c r="G827" s="154">
        <v>13</v>
      </c>
      <c r="H827" s="152">
        <f>INDEX(prices,MATCH('Food Data'!E827,foods, 0),MATCH('Food Data'!F827,districts,0))</f>
        <v>7.72</v>
      </c>
      <c r="I827" s="152">
        <f t="shared" si="12"/>
        <v>100.36</v>
      </c>
      <c r="J827" s="245" t="str">
        <f>TEXT(tblFood[[#This Row],[Date]],"mmmm")</f>
        <v>grudzień</v>
      </c>
      <c r="K827" s="152">
        <f>MONTH(tblFood[[#This Row],[Date]])</f>
        <v>12</v>
      </c>
    </row>
    <row r="828" spans="2:11">
      <c r="B828" s="236">
        <v>826</v>
      </c>
      <c r="C828" s="153">
        <v>45396</v>
      </c>
      <c r="D828" s="151" t="s">
        <v>2745</v>
      </c>
      <c r="E828" s="151" t="s">
        <v>2682</v>
      </c>
      <c r="F828" s="151" t="s">
        <v>2671</v>
      </c>
      <c r="G828" s="154">
        <v>9</v>
      </c>
      <c r="H828" s="152">
        <f>INDEX(prices,MATCH('Food Data'!E828,foods, 0),MATCH('Food Data'!F828,districts,0))</f>
        <v>5.73</v>
      </c>
      <c r="I828" s="152">
        <f t="shared" si="12"/>
        <v>51.570000000000007</v>
      </c>
      <c r="J828" s="245" t="str">
        <f>TEXT(tblFood[[#This Row],[Date]],"mmmm")</f>
        <v>kwiecień</v>
      </c>
      <c r="K828" s="152">
        <f>MONTH(tblFood[[#This Row],[Date]])</f>
        <v>4</v>
      </c>
    </row>
    <row r="829" spans="2:11">
      <c r="B829" s="236">
        <v>827</v>
      </c>
      <c r="C829" s="153">
        <v>45421</v>
      </c>
      <c r="D829" s="151" t="s">
        <v>2731</v>
      </c>
      <c r="E829" s="151" t="s">
        <v>2705</v>
      </c>
      <c r="F829" s="151" t="s">
        <v>2669</v>
      </c>
      <c r="G829" s="154">
        <v>2</v>
      </c>
      <c r="H829" s="152">
        <f>INDEX(prices,MATCH('Food Data'!E829,foods, 0),MATCH('Food Data'!F829,districts,0))</f>
        <v>8.58</v>
      </c>
      <c r="I829" s="152">
        <f t="shared" si="12"/>
        <v>17.16</v>
      </c>
      <c r="J829" s="245" t="str">
        <f>TEXT(tblFood[[#This Row],[Date]],"mmmm")</f>
        <v>maj</v>
      </c>
      <c r="K829" s="152">
        <f>MONTH(tblFood[[#This Row],[Date]])</f>
        <v>5</v>
      </c>
    </row>
    <row r="830" spans="2:11">
      <c r="B830" s="236">
        <v>828</v>
      </c>
      <c r="C830" s="153">
        <v>45330</v>
      </c>
      <c r="D830" s="151" t="s">
        <v>2748</v>
      </c>
      <c r="E830" s="151" t="s">
        <v>2703</v>
      </c>
      <c r="F830" s="151" t="s">
        <v>2672</v>
      </c>
      <c r="G830" s="154">
        <v>15</v>
      </c>
      <c r="H830" s="152">
        <f>INDEX(prices,MATCH('Food Data'!E830,foods, 0),MATCH('Food Data'!F830,districts,0))</f>
        <v>8.64</v>
      </c>
      <c r="I830" s="152">
        <f t="shared" si="12"/>
        <v>129.60000000000002</v>
      </c>
      <c r="J830" s="245" t="str">
        <f>TEXT(tblFood[[#This Row],[Date]],"mmmm")</f>
        <v>luty</v>
      </c>
      <c r="K830" s="152">
        <f>MONTH(tblFood[[#This Row],[Date]])</f>
        <v>2</v>
      </c>
    </row>
    <row r="831" spans="2:11">
      <c r="B831" s="236">
        <v>829</v>
      </c>
      <c r="C831" s="153">
        <v>45645</v>
      </c>
      <c r="D831" s="151" t="s">
        <v>2733</v>
      </c>
      <c r="E831" s="151" t="s">
        <v>2674</v>
      </c>
      <c r="F831" s="151" t="s">
        <v>2669</v>
      </c>
      <c r="G831" s="154">
        <v>5</v>
      </c>
      <c r="H831" s="152">
        <f>INDEX(prices,MATCH('Food Data'!E831,foods, 0),MATCH('Food Data'!F831,districts,0))</f>
        <v>5.3</v>
      </c>
      <c r="I831" s="152">
        <f t="shared" si="12"/>
        <v>26.5</v>
      </c>
      <c r="J831" s="245" t="str">
        <f>TEXT(tblFood[[#This Row],[Date]],"mmmm")</f>
        <v>grudzień</v>
      </c>
      <c r="K831" s="152">
        <f>MONTH(tblFood[[#This Row],[Date]])</f>
        <v>12</v>
      </c>
    </row>
    <row r="832" spans="2:11">
      <c r="B832" s="236">
        <v>830</v>
      </c>
      <c r="C832" s="153">
        <v>45656</v>
      </c>
      <c r="D832" s="151" t="s">
        <v>2749</v>
      </c>
      <c r="E832" s="151" t="s">
        <v>2708</v>
      </c>
      <c r="F832" s="151" t="s">
        <v>2671</v>
      </c>
      <c r="G832" s="154">
        <v>11</v>
      </c>
      <c r="H832" s="152">
        <f>INDEX(prices,MATCH('Food Data'!E832,foods, 0),MATCH('Food Data'!F832,districts,0))</f>
        <v>5.13</v>
      </c>
      <c r="I832" s="152">
        <f t="shared" si="12"/>
        <v>56.43</v>
      </c>
      <c r="J832" s="245" t="str">
        <f>TEXT(tblFood[[#This Row],[Date]],"mmmm")</f>
        <v>grudzień</v>
      </c>
      <c r="K832" s="152">
        <f>MONTH(tblFood[[#This Row],[Date]])</f>
        <v>12</v>
      </c>
    </row>
    <row r="833" spans="2:11">
      <c r="B833" s="236">
        <v>831</v>
      </c>
      <c r="C833" s="153">
        <v>45633</v>
      </c>
      <c r="D833" s="151" t="s">
        <v>2736</v>
      </c>
      <c r="E833" s="151" t="s">
        <v>2680</v>
      </c>
      <c r="F833" s="151" t="s">
        <v>2669</v>
      </c>
      <c r="G833" s="154">
        <v>3</v>
      </c>
      <c r="H833" s="152">
        <f>INDEX(prices,MATCH('Food Data'!E833,foods, 0),MATCH('Food Data'!F833,districts,0))</f>
        <v>1.89</v>
      </c>
      <c r="I833" s="152">
        <f t="shared" si="12"/>
        <v>5.67</v>
      </c>
      <c r="J833" s="245" t="str">
        <f>TEXT(tblFood[[#This Row],[Date]],"mmmm")</f>
        <v>grudzień</v>
      </c>
      <c r="K833" s="152">
        <f>MONTH(tblFood[[#This Row],[Date]])</f>
        <v>12</v>
      </c>
    </row>
    <row r="834" spans="2:11">
      <c r="B834" s="236">
        <v>832</v>
      </c>
      <c r="C834" s="153">
        <v>45430</v>
      </c>
      <c r="D834" s="151" t="s">
        <v>2746</v>
      </c>
      <c r="E834" s="151" t="s">
        <v>2691</v>
      </c>
      <c r="F834" s="151" t="s">
        <v>2672</v>
      </c>
      <c r="G834" s="154">
        <v>17</v>
      </c>
      <c r="H834" s="152">
        <f>INDEX(prices,MATCH('Food Data'!E834,foods, 0),MATCH('Food Data'!F834,districts,0))</f>
        <v>9.19</v>
      </c>
      <c r="I834" s="152">
        <f t="shared" si="12"/>
        <v>156.22999999999999</v>
      </c>
      <c r="J834" s="245" t="str">
        <f>TEXT(tblFood[[#This Row],[Date]],"mmmm")</f>
        <v>maj</v>
      </c>
      <c r="K834" s="152">
        <f>MONTH(tblFood[[#This Row],[Date]])</f>
        <v>5</v>
      </c>
    </row>
    <row r="835" spans="2:11">
      <c r="B835" s="236">
        <v>833</v>
      </c>
      <c r="C835" s="153">
        <v>45579</v>
      </c>
      <c r="D835" s="151" t="s">
        <v>2732</v>
      </c>
      <c r="E835" s="151" t="s">
        <v>2689</v>
      </c>
      <c r="F835" s="151" t="s">
        <v>2669</v>
      </c>
      <c r="G835" s="154">
        <v>2</v>
      </c>
      <c r="H835" s="152">
        <f>INDEX(prices,MATCH('Food Data'!E835,foods, 0),MATCH('Food Data'!F835,districts,0))</f>
        <v>9.98</v>
      </c>
      <c r="I835" s="152">
        <f t="shared" si="12"/>
        <v>19.96</v>
      </c>
      <c r="J835" s="245" t="str">
        <f>TEXT(tblFood[[#This Row],[Date]],"mmmm")</f>
        <v>październik</v>
      </c>
      <c r="K835" s="152">
        <f>MONTH(tblFood[[#This Row],[Date]])</f>
        <v>10</v>
      </c>
    </row>
    <row r="836" spans="2:11">
      <c r="B836" s="236">
        <v>834</v>
      </c>
      <c r="C836" s="153">
        <v>45325</v>
      </c>
      <c r="D836" s="151" t="s">
        <v>2745</v>
      </c>
      <c r="E836" s="151" t="s">
        <v>2686</v>
      </c>
      <c r="F836" s="151" t="s">
        <v>2669</v>
      </c>
      <c r="G836" s="154">
        <v>16</v>
      </c>
      <c r="H836" s="152">
        <f>INDEX(prices,MATCH('Food Data'!E836,foods, 0),MATCH('Food Data'!F836,districts,0))</f>
        <v>12.01</v>
      </c>
      <c r="I836" s="152">
        <f t="shared" ref="I836:I899" si="13">G836*H836</f>
        <v>192.16</v>
      </c>
      <c r="J836" s="245" t="str">
        <f>TEXT(tblFood[[#This Row],[Date]],"mmmm")</f>
        <v>luty</v>
      </c>
      <c r="K836" s="152">
        <f>MONTH(tblFood[[#This Row],[Date]])</f>
        <v>2</v>
      </c>
    </row>
    <row r="837" spans="2:11">
      <c r="B837" s="236">
        <v>835</v>
      </c>
      <c r="C837" s="153">
        <v>45328</v>
      </c>
      <c r="D837" s="151" t="s">
        <v>2733</v>
      </c>
      <c r="E837" s="151" t="s">
        <v>2713</v>
      </c>
      <c r="F837" s="151" t="s">
        <v>2671</v>
      </c>
      <c r="G837" s="154">
        <v>13</v>
      </c>
      <c r="H837" s="152">
        <f>INDEX(prices,MATCH('Food Data'!E837,foods, 0),MATCH('Food Data'!F837,districts,0))</f>
        <v>14.59</v>
      </c>
      <c r="I837" s="152">
        <f t="shared" si="13"/>
        <v>189.67</v>
      </c>
      <c r="J837" s="245" t="str">
        <f>TEXT(tblFood[[#This Row],[Date]],"mmmm")</f>
        <v>luty</v>
      </c>
      <c r="K837" s="152">
        <f>MONTH(tblFood[[#This Row],[Date]])</f>
        <v>2</v>
      </c>
    </row>
    <row r="838" spans="2:11">
      <c r="B838" s="236">
        <v>836</v>
      </c>
      <c r="C838" s="153">
        <v>45500</v>
      </c>
      <c r="D838" s="151" t="s">
        <v>2744</v>
      </c>
      <c r="E838" s="151" t="s">
        <v>2684</v>
      </c>
      <c r="F838" s="151" t="s">
        <v>2672</v>
      </c>
      <c r="G838" s="154">
        <v>3</v>
      </c>
      <c r="H838" s="152">
        <f>INDEX(prices,MATCH('Food Data'!E838,foods, 0),MATCH('Food Data'!F838,districts,0))</f>
        <v>12.44</v>
      </c>
      <c r="I838" s="152">
        <f t="shared" si="13"/>
        <v>37.32</v>
      </c>
      <c r="J838" s="245" t="str">
        <f>TEXT(tblFood[[#This Row],[Date]],"mmmm")</f>
        <v>lipiec</v>
      </c>
      <c r="K838" s="152">
        <f>MONTH(tblFood[[#This Row],[Date]])</f>
        <v>7</v>
      </c>
    </row>
    <row r="839" spans="2:11">
      <c r="B839" s="236">
        <v>837</v>
      </c>
      <c r="C839" s="153">
        <v>45395</v>
      </c>
      <c r="D839" s="151" t="s">
        <v>2731</v>
      </c>
      <c r="E839" s="151" t="s">
        <v>2687</v>
      </c>
      <c r="F839" s="151" t="s">
        <v>2669</v>
      </c>
      <c r="G839" s="154">
        <v>4</v>
      </c>
      <c r="H839" s="152">
        <f>INDEX(prices,MATCH('Food Data'!E839,foods, 0),MATCH('Food Data'!F839,districts,0))</f>
        <v>3.38</v>
      </c>
      <c r="I839" s="152">
        <f t="shared" si="13"/>
        <v>13.52</v>
      </c>
      <c r="J839" s="245" t="str">
        <f>TEXT(tblFood[[#This Row],[Date]],"mmmm")</f>
        <v>kwiecień</v>
      </c>
      <c r="K839" s="152">
        <f>MONTH(tblFood[[#This Row],[Date]])</f>
        <v>4</v>
      </c>
    </row>
    <row r="840" spans="2:11">
      <c r="B840" s="236">
        <v>838</v>
      </c>
      <c r="C840" s="153">
        <v>45647</v>
      </c>
      <c r="D840" s="151" t="s">
        <v>2734</v>
      </c>
      <c r="E840" s="151" t="s">
        <v>2713</v>
      </c>
      <c r="F840" s="151" t="s">
        <v>2669</v>
      </c>
      <c r="G840" s="154">
        <v>16</v>
      </c>
      <c r="H840" s="152">
        <f>INDEX(prices,MATCH('Food Data'!E840,foods, 0),MATCH('Food Data'!F840,districts,0))</f>
        <v>14.64</v>
      </c>
      <c r="I840" s="152">
        <f t="shared" si="13"/>
        <v>234.24</v>
      </c>
      <c r="J840" s="245" t="str">
        <f>TEXT(tblFood[[#This Row],[Date]],"mmmm")</f>
        <v>grudzień</v>
      </c>
      <c r="K840" s="152">
        <f>MONTH(tblFood[[#This Row],[Date]])</f>
        <v>12</v>
      </c>
    </row>
    <row r="841" spans="2:11">
      <c r="B841" s="236">
        <v>839</v>
      </c>
      <c r="C841" s="153">
        <v>45416</v>
      </c>
      <c r="D841" s="151" t="s">
        <v>2740</v>
      </c>
      <c r="E841" s="151" t="s">
        <v>2695</v>
      </c>
      <c r="F841" s="151" t="s">
        <v>2669</v>
      </c>
      <c r="G841" s="154">
        <v>8</v>
      </c>
      <c r="H841" s="152">
        <f>INDEX(prices,MATCH('Food Data'!E841,foods, 0),MATCH('Food Data'!F841,districts,0))</f>
        <v>3.07</v>
      </c>
      <c r="I841" s="152">
        <f t="shared" si="13"/>
        <v>24.56</v>
      </c>
      <c r="J841" s="245" t="str">
        <f>TEXT(tblFood[[#This Row],[Date]],"mmmm")</f>
        <v>maj</v>
      </c>
      <c r="K841" s="152">
        <f>MONTH(tblFood[[#This Row],[Date]])</f>
        <v>5</v>
      </c>
    </row>
    <row r="842" spans="2:11">
      <c r="B842" s="236">
        <v>840</v>
      </c>
      <c r="C842" s="153">
        <v>45481</v>
      </c>
      <c r="D842" s="151" t="s">
        <v>2726</v>
      </c>
      <c r="E842" s="151" t="s">
        <v>2681</v>
      </c>
      <c r="F842" s="151" t="s">
        <v>2671</v>
      </c>
      <c r="G842" s="154">
        <v>9</v>
      </c>
      <c r="H842" s="152">
        <f>INDEX(prices,MATCH('Food Data'!E842,foods, 0),MATCH('Food Data'!F842,districts,0))</f>
        <v>5.7</v>
      </c>
      <c r="I842" s="152">
        <f t="shared" si="13"/>
        <v>51.300000000000004</v>
      </c>
      <c r="J842" s="245" t="str">
        <f>TEXT(tblFood[[#This Row],[Date]],"mmmm")</f>
        <v>lipiec</v>
      </c>
      <c r="K842" s="152">
        <f>MONTH(tblFood[[#This Row],[Date]])</f>
        <v>7</v>
      </c>
    </row>
    <row r="843" spans="2:11">
      <c r="B843" s="236">
        <v>841</v>
      </c>
      <c r="C843" s="153">
        <v>45498</v>
      </c>
      <c r="D843" s="151" t="s">
        <v>2736</v>
      </c>
      <c r="E843" s="151" t="s">
        <v>2677</v>
      </c>
      <c r="F843" s="151" t="s">
        <v>2672</v>
      </c>
      <c r="G843" s="154">
        <v>20</v>
      </c>
      <c r="H843" s="152">
        <f>INDEX(prices,MATCH('Food Data'!E843,foods, 0),MATCH('Food Data'!F843,districts,0))</f>
        <v>12.11</v>
      </c>
      <c r="I843" s="152">
        <f t="shared" si="13"/>
        <v>242.2</v>
      </c>
      <c r="J843" s="245" t="str">
        <f>TEXT(tblFood[[#This Row],[Date]],"mmmm")</f>
        <v>lipiec</v>
      </c>
      <c r="K843" s="152">
        <f>MONTH(tblFood[[#This Row],[Date]])</f>
        <v>7</v>
      </c>
    </row>
    <row r="844" spans="2:11">
      <c r="B844" s="236">
        <v>842</v>
      </c>
      <c r="C844" s="153">
        <v>45386</v>
      </c>
      <c r="D844" s="151" t="s">
        <v>2747</v>
      </c>
      <c r="E844" s="151" t="s">
        <v>2688</v>
      </c>
      <c r="F844" s="151" t="s">
        <v>2670</v>
      </c>
      <c r="G844" s="154">
        <v>12</v>
      </c>
      <c r="H844" s="152">
        <f>INDEX(prices,MATCH('Food Data'!E844,foods, 0),MATCH('Food Data'!F844,districts,0))</f>
        <v>15.77</v>
      </c>
      <c r="I844" s="152">
        <f t="shared" si="13"/>
        <v>189.24</v>
      </c>
      <c r="J844" s="245" t="str">
        <f>TEXT(tblFood[[#This Row],[Date]],"mmmm")</f>
        <v>kwiecień</v>
      </c>
      <c r="K844" s="152">
        <f>MONTH(tblFood[[#This Row],[Date]])</f>
        <v>4</v>
      </c>
    </row>
    <row r="845" spans="2:11">
      <c r="B845" s="236">
        <v>843</v>
      </c>
      <c r="C845" s="153">
        <v>45632</v>
      </c>
      <c r="D845" s="151" t="s">
        <v>2730</v>
      </c>
      <c r="E845" s="151" t="s">
        <v>2697</v>
      </c>
      <c r="F845" s="151" t="s">
        <v>2671</v>
      </c>
      <c r="G845" s="154">
        <v>7</v>
      </c>
      <c r="H845" s="152">
        <f>INDEX(prices,MATCH('Food Data'!E845,foods, 0),MATCH('Food Data'!F845,districts,0))</f>
        <v>13.89</v>
      </c>
      <c r="I845" s="152">
        <f t="shared" si="13"/>
        <v>97.23</v>
      </c>
      <c r="J845" s="245" t="str">
        <f>TEXT(tblFood[[#This Row],[Date]],"mmmm")</f>
        <v>grudzień</v>
      </c>
      <c r="K845" s="152">
        <f>MONTH(tblFood[[#This Row],[Date]])</f>
        <v>12</v>
      </c>
    </row>
    <row r="846" spans="2:11">
      <c r="B846" s="236">
        <v>844</v>
      </c>
      <c r="C846" s="153">
        <v>45326</v>
      </c>
      <c r="D846" s="151" t="s">
        <v>2739</v>
      </c>
      <c r="E846" s="151" t="s">
        <v>2676</v>
      </c>
      <c r="F846" s="151" t="s">
        <v>2670</v>
      </c>
      <c r="G846" s="154">
        <v>20</v>
      </c>
      <c r="H846" s="152">
        <f>INDEX(prices,MATCH('Food Data'!E846,foods, 0),MATCH('Food Data'!F846,districts,0))</f>
        <v>13.59</v>
      </c>
      <c r="I846" s="152">
        <f t="shared" si="13"/>
        <v>271.8</v>
      </c>
      <c r="J846" s="245" t="str">
        <f>TEXT(tblFood[[#This Row],[Date]],"mmmm")</f>
        <v>luty</v>
      </c>
      <c r="K846" s="152">
        <f>MONTH(tblFood[[#This Row],[Date]])</f>
        <v>2</v>
      </c>
    </row>
    <row r="847" spans="2:11">
      <c r="B847" s="236">
        <v>845</v>
      </c>
      <c r="C847" s="153">
        <v>45412</v>
      </c>
      <c r="D847" s="151" t="s">
        <v>2746</v>
      </c>
      <c r="E847" s="151" t="s">
        <v>2708</v>
      </c>
      <c r="F847" s="151" t="s">
        <v>2669</v>
      </c>
      <c r="G847" s="154">
        <v>15</v>
      </c>
      <c r="H847" s="152">
        <f>INDEX(prices,MATCH('Food Data'!E847,foods, 0),MATCH('Food Data'!F847,districts,0))</f>
        <v>4.84</v>
      </c>
      <c r="I847" s="152">
        <f t="shared" si="13"/>
        <v>72.599999999999994</v>
      </c>
      <c r="J847" s="245" t="str">
        <f>TEXT(tblFood[[#This Row],[Date]],"mmmm")</f>
        <v>kwiecień</v>
      </c>
      <c r="K847" s="152">
        <f>MONTH(tblFood[[#This Row],[Date]])</f>
        <v>4</v>
      </c>
    </row>
    <row r="848" spans="2:11">
      <c r="B848" s="236">
        <v>846</v>
      </c>
      <c r="C848" s="153">
        <v>45532</v>
      </c>
      <c r="D848" s="151" t="s">
        <v>2740</v>
      </c>
      <c r="E848" s="151" t="s">
        <v>2711</v>
      </c>
      <c r="F848" s="151" t="s">
        <v>2669</v>
      </c>
      <c r="G848" s="154">
        <v>20</v>
      </c>
      <c r="H848" s="152">
        <f>INDEX(prices,MATCH('Food Data'!E848,foods, 0),MATCH('Food Data'!F848,districts,0))</f>
        <v>8.4600000000000009</v>
      </c>
      <c r="I848" s="152">
        <f t="shared" si="13"/>
        <v>169.20000000000002</v>
      </c>
      <c r="J848" s="245" t="str">
        <f>TEXT(tblFood[[#This Row],[Date]],"mmmm")</f>
        <v>sierpień</v>
      </c>
      <c r="K848" s="152">
        <f>MONTH(tblFood[[#This Row],[Date]])</f>
        <v>8</v>
      </c>
    </row>
    <row r="849" spans="2:11">
      <c r="B849" s="236">
        <v>847</v>
      </c>
      <c r="C849" s="153">
        <v>45641</v>
      </c>
      <c r="D849" s="151" t="s">
        <v>2750</v>
      </c>
      <c r="E849" s="151" t="s">
        <v>2707</v>
      </c>
      <c r="F849" s="151" t="s">
        <v>2671</v>
      </c>
      <c r="G849" s="154">
        <v>3</v>
      </c>
      <c r="H849" s="152">
        <f>INDEX(prices,MATCH('Food Data'!E849,foods, 0),MATCH('Food Data'!F849,districts,0))</f>
        <v>12.71</v>
      </c>
      <c r="I849" s="152">
        <f t="shared" si="13"/>
        <v>38.130000000000003</v>
      </c>
      <c r="J849" s="245" t="str">
        <f>TEXT(tblFood[[#This Row],[Date]],"mmmm")</f>
        <v>grudzień</v>
      </c>
      <c r="K849" s="152">
        <f>MONTH(tblFood[[#This Row],[Date]])</f>
        <v>12</v>
      </c>
    </row>
    <row r="850" spans="2:11">
      <c r="B850" s="236">
        <v>848</v>
      </c>
      <c r="C850" s="153">
        <v>45457</v>
      </c>
      <c r="D850" s="151" t="s">
        <v>2727</v>
      </c>
      <c r="E850" s="151" t="s">
        <v>2712</v>
      </c>
      <c r="F850" s="151" t="s">
        <v>2671</v>
      </c>
      <c r="G850" s="154">
        <v>18</v>
      </c>
      <c r="H850" s="152">
        <f>INDEX(prices,MATCH('Food Data'!E850,foods, 0),MATCH('Food Data'!F850,districts,0))</f>
        <v>5.08</v>
      </c>
      <c r="I850" s="152">
        <f t="shared" si="13"/>
        <v>91.44</v>
      </c>
      <c r="J850" s="245" t="str">
        <f>TEXT(tblFood[[#This Row],[Date]],"mmmm")</f>
        <v>czerwiec</v>
      </c>
      <c r="K850" s="152">
        <f>MONTH(tblFood[[#This Row],[Date]])</f>
        <v>6</v>
      </c>
    </row>
    <row r="851" spans="2:11">
      <c r="B851" s="236">
        <v>849</v>
      </c>
      <c r="C851" s="153">
        <v>45323</v>
      </c>
      <c r="D851" s="151" t="s">
        <v>2731</v>
      </c>
      <c r="E851" s="151" t="s">
        <v>2679</v>
      </c>
      <c r="F851" s="151" t="s">
        <v>2669</v>
      </c>
      <c r="G851" s="154">
        <v>10</v>
      </c>
      <c r="H851" s="152">
        <f>INDEX(prices,MATCH('Food Data'!E851,foods, 0),MATCH('Food Data'!F851,districts,0))</f>
        <v>10.02</v>
      </c>
      <c r="I851" s="152">
        <f t="shared" si="13"/>
        <v>100.19999999999999</v>
      </c>
      <c r="J851" s="245" t="str">
        <f>TEXT(tblFood[[#This Row],[Date]],"mmmm")</f>
        <v>luty</v>
      </c>
      <c r="K851" s="152">
        <f>MONTH(tblFood[[#This Row],[Date]])</f>
        <v>2</v>
      </c>
    </row>
    <row r="852" spans="2:11">
      <c r="B852" s="236">
        <v>850</v>
      </c>
      <c r="C852" s="153">
        <v>45416</v>
      </c>
      <c r="D852" s="151" t="s">
        <v>2743</v>
      </c>
      <c r="E852" s="151" t="s">
        <v>2704</v>
      </c>
      <c r="F852" s="151" t="s">
        <v>2671</v>
      </c>
      <c r="G852" s="154">
        <v>7</v>
      </c>
      <c r="H852" s="152">
        <f>INDEX(prices,MATCH('Food Data'!E852,foods, 0),MATCH('Food Data'!F852,districts,0))</f>
        <v>6.86</v>
      </c>
      <c r="I852" s="152">
        <f t="shared" si="13"/>
        <v>48.02</v>
      </c>
      <c r="J852" s="245" t="str">
        <f>TEXT(tblFood[[#This Row],[Date]],"mmmm")</f>
        <v>maj</v>
      </c>
      <c r="K852" s="152">
        <f>MONTH(tblFood[[#This Row],[Date]])</f>
        <v>5</v>
      </c>
    </row>
    <row r="853" spans="2:11">
      <c r="B853" s="236">
        <v>851</v>
      </c>
      <c r="C853" s="153">
        <v>45426</v>
      </c>
      <c r="D853" s="151" t="s">
        <v>2746</v>
      </c>
      <c r="E853" s="151" t="s">
        <v>2704</v>
      </c>
      <c r="F853" s="151" t="s">
        <v>2671</v>
      </c>
      <c r="G853" s="154">
        <v>3</v>
      </c>
      <c r="H853" s="152">
        <f>INDEX(prices,MATCH('Food Data'!E853,foods, 0),MATCH('Food Data'!F853,districts,0))</f>
        <v>6.86</v>
      </c>
      <c r="I853" s="152">
        <f t="shared" si="13"/>
        <v>20.580000000000002</v>
      </c>
      <c r="J853" s="245" t="str">
        <f>TEXT(tblFood[[#This Row],[Date]],"mmmm")</f>
        <v>maj</v>
      </c>
      <c r="K853" s="152">
        <f>MONTH(tblFood[[#This Row],[Date]])</f>
        <v>5</v>
      </c>
    </row>
    <row r="854" spans="2:11">
      <c r="B854" s="236">
        <v>852</v>
      </c>
      <c r="C854" s="153">
        <v>45468</v>
      </c>
      <c r="D854" s="151" t="s">
        <v>2731</v>
      </c>
      <c r="E854" s="151" t="s">
        <v>2716</v>
      </c>
      <c r="F854" s="151" t="s">
        <v>2669</v>
      </c>
      <c r="G854" s="154">
        <v>10</v>
      </c>
      <c r="H854" s="152">
        <f>INDEX(prices,MATCH('Food Data'!E854,foods, 0),MATCH('Food Data'!F854,districts,0))</f>
        <v>4.99</v>
      </c>
      <c r="I854" s="152">
        <f t="shared" si="13"/>
        <v>49.900000000000006</v>
      </c>
      <c r="J854" s="245" t="str">
        <f>TEXT(tblFood[[#This Row],[Date]],"mmmm")</f>
        <v>czerwiec</v>
      </c>
      <c r="K854" s="152">
        <f>MONTH(tblFood[[#This Row],[Date]])</f>
        <v>6</v>
      </c>
    </row>
    <row r="855" spans="2:11">
      <c r="B855" s="236">
        <v>853</v>
      </c>
      <c r="C855" s="153">
        <v>45623</v>
      </c>
      <c r="D855" s="151" t="s">
        <v>2730</v>
      </c>
      <c r="E855" s="151" t="s">
        <v>2697</v>
      </c>
      <c r="F855" s="151" t="s">
        <v>2670</v>
      </c>
      <c r="G855" s="154">
        <v>5</v>
      </c>
      <c r="H855" s="152">
        <f>INDEX(prices,MATCH('Food Data'!E855,foods, 0),MATCH('Food Data'!F855,districts,0))</f>
        <v>12.74</v>
      </c>
      <c r="I855" s="152">
        <f t="shared" si="13"/>
        <v>63.7</v>
      </c>
      <c r="J855" s="245" t="str">
        <f>TEXT(tblFood[[#This Row],[Date]],"mmmm")</f>
        <v>listopad</v>
      </c>
      <c r="K855" s="152">
        <f>MONTH(tblFood[[#This Row],[Date]])</f>
        <v>11</v>
      </c>
    </row>
    <row r="856" spans="2:11">
      <c r="B856" s="236">
        <v>854</v>
      </c>
      <c r="C856" s="153">
        <v>45522</v>
      </c>
      <c r="D856" s="151" t="s">
        <v>2733</v>
      </c>
      <c r="E856" s="151" t="s">
        <v>2713</v>
      </c>
      <c r="F856" s="151" t="s">
        <v>2672</v>
      </c>
      <c r="G856" s="154">
        <v>8</v>
      </c>
      <c r="H856" s="152">
        <f>INDEX(prices,MATCH('Food Data'!E856,foods, 0),MATCH('Food Data'!F856,districts,0))</f>
        <v>15.9</v>
      </c>
      <c r="I856" s="152">
        <f t="shared" si="13"/>
        <v>127.2</v>
      </c>
      <c r="J856" s="245" t="str">
        <f>TEXT(tblFood[[#This Row],[Date]],"mmmm")</f>
        <v>sierpień</v>
      </c>
      <c r="K856" s="152">
        <f>MONTH(tblFood[[#This Row],[Date]])</f>
        <v>8</v>
      </c>
    </row>
    <row r="857" spans="2:11">
      <c r="B857" s="236">
        <v>855</v>
      </c>
      <c r="C857" s="153">
        <v>45457</v>
      </c>
      <c r="D857" s="151" t="s">
        <v>2733</v>
      </c>
      <c r="E857" s="151" t="s">
        <v>2679</v>
      </c>
      <c r="F857" s="151" t="s">
        <v>2672</v>
      </c>
      <c r="G857" s="154">
        <v>1</v>
      </c>
      <c r="H857" s="152">
        <f>INDEX(prices,MATCH('Food Data'!E857,foods, 0),MATCH('Food Data'!F857,districts,0))</f>
        <v>9.43</v>
      </c>
      <c r="I857" s="152">
        <f t="shared" si="13"/>
        <v>9.43</v>
      </c>
      <c r="J857" s="245" t="str">
        <f>TEXT(tblFood[[#This Row],[Date]],"mmmm")</f>
        <v>czerwiec</v>
      </c>
      <c r="K857" s="152">
        <f>MONTH(tblFood[[#This Row],[Date]])</f>
        <v>6</v>
      </c>
    </row>
    <row r="858" spans="2:11">
      <c r="B858" s="236">
        <v>856</v>
      </c>
      <c r="C858" s="153">
        <v>45345</v>
      </c>
      <c r="D858" s="151" t="s">
        <v>2729</v>
      </c>
      <c r="E858" s="151" t="s">
        <v>2677</v>
      </c>
      <c r="F858" s="151" t="s">
        <v>2669</v>
      </c>
      <c r="G858" s="154">
        <v>11</v>
      </c>
      <c r="H858" s="152">
        <f>INDEX(prices,MATCH('Food Data'!E858,foods, 0),MATCH('Food Data'!F858,districts,0))</f>
        <v>9.6199999999999992</v>
      </c>
      <c r="I858" s="152">
        <f t="shared" si="13"/>
        <v>105.82</v>
      </c>
      <c r="J858" s="245" t="str">
        <f>TEXT(tblFood[[#This Row],[Date]],"mmmm")</f>
        <v>luty</v>
      </c>
      <c r="K858" s="152">
        <f>MONTH(tblFood[[#This Row],[Date]])</f>
        <v>2</v>
      </c>
    </row>
    <row r="859" spans="2:11">
      <c r="B859" s="236">
        <v>857</v>
      </c>
      <c r="C859" s="153">
        <v>45523</v>
      </c>
      <c r="D859" s="151" t="s">
        <v>2741</v>
      </c>
      <c r="E859" s="151" t="s">
        <v>2697</v>
      </c>
      <c r="F859" s="151" t="s">
        <v>2670</v>
      </c>
      <c r="G859" s="154">
        <v>13</v>
      </c>
      <c r="H859" s="152">
        <f>INDEX(prices,MATCH('Food Data'!E859,foods, 0),MATCH('Food Data'!F859,districts,0))</f>
        <v>12.74</v>
      </c>
      <c r="I859" s="152">
        <f t="shared" si="13"/>
        <v>165.62</v>
      </c>
      <c r="J859" s="245" t="str">
        <f>TEXT(tblFood[[#This Row],[Date]],"mmmm")</f>
        <v>sierpień</v>
      </c>
      <c r="K859" s="152">
        <f>MONTH(tblFood[[#This Row],[Date]])</f>
        <v>8</v>
      </c>
    </row>
    <row r="860" spans="2:11">
      <c r="B860" s="236">
        <v>858</v>
      </c>
      <c r="C860" s="153">
        <v>45580</v>
      </c>
      <c r="D860" s="151" t="s">
        <v>2727</v>
      </c>
      <c r="E860" s="151" t="s">
        <v>2694</v>
      </c>
      <c r="F860" s="151" t="s">
        <v>2671</v>
      </c>
      <c r="G860" s="154">
        <v>1</v>
      </c>
      <c r="H860" s="152">
        <f>INDEX(prices,MATCH('Food Data'!E860,foods, 0),MATCH('Food Data'!F860,districts,0))</f>
        <v>7.12</v>
      </c>
      <c r="I860" s="152">
        <f t="shared" si="13"/>
        <v>7.12</v>
      </c>
      <c r="J860" s="245" t="str">
        <f>TEXT(tblFood[[#This Row],[Date]],"mmmm")</f>
        <v>październik</v>
      </c>
      <c r="K860" s="152">
        <f>MONTH(tblFood[[#This Row],[Date]])</f>
        <v>10</v>
      </c>
    </row>
    <row r="861" spans="2:11">
      <c r="B861" s="236">
        <v>859</v>
      </c>
      <c r="C861" s="153">
        <v>45515</v>
      </c>
      <c r="D861" s="151" t="s">
        <v>2735</v>
      </c>
      <c r="E861" s="151" t="s">
        <v>2693</v>
      </c>
      <c r="F861" s="151" t="s">
        <v>2672</v>
      </c>
      <c r="G861" s="154">
        <v>5</v>
      </c>
      <c r="H861" s="152">
        <f>INDEX(prices,MATCH('Food Data'!E861,foods, 0),MATCH('Food Data'!F861,districts,0))</f>
        <v>1.61</v>
      </c>
      <c r="I861" s="152">
        <f t="shared" si="13"/>
        <v>8.0500000000000007</v>
      </c>
      <c r="J861" s="245" t="str">
        <f>TEXT(tblFood[[#This Row],[Date]],"mmmm")</f>
        <v>sierpień</v>
      </c>
      <c r="K861" s="152">
        <f>MONTH(tblFood[[#This Row],[Date]])</f>
        <v>8</v>
      </c>
    </row>
    <row r="862" spans="2:11">
      <c r="B862" s="236">
        <v>860</v>
      </c>
      <c r="C862" s="153">
        <v>45305</v>
      </c>
      <c r="D862" s="151" t="s">
        <v>2736</v>
      </c>
      <c r="E862" s="151" t="s">
        <v>2706</v>
      </c>
      <c r="F862" s="151" t="s">
        <v>2669</v>
      </c>
      <c r="G862" s="154">
        <v>4</v>
      </c>
      <c r="H862" s="152">
        <f>INDEX(prices,MATCH('Food Data'!E862,foods, 0),MATCH('Food Data'!F862,districts,0))</f>
        <v>10.07</v>
      </c>
      <c r="I862" s="152">
        <f t="shared" si="13"/>
        <v>40.28</v>
      </c>
      <c r="J862" s="245" t="str">
        <f>TEXT(tblFood[[#This Row],[Date]],"mmmm")</f>
        <v>styczeń</v>
      </c>
      <c r="K862" s="152">
        <f>MONTH(tblFood[[#This Row],[Date]])</f>
        <v>1</v>
      </c>
    </row>
    <row r="863" spans="2:11">
      <c r="B863" s="236">
        <v>861</v>
      </c>
      <c r="C863" s="153">
        <v>45574</v>
      </c>
      <c r="D863" s="151" t="s">
        <v>2747</v>
      </c>
      <c r="E863" s="151" t="s">
        <v>2709</v>
      </c>
      <c r="F863" s="151" t="s">
        <v>2671</v>
      </c>
      <c r="G863" s="154">
        <v>10</v>
      </c>
      <c r="H863" s="152">
        <f>INDEX(prices,MATCH('Food Data'!E863,foods, 0),MATCH('Food Data'!F863,districts,0))</f>
        <v>11.5</v>
      </c>
      <c r="I863" s="152">
        <f t="shared" si="13"/>
        <v>115</v>
      </c>
      <c r="J863" s="245" t="str">
        <f>TEXT(tblFood[[#This Row],[Date]],"mmmm")</f>
        <v>październik</v>
      </c>
      <c r="K863" s="152">
        <f>MONTH(tblFood[[#This Row],[Date]])</f>
        <v>10</v>
      </c>
    </row>
    <row r="864" spans="2:11">
      <c r="B864" s="236">
        <v>862</v>
      </c>
      <c r="C864" s="153">
        <v>45397</v>
      </c>
      <c r="D864" s="151" t="s">
        <v>2747</v>
      </c>
      <c r="E864" s="151" t="s">
        <v>2721</v>
      </c>
      <c r="F864" s="151" t="s">
        <v>2669</v>
      </c>
      <c r="G864" s="154">
        <v>5</v>
      </c>
      <c r="H864" s="152">
        <f>INDEX(prices,MATCH('Food Data'!E864,foods, 0),MATCH('Food Data'!F864,districts,0))</f>
        <v>14.3</v>
      </c>
      <c r="I864" s="152">
        <f t="shared" si="13"/>
        <v>71.5</v>
      </c>
      <c r="J864" s="245" t="str">
        <f>TEXT(tblFood[[#This Row],[Date]],"mmmm")</f>
        <v>kwiecień</v>
      </c>
      <c r="K864" s="152">
        <f>MONTH(tblFood[[#This Row],[Date]])</f>
        <v>4</v>
      </c>
    </row>
    <row r="865" spans="2:11">
      <c r="B865" s="236">
        <v>863</v>
      </c>
      <c r="C865" s="153">
        <v>45407</v>
      </c>
      <c r="D865" s="151" t="s">
        <v>2746</v>
      </c>
      <c r="E865" s="151" t="s">
        <v>2662</v>
      </c>
      <c r="F865" s="151" t="s">
        <v>2670</v>
      </c>
      <c r="G865" s="154">
        <v>20</v>
      </c>
      <c r="H865" s="152">
        <f>INDEX(prices,MATCH('Food Data'!E865,foods, 0),MATCH('Food Data'!F865,districts,0))</f>
        <v>13.42</v>
      </c>
      <c r="I865" s="152">
        <f t="shared" si="13"/>
        <v>268.39999999999998</v>
      </c>
      <c r="J865" s="245" t="str">
        <f>TEXT(tblFood[[#This Row],[Date]],"mmmm")</f>
        <v>kwiecień</v>
      </c>
      <c r="K865" s="152">
        <f>MONTH(tblFood[[#This Row],[Date]])</f>
        <v>4</v>
      </c>
    </row>
    <row r="866" spans="2:11">
      <c r="B866" s="236">
        <v>864</v>
      </c>
      <c r="C866" s="153">
        <v>45498</v>
      </c>
      <c r="D866" s="151" t="s">
        <v>2741</v>
      </c>
      <c r="E866" s="151" t="s">
        <v>2680</v>
      </c>
      <c r="F866" s="151" t="s">
        <v>2672</v>
      </c>
      <c r="G866" s="154">
        <v>13</v>
      </c>
      <c r="H866" s="152">
        <f>INDEX(prices,MATCH('Food Data'!E866,foods, 0),MATCH('Food Data'!F866,districts,0))</f>
        <v>2.19</v>
      </c>
      <c r="I866" s="152">
        <f t="shared" si="13"/>
        <v>28.47</v>
      </c>
      <c r="J866" s="245" t="str">
        <f>TEXT(tblFood[[#This Row],[Date]],"mmmm")</f>
        <v>lipiec</v>
      </c>
      <c r="K866" s="152">
        <f>MONTH(tblFood[[#This Row],[Date]])</f>
        <v>7</v>
      </c>
    </row>
    <row r="867" spans="2:11">
      <c r="B867" s="236">
        <v>865</v>
      </c>
      <c r="C867" s="153">
        <v>45647</v>
      </c>
      <c r="D867" s="151" t="s">
        <v>2743</v>
      </c>
      <c r="E867" s="151" t="s">
        <v>2714</v>
      </c>
      <c r="F867" s="151" t="s">
        <v>2670</v>
      </c>
      <c r="G867" s="154">
        <v>19</v>
      </c>
      <c r="H867" s="152">
        <f>INDEX(prices,MATCH('Food Data'!E867,foods, 0),MATCH('Food Data'!F867,districts,0))</f>
        <v>7.75</v>
      </c>
      <c r="I867" s="152">
        <f t="shared" si="13"/>
        <v>147.25</v>
      </c>
      <c r="J867" s="245" t="str">
        <f>TEXT(tblFood[[#This Row],[Date]],"mmmm")</f>
        <v>grudzień</v>
      </c>
      <c r="K867" s="152">
        <f>MONTH(tblFood[[#This Row],[Date]])</f>
        <v>12</v>
      </c>
    </row>
    <row r="868" spans="2:11">
      <c r="B868" s="236">
        <v>866</v>
      </c>
      <c r="C868" s="153">
        <v>45626</v>
      </c>
      <c r="D868" s="151" t="s">
        <v>2729</v>
      </c>
      <c r="E868" s="151" t="s">
        <v>2686</v>
      </c>
      <c r="F868" s="151" t="s">
        <v>2671</v>
      </c>
      <c r="G868" s="154">
        <v>4</v>
      </c>
      <c r="H868" s="152">
        <f>INDEX(prices,MATCH('Food Data'!E868,foods, 0),MATCH('Food Data'!F868,districts,0))</f>
        <v>14.14</v>
      </c>
      <c r="I868" s="152">
        <f t="shared" si="13"/>
        <v>56.56</v>
      </c>
      <c r="J868" s="245" t="str">
        <f>TEXT(tblFood[[#This Row],[Date]],"mmmm")</f>
        <v>listopad</v>
      </c>
      <c r="K868" s="152">
        <f>MONTH(tblFood[[#This Row],[Date]])</f>
        <v>11</v>
      </c>
    </row>
    <row r="869" spans="2:11">
      <c r="B869" s="236">
        <v>867</v>
      </c>
      <c r="C869" s="153">
        <v>45655</v>
      </c>
      <c r="D869" s="151" t="s">
        <v>2730</v>
      </c>
      <c r="E869" s="151" t="s">
        <v>2709</v>
      </c>
      <c r="F869" s="151" t="s">
        <v>2671</v>
      </c>
      <c r="G869" s="154">
        <v>2</v>
      </c>
      <c r="H869" s="152">
        <f>INDEX(prices,MATCH('Food Data'!E869,foods, 0),MATCH('Food Data'!F869,districts,0))</f>
        <v>11.5</v>
      </c>
      <c r="I869" s="152">
        <f t="shared" si="13"/>
        <v>23</v>
      </c>
      <c r="J869" s="245" t="str">
        <f>TEXT(tblFood[[#This Row],[Date]],"mmmm")</f>
        <v>grudzień</v>
      </c>
      <c r="K869" s="152">
        <f>MONTH(tblFood[[#This Row],[Date]])</f>
        <v>12</v>
      </c>
    </row>
    <row r="870" spans="2:11">
      <c r="B870" s="236">
        <v>868</v>
      </c>
      <c r="C870" s="153">
        <v>45551</v>
      </c>
      <c r="D870" s="151" t="s">
        <v>2740</v>
      </c>
      <c r="E870" s="151" t="s">
        <v>2687</v>
      </c>
      <c r="F870" s="151" t="s">
        <v>2670</v>
      </c>
      <c r="G870" s="154">
        <v>6</v>
      </c>
      <c r="H870" s="152">
        <f>INDEX(prices,MATCH('Food Data'!E870,foods, 0),MATCH('Food Data'!F870,districts,0))</f>
        <v>3.14</v>
      </c>
      <c r="I870" s="152">
        <f t="shared" si="13"/>
        <v>18.84</v>
      </c>
      <c r="J870" s="245" t="str">
        <f>TEXT(tblFood[[#This Row],[Date]],"mmmm")</f>
        <v>wrzesień</v>
      </c>
      <c r="K870" s="152">
        <f>MONTH(tblFood[[#This Row],[Date]])</f>
        <v>9</v>
      </c>
    </row>
    <row r="871" spans="2:11">
      <c r="B871" s="236">
        <v>869</v>
      </c>
      <c r="C871" s="153">
        <v>45415</v>
      </c>
      <c r="D871" s="151" t="s">
        <v>2743</v>
      </c>
      <c r="E871" s="151" t="s">
        <v>2709</v>
      </c>
      <c r="F871" s="151" t="s">
        <v>2669</v>
      </c>
      <c r="G871" s="154">
        <v>10</v>
      </c>
      <c r="H871" s="152">
        <f>INDEX(prices,MATCH('Food Data'!E871,foods, 0),MATCH('Food Data'!F871,districts,0))</f>
        <v>13.02</v>
      </c>
      <c r="I871" s="152">
        <f t="shared" si="13"/>
        <v>130.19999999999999</v>
      </c>
      <c r="J871" s="245" t="str">
        <f>TEXT(tblFood[[#This Row],[Date]],"mmmm")</f>
        <v>maj</v>
      </c>
      <c r="K871" s="152">
        <f>MONTH(tblFood[[#This Row],[Date]])</f>
        <v>5</v>
      </c>
    </row>
    <row r="872" spans="2:11">
      <c r="B872" s="236">
        <v>870</v>
      </c>
      <c r="C872" s="153">
        <v>45423</v>
      </c>
      <c r="D872" s="151" t="s">
        <v>2743</v>
      </c>
      <c r="E872" s="151" t="s">
        <v>2662</v>
      </c>
      <c r="F872" s="151" t="s">
        <v>2671</v>
      </c>
      <c r="G872" s="154">
        <v>9</v>
      </c>
      <c r="H872" s="152">
        <f>INDEX(prices,MATCH('Food Data'!E872,foods, 0),MATCH('Food Data'!F872,districts,0))</f>
        <v>12.48</v>
      </c>
      <c r="I872" s="152">
        <f t="shared" si="13"/>
        <v>112.32000000000001</v>
      </c>
      <c r="J872" s="245" t="str">
        <f>TEXT(tblFood[[#This Row],[Date]],"mmmm")</f>
        <v>maj</v>
      </c>
      <c r="K872" s="152">
        <f>MONTH(tblFood[[#This Row],[Date]])</f>
        <v>5</v>
      </c>
    </row>
    <row r="873" spans="2:11">
      <c r="B873" s="236">
        <v>871</v>
      </c>
      <c r="C873" s="153">
        <v>45524</v>
      </c>
      <c r="D873" s="151" t="s">
        <v>2740</v>
      </c>
      <c r="E873" s="151" t="s">
        <v>2710</v>
      </c>
      <c r="F873" s="151" t="s">
        <v>2670</v>
      </c>
      <c r="G873" s="154">
        <v>14</v>
      </c>
      <c r="H873" s="152">
        <f>INDEX(prices,MATCH('Food Data'!E873,foods, 0),MATCH('Food Data'!F873,districts,0))</f>
        <v>8.5</v>
      </c>
      <c r="I873" s="152">
        <f t="shared" si="13"/>
        <v>119</v>
      </c>
      <c r="J873" s="245" t="str">
        <f>TEXT(tblFood[[#This Row],[Date]],"mmmm")</f>
        <v>sierpień</v>
      </c>
      <c r="K873" s="152">
        <f>MONTH(tblFood[[#This Row],[Date]])</f>
        <v>8</v>
      </c>
    </row>
    <row r="874" spans="2:11">
      <c r="B874" s="236">
        <v>872</v>
      </c>
      <c r="C874" s="153">
        <v>45627</v>
      </c>
      <c r="D874" s="151" t="s">
        <v>2739</v>
      </c>
      <c r="E874" s="151" t="s">
        <v>2707</v>
      </c>
      <c r="F874" s="151" t="s">
        <v>2669</v>
      </c>
      <c r="G874" s="154">
        <v>4</v>
      </c>
      <c r="H874" s="152">
        <f>INDEX(prices,MATCH('Food Data'!E874,foods, 0),MATCH('Food Data'!F874,districts,0))</f>
        <v>11.75</v>
      </c>
      <c r="I874" s="152">
        <f t="shared" si="13"/>
        <v>47</v>
      </c>
      <c r="J874" s="245" t="str">
        <f>TEXT(tblFood[[#This Row],[Date]],"mmmm")</f>
        <v>grudzień</v>
      </c>
      <c r="K874" s="152">
        <f>MONTH(tblFood[[#This Row],[Date]])</f>
        <v>12</v>
      </c>
    </row>
    <row r="875" spans="2:11">
      <c r="B875" s="236">
        <v>873</v>
      </c>
      <c r="C875" s="153">
        <v>45584</v>
      </c>
      <c r="D875" s="151" t="s">
        <v>2732</v>
      </c>
      <c r="E875" s="151" t="s">
        <v>2709</v>
      </c>
      <c r="F875" s="151" t="s">
        <v>2669</v>
      </c>
      <c r="G875" s="154">
        <v>9</v>
      </c>
      <c r="H875" s="152">
        <f>INDEX(prices,MATCH('Food Data'!E875,foods, 0),MATCH('Food Data'!F875,districts,0))</f>
        <v>13.02</v>
      </c>
      <c r="I875" s="152">
        <f t="shared" si="13"/>
        <v>117.17999999999999</v>
      </c>
      <c r="J875" s="245" t="str">
        <f>TEXT(tblFood[[#This Row],[Date]],"mmmm")</f>
        <v>październik</v>
      </c>
      <c r="K875" s="152">
        <f>MONTH(tblFood[[#This Row],[Date]])</f>
        <v>10</v>
      </c>
    </row>
    <row r="876" spans="2:11">
      <c r="B876" s="236">
        <v>874</v>
      </c>
      <c r="C876" s="153">
        <v>45604</v>
      </c>
      <c r="D876" s="151" t="s">
        <v>2749</v>
      </c>
      <c r="E876" s="151" t="s">
        <v>2689</v>
      </c>
      <c r="F876" s="151" t="s">
        <v>2672</v>
      </c>
      <c r="G876" s="154">
        <v>2</v>
      </c>
      <c r="H876" s="152">
        <f>INDEX(prices,MATCH('Food Data'!E876,foods, 0),MATCH('Food Data'!F876,districts,0))</f>
        <v>9.56</v>
      </c>
      <c r="I876" s="152">
        <f t="shared" si="13"/>
        <v>19.12</v>
      </c>
      <c r="J876" s="245" t="str">
        <f>TEXT(tblFood[[#This Row],[Date]],"mmmm")</f>
        <v>listopad</v>
      </c>
      <c r="K876" s="152">
        <f>MONTH(tblFood[[#This Row],[Date]])</f>
        <v>11</v>
      </c>
    </row>
    <row r="877" spans="2:11">
      <c r="B877" s="236">
        <v>875</v>
      </c>
      <c r="C877" s="153">
        <v>45343</v>
      </c>
      <c r="D877" s="151" t="s">
        <v>2729</v>
      </c>
      <c r="E877" s="151" t="s">
        <v>2717</v>
      </c>
      <c r="F877" s="151" t="s">
        <v>2670</v>
      </c>
      <c r="G877" s="154">
        <v>3</v>
      </c>
      <c r="H877" s="152">
        <f>INDEX(prices,MATCH('Food Data'!E877,foods, 0),MATCH('Food Data'!F877,districts,0))</f>
        <v>14.83</v>
      </c>
      <c r="I877" s="152">
        <f t="shared" si="13"/>
        <v>44.49</v>
      </c>
      <c r="J877" s="245" t="str">
        <f>TEXT(tblFood[[#This Row],[Date]],"mmmm")</f>
        <v>luty</v>
      </c>
      <c r="K877" s="152">
        <f>MONTH(tblFood[[#This Row],[Date]])</f>
        <v>2</v>
      </c>
    </row>
    <row r="878" spans="2:11">
      <c r="B878" s="236">
        <v>876</v>
      </c>
      <c r="C878" s="153">
        <v>45303</v>
      </c>
      <c r="D878" s="151" t="s">
        <v>2730</v>
      </c>
      <c r="E878" s="151" t="s">
        <v>2718</v>
      </c>
      <c r="F878" s="151" t="s">
        <v>2672</v>
      </c>
      <c r="G878" s="154">
        <v>7</v>
      </c>
      <c r="H878" s="152">
        <f>INDEX(prices,MATCH('Food Data'!E878,foods, 0),MATCH('Food Data'!F878,districts,0))</f>
        <v>10.210000000000001</v>
      </c>
      <c r="I878" s="152">
        <f t="shared" si="13"/>
        <v>71.47</v>
      </c>
      <c r="J878" s="245" t="str">
        <f>TEXT(tblFood[[#This Row],[Date]],"mmmm")</f>
        <v>styczeń</v>
      </c>
      <c r="K878" s="152">
        <f>MONTH(tblFood[[#This Row],[Date]])</f>
        <v>1</v>
      </c>
    </row>
    <row r="879" spans="2:11">
      <c r="B879" s="236">
        <v>877</v>
      </c>
      <c r="C879" s="153">
        <v>45641</v>
      </c>
      <c r="D879" s="151" t="s">
        <v>2738</v>
      </c>
      <c r="E879" s="151" t="s">
        <v>2686</v>
      </c>
      <c r="F879" s="151" t="s">
        <v>2670</v>
      </c>
      <c r="G879" s="154">
        <v>18</v>
      </c>
      <c r="H879" s="152">
        <f>INDEX(prices,MATCH('Food Data'!E879,foods, 0),MATCH('Food Data'!F879,districts,0))</f>
        <v>13.09</v>
      </c>
      <c r="I879" s="152">
        <f t="shared" si="13"/>
        <v>235.62</v>
      </c>
      <c r="J879" s="245" t="str">
        <f>TEXT(tblFood[[#This Row],[Date]],"mmmm")</f>
        <v>grudzień</v>
      </c>
      <c r="K879" s="152">
        <f>MONTH(tblFood[[#This Row],[Date]])</f>
        <v>12</v>
      </c>
    </row>
    <row r="880" spans="2:11">
      <c r="B880" s="236">
        <v>878</v>
      </c>
      <c r="C880" s="153">
        <v>45331</v>
      </c>
      <c r="D880" s="151" t="s">
        <v>2737</v>
      </c>
      <c r="E880" s="151" t="s">
        <v>2675</v>
      </c>
      <c r="F880" s="151" t="s">
        <v>2669</v>
      </c>
      <c r="G880" s="154">
        <v>2</v>
      </c>
      <c r="H880" s="152">
        <f>INDEX(prices,MATCH('Food Data'!E880,foods, 0),MATCH('Food Data'!F880,districts,0))</f>
        <v>7.1</v>
      </c>
      <c r="I880" s="152">
        <f t="shared" si="13"/>
        <v>14.2</v>
      </c>
      <c r="J880" s="245" t="str">
        <f>TEXT(tblFood[[#This Row],[Date]],"mmmm")</f>
        <v>luty</v>
      </c>
      <c r="K880" s="152">
        <f>MONTH(tblFood[[#This Row],[Date]])</f>
        <v>2</v>
      </c>
    </row>
    <row r="881" spans="2:11">
      <c r="B881" s="236">
        <v>879</v>
      </c>
      <c r="C881" s="153">
        <v>45493</v>
      </c>
      <c r="D881" s="151" t="s">
        <v>2727</v>
      </c>
      <c r="E881" s="151" t="s">
        <v>2684</v>
      </c>
      <c r="F881" s="151" t="s">
        <v>2671</v>
      </c>
      <c r="G881" s="154">
        <v>19</v>
      </c>
      <c r="H881" s="152">
        <f>INDEX(prices,MATCH('Food Data'!E881,foods, 0),MATCH('Food Data'!F881,districts,0))</f>
        <v>13.67</v>
      </c>
      <c r="I881" s="152">
        <f t="shared" si="13"/>
        <v>259.73</v>
      </c>
      <c r="J881" s="245" t="str">
        <f>TEXT(tblFood[[#This Row],[Date]],"mmmm")</f>
        <v>lipiec</v>
      </c>
      <c r="K881" s="152">
        <f>MONTH(tblFood[[#This Row],[Date]])</f>
        <v>7</v>
      </c>
    </row>
    <row r="882" spans="2:11">
      <c r="B882" s="236">
        <v>880</v>
      </c>
      <c r="C882" s="153">
        <v>45457</v>
      </c>
      <c r="D882" s="151" t="s">
        <v>2741</v>
      </c>
      <c r="E882" s="151" t="s">
        <v>2683</v>
      </c>
      <c r="F882" s="151" t="s">
        <v>2670</v>
      </c>
      <c r="G882" s="154">
        <v>10</v>
      </c>
      <c r="H882" s="152">
        <f>INDEX(prices,MATCH('Food Data'!E882,foods, 0),MATCH('Food Data'!F882,districts,0))</f>
        <v>10.7</v>
      </c>
      <c r="I882" s="152">
        <f t="shared" si="13"/>
        <v>107</v>
      </c>
      <c r="J882" s="245" t="str">
        <f>TEXT(tblFood[[#This Row],[Date]],"mmmm")</f>
        <v>czerwiec</v>
      </c>
      <c r="K882" s="152">
        <f>MONTH(tblFood[[#This Row],[Date]])</f>
        <v>6</v>
      </c>
    </row>
    <row r="883" spans="2:11">
      <c r="B883" s="236">
        <v>881</v>
      </c>
      <c r="C883" s="153">
        <v>45474</v>
      </c>
      <c r="D883" s="151" t="s">
        <v>2744</v>
      </c>
      <c r="E883" s="151" t="s">
        <v>2690</v>
      </c>
      <c r="F883" s="151" t="s">
        <v>2669</v>
      </c>
      <c r="G883" s="154">
        <v>11</v>
      </c>
      <c r="H883" s="152">
        <f>INDEX(prices,MATCH('Food Data'!E883,foods, 0),MATCH('Food Data'!F883,districts,0))</f>
        <v>3.28</v>
      </c>
      <c r="I883" s="152">
        <f t="shared" si="13"/>
        <v>36.08</v>
      </c>
      <c r="J883" s="245" t="str">
        <f>TEXT(tblFood[[#This Row],[Date]],"mmmm")</f>
        <v>lipiec</v>
      </c>
      <c r="K883" s="152">
        <f>MONTH(tblFood[[#This Row],[Date]])</f>
        <v>7</v>
      </c>
    </row>
    <row r="884" spans="2:11">
      <c r="B884" s="236">
        <v>882</v>
      </c>
      <c r="C884" s="153">
        <v>45421</v>
      </c>
      <c r="D884" s="151" t="s">
        <v>2727</v>
      </c>
      <c r="E884" s="151" t="s">
        <v>2708</v>
      </c>
      <c r="F884" s="151" t="s">
        <v>2672</v>
      </c>
      <c r="G884" s="154">
        <v>14</v>
      </c>
      <c r="H884" s="152">
        <f>INDEX(prices,MATCH('Food Data'!E884,foods, 0),MATCH('Food Data'!F884,districts,0))</f>
        <v>5.49</v>
      </c>
      <c r="I884" s="152">
        <f t="shared" si="13"/>
        <v>76.86</v>
      </c>
      <c r="J884" s="245" t="str">
        <f>TEXT(tblFood[[#This Row],[Date]],"mmmm")</f>
        <v>maj</v>
      </c>
      <c r="K884" s="152">
        <f>MONTH(tblFood[[#This Row],[Date]])</f>
        <v>5</v>
      </c>
    </row>
    <row r="885" spans="2:11">
      <c r="B885" s="236">
        <v>883</v>
      </c>
      <c r="C885" s="153">
        <v>45345</v>
      </c>
      <c r="D885" s="151" t="s">
        <v>2730</v>
      </c>
      <c r="E885" s="151" t="s">
        <v>2689</v>
      </c>
      <c r="F885" s="151" t="s">
        <v>2669</v>
      </c>
      <c r="G885" s="154">
        <v>11</v>
      </c>
      <c r="H885" s="152">
        <f>INDEX(prices,MATCH('Food Data'!E885,foods, 0),MATCH('Food Data'!F885,districts,0))</f>
        <v>9.98</v>
      </c>
      <c r="I885" s="152">
        <f t="shared" si="13"/>
        <v>109.78</v>
      </c>
      <c r="J885" s="245" t="str">
        <f>TEXT(tblFood[[#This Row],[Date]],"mmmm")</f>
        <v>luty</v>
      </c>
      <c r="K885" s="152">
        <f>MONTH(tblFood[[#This Row],[Date]])</f>
        <v>2</v>
      </c>
    </row>
    <row r="886" spans="2:11">
      <c r="B886" s="236">
        <v>884</v>
      </c>
      <c r="C886" s="153">
        <v>45614</v>
      </c>
      <c r="D886" s="151" t="s">
        <v>2735</v>
      </c>
      <c r="E886" s="151" t="s">
        <v>2720</v>
      </c>
      <c r="F886" s="151" t="s">
        <v>2672</v>
      </c>
      <c r="G886" s="154">
        <v>11</v>
      </c>
      <c r="H886" s="152">
        <f>INDEX(prices,MATCH('Food Data'!E886,foods, 0),MATCH('Food Data'!F886,districts,0))</f>
        <v>13.65</v>
      </c>
      <c r="I886" s="152">
        <f t="shared" si="13"/>
        <v>150.15</v>
      </c>
      <c r="J886" s="245" t="str">
        <f>TEXT(tblFood[[#This Row],[Date]],"mmmm")</f>
        <v>listopad</v>
      </c>
      <c r="K886" s="152">
        <f>MONTH(tblFood[[#This Row],[Date]])</f>
        <v>11</v>
      </c>
    </row>
    <row r="887" spans="2:11">
      <c r="B887" s="236">
        <v>885</v>
      </c>
      <c r="C887" s="153">
        <v>45630</v>
      </c>
      <c r="D887" s="151" t="s">
        <v>2747</v>
      </c>
      <c r="E887" s="151" t="s">
        <v>2693</v>
      </c>
      <c r="F887" s="151" t="s">
        <v>2672</v>
      </c>
      <c r="G887" s="154">
        <v>6</v>
      </c>
      <c r="H887" s="152">
        <f>INDEX(prices,MATCH('Food Data'!E887,foods, 0),MATCH('Food Data'!F887,districts,0))</f>
        <v>1.61</v>
      </c>
      <c r="I887" s="152">
        <f t="shared" si="13"/>
        <v>9.66</v>
      </c>
      <c r="J887" s="245" t="str">
        <f>TEXT(tblFood[[#This Row],[Date]],"mmmm")</f>
        <v>grudzień</v>
      </c>
      <c r="K887" s="152">
        <f>MONTH(tblFood[[#This Row],[Date]])</f>
        <v>12</v>
      </c>
    </row>
    <row r="888" spans="2:11">
      <c r="B888" s="236">
        <v>886</v>
      </c>
      <c r="C888" s="153">
        <v>45593</v>
      </c>
      <c r="D888" s="151" t="s">
        <v>2748</v>
      </c>
      <c r="E888" s="151" t="s">
        <v>2684</v>
      </c>
      <c r="F888" s="151" t="s">
        <v>2672</v>
      </c>
      <c r="G888" s="154">
        <v>8</v>
      </c>
      <c r="H888" s="152">
        <f>INDEX(prices,MATCH('Food Data'!E888,foods, 0),MATCH('Food Data'!F888,districts,0))</f>
        <v>12.44</v>
      </c>
      <c r="I888" s="152">
        <f t="shared" si="13"/>
        <v>99.52</v>
      </c>
      <c r="J888" s="245" t="str">
        <f>TEXT(tblFood[[#This Row],[Date]],"mmmm")</f>
        <v>październik</v>
      </c>
      <c r="K888" s="152">
        <f>MONTH(tblFood[[#This Row],[Date]])</f>
        <v>10</v>
      </c>
    </row>
    <row r="889" spans="2:11">
      <c r="B889" s="236">
        <v>887</v>
      </c>
      <c r="C889" s="153">
        <v>45368</v>
      </c>
      <c r="D889" s="151" t="s">
        <v>2740</v>
      </c>
      <c r="E889" s="151" t="s">
        <v>2717</v>
      </c>
      <c r="F889" s="151" t="s">
        <v>2669</v>
      </c>
      <c r="G889" s="154">
        <v>1</v>
      </c>
      <c r="H889" s="152">
        <f>INDEX(prices,MATCH('Food Data'!E889,foods, 0),MATCH('Food Data'!F889,districts,0))</f>
        <v>14.54</v>
      </c>
      <c r="I889" s="152">
        <f t="shared" si="13"/>
        <v>14.54</v>
      </c>
      <c r="J889" s="245" t="str">
        <f>TEXT(tblFood[[#This Row],[Date]],"mmmm")</f>
        <v>marzec</v>
      </c>
      <c r="K889" s="152">
        <f>MONTH(tblFood[[#This Row],[Date]])</f>
        <v>3</v>
      </c>
    </row>
    <row r="890" spans="2:11">
      <c r="B890" s="236">
        <v>888</v>
      </c>
      <c r="C890" s="153">
        <v>45469</v>
      </c>
      <c r="D890" s="151" t="s">
        <v>2732</v>
      </c>
      <c r="E890" s="151" t="s">
        <v>2677</v>
      </c>
      <c r="F890" s="151" t="s">
        <v>2671</v>
      </c>
      <c r="G890" s="154">
        <v>20</v>
      </c>
      <c r="H890" s="152">
        <f>INDEX(prices,MATCH('Food Data'!E890,foods, 0),MATCH('Food Data'!F890,districts,0))</f>
        <v>11.01</v>
      </c>
      <c r="I890" s="152">
        <f t="shared" si="13"/>
        <v>220.2</v>
      </c>
      <c r="J890" s="245" t="str">
        <f>TEXT(tblFood[[#This Row],[Date]],"mmmm")</f>
        <v>czerwiec</v>
      </c>
      <c r="K890" s="152">
        <f>MONTH(tblFood[[#This Row],[Date]])</f>
        <v>6</v>
      </c>
    </row>
    <row r="891" spans="2:11">
      <c r="B891" s="236">
        <v>889</v>
      </c>
      <c r="C891" s="153">
        <v>45320</v>
      </c>
      <c r="D891" s="151" t="s">
        <v>2728</v>
      </c>
      <c r="E891" s="151" t="s">
        <v>2705</v>
      </c>
      <c r="F891" s="151" t="s">
        <v>2669</v>
      </c>
      <c r="G891" s="154">
        <v>11</v>
      </c>
      <c r="H891" s="152">
        <f>INDEX(prices,MATCH('Food Data'!E891,foods, 0),MATCH('Food Data'!F891,districts,0))</f>
        <v>8.58</v>
      </c>
      <c r="I891" s="152">
        <f t="shared" si="13"/>
        <v>94.38</v>
      </c>
      <c r="J891" s="245" t="str">
        <f>TEXT(tblFood[[#This Row],[Date]],"mmmm")</f>
        <v>styczeń</v>
      </c>
      <c r="K891" s="152">
        <f>MONTH(tblFood[[#This Row],[Date]])</f>
        <v>1</v>
      </c>
    </row>
    <row r="892" spans="2:11">
      <c r="B892" s="236">
        <v>890</v>
      </c>
      <c r="C892" s="153">
        <v>45428</v>
      </c>
      <c r="D892" s="151" t="s">
        <v>2737</v>
      </c>
      <c r="E892" s="151" t="s">
        <v>2721</v>
      </c>
      <c r="F892" s="151" t="s">
        <v>2671</v>
      </c>
      <c r="G892" s="154">
        <v>8</v>
      </c>
      <c r="H892" s="152">
        <f>INDEX(prices,MATCH('Food Data'!E892,foods, 0),MATCH('Food Data'!F892,districts,0))</f>
        <v>16.22</v>
      </c>
      <c r="I892" s="152">
        <f t="shared" si="13"/>
        <v>129.76</v>
      </c>
      <c r="J892" s="245" t="str">
        <f>TEXT(tblFood[[#This Row],[Date]],"mmmm")</f>
        <v>maj</v>
      </c>
      <c r="K892" s="152">
        <f>MONTH(tblFood[[#This Row],[Date]])</f>
        <v>5</v>
      </c>
    </row>
    <row r="893" spans="2:11">
      <c r="B893" s="236">
        <v>891</v>
      </c>
      <c r="C893" s="153">
        <v>45629</v>
      </c>
      <c r="D893" s="151" t="s">
        <v>2738</v>
      </c>
      <c r="E893" s="151" t="s">
        <v>2696</v>
      </c>
      <c r="F893" s="151" t="s">
        <v>2672</v>
      </c>
      <c r="G893" s="154">
        <v>14</v>
      </c>
      <c r="H893" s="152">
        <f>INDEX(prices,MATCH('Food Data'!E893,foods, 0),MATCH('Food Data'!F893,districts,0))</f>
        <v>11.17</v>
      </c>
      <c r="I893" s="152">
        <f t="shared" si="13"/>
        <v>156.38</v>
      </c>
      <c r="J893" s="245" t="str">
        <f>TEXT(tblFood[[#This Row],[Date]],"mmmm")</f>
        <v>grudzień</v>
      </c>
      <c r="K893" s="152">
        <f>MONTH(tblFood[[#This Row],[Date]])</f>
        <v>12</v>
      </c>
    </row>
    <row r="894" spans="2:11">
      <c r="B894" s="236">
        <v>892</v>
      </c>
      <c r="C894" s="153">
        <v>45407</v>
      </c>
      <c r="D894" s="151" t="s">
        <v>2729</v>
      </c>
      <c r="E894" s="151" t="s">
        <v>2719</v>
      </c>
      <c r="F894" s="151" t="s">
        <v>2669</v>
      </c>
      <c r="G894" s="154">
        <v>12</v>
      </c>
      <c r="H894" s="152">
        <f>INDEX(prices,MATCH('Food Data'!E894,foods, 0),MATCH('Food Data'!F894,districts,0))</f>
        <v>14.36</v>
      </c>
      <c r="I894" s="152">
        <f t="shared" si="13"/>
        <v>172.32</v>
      </c>
      <c r="J894" s="245" t="str">
        <f>TEXT(tblFood[[#This Row],[Date]],"mmmm")</f>
        <v>kwiecień</v>
      </c>
      <c r="K894" s="152">
        <f>MONTH(tblFood[[#This Row],[Date]])</f>
        <v>4</v>
      </c>
    </row>
    <row r="895" spans="2:11">
      <c r="B895" s="236">
        <v>893</v>
      </c>
      <c r="C895" s="153">
        <v>45543</v>
      </c>
      <c r="D895" s="151" t="s">
        <v>2730</v>
      </c>
      <c r="E895" s="151" t="s">
        <v>2721</v>
      </c>
      <c r="F895" s="151" t="s">
        <v>2669</v>
      </c>
      <c r="G895" s="154">
        <v>16</v>
      </c>
      <c r="H895" s="152">
        <f>INDEX(prices,MATCH('Food Data'!E895,foods, 0),MATCH('Food Data'!F895,districts,0))</f>
        <v>14.3</v>
      </c>
      <c r="I895" s="152">
        <f t="shared" si="13"/>
        <v>228.8</v>
      </c>
      <c r="J895" s="245" t="str">
        <f>TEXT(tblFood[[#This Row],[Date]],"mmmm")</f>
        <v>wrzesień</v>
      </c>
      <c r="K895" s="152">
        <f>MONTH(tblFood[[#This Row],[Date]])</f>
        <v>9</v>
      </c>
    </row>
    <row r="896" spans="2:11">
      <c r="B896" s="236">
        <v>894</v>
      </c>
      <c r="C896" s="153">
        <v>45506</v>
      </c>
      <c r="D896" s="151" t="s">
        <v>2739</v>
      </c>
      <c r="E896" s="151" t="s">
        <v>2692</v>
      </c>
      <c r="F896" s="151" t="s">
        <v>2670</v>
      </c>
      <c r="G896" s="154">
        <v>8</v>
      </c>
      <c r="H896" s="152">
        <f>INDEX(prices,MATCH('Food Data'!E896,foods, 0),MATCH('Food Data'!F896,districts,0))</f>
        <v>5.62</v>
      </c>
      <c r="I896" s="152">
        <f t="shared" si="13"/>
        <v>44.96</v>
      </c>
      <c r="J896" s="245" t="str">
        <f>TEXT(tblFood[[#This Row],[Date]],"mmmm")</f>
        <v>sierpień</v>
      </c>
      <c r="K896" s="152">
        <f>MONTH(tblFood[[#This Row],[Date]])</f>
        <v>8</v>
      </c>
    </row>
    <row r="897" spans="2:11">
      <c r="B897" s="236">
        <v>895</v>
      </c>
      <c r="C897" s="153">
        <v>45553</v>
      </c>
      <c r="D897" s="151" t="s">
        <v>2739</v>
      </c>
      <c r="E897" s="151" t="s">
        <v>2708</v>
      </c>
      <c r="F897" s="151" t="s">
        <v>2671</v>
      </c>
      <c r="G897" s="154">
        <v>6</v>
      </c>
      <c r="H897" s="152">
        <f>INDEX(prices,MATCH('Food Data'!E897,foods, 0),MATCH('Food Data'!F897,districts,0))</f>
        <v>5.13</v>
      </c>
      <c r="I897" s="152">
        <f t="shared" si="13"/>
        <v>30.78</v>
      </c>
      <c r="J897" s="245" t="str">
        <f>TEXT(tblFood[[#This Row],[Date]],"mmmm")</f>
        <v>wrzesień</v>
      </c>
      <c r="K897" s="152">
        <f>MONTH(tblFood[[#This Row],[Date]])</f>
        <v>9</v>
      </c>
    </row>
    <row r="898" spans="2:11">
      <c r="B898" s="236">
        <v>896</v>
      </c>
      <c r="C898" s="153">
        <v>45407</v>
      </c>
      <c r="D898" s="151" t="s">
        <v>2743</v>
      </c>
      <c r="E898" s="151" t="s">
        <v>2676</v>
      </c>
      <c r="F898" s="151" t="s">
        <v>2669</v>
      </c>
      <c r="G898" s="154">
        <v>7</v>
      </c>
      <c r="H898" s="152">
        <f>INDEX(prices,MATCH('Food Data'!E898,foods, 0),MATCH('Food Data'!F898,districts,0))</f>
        <v>15.32</v>
      </c>
      <c r="I898" s="152">
        <f t="shared" si="13"/>
        <v>107.24000000000001</v>
      </c>
      <c r="J898" s="245" t="str">
        <f>TEXT(tblFood[[#This Row],[Date]],"mmmm")</f>
        <v>kwiecień</v>
      </c>
      <c r="K898" s="152">
        <f>MONTH(tblFood[[#This Row],[Date]])</f>
        <v>4</v>
      </c>
    </row>
    <row r="899" spans="2:11">
      <c r="B899" s="236">
        <v>897</v>
      </c>
      <c r="C899" s="153">
        <v>45440</v>
      </c>
      <c r="D899" s="151" t="s">
        <v>2741</v>
      </c>
      <c r="E899" s="151" t="s">
        <v>2689</v>
      </c>
      <c r="F899" s="151" t="s">
        <v>2670</v>
      </c>
      <c r="G899" s="154">
        <v>6</v>
      </c>
      <c r="H899" s="152">
        <f>INDEX(prices,MATCH('Food Data'!E899,foods, 0),MATCH('Food Data'!F899,districts,0))</f>
        <v>10.18</v>
      </c>
      <c r="I899" s="152">
        <f t="shared" si="13"/>
        <v>61.08</v>
      </c>
      <c r="J899" s="245" t="str">
        <f>TEXT(tblFood[[#This Row],[Date]],"mmmm")</f>
        <v>maj</v>
      </c>
      <c r="K899" s="152">
        <f>MONTH(tblFood[[#This Row],[Date]])</f>
        <v>5</v>
      </c>
    </row>
    <row r="900" spans="2:11">
      <c r="B900" s="236">
        <v>898</v>
      </c>
      <c r="C900" s="153">
        <v>45314</v>
      </c>
      <c r="D900" s="151" t="s">
        <v>2740</v>
      </c>
      <c r="E900" s="151" t="s">
        <v>2718</v>
      </c>
      <c r="F900" s="151" t="s">
        <v>2669</v>
      </c>
      <c r="G900" s="154">
        <v>17</v>
      </c>
      <c r="H900" s="152">
        <f>INDEX(prices,MATCH('Food Data'!E900,foods, 0),MATCH('Food Data'!F900,districts,0))</f>
        <v>11.71</v>
      </c>
      <c r="I900" s="152">
        <f t="shared" ref="I900:I963" si="14">G900*H900</f>
        <v>199.07000000000002</v>
      </c>
      <c r="J900" s="245" t="str">
        <f>TEXT(tblFood[[#This Row],[Date]],"mmmm")</f>
        <v>styczeń</v>
      </c>
      <c r="K900" s="152">
        <f>MONTH(tblFood[[#This Row],[Date]])</f>
        <v>1</v>
      </c>
    </row>
    <row r="901" spans="2:11">
      <c r="B901" s="236">
        <v>899</v>
      </c>
      <c r="C901" s="153">
        <v>45345</v>
      </c>
      <c r="D901" s="151" t="s">
        <v>2728</v>
      </c>
      <c r="E901" s="151" t="s">
        <v>2697</v>
      </c>
      <c r="F901" s="151" t="s">
        <v>2671</v>
      </c>
      <c r="G901" s="154">
        <v>12</v>
      </c>
      <c r="H901" s="152">
        <f>INDEX(prices,MATCH('Food Data'!E901,foods, 0),MATCH('Food Data'!F901,districts,0))</f>
        <v>13.89</v>
      </c>
      <c r="I901" s="152">
        <f t="shared" si="14"/>
        <v>166.68</v>
      </c>
      <c r="J901" s="245" t="str">
        <f>TEXT(tblFood[[#This Row],[Date]],"mmmm")</f>
        <v>luty</v>
      </c>
      <c r="K901" s="152">
        <f>MONTH(tblFood[[#This Row],[Date]])</f>
        <v>2</v>
      </c>
    </row>
    <row r="902" spans="2:11">
      <c r="B902" s="236">
        <v>900</v>
      </c>
      <c r="C902" s="153">
        <v>45468</v>
      </c>
      <c r="D902" s="151" t="s">
        <v>2729</v>
      </c>
      <c r="E902" s="151" t="s">
        <v>2692</v>
      </c>
      <c r="F902" s="151" t="s">
        <v>2669</v>
      </c>
      <c r="G902" s="154">
        <v>3</v>
      </c>
      <c r="H902" s="152">
        <f>INDEX(prices,MATCH('Food Data'!E902,foods, 0),MATCH('Food Data'!F902,districts,0))</f>
        <v>5.25</v>
      </c>
      <c r="I902" s="152">
        <f t="shared" si="14"/>
        <v>15.75</v>
      </c>
      <c r="J902" s="245" t="str">
        <f>TEXT(tblFood[[#This Row],[Date]],"mmmm")</f>
        <v>czerwiec</v>
      </c>
      <c r="K902" s="152">
        <f>MONTH(tblFood[[#This Row],[Date]])</f>
        <v>6</v>
      </c>
    </row>
    <row r="903" spans="2:11">
      <c r="B903" s="236">
        <v>901</v>
      </c>
      <c r="C903" s="153">
        <v>45466</v>
      </c>
      <c r="D903" s="151" t="s">
        <v>2745</v>
      </c>
      <c r="E903" s="151" t="s">
        <v>2720</v>
      </c>
      <c r="F903" s="151" t="s">
        <v>2672</v>
      </c>
      <c r="G903" s="154">
        <v>9</v>
      </c>
      <c r="H903" s="152">
        <f>INDEX(prices,MATCH('Food Data'!E903,foods, 0),MATCH('Food Data'!F903,districts,0))</f>
        <v>13.65</v>
      </c>
      <c r="I903" s="152">
        <f t="shared" si="14"/>
        <v>122.85000000000001</v>
      </c>
      <c r="J903" s="245" t="str">
        <f>TEXT(tblFood[[#This Row],[Date]],"mmmm")</f>
        <v>czerwiec</v>
      </c>
      <c r="K903" s="152">
        <f>MONTH(tblFood[[#This Row],[Date]])</f>
        <v>6</v>
      </c>
    </row>
    <row r="904" spans="2:11">
      <c r="B904" s="236">
        <v>902</v>
      </c>
      <c r="C904" s="153">
        <v>45644</v>
      </c>
      <c r="D904" s="151" t="s">
        <v>2740</v>
      </c>
      <c r="E904" s="151" t="s">
        <v>2676</v>
      </c>
      <c r="F904" s="151" t="s">
        <v>2671</v>
      </c>
      <c r="G904" s="154">
        <v>5</v>
      </c>
      <c r="H904" s="152">
        <f>INDEX(prices,MATCH('Food Data'!E904,foods, 0),MATCH('Food Data'!F904,districts,0))</f>
        <v>14.51</v>
      </c>
      <c r="I904" s="152">
        <f t="shared" si="14"/>
        <v>72.55</v>
      </c>
      <c r="J904" s="245" t="str">
        <f>TEXT(tblFood[[#This Row],[Date]],"mmmm")</f>
        <v>grudzień</v>
      </c>
      <c r="K904" s="152">
        <f>MONTH(tblFood[[#This Row],[Date]])</f>
        <v>12</v>
      </c>
    </row>
    <row r="905" spans="2:11">
      <c r="B905" s="236">
        <v>903</v>
      </c>
      <c r="C905" s="153">
        <v>45562</v>
      </c>
      <c r="D905" s="151" t="s">
        <v>2731</v>
      </c>
      <c r="E905" s="151" t="s">
        <v>2683</v>
      </c>
      <c r="F905" s="151" t="s">
        <v>2671</v>
      </c>
      <c r="G905" s="154">
        <v>7</v>
      </c>
      <c r="H905" s="152">
        <f>INDEX(prices,MATCH('Food Data'!E905,foods, 0),MATCH('Food Data'!F905,districts,0))</f>
        <v>9.84</v>
      </c>
      <c r="I905" s="152">
        <f t="shared" si="14"/>
        <v>68.88</v>
      </c>
      <c r="J905" s="245" t="str">
        <f>TEXT(tblFood[[#This Row],[Date]],"mmmm")</f>
        <v>wrzesień</v>
      </c>
      <c r="K905" s="152">
        <f>MONTH(tblFood[[#This Row],[Date]])</f>
        <v>9</v>
      </c>
    </row>
    <row r="906" spans="2:11">
      <c r="B906" s="236">
        <v>904</v>
      </c>
      <c r="C906" s="153">
        <v>45480</v>
      </c>
      <c r="D906" s="151" t="s">
        <v>2746</v>
      </c>
      <c r="E906" s="151" t="s">
        <v>2713</v>
      </c>
      <c r="F906" s="151" t="s">
        <v>2672</v>
      </c>
      <c r="G906" s="154">
        <v>14</v>
      </c>
      <c r="H906" s="152">
        <f>INDEX(prices,MATCH('Food Data'!E906,foods, 0),MATCH('Food Data'!F906,districts,0))</f>
        <v>15.9</v>
      </c>
      <c r="I906" s="152">
        <f t="shared" si="14"/>
        <v>222.6</v>
      </c>
      <c r="J906" s="245" t="str">
        <f>TEXT(tblFood[[#This Row],[Date]],"mmmm")</f>
        <v>lipiec</v>
      </c>
      <c r="K906" s="152">
        <f>MONTH(tblFood[[#This Row],[Date]])</f>
        <v>7</v>
      </c>
    </row>
    <row r="907" spans="2:11">
      <c r="B907" s="236">
        <v>905</v>
      </c>
      <c r="C907" s="153">
        <v>45458</v>
      </c>
      <c r="D907" s="151" t="s">
        <v>2746</v>
      </c>
      <c r="E907" s="151" t="s">
        <v>2678</v>
      </c>
      <c r="F907" s="151" t="s">
        <v>2671</v>
      </c>
      <c r="G907" s="154">
        <v>18</v>
      </c>
      <c r="H907" s="152">
        <f>INDEX(prices,MATCH('Food Data'!E907,foods, 0),MATCH('Food Data'!F907,districts,0))</f>
        <v>5.21</v>
      </c>
      <c r="I907" s="152">
        <f t="shared" si="14"/>
        <v>93.78</v>
      </c>
      <c r="J907" s="245" t="str">
        <f>TEXT(tblFood[[#This Row],[Date]],"mmmm")</f>
        <v>czerwiec</v>
      </c>
      <c r="K907" s="152">
        <f>MONTH(tblFood[[#This Row],[Date]])</f>
        <v>6</v>
      </c>
    </row>
    <row r="908" spans="2:11">
      <c r="B908" s="236">
        <v>906</v>
      </c>
      <c r="C908" s="153">
        <v>45299</v>
      </c>
      <c r="D908" s="151" t="s">
        <v>2738</v>
      </c>
      <c r="E908" s="151" t="s">
        <v>2713</v>
      </c>
      <c r="F908" s="151" t="s">
        <v>2670</v>
      </c>
      <c r="G908" s="154">
        <v>6</v>
      </c>
      <c r="H908" s="152">
        <f>INDEX(prices,MATCH('Food Data'!E908,foods, 0),MATCH('Food Data'!F908,districts,0))</f>
        <v>13.76</v>
      </c>
      <c r="I908" s="152">
        <f t="shared" si="14"/>
        <v>82.56</v>
      </c>
      <c r="J908" s="245" t="str">
        <f>TEXT(tblFood[[#This Row],[Date]],"mmmm")</f>
        <v>styczeń</v>
      </c>
      <c r="K908" s="152">
        <f>MONTH(tblFood[[#This Row],[Date]])</f>
        <v>1</v>
      </c>
    </row>
    <row r="909" spans="2:11">
      <c r="B909" s="236">
        <v>907</v>
      </c>
      <c r="C909" s="153">
        <v>45571</v>
      </c>
      <c r="D909" s="151" t="s">
        <v>2743</v>
      </c>
      <c r="E909" s="151" t="s">
        <v>2675</v>
      </c>
      <c r="F909" s="151" t="s">
        <v>2671</v>
      </c>
      <c r="G909" s="154">
        <v>12</v>
      </c>
      <c r="H909" s="152">
        <f>INDEX(prices,MATCH('Food Data'!E909,foods, 0),MATCH('Food Data'!F909,districts,0))</f>
        <v>7.53</v>
      </c>
      <c r="I909" s="152">
        <f t="shared" si="14"/>
        <v>90.36</v>
      </c>
      <c r="J909" s="245" t="str">
        <f>TEXT(tblFood[[#This Row],[Date]],"mmmm")</f>
        <v>październik</v>
      </c>
      <c r="K909" s="152">
        <f>MONTH(tblFood[[#This Row],[Date]])</f>
        <v>10</v>
      </c>
    </row>
    <row r="910" spans="2:11">
      <c r="B910" s="236">
        <v>908</v>
      </c>
      <c r="C910" s="153">
        <v>45478</v>
      </c>
      <c r="D910" s="151" t="s">
        <v>2740</v>
      </c>
      <c r="E910" s="151" t="s">
        <v>2673</v>
      </c>
      <c r="F910" s="151" t="s">
        <v>2671</v>
      </c>
      <c r="G910" s="154">
        <v>8</v>
      </c>
      <c r="H910" s="152">
        <f>INDEX(prices,MATCH('Food Data'!E910,foods, 0),MATCH('Food Data'!F910,districts,0))</f>
        <v>13.64</v>
      </c>
      <c r="I910" s="152">
        <f t="shared" si="14"/>
        <v>109.12</v>
      </c>
      <c r="J910" s="245" t="str">
        <f>TEXT(tblFood[[#This Row],[Date]],"mmmm")</f>
        <v>lipiec</v>
      </c>
      <c r="K910" s="152">
        <f>MONTH(tblFood[[#This Row],[Date]])</f>
        <v>7</v>
      </c>
    </row>
    <row r="911" spans="2:11">
      <c r="B911" s="236">
        <v>909</v>
      </c>
      <c r="C911" s="153">
        <v>45353</v>
      </c>
      <c r="D911" s="151" t="s">
        <v>2734</v>
      </c>
      <c r="E911" s="151" t="s">
        <v>2702</v>
      </c>
      <c r="F911" s="151" t="s">
        <v>2672</v>
      </c>
      <c r="G911" s="154">
        <v>9</v>
      </c>
      <c r="H911" s="152">
        <f>INDEX(prices,MATCH('Food Data'!E911,foods, 0),MATCH('Food Data'!F911,districts,0))</f>
        <v>5.56</v>
      </c>
      <c r="I911" s="152">
        <f t="shared" si="14"/>
        <v>50.04</v>
      </c>
      <c r="J911" s="245" t="str">
        <f>TEXT(tblFood[[#This Row],[Date]],"mmmm")</f>
        <v>marzec</v>
      </c>
      <c r="K911" s="152">
        <f>MONTH(tblFood[[#This Row],[Date]])</f>
        <v>3</v>
      </c>
    </row>
    <row r="912" spans="2:11">
      <c r="B912" s="236">
        <v>910</v>
      </c>
      <c r="C912" s="153">
        <v>45536</v>
      </c>
      <c r="D912" s="151" t="s">
        <v>2737</v>
      </c>
      <c r="E912" s="151" t="s">
        <v>2680</v>
      </c>
      <c r="F912" s="151" t="s">
        <v>2672</v>
      </c>
      <c r="G912" s="154">
        <v>15</v>
      </c>
      <c r="H912" s="152">
        <f>INDEX(prices,MATCH('Food Data'!E912,foods, 0),MATCH('Food Data'!F912,districts,0))</f>
        <v>2.19</v>
      </c>
      <c r="I912" s="152">
        <f t="shared" si="14"/>
        <v>32.85</v>
      </c>
      <c r="J912" s="245" t="str">
        <f>TEXT(tblFood[[#This Row],[Date]],"mmmm")</f>
        <v>wrzesień</v>
      </c>
      <c r="K912" s="152">
        <f>MONTH(tblFood[[#This Row],[Date]])</f>
        <v>9</v>
      </c>
    </row>
    <row r="913" spans="2:11">
      <c r="B913" s="236">
        <v>911</v>
      </c>
      <c r="C913" s="153">
        <v>45588</v>
      </c>
      <c r="D913" s="151" t="s">
        <v>2732</v>
      </c>
      <c r="E913" s="151" t="s">
        <v>2685</v>
      </c>
      <c r="F913" s="151" t="s">
        <v>2670</v>
      </c>
      <c r="G913" s="154">
        <v>2</v>
      </c>
      <c r="H913" s="152">
        <f>INDEX(prices,MATCH('Food Data'!E913,foods, 0),MATCH('Food Data'!F913,districts,0))</f>
        <v>3.02</v>
      </c>
      <c r="I913" s="152">
        <f t="shared" si="14"/>
        <v>6.04</v>
      </c>
      <c r="J913" s="245" t="str">
        <f>TEXT(tblFood[[#This Row],[Date]],"mmmm")</f>
        <v>październik</v>
      </c>
      <c r="K913" s="152">
        <f>MONTH(tblFood[[#This Row],[Date]])</f>
        <v>10</v>
      </c>
    </row>
    <row r="914" spans="2:11">
      <c r="B914" s="236">
        <v>912</v>
      </c>
      <c r="C914" s="153">
        <v>45595</v>
      </c>
      <c r="D914" s="151" t="s">
        <v>2746</v>
      </c>
      <c r="E914" s="151" t="s">
        <v>2704</v>
      </c>
      <c r="F914" s="151" t="s">
        <v>2670</v>
      </c>
      <c r="G914" s="154">
        <v>7</v>
      </c>
      <c r="H914" s="152">
        <f>INDEX(prices,MATCH('Food Data'!E914,foods, 0),MATCH('Food Data'!F914,districts,0))</f>
        <v>6.73</v>
      </c>
      <c r="I914" s="152">
        <f t="shared" si="14"/>
        <v>47.11</v>
      </c>
      <c r="J914" s="245" t="str">
        <f>TEXT(tblFood[[#This Row],[Date]],"mmmm")</f>
        <v>październik</v>
      </c>
      <c r="K914" s="152">
        <f>MONTH(tblFood[[#This Row],[Date]])</f>
        <v>10</v>
      </c>
    </row>
    <row r="915" spans="2:11">
      <c r="B915" s="236">
        <v>913</v>
      </c>
      <c r="C915" s="153">
        <v>45384</v>
      </c>
      <c r="D915" s="151" t="s">
        <v>2726</v>
      </c>
      <c r="E915" s="151" t="s">
        <v>2702</v>
      </c>
      <c r="F915" s="151" t="s">
        <v>2670</v>
      </c>
      <c r="G915" s="154">
        <v>3</v>
      </c>
      <c r="H915" s="152">
        <f>INDEX(prices,MATCH('Food Data'!E915,foods, 0),MATCH('Food Data'!F915,districts,0))</f>
        <v>5.21</v>
      </c>
      <c r="I915" s="152">
        <f t="shared" si="14"/>
        <v>15.629999999999999</v>
      </c>
      <c r="J915" s="245" t="str">
        <f>TEXT(tblFood[[#This Row],[Date]],"mmmm")</f>
        <v>kwiecień</v>
      </c>
      <c r="K915" s="152">
        <f>MONTH(tblFood[[#This Row],[Date]])</f>
        <v>4</v>
      </c>
    </row>
    <row r="916" spans="2:11">
      <c r="B916" s="236">
        <v>914</v>
      </c>
      <c r="C916" s="153">
        <v>45523</v>
      </c>
      <c r="D916" s="151" t="s">
        <v>2736</v>
      </c>
      <c r="E916" s="151" t="s">
        <v>2715</v>
      </c>
      <c r="F916" s="151" t="s">
        <v>2672</v>
      </c>
      <c r="G916" s="154">
        <v>13</v>
      </c>
      <c r="H916" s="152">
        <f>INDEX(prices,MATCH('Food Data'!E916,foods, 0),MATCH('Food Data'!F916,districts,0))</f>
        <v>12.21</v>
      </c>
      <c r="I916" s="152">
        <f t="shared" si="14"/>
        <v>158.73000000000002</v>
      </c>
      <c r="J916" s="245" t="str">
        <f>TEXT(tblFood[[#This Row],[Date]],"mmmm")</f>
        <v>sierpień</v>
      </c>
      <c r="K916" s="152">
        <f>MONTH(tblFood[[#This Row],[Date]])</f>
        <v>8</v>
      </c>
    </row>
    <row r="917" spans="2:11">
      <c r="B917" s="236">
        <v>915</v>
      </c>
      <c r="C917" s="153">
        <v>45432</v>
      </c>
      <c r="D917" s="151" t="s">
        <v>2731</v>
      </c>
      <c r="E917" s="151" t="s">
        <v>2718</v>
      </c>
      <c r="F917" s="151" t="s">
        <v>2669</v>
      </c>
      <c r="G917" s="154">
        <v>10</v>
      </c>
      <c r="H917" s="152">
        <f>INDEX(prices,MATCH('Food Data'!E917,foods, 0),MATCH('Food Data'!F917,districts,0))</f>
        <v>11.71</v>
      </c>
      <c r="I917" s="152">
        <f t="shared" si="14"/>
        <v>117.10000000000001</v>
      </c>
      <c r="J917" s="245" t="str">
        <f>TEXT(tblFood[[#This Row],[Date]],"mmmm")</f>
        <v>maj</v>
      </c>
      <c r="K917" s="152">
        <f>MONTH(tblFood[[#This Row],[Date]])</f>
        <v>5</v>
      </c>
    </row>
    <row r="918" spans="2:11">
      <c r="B918" s="236">
        <v>916</v>
      </c>
      <c r="C918" s="153">
        <v>45586</v>
      </c>
      <c r="D918" s="151" t="s">
        <v>2728</v>
      </c>
      <c r="E918" s="151" t="s">
        <v>2718</v>
      </c>
      <c r="F918" s="151" t="s">
        <v>2672</v>
      </c>
      <c r="G918" s="154">
        <v>9</v>
      </c>
      <c r="H918" s="152">
        <f>INDEX(prices,MATCH('Food Data'!E918,foods, 0),MATCH('Food Data'!F918,districts,0))</f>
        <v>10.210000000000001</v>
      </c>
      <c r="I918" s="152">
        <f t="shared" si="14"/>
        <v>91.890000000000015</v>
      </c>
      <c r="J918" s="245" t="str">
        <f>TEXT(tblFood[[#This Row],[Date]],"mmmm")</f>
        <v>październik</v>
      </c>
      <c r="K918" s="152">
        <f>MONTH(tblFood[[#This Row],[Date]])</f>
        <v>10</v>
      </c>
    </row>
    <row r="919" spans="2:11">
      <c r="B919" s="236">
        <v>917</v>
      </c>
      <c r="C919" s="153">
        <v>45504</v>
      </c>
      <c r="D919" s="151" t="s">
        <v>2737</v>
      </c>
      <c r="E919" s="151" t="s">
        <v>2679</v>
      </c>
      <c r="F919" s="151" t="s">
        <v>2672</v>
      </c>
      <c r="G919" s="154">
        <v>12</v>
      </c>
      <c r="H919" s="152">
        <f>INDEX(prices,MATCH('Food Data'!E919,foods, 0),MATCH('Food Data'!F919,districts,0))</f>
        <v>9.43</v>
      </c>
      <c r="I919" s="152">
        <f t="shared" si="14"/>
        <v>113.16</v>
      </c>
      <c r="J919" s="245" t="str">
        <f>TEXT(tblFood[[#This Row],[Date]],"mmmm")</f>
        <v>lipiec</v>
      </c>
      <c r="K919" s="152">
        <f>MONTH(tblFood[[#This Row],[Date]])</f>
        <v>7</v>
      </c>
    </row>
    <row r="920" spans="2:11">
      <c r="B920" s="236">
        <v>918</v>
      </c>
      <c r="C920" s="153">
        <v>45546</v>
      </c>
      <c r="D920" s="151" t="s">
        <v>2749</v>
      </c>
      <c r="E920" s="151" t="s">
        <v>2712</v>
      </c>
      <c r="F920" s="151" t="s">
        <v>2671</v>
      </c>
      <c r="G920" s="154">
        <v>3</v>
      </c>
      <c r="H920" s="152">
        <f>INDEX(prices,MATCH('Food Data'!E920,foods, 0),MATCH('Food Data'!F920,districts,0))</f>
        <v>5.08</v>
      </c>
      <c r="I920" s="152">
        <f t="shared" si="14"/>
        <v>15.24</v>
      </c>
      <c r="J920" s="245" t="str">
        <f>TEXT(tblFood[[#This Row],[Date]],"mmmm")</f>
        <v>wrzesień</v>
      </c>
      <c r="K920" s="152">
        <f>MONTH(tblFood[[#This Row],[Date]])</f>
        <v>9</v>
      </c>
    </row>
    <row r="921" spans="2:11">
      <c r="B921" s="236">
        <v>919</v>
      </c>
      <c r="C921" s="153">
        <v>45501</v>
      </c>
      <c r="D921" s="151" t="s">
        <v>2726</v>
      </c>
      <c r="E921" s="151" t="s">
        <v>2708</v>
      </c>
      <c r="F921" s="151" t="s">
        <v>2672</v>
      </c>
      <c r="G921" s="154">
        <v>2</v>
      </c>
      <c r="H921" s="152">
        <f>INDEX(prices,MATCH('Food Data'!E921,foods, 0),MATCH('Food Data'!F921,districts,0))</f>
        <v>5.49</v>
      </c>
      <c r="I921" s="152">
        <f t="shared" si="14"/>
        <v>10.98</v>
      </c>
      <c r="J921" s="245" t="str">
        <f>TEXT(tblFood[[#This Row],[Date]],"mmmm")</f>
        <v>lipiec</v>
      </c>
      <c r="K921" s="152">
        <f>MONTH(tblFood[[#This Row],[Date]])</f>
        <v>7</v>
      </c>
    </row>
    <row r="922" spans="2:11">
      <c r="B922" s="236">
        <v>920</v>
      </c>
      <c r="C922" s="153">
        <v>45390</v>
      </c>
      <c r="D922" s="151" t="s">
        <v>2748</v>
      </c>
      <c r="E922" s="151" t="s">
        <v>2706</v>
      </c>
      <c r="F922" s="151" t="s">
        <v>2671</v>
      </c>
      <c r="G922" s="154">
        <v>4</v>
      </c>
      <c r="H922" s="152">
        <f>INDEX(prices,MATCH('Food Data'!E922,foods, 0),MATCH('Food Data'!F922,districts,0))</f>
        <v>10.34</v>
      </c>
      <c r="I922" s="152">
        <f t="shared" si="14"/>
        <v>41.36</v>
      </c>
      <c r="J922" s="245" t="str">
        <f>TEXT(tblFood[[#This Row],[Date]],"mmmm")</f>
        <v>kwiecień</v>
      </c>
      <c r="K922" s="152">
        <f>MONTH(tblFood[[#This Row],[Date]])</f>
        <v>4</v>
      </c>
    </row>
    <row r="923" spans="2:11">
      <c r="B923" s="236">
        <v>921</v>
      </c>
      <c r="C923" s="153">
        <v>45319</v>
      </c>
      <c r="D923" s="151" t="s">
        <v>2742</v>
      </c>
      <c r="E923" s="151" t="s">
        <v>2719</v>
      </c>
      <c r="F923" s="151" t="s">
        <v>2670</v>
      </c>
      <c r="G923" s="154">
        <v>9</v>
      </c>
      <c r="H923" s="152">
        <f>INDEX(prices,MATCH('Food Data'!E923,foods, 0),MATCH('Food Data'!F923,districts,0))</f>
        <v>15.22</v>
      </c>
      <c r="I923" s="152">
        <f t="shared" si="14"/>
        <v>136.98000000000002</v>
      </c>
      <c r="J923" s="245" t="str">
        <f>TEXT(tblFood[[#This Row],[Date]],"mmmm")</f>
        <v>styczeń</v>
      </c>
      <c r="K923" s="152">
        <f>MONTH(tblFood[[#This Row],[Date]])</f>
        <v>1</v>
      </c>
    </row>
    <row r="924" spans="2:11">
      <c r="B924" s="236">
        <v>922</v>
      </c>
      <c r="C924" s="153">
        <v>45423</v>
      </c>
      <c r="D924" s="151" t="s">
        <v>2731</v>
      </c>
      <c r="E924" s="151" t="s">
        <v>2680</v>
      </c>
      <c r="F924" s="151" t="s">
        <v>2672</v>
      </c>
      <c r="G924" s="154">
        <v>15</v>
      </c>
      <c r="H924" s="152">
        <f>INDEX(prices,MATCH('Food Data'!E924,foods, 0),MATCH('Food Data'!F924,districts,0))</f>
        <v>2.19</v>
      </c>
      <c r="I924" s="152">
        <f t="shared" si="14"/>
        <v>32.85</v>
      </c>
      <c r="J924" s="245" t="str">
        <f>TEXT(tblFood[[#This Row],[Date]],"mmmm")</f>
        <v>maj</v>
      </c>
      <c r="K924" s="152">
        <f>MONTH(tblFood[[#This Row],[Date]])</f>
        <v>5</v>
      </c>
    </row>
    <row r="925" spans="2:11">
      <c r="B925" s="236">
        <v>923</v>
      </c>
      <c r="C925" s="153">
        <v>45590</v>
      </c>
      <c r="D925" s="151" t="s">
        <v>2744</v>
      </c>
      <c r="E925" s="151" t="s">
        <v>2715</v>
      </c>
      <c r="F925" s="151" t="s">
        <v>2670</v>
      </c>
      <c r="G925" s="154">
        <v>7</v>
      </c>
      <c r="H925" s="152">
        <f>INDEX(prices,MATCH('Food Data'!E925,foods, 0),MATCH('Food Data'!F925,districts,0))</f>
        <v>10.47</v>
      </c>
      <c r="I925" s="152">
        <f t="shared" si="14"/>
        <v>73.290000000000006</v>
      </c>
      <c r="J925" s="245" t="str">
        <f>TEXT(tblFood[[#This Row],[Date]],"mmmm")</f>
        <v>październik</v>
      </c>
      <c r="K925" s="152">
        <f>MONTH(tblFood[[#This Row],[Date]])</f>
        <v>10</v>
      </c>
    </row>
    <row r="926" spans="2:11">
      <c r="B926" s="236">
        <v>924</v>
      </c>
      <c r="C926" s="153">
        <v>45493</v>
      </c>
      <c r="D926" s="151" t="s">
        <v>2734</v>
      </c>
      <c r="E926" s="151" t="s">
        <v>2721</v>
      </c>
      <c r="F926" s="151" t="s">
        <v>2669</v>
      </c>
      <c r="G926" s="154">
        <v>10</v>
      </c>
      <c r="H926" s="152">
        <f>INDEX(prices,MATCH('Food Data'!E926,foods, 0),MATCH('Food Data'!F926,districts,0))</f>
        <v>14.3</v>
      </c>
      <c r="I926" s="152">
        <f t="shared" si="14"/>
        <v>143</v>
      </c>
      <c r="J926" s="245" t="str">
        <f>TEXT(tblFood[[#This Row],[Date]],"mmmm")</f>
        <v>lipiec</v>
      </c>
      <c r="K926" s="152">
        <f>MONTH(tblFood[[#This Row],[Date]])</f>
        <v>7</v>
      </c>
    </row>
    <row r="927" spans="2:11">
      <c r="B927" s="236">
        <v>925</v>
      </c>
      <c r="C927" s="153">
        <v>45411</v>
      </c>
      <c r="D927" s="151" t="s">
        <v>2737</v>
      </c>
      <c r="E927" s="151" t="s">
        <v>2707</v>
      </c>
      <c r="F927" s="151" t="s">
        <v>2672</v>
      </c>
      <c r="G927" s="154">
        <v>12</v>
      </c>
      <c r="H927" s="152">
        <f>INDEX(prices,MATCH('Food Data'!E927,foods, 0),MATCH('Food Data'!F927,districts,0))</f>
        <v>13.35</v>
      </c>
      <c r="I927" s="152">
        <f t="shared" si="14"/>
        <v>160.19999999999999</v>
      </c>
      <c r="J927" s="245" t="str">
        <f>TEXT(tblFood[[#This Row],[Date]],"mmmm")</f>
        <v>kwiecień</v>
      </c>
      <c r="K927" s="152">
        <f>MONTH(tblFood[[#This Row],[Date]])</f>
        <v>4</v>
      </c>
    </row>
    <row r="928" spans="2:11">
      <c r="B928" s="236">
        <v>926</v>
      </c>
      <c r="C928" s="153">
        <v>45408</v>
      </c>
      <c r="D928" s="151" t="s">
        <v>2728</v>
      </c>
      <c r="E928" s="151" t="s">
        <v>2686</v>
      </c>
      <c r="F928" s="151" t="s">
        <v>2670</v>
      </c>
      <c r="G928" s="154">
        <v>18</v>
      </c>
      <c r="H928" s="152">
        <f>INDEX(prices,MATCH('Food Data'!E928,foods, 0),MATCH('Food Data'!F928,districts,0))</f>
        <v>13.09</v>
      </c>
      <c r="I928" s="152">
        <f t="shared" si="14"/>
        <v>235.62</v>
      </c>
      <c r="J928" s="245" t="str">
        <f>TEXT(tblFood[[#This Row],[Date]],"mmmm")</f>
        <v>kwiecień</v>
      </c>
      <c r="K928" s="152">
        <f>MONTH(tblFood[[#This Row],[Date]])</f>
        <v>4</v>
      </c>
    </row>
    <row r="929" spans="2:11">
      <c r="B929" s="236">
        <v>927</v>
      </c>
      <c r="C929" s="153">
        <v>45542</v>
      </c>
      <c r="D929" s="151" t="s">
        <v>2726</v>
      </c>
      <c r="E929" s="151" t="s">
        <v>2718</v>
      </c>
      <c r="F929" s="151" t="s">
        <v>2672</v>
      </c>
      <c r="G929" s="154">
        <v>14</v>
      </c>
      <c r="H929" s="152">
        <f>INDEX(prices,MATCH('Food Data'!E929,foods, 0),MATCH('Food Data'!F929,districts,0))</f>
        <v>10.210000000000001</v>
      </c>
      <c r="I929" s="152">
        <f t="shared" si="14"/>
        <v>142.94</v>
      </c>
      <c r="J929" s="245" t="str">
        <f>TEXT(tblFood[[#This Row],[Date]],"mmmm")</f>
        <v>wrzesień</v>
      </c>
      <c r="K929" s="152">
        <f>MONTH(tblFood[[#This Row],[Date]])</f>
        <v>9</v>
      </c>
    </row>
    <row r="930" spans="2:11">
      <c r="B930" s="236">
        <v>928</v>
      </c>
      <c r="C930" s="153">
        <v>45326</v>
      </c>
      <c r="D930" s="151" t="s">
        <v>2728</v>
      </c>
      <c r="E930" s="151" t="s">
        <v>2685</v>
      </c>
      <c r="F930" s="151" t="s">
        <v>2672</v>
      </c>
      <c r="G930" s="154">
        <v>12</v>
      </c>
      <c r="H930" s="152">
        <f>INDEX(prices,MATCH('Food Data'!E930,foods, 0),MATCH('Food Data'!F930,districts,0))</f>
        <v>3.39</v>
      </c>
      <c r="I930" s="152">
        <f t="shared" si="14"/>
        <v>40.68</v>
      </c>
      <c r="J930" s="245" t="str">
        <f>TEXT(tblFood[[#This Row],[Date]],"mmmm")</f>
        <v>luty</v>
      </c>
      <c r="K930" s="152">
        <f>MONTH(tblFood[[#This Row],[Date]])</f>
        <v>2</v>
      </c>
    </row>
    <row r="931" spans="2:11">
      <c r="B931" s="236">
        <v>929</v>
      </c>
      <c r="C931" s="153">
        <v>45555</v>
      </c>
      <c r="D931" s="151" t="s">
        <v>2742</v>
      </c>
      <c r="E931" s="151" t="s">
        <v>2678</v>
      </c>
      <c r="F931" s="151" t="s">
        <v>2669</v>
      </c>
      <c r="G931" s="154">
        <v>4</v>
      </c>
      <c r="H931" s="152">
        <f>INDEX(prices,MATCH('Food Data'!E931,foods, 0),MATCH('Food Data'!F931,districts,0))</f>
        <v>5.41</v>
      </c>
      <c r="I931" s="152">
        <f t="shared" si="14"/>
        <v>21.64</v>
      </c>
      <c r="J931" s="245" t="str">
        <f>TEXT(tblFood[[#This Row],[Date]],"mmmm")</f>
        <v>wrzesień</v>
      </c>
      <c r="K931" s="152">
        <f>MONTH(tblFood[[#This Row],[Date]])</f>
        <v>9</v>
      </c>
    </row>
    <row r="932" spans="2:11">
      <c r="B932" s="236">
        <v>930</v>
      </c>
      <c r="C932" s="153">
        <v>45606</v>
      </c>
      <c r="D932" s="151" t="s">
        <v>2736</v>
      </c>
      <c r="E932" s="151" t="s">
        <v>2721</v>
      </c>
      <c r="F932" s="151" t="s">
        <v>2669</v>
      </c>
      <c r="G932" s="154">
        <v>4</v>
      </c>
      <c r="H932" s="152">
        <f>INDEX(prices,MATCH('Food Data'!E932,foods, 0),MATCH('Food Data'!F932,districts,0))</f>
        <v>14.3</v>
      </c>
      <c r="I932" s="152">
        <f t="shared" si="14"/>
        <v>57.2</v>
      </c>
      <c r="J932" s="245" t="str">
        <f>TEXT(tblFood[[#This Row],[Date]],"mmmm")</f>
        <v>listopad</v>
      </c>
      <c r="K932" s="152">
        <f>MONTH(tblFood[[#This Row],[Date]])</f>
        <v>11</v>
      </c>
    </row>
    <row r="933" spans="2:11">
      <c r="B933" s="236">
        <v>931</v>
      </c>
      <c r="C933" s="153">
        <v>45467</v>
      </c>
      <c r="D933" s="151" t="s">
        <v>2734</v>
      </c>
      <c r="E933" s="151" t="s">
        <v>2700</v>
      </c>
      <c r="F933" s="151" t="s">
        <v>2670</v>
      </c>
      <c r="G933" s="154">
        <v>1</v>
      </c>
      <c r="H933" s="152">
        <f>INDEX(prices,MATCH('Food Data'!E933,foods, 0),MATCH('Food Data'!F933,districts,0))</f>
        <v>4.2300000000000004</v>
      </c>
      <c r="I933" s="152">
        <f t="shared" si="14"/>
        <v>4.2300000000000004</v>
      </c>
      <c r="J933" s="245" t="str">
        <f>TEXT(tblFood[[#This Row],[Date]],"mmmm")</f>
        <v>czerwiec</v>
      </c>
      <c r="K933" s="152">
        <f>MONTH(tblFood[[#This Row],[Date]])</f>
        <v>6</v>
      </c>
    </row>
    <row r="934" spans="2:11">
      <c r="B934" s="236">
        <v>932</v>
      </c>
      <c r="C934" s="153">
        <v>45565</v>
      </c>
      <c r="D934" s="151" t="s">
        <v>2750</v>
      </c>
      <c r="E934" s="151" t="s">
        <v>2705</v>
      </c>
      <c r="F934" s="151" t="s">
        <v>2671</v>
      </c>
      <c r="G934" s="154">
        <v>12</v>
      </c>
      <c r="H934" s="152">
        <f>INDEX(prices,MATCH('Food Data'!E934,foods, 0),MATCH('Food Data'!F934,districts,0))</f>
        <v>7.18</v>
      </c>
      <c r="I934" s="152">
        <f t="shared" si="14"/>
        <v>86.16</v>
      </c>
      <c r="J934" s="245" t="str">
        <f>TEXT(tblFood[[#This Row],[Date]],"mmmm")</f>
        <v>wrzesień</v>
      </c>
      <c r="K934" s="152">
        <f>MONTH(tblFood[[#This Row],[Date]])</f>
        <v>9</v>
      </c>
    </row>
    <row r="935" spans="2:11">
      <c r="B935" s="236">
        <v>933</v>
      </c>
      <c r="C935" s="153">
        <v>45545</v>
      </c>
      <c r="D935" s="151" t="s">
        <v>2750</v>
      </c>
      <c r="E935" s="151" t="s">
        <v>2713</v>
      </c>
      <c r="F935" s="151" t="s">
        <v>2672</v>
      </c>
      <c r="G935" s="154">
        <v>8</v>
      </c>
      <c r="H935" s="152">
        <f>INDEX(prices,MATCH('Food Data'!E935,foods, 0),MATCH('Food Data'!F935,districts,0))</f>
        <v>15.9</v>
      </c>
      <c r="I935" s="152">
        <f t="shared" si="14"/>
        <v>127.2</v>
      </c>
      <c r="J935" s="245" t="str">
        <f>TEXT(tblFood[[#This Row],[Date]],"mmmm")</f>
        <v>wrzesień</v>
      </c>
      <c r="K935" s="152">
        <f>MONTH(tblFood[[#This Row],[Date]])</f>
        <v>9</v>
      </c>
    </row>
    <row r="936" spans="2:11">
      <c r="B936" s="236">
        <v>934</v>
      </c>
      <c r="C936" s="153">
        <v>45312</v>
      </c>
      <c r="D936" s="151" t="s">
        <v>2726</v>
      </c>
      <c r="E936" s="151" t="s">
        <v>2680</v>
      </c>
      <c r="F936" s="151" t="s">
        <v>2670</v>
      </c>
      <c r="G936" s="154">
        <v>9</v>
      </c>
      <c r="H936" s="152">
        <f>INDEX(prices,MATCH('Food Data'!E936,foods, 0),MATCH('Food Data'!F936,districts,0))</f>
        <v>1.97</v>
      </c>
      <c r="I936" s="152">
        <f t="shared" si="14"/>
        <v>17.73</v>
      </c>
      <c r="J936" s="245" t="str">
        <f>TEXT(tblFood[[#This Row],[Date]],"mmmm")</f>
        <v>styczeń</v>
      </c>
      <c r="K936" s="152">
        <f>MONTH(tblFood[[#This Row],[Date]])</f>
        <v>1</v>
      </c>
    </row>
    <row r="937" spans="2:11">
      <c r="B937" s="236">
        <v>935</v>
      </c>
      <c r="C937" s="153">
        <v>45472</v>
      </c>
      <c r="D937" s="151" t="s">
        <v>2729</v>
      </c>
      <c r="E937" s="151" t="s">
        <v>2720</v>
      </c>
      <c r="F937" s="151" t="s">
        <v>2669</v>
      </c>
      <c r="G937" s="154">
        <v>16</v>
      </c>
      <c r="H937" s="152">
        <f>INDEX(prices,MATCH('Food Data'!E937,foods, 0),MATCH('Food Data'!F937,districts,0))</f>
        <v>13.85</v>
      </c>
      <c r="I937" s="152">
        <f t="shared" si="14"/>
        <v>221.6</v>
      </c>
      <c r="J937" s="245" t="str">
        <f>TEXT(tblFood[[#This Row],[Date]],"mmmm")</f>
        <v>czerwiec</v>
      </c>
      <c r="K937" s="152">
        <f>MONTH(tblFood[[#This Row],[Date]])</f>
        <v>6</v>
      </c>
    </row>
    <row r="938" spans="2:11">
      <c r="B938" s="236">
        <v>936</v>
      </c>
      <c r="C938" s="153">
        <v>45376</v>
      </c>
      <c r="D938" s="151" t="s">
        <v>2730</v>
      </c>
      <c r="E938" s="151" t="s">
        <v>2712</v>
      </c>
      <c r="F938" s="151" t="s">
        <v>2671</v>
      </c>
      <c r="G938" s="154">
        <v>17</v>
      </c>
      <c r="H938" s="152">
        <f>INDEX(prices,MATCH('Food Data'!E938,foods, 0),MATCH('Food Data'!F938,districts,0))</f>
        <v>5.08</v>
      </c>
      <c r="I938" s="152">
        <f t="shared" si="14"/>
        <v>86.36</v>
      </c>
      <c r="J938" s="245" t="str">
        <f>TEXT(tblFood[[#This Row],[Date]],"mmmm")</f>
        <v>marzec</v>
      </c>
      <c r="K938" s="152">
        <f>MONTH(tblFood[[#This Row],[Date]])</f>
        <v>3</v>
      </c>
    </row>
    <row r="939" spans="2:11">
      <c r="B939" s="236">
        <v>937</v>
      </c>
      <c r="C939" s="153">
        <v>45624</v>
      </c>
      <c r="D939" s="151" t="s">
        <v>2729</v>
      </c>
      <c r="E939" s="151" t="s">
        <v>2693</v>
      </c>
      <c r="F939" s="151" t="s">
        <v>2670</v>
      </c>
      <c r="G939" s="154">
        <v>6</v>
      </c>
      <c r="H939" s="152">
        <f>INDEX(prices,MATCH('Food Data'!E939,foods, 0),MATCH('Food Data'!F939,districts,0))</f>
        <v>1.83</v>
      </c>
      <c r="I939" s="152">
        <f t="shared" si="14"/>
        <v>10.98</v>
      </c>
      <c r="J939" s="245" t="str">
        <f>TEXT(tblFood[[#This Row],[Date]],"mmmm")</f>
        <v>listopad</v>
      </c>
      <c r="K939" s="152">
        <f>MONTH(tblFood[[#This Row],[Date]])</f>
        <v>11</v>
      </c>
    </row>
    <row r="940" spans="2:11">
      <c r="B940" s="236">
        <v>938</v>
      </c>
      <c r="C940" s="153">
        <v>45451</v>
      </c>
      <c r="D940" s="151" t="s">
        <v>2732</v>
      </c>
      <c r="E940" s="151" t="s">
        <v>2673</v>
      </c>
      <c r="F940" s="151" t="s">
        <v>2669</v>
      </c>
      <c r="G940" s="154">
        <v>16</v>
      </c>
      <c r="H940" s="152">
        <f>INDEX(prices,MATCH('Food Data'!E940,foods, 0),MATCH('Food Data'!F940,districts,0))</f>
        <v>12.26</v>
      </c>
      <c r="I940" s="152">
        <f t="shared" si="14"/>
        <v>196.16</v>
      </c>
      <c r="J940" s="245" t="str">
        <f>TEXT(tblFood[[#This Row],[Date]],"mmmm")</f>
        <v>czerwiec</v>
      </c>
      <c r="K940" s="152">
        <f>MONTH(tblFood[[#This Row],[Date]])</f>
        <v>6</v>
      </c>
    </row>
    <row r="941" spans="2:11">
      <c r="B941" s="236">
        <v>939</v>
      </c>
      <c r="C941" s="153">
        <v>45387</v>
      </c>
      <c r="D941" s="151" t="s">
        <v>2728</v>
      </c>
      <c r="E941" s="151" t="s">
        <v>2701</v>
      </c>
      <c r="F941" s="151" t="s">
        <v>2672</v>
      </c>
      <c r="G941" s="154">
        <v>3</v>
      </c>
      <c r="H941" s="152">
        <f>INDEX(prices,MATCH('Food Data'!E941,foods, 0),MATCH('Food Data'!F941,districts,0))</f>
        <v>6.82</v>
      </c>
      <c r="I941" s="152">
        <f t="shared" si="14"/>
        <v>20.46</v>
      </c>
      <c r="J941" s="245" t="str">
        <f>TEXT(tblFood[[#This Row],[Date]],"mmmm")</f>
        <v>kwiecień</v>
      </c>
      <c r="K941" s="152">
        <f>MONTH(tblFood[[#This Row],[Date]])</f>
        <v>4</v>
      </c>
    </row>
    <row r="942" spans="2:11">
      <c r="B942" s="236">
        <v>940</v>
      </c>
      <c r="C942" s="153">
        <v>45542</v>
      </c>
      <c r="D942" s="151" t="s">
        <v>2745</v>
      </c>
      <c r="E942" s="151" t="s">
        <v>2696</v>
      </c>
      <c r="F942" s="151" t="s">
        <v>2670</v>
      </c>
      <c r="G942" s="154">
        <v>1</v>
      </c>
      <c r="H942" s="152">
        <f>INDEX(prices,MATCH('Food Data'!E942,foods, 0),MATCH('Food Data'!F942,districts,0))</f>
        <v>11.49</v>
      </c>
      <c r="I942" s="152">
        <f t="shared" si="14"/>
        <v>11.49</v>
      </c>
      <c r="J942" s="245" t="str">
        <f>TEXT(tblFood[[#This Row],[Date]],"mmmm")</f>
        <v>wrzesień</v>
      </c>
      <c r="K942" s="152">
        <f>MONTH(tblFood[[#This Row],[Date]])</f>
        <v>9</v>
      </c>
    </row>
    <row r="943" spans="2:11">
      <c r="B943" s="236">
        <v>941</v>
      </c>
      <c r="C943" s="153">
        <v>45576</v>
      </c>
      <c r="D943" s="151" t="s">
        <v>2740</v>
      </c>
      <c r="E943" s="151" t="s">
        <v>2685</v>
      </c>
      <c r="F943" s="151" t="s">
        <v>2671</v>
      </c>
      <c r="G943" s="154">
        <v>7</v>
      </c>
      <c r="H943" s="152">
        <f>INDEX(prices,MATCH('Food Data'!E943,foods, 0),MATCH('Food Data'!F943,districts,0))</f>
        <v>3.11</v>
      </c>
      <c r="I943" s="152">
        <f t="shared" si="14"/>
        <v>21.77</v>
      </c>
      <c r="J943" s="245" t="str">
        <f>TEXT(tblFood[[#This Row],[Date]],"mmmm")</f>
        <v>październik</v>
      </c>
      <c r="K943" s="152">
        <f>MONTH(tblFood[[#This Row],[Date]])</f>
        <v>10</v>
      </c>
    </row>
    <row r="944" spans="2:11">
      <c r="B944" s="236">
        <v>942</v>
      </c>
      <c r="C944" s="153">
        <v>45343</v>
      </c>
      <c r="D944" s="151" t="s">
        <v>2739</v>
      </c>
      <c r="E944" s="151" t="s">
        <v>2694</v>
      </c>
      <c r="F944" s="151" t="s">
        <v>2669</v>
      </c>
      <c r="G944" s="154">
        <v>1</v>
      </c>
      <c r="H944" s="152">
        <f>INDEX(prices,MATCH('Food Data'!E944,foods, 0),MATCH('Food Data'!F944,districts,0))</f>
        <v>6.4</v>
      </c>
      <c r="I944" s="152">
        <f t="shared" si="14"/>
        <v>6.4</v>
      </c>
      <c r="J944" s="245" t="str">
        <f>TEXT(tblFood[[#This Row],[Date]],"mmmm")</f>
        <v>luty</v>
      </c>
      <c r="K944" s="152">
        <f>MONTH(tblFood[[#This Row],[Date]])</f>
        <v>2</v>
      </c>
    </row>
    <row r="945" spans="2:11">
      <c r="B945" s="236">
        <v>943</v>
      </c>
      <c r="C945" s="153">
        <v>45454</v>
      </c>
      <c r="D945" s="151" t="s">
        <v>2749</v>
      </c>
      <c r="E945" s="151" t="s">
        <v>2719</v>
      </c>
      <c r="F945" s="151" t="s">
        <v>2671</v>
      </c>
      <c r="G945" s="154">
        <v>18</v>
      </c>
      <c r="H945" s="152">
        <f>INDEX(prices,MATCH('Food Data'!E945,foods, 0),MATCH('Food Data'!F945,districts,0))</f>
        <v>15.68</v>
      </c>
      <c r="I945" s="152">
        <f t="shared" si="14"/>
        <v>282.24</v>
      </c>
      <c r="J945" s="245" t="str">
        <f>TEXT(tblFood[[#This Row],[Date]],"mmmm")</f>
        <v>czerwiec</v>
      </c>
      <c r="K945" s="152">
        <f>MONTH(tblFood[[#This Row],[Date]])</f>
        <v>6</v>
      </c>
    </row>
    <row r="946" spans="2:11">
      <c r="B946" s="236">
        <v>944</v>
      </c>
      <c r="C946" s="153">
        <v>45423</v>
      </c>
      <c r="D946" s="151" t="s">
        <v>2733</v>
      </c>
      <c r="E946" s="151" t="s">
        <v>2704</v>
      </c>
      <c r="F946" s="151" t="s">
        <v>2672</v>
      </c>
      <c r="G946" s="154">
        <v>2</v>
      </c>
      <c r="H946" s="152">
        <f>INDEX(prices,MATCH('Food Data'!E946,foods, 0),MATCH('Food Data'!F946,districts,0))</f>
        <v>7.2</v>
      </c>
      <c r="I946" s="152">
        <f t="shared" si="14"/>
        <v>14.4</v>
      </c>
      <c r="J946" s="245" t="str">
        <f>TEXT(tblFood[[#This Row],[Date]],"mmmm")</f>
        <v>maj</v>
      </c>
      <c r="K946" s="152">
        <f>MONTH(tblFood[[#This Row],[Date]])</f>
        <v>5</v>
      </c>
    </row>
    <row r="947" spans="2:11">
      <c r="B947" s="236">
        <v>945</v>
      </c>
      <c r="C947" s="153">
        <v>45464</v>
      </c>
      <c r="D947" s="151" t="s">
        <v>2731</v>
      </c>
      <c r="E947" s="151" t="s">
        <v>2720</v>
      </c>
      <c r="F947" s="151" t="s">
        <v>2672</v>
      </c>
      <c r="G947" s="154">
        <v>16</v>
      </c>
      <c r="H947" s="152">
        <f>INDEX(prices,MATCH('Food Data'!E947,foods, 0),MATCH('Food Data'!F947,districts,0))</f>
        <v>13.65</v>
      </c>
      <c r="I947" s="152">
        <f t="shared" si="14"/>
        <v>218.4</v>
      </c>
      <c r="J947" s="245" t="str">
        <f>TEXT(tblFood[[#This Row],[Date]],"mmmm")</f>
        <v>czerwiec</v>
      </c>
      <c r="K947" s="152">
        <f>MONTH(tblFood[[#This Row],[Date]])</f>
        <v>6</v>
      </c>
    </row>
    <row r="948" spans="2:11">
      <c r="B948" s="236">
        <v>946</v>
      </c>
      <c r="C948" s="153">
        <v>45306</v>
      </c>
      <c r="D948" s="151" t="s">
        <v>2730</v>
      </c>
      <c r="E948" s="151" t="s">
        <v>2694</v>
      </c>
      <c r="F948" s="151" t="s">
        <v>2669</v>
      </c>
      <c r="G948" s="154">
        <v>20</v>
      </c>
      <c r="H948" s="152">
        <f>INDEX(prices,MATCH('Food Data'!E948,foods, 0),MATCH('Food Data'!F948,districts,0))</f>
        <v>6.4</v>
      </c>
      <c r="I948" s="152">
        <f t="shared" si="14"/>
        <v>128</v>
      </c>
      <c r="J948" s="245" t="str">
        <f>TEXT(tblFood[[#This Row],[Date]],"mmmm")</f>
        <v>styczeń</v>
      </c>
      <c r="K948" s="152">
        <f>MONTH(tblFood[[#This Row],[Date]])</f>
        <v>1</v>
      </c>
    </row>
    <row r="949" spans="2:11">
      <c r="B949" s="236">
        <v>947</v>
      </c>
      <c r="C949" s="153">
        <v>45623</v>
      </c>
      <c r="D949" s="151" t="s">
        <v>2745</v>
      </c>
      <c r="E949" s="151" t="s">
        <v>2677</v>
      </c>
      <c r="F949" s="151" t="s">
        <v>2670</v>
      </c>
      <c r="G949" s="154">
        <v>18</v>
      </c>
      <c r="H949" s="152">
        <f>INDEX(prices,MATCH('Food Data'!E949,foods, 0),MATCH('Food Data'!F949,districts,0))</f>
        <v>10.49</v>
      </c>
      <c r="I949" s="152">
        <f t="shared" si="14"/>
        <v>188.82</v>
      </c>
      <c r="J949" s="245" t="str">
        <f>TEXT(tblFood[[#This Row],[Date]],"mmmm")</f>
        <v>listopad</v>
      </c>
      <c r="K949" s="152">
        <f>MONTH(tblFood[[#This Row],[Date]])</f>
        <v>11</v>
      </c>
    </row>
    <row r="950" spans="2:11">
      <c r="B950" s="236">
        <v>948</v>
      </c>
      <c r="C950" s="153">
        <v>45629</v>
      </c>
      <c r="D950" s="151" t="s">
        <v>2729</v>
      </c>
      <c r="E950" s="151" t="s">
        <v>2689</v>
      </c>
      <c r="F950" s="151" t="s">
        <v>2670</v>
      </c>
      <c r="G950" s="154">
        <v>17</v>
      </c>
      <c r="H950" s="152">
        <f>INDEX(prices,MATCH('Food Data'!E950,foods, 0),MATCH('Food Data'!F950,districts,0))</f>
        <v>10.18</v>
      </c>
      <c r="I950" s="152">
        <f t="shared" si="14"/>
        <v>173.06</v>
      </c>
      <c r="J950" s="245" t="str">
        <f>TEXT(tblFood[[#This Row],[Date]],"mmmm")</f>
        <v>grudzień</v>
      </c>
      <c r="K950" s="152">
        <f>MONTH(tblFood[[#This Row],[Date]])</f>
        <v>12</v>
      </c>
    </row>
    <row r="951" spans="2:11">
      <c r="B951" s="236">
        <v>949</v>
      </c>
      <c r="C951" s="153">
        <v>45493</v>
      </c>
      <c r="D951" s="151" t="s">
        <v>2738</v>
      </c>
      <c r="E951" s="151" t="s">
        <v>2662</v>
      </c>
      <c r="F951" s="151" t="s">
        <v>2670</v>
      </c>
      <c r="G951" s="154">
        <v>7</v>
      </c>
      <c r="H951" s="152">
        <f>INDEX(prices,MATCH('Food Data'!E951,foods, 0),MATCH('Food Data'!F951,districts,0))</f>
        <v>13.42</v>
      </c>
      <c r="I951" s="152">
        <f t="shared" si="14"/>
        <v>93.94</v>
      </c>
      <c r="J951" s="245" t="str">
        <f>TEXT(tblFood[[#This Row],[Date]],"mmmm")</f>
        <v>lipiec</v>
      </c>
      <c r="K951" s="152">
        <f>MONTH(tblFood[[#This Row],[Date]])</f>
        <v>7</v>
      </c>
    </row>
    <row r="952" spans="2:11">
      <c r="B952" s="236">
        <v>950</v>
      </c>
      <c r="C952" s="153">
        <v>45395</v>
      </c>
      <c r="D952" s="151" t="s">
        <v>2726</v>
      </c>
      <c r="E952" s="151" t="s">
        <v>2699</v>
      </c>
      <c r="F952" s="151" t="s">
        <v>2672</v>
      </c>
      <c r="G952" s="154">
        <v>20</v>
      </c>
      <c r="H952" s="152">
        <f>INDEX(prices,MATCH('Food Data'!E952,foods, 0),MATCH('Food Data'!F952,districts,0))</f>
        <v>7.11</v>
      </c>
      <c r="I952" s="152">
        <f t="shared" si="14"/>
        <v>142.20000000000002</v>
      </c>
      <c r="J952" s="245" t="str">
        <f>TEXT(tblFood[[#This Row],[Date]],"mmmm")</f>
        <v>kwiecień</v>
      </c>
      <c r="K952" s="152">
        <f>MONTH(tblFood[[#This Row],[Date]])</f>
        <v>4</v>
      </c>
    </row>
    <row r="953" spans="2:11">
      <c r="B953" s="236">
        <v>951</v>
      </c>
      <c r="C953" s="153">
        <v>45439</v>
      </c>
      <c r="D953" s="151" t="s">
        <v>2728</v>
      </c>
      <c r="E953" s="151" t="s">
        <v>2715</v>
      </c>
      <c r="F953" s="151" t="s">
        <v>2670</v>
      </c>
      <c r="G953" s="154">
        <v>19</v>
      </c>
      <c r="H953" s="152">
        <f>INDEX(prices,MATCH('Food Data'!E953,foods, 0),MATCH('Food Data'!F953,districts,0))</f>
        <v>10.47</v>
      </c>
      <c r="I953" s="152">
        <f t="shared" si="14"/>
        <v>198.93</v>
      </c>
      <c r="J953" s="245" t="str">
        <f>TEXT(tblFood[[#This Row],[Date]],"mmmm")</f>
        <v>maj</v>
      </c>
      <c r="K953" s="152">
        <f>MONTH(tblFood[[#This Row],[Date]])</f>
        <v>5</v>
      </c>
    </row>
    <row r="954" spans="2:11">
      <c r="B954" s="236">
        <v>952</v>
      </c>
      <c r="C954" s="153">
        <v>45470</v>
      </c>
      <c r="D954" s="151" t="s">
        <v>2739</v>
      </c>
      <c r="E954" s="151" t="s">
        <v>2713</v>
      </c>
      <c r="F954" s="151" t="s">
        <v>2671</v>
      </c>
      <c r="G954" s="154">
        <v>4</v>
      </c>
      <c r="H954" s="152">
        <f>INDEX(prices,MATCH('Food Data'!E954,foods, 0),MATCH('Food Data'!F954,districts,0))</f>
        <v>14.59</v>
      </c>
      <c r="I954" s="152">
        <f t="shared" si="14"/>
        <v>58.36</v>
      </c>
      <c r="J954" s="245" t="str">
        <f>TEXT(tblFood[[#This Row],[Date]],"mmmm")</f>
        <v>czerwiec</v>
      </c>
      <c r="K954" s="152">
        <f>MONTH(tblFood[[#This Row],[Date]])</f>
        <v>6</v>
      </c>
    </row>
    <row r="955" spans="2:11">
      <c r="B955" s="236">
        <v>953</v>
      </c>
      <c r="C955" s="153">
        <v>45400</v>
      </c>
      <c r="D955" s="151" t="s">
        <v>2737</v>
      </c>
      <c r="E955" s="151" t="s">
        <v>2710</v>
      </c>
      <c r="F955" s="151" t="s">
        <v>2669</v>
      </c>
      <c r="G955" s="154">
        <v>16</v>
      </c>
      <c r="H955" s="152">
        <f>INDEX(prices,MATCH('Food Data'!E955,foods, 0),MATCH('Food Data'!F955,districts,0))</f>
        <v>7.8</v>
      </c>
      <c r="I955" s="152">
        <f t="shared" si="14"/>
        <v>124.8</v>
      </c>
      <c r="J955" s="245" t="str">
        <f>TEXT(tblFood[[#This Row],[Date]],"mmmm")</f>
        <v>kwiecień</v>
      </c>
      <c r="K955" s="152">
        <f>MONTH(tblFood[[#This Row],[Date]])</f>
        <v>4</v>
      </c>
    </row>
    <row r="956" spans="2:11">
      <c r="B956" s="236">
        <v>954</v>
      </c>
      <c r="C956" s="153">
        <v>45391</v>
      </c>
      <c r="D956" s="151" t="s">
        <v>2728</v>
      </c>
      <c r="E956" s="151" t="s">
        <v>2699</v>
      </c>
      <c r="F956" s="151" t="s">
        <v>2671</v>
      </c>
      <c r="G956" s="154">
        <v>9</v>
      </c>
      <c r="H956" s="152">
        <f>INDEX(prices,MATCH('Food Data'!E956,foods, 0),MATCH('Food Data'!F956,districts,0))</f>
        <v>6.84</v>
      </c>
      <c r="I956" s="152">
        <f t="shared" si="14"/>
        <v>61.56</v>
      </c>
      <c r="J956" s="245" t="str">
        <f>TEXT(tblFood[[#This Row],[Date]],"mmmm")</f>
        <v>kwiecień</v>
      </c>
      <c r="K956" s="152">
        <f>MONTH(tblFood[[#This Row],[Date]])</f>
        <v>4</v>
      </c>
    </row>
    <row r="957" spans="2:11">
      <c r="B957" s="236">
        <v>955</v>
      </c>
      <c r="C957" s="153">
        <v>45443</v>
      </c>
      <c r="D957" s="151" t="s">
        <v>2743</v>
      </c>
      <c r="E957" s="151" t="s">
        <v>2684</v>
      </c>
      <c r="F957" s="151" t="s">
        <v>2669</v>
      </c>
      <c r="G957" s="154">
        <v>16</v>
      </c>
      <c r="H957" s="152">
        <f>INDEX(prices,MATCH('Food Data'!E957,foods, 0),MATCH('Food Data'!F957,districts,0))</f>
        <v>12.9</v>
      </c>
      <c r="I957" s="152">
        <f t="shared" si="14"/>
        <v>206.4</v>
      </c>
      <c r="J957" s="245" t="str">
        <f>TEXT(tblFood[[#This Row],[Date]],"mmmm")</f>
        <v>maj</v>
      </c>
      <c r="K957" s="152">
        <f>MONTH(tblFood[[#This Row],[Date]])</f>
        <v>5</v>
      </c>
    </row>
    <row r="958" spans="2:11">
      <c r="B958" s="236">
        <v>956</v>
      </c>
      <c r="C958" s="153">
        <v>45477</v>
      </c>
      <c r="D958" s="151" t="s">
        <v>2726</v>
      </c>
      <c r="E958" s="151" t="s">
        <v>2689</v>
      </c>
      <c r="F958" s="151" t="s">
        <v>2671</v>
      </c>
      <c r="G958" s="154">
        <v>10</v>
      </c>
      <c r="H958" s="152">
        <f>INDEX(prices,MATCH('Food Data'!E958,foods, 0),MATCH('Food Data'!F958,districts,0))</f>
        <v>9.4700000000000006</v>
      </c>
      <c r="I958" s="152">
        <f t="shared" si="14"/>
        <v>94.7</v>
      </c>
      <c r="J958" s="245" t="str">
        <f>TEXT(tblFood[[#This Row],[Date]],"mmmm")</f>
        <v>lipiec</v>
      </c>
      <c r="K958" s="152">
        <f>MONTH(tblFood[[#This Row],[Date]])</f>
        <v>7</v>
      </c>
    </row>
    <row r="959" spans="2:11">
      <c r="B959" s="236">
        <v>957</v>
      </c>
      <c r="C959" s="153">
        <v>45386</v>
      </c>
      <c r="D959" s="151" t="s">
        <v>2750</v>
      </c>
      <c r="E959" s="151" t="s">
        <v>2698</v>
      </c>
      <c r="F959" s="151" t="s">
        <v>2672</v>
      </c>
      <c r="G959" s="154">
        <v>20</v>
      </c>
      <c r="H959" s="152">
        <f>INDEX(prices,MATCH('Food Data'!E959,foods, 0),MATCH('Food Data'!F959,districts,0))</f>
        <v>7.92</v>
      </c>
      <c r="I959" s="152">
        <f t="shared" si="14"/>
        <v>158.4</v>
      </c>
      <c r="J959" s="245" t="str">
        <f>TEXT(tblFood[[#This Row],[Date]],"mmmm")</f>
        <v>kwiecień</v>
      </c>
      <c r="K959" s="152">
        <f>MONTH(tblFood[[#This Row],[Date]])</f>
        <v>4</v>
      </c>
    </row>
    <row r="960" spans="2:11">
      <c r="B960" s="236">
        <v>958</v>
      </c>
      <c r="C960" s="153">
        <v>45599</v>
      </c>
      <c r="D960" s="151" t="s">
        <v>2750</v>
      </c>
      <c r="E960" s="151" t="s">
        <v>2698</v>
      </c>
      <c r="F960" s="151" t="s">
        <v>2669</v>
      </c>
      <c r="G960" s="154">
        <v>1</v>
      </c>
      <c r="H960" s="152">
        <f>INDEX(prices,MATCH('Food Data'!E960,foods, 0),MATCH('Food Data'!F960,districts,0))</f>
        <v>8.02</v>
      </c>
      <c r="I960" s="152">
        <f t="shared" si="14"/>
        <v>8.02</v>
      </c>
      <c r="J960" s="245" t="str">
        <f>TEXT(tblFood[[#This Row],[Date]],"mmmm")</f>
        <v>listopad</v>
      </c>
      <c r="K960" s="152">
        <f>MONTH(tblFood[[#This Row],[Date]])</f>
        <v>11</v>
      </c>
    </row>
    <row r="961" spans="2:11">
      <c r="B961" s="236">
        <v>959</v>
      </c>
      <c r="C961" s="153">
        <v>45362</v>
      </c>
      <c r="D961" s="151" t="s">
        <v>2735</v>
      </c>
      <c r="E961" s="151" t="s">
        <v>2706</v>
      </c>
      <c r="F961" s="151" t="s">
        <v>2672</v>
      </c>
      <c r="G961" s="154">
        <v>3</v>
      </c>
      <c r="H961" s="152">
        <f>INDEX(prices,MATCH('Food Data'!E961,foods, 0),MATCH('Food Data'!F961,districts,0))</f>
        <v>10.96</v>
      </c>
      <c r="I961" s="152">
        <f t="shared" si="14"/>
        <v>32.880000000000003</v>
      </c>
      <c r="J961" s="245" t="str">
        <f>TEXT(tblFood[[#This Row],[Date]],"mmmm")</f>
        <v>marzec</v>
      </c>
      <c r="K961" s="152">
        <f>MONTH(tblFood[[#This Row],[Date]])</f>
        <v>3</v>
      </c>
    </row>
    <row r="962" spans="2:11">
      <c r="B962" s="236">
        <v>960</v>
      </c>
      <c r="C962" s="153">
        <v>45440</v>
      </c>
      <c r="D962" s="151" t="s">
        <v>2737</v>
      </c>
      <c r="E962" s="151" t="s">
        <v>2678</v>
      </c>
      <c r="F962" s="151" t="s">
        <v>2670</v>
      </c>
      <c r="G962" s="154">
        <v>17</v>
      </c>
      <c r="H962" s="152">
        <f>INDEX(prices,MATCH('Food Data'!E962,foods, 0),MATCH('Food Data'!F962,districts,0))</f>
        <v>4.87</v>
      </c>
      <c r="I962" s="152">
        <f t="shared" si="14"/>
        <v>82.79</v>
      </c>
      <c r="J962" s="245" t="str">
        <f>TEXT(tblFood[[#This Row],[Date]],"mmmm")</f>
        <v>maj</v>
      </c>
      <c r="K962" s="152">
        <f>MONTH(tblFood[[#This Row],[Date]])</f>
        <v>5</v>
      </c>
    </row>
    <row r="963" spans="2:11">
      <c r="B963" s="236">
        <v>961</v>
      </c>
      <c r="C963" s="153">
        <v>45513</v>
      </c>
      <c r="D963" s="151" t="s">
        <v>2731</v>
      </c>
      <c r="E963" s="151" t="s">
        <v>2715</v>
      </c>
      <c r="F963" s="151" t="s">
        <v>2669</v>
      </c>
      <c r="G963" s="154">
        <v>15</v>
      </c>
      <c r="H963" s="152">
        <f>INDEX(prices,MATCH('Food Data'!E963,foods, 0),MATCH('Food Data'!F963,districts,0))</f>
        <v>9.8800000000000008</v>
      </c>
      <c r="I963" s="152">
        <f t="shared" si="14"/>
        <v>148.20000000000002</v>
      </c>
      <c r="J963" s="245" t="str">
        <f>TEXT(tblFood[[#This Row],[Date]],"mmmm")</f>
        <v>sierpień</v>
      </c>
      <c r="K963" s="152">
        <f>MONTH(tblFood[[#This Row],[Date]])</f>
        <v>8</v>
      </c>
    </row>
    <row r="964" spans="2:11">
      <c r="B964" s="236">
        <v>962</v>
      </c>
      <c r="C964" s="153">
        <v>45320</v>
      </c>
      <c r="D964" s="151" t="s">
        <v>2744</v>
      </c>
      <c r="E964" s="151" t="s">
        <v>2682</v>
      </c>
      <c r="F964" s="151" t="s">
        <v>2671</v>
      </c>
      <c r="G964" s="154">
        <v>5</v>
      </c>
      <c r="H964" s="152">
        <f>INDEX(prices,MATCH('Food Data'!E964,foods, 0),MATCH('Food Data'!F964,districts,0))</f>
        <v>5.73</v>
      </c>
      <c r="I964" s="152">
        <f t="shared" ref="I964:I1002" si="15">G964*H964</f>
        <v>28.650000000000002</v>
      </c>
      <c r="J964" s="245" t="str">
        <f>TEXT(tblFood[[#This Row],[Date]],"mmmm")</f>
        <v>styczeń</v>
      </c>
      <c r="K964" s="152">
        <f>MONTH(tblFood[[#This Row],[Date]])</f>
        <v>1</v>
      </c>
    </row>
    <row r="965" spans="2:11">
      <c r="B965" s="236">
        <v>963</v>
      </c>
      <c r="C965" s="153">
        <v>45558</v>
      </c>
      <c r="D965" s="151" t="s">
        <v>2743</v>
      </c>
      <c r="E965" s="151" t="s">
        <v>2721</v>
      </c>
      <c r="F965" s="151" t="s">
        <v>2672</v>
      </c>
      <c r="G965" s="154">
        <v>5</v>
      </c>
      <c r="H965" s="152">
        <f>INDEX(prices,MATCH('Food Data'!E965,foods, 0),MATCH('Food Data'!F965,districts,0))</f>
        <v>16.059999999999999</v>
      </c>
      <c r="I965" s="152">
        <f t="shared" si="15"/>
        <v>80.3</v>
      </c>
      <c r="J965" s="245" t="str">
        <f>TEXT(tblFood[[#This Row],[Date]],"mmmm")</f>
        <v>wrzesień</v>
      </c>
      <c r="K965" s="152">
        <f>MONTH(tblFood[[#This Row],[Date]])</f>
        <v>9</v>
      </c>
    </row>
    <row r="966" spans="2:11">
      <c r="B966" s="236">
        <v>964</v>
      </c>
      <c r="C966" s="153">
        <v>45615</v>
      </c>
      <c r="D966" s="151" t="s">
        <v>2748</v>
      </c>
      <c r="E966" s="151" t="s">
        <v>2714</v>
      </c>
      <c r="F966" s="151" t="s">
        <v>2671</v>
      </c>
      <c r="G966" s="154">
        <v>16</v>
      </c>
      <c r="H966" s="152">
        <f>INDEX(prices,MATCH('Food Data'!E966,foods, 0),MATCH('Food Data'!F966,districts,0))</f>
        <v>8.2200000000000006</v>
      </c>
      <c r="I966" s="152">
        <f t="shared" si="15"/>
        <v>131.52000000000001</v>
      </c>
      <c r="J966" s="245" t="str">
        <f>TEXT(tblFood[[#This Row],[Date]],"mmmm")</f>
        <v>listopad</v>
      </c>
      <c r="K966" s="152">
        <f>MONTH(tblFood[[#This Row],[Date]])</f>
        <v>11</v>
      </c>
    </row>
    <row r="967" spans="2:11">
      <c r="B967" s="236">
        <v>965</v>
      </c>
      <c r="C967" s="153">
        <v>45361</v>
      </c>
      <c r="D967" s="151" t="s">
        <v>2732</v>
      </c>
      <c r="E967" s="151" t="s">
        <v>2712</v>
      </c>
      <c r="F967" s="151" t="s">
        <v>2669</v>
      </c>
      <c r="G967" s="154">
        <v>17</v>
      </c>
      <c r="H967" s="152">
        <f>INDEX(prices,MATCH('Food Data'!E967,foods, 0),MATCH('Food Data'!F967,districts,0))</f>
        <v>5.35</v>
      </c>
      <c r="I967" s="152">
        <f t="shared" si="15"/>
        <v>90.949999999999989</v>
      </c>
      <c r="J967" s="245" t="str">
        <f>TEXT(tblFood[[#This Row],[Date]],"mmmm")</f>
        <v>marzec</v>
      </c>
      <c r="K967" s="152">
        <f>MONTH(tblFood[[#This Row],[Date]])</f>
        <v>3</v>
      </c>
    </row>
    <row r="968" spans="2:11">
      <c r="B968" s="236">
        <v>966</v>
      </c>
      <c r="C968" s="153">
        <v>45500</v>
      </c>
      <c r="D968" s="151" t="s">
        <v>2737</v>
      </c>
      <c r="E968" s="151" t="s">
        <v>2676</v>
      </c>
      <c r="F968" s="151" t="s">
        <v>2671</v>
      </c>
      <c r="G968" s="154">
        <v>19</v>
      </c>
      <c r="H968" s="152">
        <f>INDEX(prices,MATCH('Food Data'!E968,foods, 0),MATCH('Food Data'!F968,districts,0))</f>
        <v>14.51</v>
      </c>
      <c r="I968" s="152">
        <f t="shared" si="15"/>
        <v>275.69</v>
      </c>
      <c r="J968" s="245" t="str">
        <f>TEXT(tblFood[[#This Row],[Date]],"mmmm")</f>
        <v>lipiec</v>
      </c>
      <c r="K968" s="152">
        <f>MONTH(tblFood[[#This Row],[Date]])</f>
        <v>7</v>
      </c>
    </row>
    <row r="969" spans="2:11">
      <c r="B969" s="236">
        <v>967</v>
      </c>
      <c r="C969" s="153">
        <v>45469</v>
      </c>
      <c r="D969" s="151" t="s">
        <v>2726</v>
      </c>
      <c r="E969" s="151" t="s">
        <v>2685</v>
      </c>
      <c r="F969" s="151" t="s">
        <v>2670</v>
      </c>
      <c r="G969" s="154">
        <v>19</v>
      </c>
      <c r="H969" s="152">
        <f>INDEX(prices,MATCH('Food Data'!E969,foods, 0),MATCH('Food Data'!F969,districts,0))</f>
        <v>3.02</v>
      </c>
      <c r="I969" s="152">
        <f t="shared" si="15"/>
        <v>57.38</v>
      </c>
      <c r="J969" s="245" t="str">
        <f>TEXT(tblFood[[#This Row],[Date]],"mmmm")</f>
        <v>czerwiec</v>
      </c>
      <c r="K969" s="152">
        <f>MONTH(tblFood[[#This Row],[Date]])</f>
        <v>6</v>
      </c>
    </row>
    <row r="970" spans="2:11">
      <c r="B970" s="236">
        <v>968</v>
      </c>
      <c r="C970" s="153">
        <v>45648</v>
      </c>
      <c r="D970" s="151" t="s">
        <v>2745</v>
      </c>
      <c r="E970" s="151" t="s">
        <v>2688</v>
      </c>
      <c r="F970" s="151" t="s">
        <v>2670</v>
      </c>
      <c r="G970" s="154">
        <v>15</v>
      </c>
      <c r="H970" s="152">
        <f>INDEX(prices,MATCH('Food Data'!E970,foods, 0),MATCH('Food Data'!F970,districts,0))</f>
        <v>15.77</v>
      </c>
      <c r="I970" s="152">
        <f t="shared" si="15"/>
        <v>236.54999999999998</v>
      </c>
      <c r="J970" s="245" t="str">
        <f>TEXT(tblFood[[#This Row],[Date]],"mmmm")</f>
        <v>grudzień</v>
      </c>
      <c r="K970" s="152">
        <f>MONTH(tblFood[[#This Row],[Date]])</f>
        <v>12</v>
      </c>
    </row>
    <row r="971" spans="2:11">
      <c r="B971" s="236">
        <v>969</v>
      </c>
      <c r="C971" s="153">
        <v>45655</v>
      </c>
      <c r="D971" s="151" t="s">
        <v>2736</v>
      </c>
      <c r="E971" s="151" t="s">
        <v>2709</v>
      </c>
      <c r="F971" s="151" t="s">
        <v>2669</v>
      </c>
      <c r="G971" s="154">
        <v>1</v>
      </c>
      <c r="H971" s="152">
        <f>INDEX(prices,MATCH('Food Data'!E971,foods, 0),MATCH('Food Data'!F971,districts,0))</f>
        <v>13.02</v>
      </c>
      <c r="I971" s="152">
        <f t="shared" si="15"/>
        <v>13.02</v>
      </c>
      <c r="J971" s="245" t="str">
        <f>TEXT(tblFood[[#This Row],[Date]],"mmmm")</f>
        <v>grudzień</v>
      </c>
      <c r="K971" s="152">
        <f>MONTH(tblFood[[#This Row],[Date]])</f>
        <v>12</v>
      </c>
    </row>
    <row r="972" spans="2:11">
      <c r="B972" s="236">
        <v>970</v>
      </c>
      <c r="C972" s="153">
        <v>45357</v>
      </c>
      <c r="D972" s="151" t="s">
        <v>2731</v>
      </c>
      <c r="E972" s="151" t="s">
        <v>2696</v>
      </c>
      <c r="F972" s="151" t="s">
        <v>2670</v>
      </c>
      <c r="G972" s="154">
        <v>15</v>
      </c>
      <c r="H972" s="152">
        <f>INDEX(prices,MATCH('Food Data'!E972,foods, 0),MATCH('Food Data'!F972,districts,0))</f>
        <v>11.49</v>
      </c>
      <c r="I972" s="152">
        <f t="shared" si="15"/>
        <v>172.35</v>
      </c>
      <c r="J972" s="245" t="str">
        <f>TEXT(tblFood[[#This Row],[Date]],"mmmm")</f>
        <v>marzec</v>
      </c>
      <c r="K972" s="152">
        <f>MONTH(tblFood[[#This Row],[Date]])</f>
        <v>3</v>
      </c>
    </row>
    <row r="973" spans="2:11">
      <c r="B973" s="236">
        <v>971</v>
      </c>
      <c r="C973" s="153">
        <v>45364</v>
      </c>
      <c r="D973" s="151" t="s">
        <v>2744</v>
      </c>
      <c r="E973" s="151" t="s">
        <v>2704</v>
      </c>
      <c r="F973" s="151" t="s">
        <v>2672</v>
      </c>
      <c r="G973" s="154">
        <v>15</v>
      </c>
      <c r="H973" s="152">
        <f>INDEX(prices,MATCH('Food Data'!E973,foods, 0),MATCH('Food Data'!F973,districts,0))</f>
        <v>7.2</v>
      </c>
      <c r="I973" s="152">
        <f t="shared" si="15"/>
        <v>108</v>
      </c>
      <c r="J973" s="245" t="str">
        <f>TEXT(tblFood[[#This Row],[Date]],"mmmm")</f>
        <v>marzec</v>
      </c>
      <c r="K973" s="152">
        <f>MONTH(tblFood[[#This Row],[Date]])</f>
        <v>3</v>
      </c>
    </row>
    <row r="974" spans="2:11">
      <c r="B974" s="236">
        <v>972</v>
      </c>
      <c r="C974" s="153">
        <v>45464</v>
      </c>
      <c r="D974" s="151" t="s">
        <v>2746</v>
      </c>
      <c r="E974" s="151" t="s">
        <v>2691</v>
      </c>
      <c r="F974" s="151" t="s">
        <v>2669</v>
      </c>
      <c r="G974" s="154">
        <v>15</v>
      </c>
      <c r="H974" s="152">
        <f>INDEX(prices,MATCH('Food Data'!E974,foods, 0),MATCH('Food Data'!F974,districts,0))</f>
        <v>10.31</v>
      </c>
      <c r="I974" s="152">
        <f t="shared" si="15"/>
        <v>154.65</v>
      </c>
      <c r="J974" s="245" t="str">
        <f>TEXT(tblFood[[#This Row],[Date]],"mmmm")</f>
        <v>czerwiec</v>
      </c>
      <c r="K974" s="152">
        <f>MONTH(tblFood[[#This Row],[Date]])</f>
        <v>6</v>
      </c>
    </row>
    <row r="975" spans="2:11">
      <c r="B975" s="236">
        <v>973</v>
      </c>
      <c r="C975" s="153">
        <v>45470</v>
      </c>
      <c r="D975" s="151" t="s">
        <v>2733</v>
      </c>
      <c r="E975" s="151" t="s">
        <v>2711</v>
      </c>
      <c r="F975" s="151" t="s">
        <v>2672</v>
      </c>
      <c r="G975" s="154">
        <v>3</v>
      </c>
      <c r="H975" s="152">
        <f>INDEX(prices,MATCH('Food Data'!E975,foods, 0),MATCH('Food Data'!F975,districts,0))</f>
        <v>7.99</v>
      </c>
      <c r="I975" s="152">
        <f t="shared" si="15"/>
        <v>23.97</v>
      </c>
      <c r="J975" s="245" t="str">
        <f>TEXT(tblFood[[#This Row],[Date]],"mmmm")</f>
        <v>czerwiec</v>
      </c>
      <c r="K975" s="152">
        <f>MONTH(tblFood[[#This Row],[Date]])</f>
        <v>6</v>
      </c>
    </row>
    <row r="976" spans="2:11">
      <c r="B976" s="236">
        <v>974</v>
      </c>
      <c r="C976" s="153">
        <v>45324</v>
      </c>
      <c r="D976" s="151" t="s">
        <v>2726</v>
      </c>
      <c r="E976" s="151" t="s">
        <v>2676</v>
      </c>
      <c r="F976" s="151" t="s">
        <v>2669</v>
      </c>
      <c r="G976" s="154">
        <v>17</v>
      </c>
      <c r="H976" s="152">
        <f>INDEX(prices,MATCH('Food Data'!E976,foods, 0),MATCH('Food Data'!F976,districts,0))</f>
        <v>15.32</v>
      </c>
      <c r="I976" s="152">
        <f t="shared" si="15"/>
        <v>260.44</v>
      </c>
      <c r="J976" s="245" t="str">
        <f>TEXT(tblFood[[#This Row],[Date]],"mmmm")</f>
        <v>luty</v>
      </c>
      <c r="K976" s="152">
        <f>MONTH(tblFood[[#This Row],[Date]])</f>
        <v>2</v>
      </c>
    </row>
    <row r="977" spans="2:11">
      <c r="B977" s="236">
        <v>975</v>
      </c>
      <c r="C977" s="153">
        <v>45623</v>
      </c>
      <c r="D977" s="151" t="s">
        <v>2730</v>
      </c>
      <c r="E977" s="151" t="s">
        <v>2688</v>
      </c>
      <c r="F977" s="151" t="s">
        <v>2672</v>
      </c>
      <c r="G977" s="154">
        <v>10</v>
      </c>
      <c r="H977" s="152">
        <f>INDEX(prices,MATCH('Food Data'!E977,foods, 0),MATCH('Food Data'!F977,districts,0))</f>
        <v>13.92</v>
      </c>
      <c r="I977" s="152">
        <f t="shared" si="15"/>
        <v>139.19999999999999</v>
      </c>
      <c r="J977" s="245" t="str">
        <f>TEXT(tblFood[[#This Row],[Date]],"mmmm")</f>
        <v>listopad</v>
      </c>
      <c r="K977" s="152">
        <f>MONTH(tblFood[[#This Row],[Date]])</f>
        <v>11</v>
      </c>
    </row>
    <row r="978" spans="2:11">
      <c r="B978" s="236">
        <v>976</v>
      </c>
      <c r="C978" s="153">
        <v>45361</v>
      </c>
      <c r="D978" s="151" t="s">
        <v>2732</v>
      </c>
      <c r="E978" s="151" t="s">
        <v>2692</v>
      </c>
      <c r="F978" s="151" t="s">
        <v>2670</v>
      </c>
      <c r="G978" s="154">
        <v>8</v>
      </c>
      <c r="H978" s="152">
        <f>INDEX(prices,MATCH('Food Data'!E978,foods, 0),MATCH('Food Data'!F978,districts,0))</f>
        <v>5.62</v>
      </c>
      <c r="I978" s="152">
        <f t="shared" si="15"/>
        <v>44.96</v>
      </c>
      <c r="J978" s="245" t="str">
        <f>TEXT(tblFood[[#This Row],[Date]],"mmmm")</f>
        <v>marzec</v>
      </c>
      <c r="K978" s="152">
        <f>MONTH(tblFood[[#This Row],[Date]])</f>
        <v>3</v>
      </c>
    </row>
    <row r="979" spans="2:11">
      <c r="B979" s="236">
        <v>977</v>
      </c>
      <c r="C979" s="153">
        <v>45441</v>
      </c>
      <c r="D979" s="151" t="s">
        <v>2728</v>
      </c>
      <c r="E979" s="151" t="s">
        <v>2682</v>
      </c>
      <c r="F979" s="151" t="s">
        <v>2671</v>
      </c>
      <c r="G979" s="154">
        <v>18</v>
      </c>
      <c r="H979" s="152">
        <f>INDEX(prices,MATCH('Food Data'!E979,foods, 0),MATCH('Food Data'!F979,districts,0))</f>
        <v>5.73</v>
      </c>
      <c r="I979" s="152">
        <f t="shared" si="15"/>
        <v>103.14000000000001</v>
      </c>
      <c r="J979" s="245" t="str">
        <f>TEXT(tblFood[[#This Row],[Date]],"mmmm")</f>
        <v>maj</v>
      </c>
      <c r="K979" s="152">
        <f>MONTH(tblFood[[#This Row],[Date]])</f>
        <v>5</v>
      </c>
    </row>
    <row r="980" spans="2:11">
      <c r="B980" s="236">
        <v>978</v>
      </c>
      <c r="C980" s="153">
        <v>45410</v>
      </c>
      <c r="D980" s="151" t="s">
        <v>2736</v>
      </c>
      <c r="E980" s="151" t="s">
        <v>2714</v>
      </c>
      <c r="F980" s="151" t="s">
        <v>2669</v>
      </c>
      <c r="G980" s="154">
        <v>15</v>
      </c>
      <c r="H980" s="152">
        <f>INDEX(prices,MATCH('Food Data'!E980,foods, 0),MATCH('Food Data'!F980,districts,0))</f>
        <v>7.24</v>
      </c>
      <c r="I980" s="152">
        <f t="shared" si="15"/>
        <v>108.60000000000001</v>
      </c>
      <c r="J980" s="245" t="str">
        <f>TEXT(tblFood[[#This Row],[Date]],"mmmm")</f>
        <v>kwiecień</v>
      </c>
      <c r="K980" s="152">
        <f>MONTH(tblFood[[#This Row],[Date]])</f>
        <v>4</v>
      </c>
    </row>
    <row r="981" spans="2:11">
      <c r="B981" s="236">
        <v>979</v>
      </c>
      <c r="C981" s="153">
        <v>45623</v>
      </c>
      <c r="D981" s="151" t="s">
        <v>2748</v>
      </c>
      <c r="E981" s="151" t="s">
        <v>2692</v>
      </c>
      <c r="F981" s="151" t="s">
        <v>2671</v>
      </c>
      <c r="G981" s="154">
        <v>3</v>
      </c>
      <c r="H981" s="152">
        <f>INDEX(prices,MATCH('Food Data'!E981,foods, 0),MATCH('Food Data'!F981,districts,0))</f>
        <v>6.07</v>
      </c>
      <c r="I981" s="152">
        <f t="shared" si="15"/>
        <v>18.21</v>
      </c>
      <c r="J981" s="245" t="str">
        <f>TEXT(tblFood[[#This Row],[Date]],"mmmm")</f>
        <v>listopad</v>
      </c>
      <c r="K981" s="152">
        <f>MONTH(tblFood[[#This Row],[Date]])</f>
        <v>11</v>
      </c>
    </row>
    <row r="982" spans="2:11">
      <c r="B982" s="236">
        <v>980</v>
      </c>
      <c r="C982" s="153">
        <v>45605</v>
      </c>
      <c r="D982" s="151" t="s">
        <v>2745</v>
      </c>
      <c r="E982" s="151" t="s">
        <v>2697</v>
      </c>
      <c r="F982" s="151" t="s">
        <v>2671</v>
      </c>
      <c r="G982" s="154">
        <v>3</v>
      </c>
      <c r="H982" s="152">
        <f>INDEX(prices,MATCH('Food Data'!E982,foods, 0),MATCH('Food Data'!F982,districts,0))</f>
        <v>13.89</v>
      </c>
      <c r="I982" s="152">
        <f t="shared" si="15"/>
        <v>41.67</v>
      </c>
      <c r="J982" s="245" t="str">
        <f>TEXT(tblFood[[#This Row],[Date]],"mmmm")</f>
        <v>listopad</v>
      </c>
      <c r="K982" s="152">
        <f>MONTH(tblFood[[#This Row],[Date]])</f>
        <v>11</v>
      </c>
    </row>
    <row r="983" spans="2:11">
      <c r="B983" s="236">
        <v>981</v>
      </c>
      <c r="C983" s="153">
        <v>45559</v>
      </c>
      <c r="D983" s="151" t="s">
        <v>2745</v>
      </c>
      <c r="E983" s="151" t="s">
        <v>2717</v>
      </c>
      <c r="F983" s="151" t="s">
        <v>2672</v>
      </c>
      <c r="G983" s="154">
        <v>11</v>
      </c>
      <c r="H983" s="152">
        <f>INDEX(prices,MATCH('Food Data'!E983,foods, 0),MATCH('Food Data'!F983,districts,0))</f>
        <v>15.12</v>
      </c>
      <c r="I983" s="152">
        <f t="shared" si="15"/>
        <v>166.32</v>
      </c>
      <c r="J983" s="245" t="str">
        <f>TEXT(tblFood[[#This Row],[Date]],"mmmm")</f>
        <v>wrzesień</v>
      </c>
      <c r="K983" s="152">
        <f>MONTH(tblFood[[#This Row],[Date]])</f>
        <v>9</v>
      </c>
    </row>
    <row r="984" spans="2:11">
      <c r="B984" s="236">
        <v>982</v>
      </c>
      <c r="C984" s="153">
        <v>45392</v>
      </c>
      <c r="D984" s="151" t="s">
        <v>2741</v>
      </c>
      <c r="E984" s="151" t="s">
        <v>2712</v>
      </c>
      <c r="F984" s="151" t="s">
        <v>2671</v>
      </c>
      <c r="G984" s="154">
        <v>11</v>
      </c>
      <c r="H984" s="152">
        <f>INDEX(prices,MATCH('Food Data'!E984,foods, 0),MATCH('Food Data'!F984,districts,0))</f>
        <v>5.08</v>
      </c>
      <c r="I984" s="152">
        <f t="shared" si="15"/>
        <v>55.88</v>
      </c>
      <c r="J984" s="245" t="str">
        <f>TEXT(tblFood[[#This Row],[Date]],"mmmm")</f>
        <v>kwiecień</v>
      </c>
      <c r="K984" s="152">
        <f>MONTH(tblFood[[#This Row],[Date]])</f>
        <v>4</v>
      </c>
    </row>
    <row r="985" spans="2:11">
      <c r="B985" s="236">
        <v>983</v>
      </c>
      <c r="C985" s="153">
        <v>45536</v>
      </c>
      <c r="D985" s="151" t="s">
        <v>2742</v>
      </c>
      <c r="E985" s="151" t="s">
        <v>2712</v>
      </c>
      <c r="F985" s="151" t="s">
        <v>2670</v>
      </c>
      <c r="G985" s="154">
        <v>6</v>
      </c>
      <c r="H985" s="152">
        <f>INDEX(prices,MATCH('Food Data'!E985,foods, 0),MATCH('Food Data'!F985,districts,0))</f>
        <v>5.4</v>
      </c>
      <c r="I985" s="152">
        <f t="shared" si="15"/>
        <v>32.400000000000006</v>
      </c>
      <c r="J985" s="245" t="str">
        <f>TEXT(tblFood[[#This Row],[Date]],"mmmm")</f>
        <v>wrzesień</v>
      </c>
      <c r="K985" s="152">
        <f>MONTH(tblFood[[#This Row],[Date]])</f>
        <v>9</v>
      </c>
    </row>
    <row r="986" spans="2:11">
      <c r="B986" s="236">
        <v>984</v>
      </c>
      <c r="C986" s="153">
        <v>45416</v>
      </c>
      <c r="D986" s="151" t="s">
        <v>2728</v>
      </c>
      <c r="E986" s="151" t="s">
        <v>2714</v>
      </c>
      <c r="F986" s="151" t="s">
        <v>2670</v>
      </c>
      <c r="G986" s="154">
        <v>18</v>
      </c>
      <c r="H986" s="152">
        <f>INDEX(prices,MATCH('Food Data'!E986,foods, 0),MATCH('Food Data'!F986,districts,0))</f>
        <v>7.75</v>
      </c>
      <c r="I986" s="152">
        <f t="shared" si="15"/>
        <v>139.5</v>
      </c>
      <c r="J986" s="245" t="str">
        <f>TEXT(tblFood[[#This Row],[Date]],"mmmm")</f>
        <v>maj</v>
      </c>
      <c r="K986" s="152">
        <f>MONTH(tblFood[[#This Row],[Date]])</f>
        <v>5</v>
      </c>
    </row>
    <row r="987" spans="2:11">
      <c r="B987" s="236">
        <v>985</v>
      </c>
      <c r="C987" s="153">
        <v>45445</v>
      </c>
      <c r="D987" s="151" t="s">
        <v>2727</v>
      </c>
      <c r="E987" s="151" t="s">
        <v>2681</v>
      </c>
      <c r="F987" s="151" t="s">
        <v>2672</v>
      </c>
      <c r="G987" s="154">
        <v>14</v>
      </c>
      <c r="H987" s="152">
        <f>INDEX(prices,MATCH('Food Data'!E987,foods, 0),MATCH('Food Data'!F987,districts,0))</f>
        <v>5.99</v>
      </c>
      <c r="I987" s="152">
        <f t="shared" si="15"/>
        <v>83.86</v>
      </c>
      <c r="J987" s="245" t="str">
        <f>TEXT(tblFood[[#This Row],[Date]],"mmmm")</f>
        <v>czerwiec</v>
      </c>
      <c r="K987" s="152">
        <f>MONTH(tblFood[[#This Row],[Date]])</f>
        <v>6</v>
      </c>
    </row>
    <row r="988" spans="2:11">
      <c r="B988" s="236">
        <v>986</v>
      </c>
      <c r="C988" s="153">
        <v>45476</v>
      </c>
      <c r="D988" s="151" t="s">
        <v>2735</v>
      </c>
      <c r="E988" s="151" t="s">
        <v>2718</v>
      </c>
      <c r="F988" s="151" t="s">
        <v>2671</v>
      </c>
      <c r="G988" s="154">
        <v>20</v>
      </c>
      <c r="H988" s="152">
        <f>INDEX(prices,MATCH('Food Data'!E988,foods, 0),MATCH('Food Data'!F988,districts,0))</f>
        <v>10.71</v>
      </c>
      <c r="I988" s="152">
        <f t="shared" si="15"/>
        <v>214.20000000000002</v>
      </c>
      <c r="J988" s="245" t="str">
        <f>TEXT(tblFood[[#This Row],[Date]],"mmmm")</f>
        <v>lipiec</v>
      </c>
      <c r="K988" s="152">
        <f>MONTH(tblFood[[#This Row],[Date]])</f>
        <v>7</v>
      </c>
    </row>
    <row r="989" spans="2:11">
      <c r="B989" s="236">
        <v>987</v>
      </c>
      <c r="C989" s="153">
        <v>45534</v>
      </c>
      <c r="D989" s="151" t="s">
        <v>2744</v>
      </c>
      <c r="E989" s="151" t="s">
        <v>2701</v>
      </c>
      <c r="F989" s="151" t="s">
        <v>2669</v>
      </c>
      <c r="G989" s="154">
        <v>2</v>
      </c>
      <c r="H989" s="152">
        <f>INDEX(prices,MATCH('Food Data'!E989,foods, 0),MATCH('Food Data'!F989,districts,0))</f>
        <v>6.86</v>
      </c>
      <c r="I989" s="152">
        <f t="shared" si="15"/>
        <v>13.72</v>
      </c>
      <c r="J989" s="245" t="str">
        <f>TEXT(tblFood[[#This Row],[Date]],"mmmm")</f>
        <v>sierpień</v>
      </c>
      <c r="K989" s="152">
        <f>MONTH(tblFood[[#This Row],[Date]])</f>
        <v>8</v>
      </c>
    </row>
    <row r="990" spans="2:11">
      <c r="B990" s="236">
        <v>988</v>
      </c>
      <c r="C990" s="153">
        <v>45462</v>
      </c>
      <c r="D990" s="151" t="s">
        <v>2740</v>
      </c>
      <c r="E990" s="151" t="s">
        <v>2681</v>
      </c>
      <c r="F990" s="151" t="s">
        <v>2670</v>
      </c>
      <c r="G990" s="154">
        <v>13</v>
      </c>
      <c r="H990" s="152">
        <f>INDEX(prices,MATCH('Food Data'!E990,foods, 0),MATCH('Food Data'!F990,districts,0))</f>
        <v>5.88</v>
      </c>
      <c r="I990" s="152">
        <f t="shared" si="15"/>
        <v>76.44</v>
      </c>
      <c r="J990" s="245" t="str">
        <f>TEXT(tblFood[[#This Row],[Date]],"mmmm")</f>
        <v>czerwiec</v>
      </c>
      <c r="K990" s="152">
        <f>MONTH(tblFood[[#This Row],[Date]])</f>
        <v>6</v>
      </c>
    </row>
    <row r="991" spans="2:11">
      <c r="B991" s="236">
        <v>989</v>
      </c>
      <c r="C991" s="153">
        <v>45476</v>
      </c>
      <c r="D991" s="151" t="s">
        <v>2744</v>
      </c>
      <c r="E991" s="151" t="s">
        <v>2701</v>
      </c>
      <c r="F991" s="151" t="s">
        <v>2671</v>
      </c>
      <c r="G991" s="154">
        <v>10</v>
      </c>
      <c r="H991" s="152">
        <f>INDEX(prices,MATCH('Food Data'!E991,foods, 0),MATCH('Food Data'!F991,districts,0))</f>
        <v>7.49</v>
      </c>
      <c r="I991" s="152">
        <f t="shared" si="15"/>
        <v>74.900000000000006</v>
      </c>
      <c r="J991" s="245" t="str">
        <f>TEXT(tblFood[[#This Row],[Date]],"mmmm")</f>
        <v>lipiec</v>
      </c>
      <c r="K991" s="152">
        <f>MONTH(tblFood[[#This Row],[Date]])</f>
        <v>7</v>
      </c>
    </row>
    <row r="992" spans="2:11">
      <c r="B992" s="236">
        <v>990</v>
      </c>
      <c r="C992" s="153">
        <v>45571</v>
      </c>
      <c r="D992" s="151" t="s">
        <v>2729</v>
      </c>
      <c r="E992" s="151" t="s">
        <v>2701</v>
      </c>
      <c r="F992" s="151" t="s">
        <v>2669</v>
      </c>
      <c r="G992" s="154">
        <v>12</v>
      </c>
      <c r="H992" s="152">
        <f>INDEX(prices,MATCH('Food Data'!E992,foods, 0),MATCH('Food Data'!F992,districts,0))</f>
        <v>6.86</v>
      </c>
      <c r="I992" s="152">
        <f t="shared" si="15"/>
        <v>82.320000000000007</v>
      </c>
      <c r="J992" s="245" t="str">
        <f>TEXT(tblFood[[#This Row],[Date]],"mmmm")</f>
        <v>październik</v>
      </c>
      <c r="K992" s="152">
        <f>MONTH(tblFood[[#This Row],[Date]])</f>
        <v>10</v>
      </c>
    </row>
    <row r="993" spans="2:648">
      <c r="B993" s="236">
        <v>991</v>
      </c>
      <c r="C993" s="153">
        <v>45312</v>
      </c>
      <c r="D993" s="151" t="s">
        <v>2733</v>
      </c>
      <c r="E993" s="151" t="s">
        <v>2700</v>
      </c>
      <c r="F993" s="151" t="s">
        <v>2670</v>
      </c>
      <c r="G993" s="154">
        <v>17</v>
      </c>
      <c r="H993" s="152">
        <f>INDEX(prices,MATCH('Food Data'!E993,foods, 0),MATCH('Food Data'!F993,districts,0))</f>
        <v>4.2300000000000004</v>
      </c>
      <c r="I993" s="152">
        <f t="shared" si="15"/>
        <v>71.910000000000011</v>
      </c>
      <c r="J993" s="245" t="str">
        <f>TEXT(tblFood[[#This Row],[Date]],"mmmm")</f>
        <v>styczeń</v>
      </c>
      <c r="K993" s="152">
        <f>MONTH(tblFood[[#This Row],[Date]])</f>
        <v>1</v>
      </c>
    </row>
    <row r="994" spans="2:648">
      <c r="B994" s="236">
        <v>992</v>
      </c>
      <c r="C994" s="153">
        <v>45351</v>
      </c>
      <c r="D994" s="151" t="s">
        <v>2735</v>
      </c>
      <c r="E994" s="151" t="s">
        <v>2699</v>
      </c>
      <c r="F994" s="151" t="s">
        <v>2672</v>
      </c>
      <c r="G994" s="154">
        <v>10</v>
      </c>
      <c r="H994" s="152">
        <f>INDEX(prices,MATCH('Food Data'!E994,foods, 0),MATCH('Food Data'!F994,districts,0))</f>
        <v>7.11</v>
      </c>
      <c r="I994" s="152">
        <f t="shared" si="15"/>
        <v>71.100000000000009</v>
      </c>
      <c r="J994" s="245" t="str">
        <f>TEXT(tblFood[[#This Row],[Date]],"mmmm")</f>
        <v>luty</v>
      </c>
      <c r="K994" s="152">
        <f>MONTH(tblFood[[#This Row],[Date]])</f>
        <v>2</v>
      </c>
    </row>
    <row r="995" spans="2:648">
      <c r="B995" s="236">
        <v>993</v>
      </c>
      <c r="C995" s="153">
        <v>45586</v>
      </c>
      <c r="D995" s="151" t="s">
        <v>2726</v>
      </c>
      <c r="E995" s="151" t="s">
        <v>2705</v>
      </c>
      <c r="F995" s="151" t="s">
        <v>2672</v>
      </c>
      <c r="G995" s="154">
        <v>1</v>
      </c>
      <c r="H995" s="152">
        <f>INDEX(prices,MATCH('Food Data'!E995,foods, 0),MATCH('Food Data'!F995,districts,0))</f>
        <v>7.32</v>
      </c>
      <c r="I995" s="152">
        <f t="shared" si="15"/>
        <v>7.32</v>
      </c>
      <c r="J995" s="245" t="str">
        <f>TEXT(tblFood[[#This Row],[Date]],"mmmm")</f>
        <v>październik</v>
      </c>
      <c r="K995" s="152">
        <f>MONTH(tblFood[[#This Row],[Date]])</f>
        <v>10</v>
      </c>
    </row>
    <row r="996" spans="2:648">
      <c r="B996" s="236">
        <v>994</v>
      </c>
      <c r="C996" s="153">
        <v>45328</v>
      </c>
      <c r="D996" s="151" t="s">
        <v>2737</v>
      </c>
      <c r="E996" s="151" t="s">
        <v>2680</v>
      </c>
      <c r="F996" s="151" t="s">
        <v>2669</v>
      </c>
      <c r="G996" s="154">
        <v>3</v>
      </c>
      <c r="H996" s="152">
        <f>INDEX(prices,MATCH('Food Data'!E996,foods, 0),MATCH('Food Data'!F996,districts,0))</f>
        <v>1.89</v>
      </c>
      <c r="I996" s="152">
        <f t="shared" si="15"/>
        <v>5.67</v>
      </c>
      <c r="J996" s="245" t="str">
        <f>TEXT(tblFood[[#This Row],[Date]],"mmmm")</f>
        <v>luty</v>
      </c>
      <c r="K996" s="152">
        <f>MONTH(tblFood[[#This Row],[Date]])</f>
        <v>2</v>
      </c>
    </row>
    <row r="997" spans="2:648">
      <c r="B997" s="236">
        <v>995</v>
      </c>
      <c r="C997" s="153">
        <v>45602</v>
      </c>
      <c r="D997" s="151" t="s">
        <v>2736</v>
      </c>
      <c r="E997" s="151" t="s">
        <v>2706</v>
      </c>
      <c r="F997" s="151" t="s">
        <v>2671</v>
      </c>
      <c r="G997" s="154">
        <v>6</v>
      </c>
      <c r="H997" s="152">
        <f>INDEX(prices,MATCH('Food Data'!E997,foods, 0),MATCH('Food Data'!F997,districts,0))</f>
        <v>10.34</v>
      </c>
      <c r="I997" s="152">
        <f t="shared" si="15"/>
        <v>62.04</v>
      </c>
      <c r="J997" s="245" t="str">
        <f>TEXT(tblFood[[#This Row],[Date]],"mmmm")</f>
        <v>listopad</v>
      </c>
      <c r="K997" s="152">
        <f>MONTH(tblFood[[#This Row],[Date]])</f>
        <v>11</v>
      </c>
    </row>
    <row r="998" spans="2:648">
      <c r="B998" s="236">
        <v>996</v>
      </c>
      <c r="C998" s="153">
        <v>45645</v>
      </c>
      <c r="D998" s="151" t="s">
        <v>2735</v>
      </c>
      <c r="E998" s="151" t="s">
        <v>2687</v>
      </c>
      <c r="F998" s="151" t="s">
        <v>2670</v>
      </c>
      <c r="G998" s="154">
        <v>10</v>
      </c>
      <c r="H998" s="152">
        <f>INDEX(prices,MATCH('Food Data'!E998,foods, 0),MATCH('Food Data'!F998,districts,0))</f>
        <v>3.14</v>
      </c>
      <c r="I998" s="152">
        <f t="shared" si="15"/>
        <v>31.400000000000002</v>
      </c>
      <c r="J998" s="245" t="str">
        <f>TEXT(tblFood[[#This Row],[Date]],"mmmm")</f>
        <v>grudzień</v>
      </c>
      <c r="K998" s="152">
        <f>MONTH(tblFood[[#This Row],[Date]])</f>
        <v>12</v>
      </c>
    </row>
    <row r="999" spans="2:648">
      <c r="B999" s="236">
        <v>997</v>
      </c>
      <c r="C999" s="153">
        <v>45367</v>
      </c>
      <c r="D999" s="151" t="s">
        <v>2733</v>
      </c>
      <c r="E999" s="151" t="s">
        <v>2684</v>
      </c>
      <c r="F999" s="151" t="s">
        <v>2669</v>
      </c>
      <c r="G999" s="154">
        <v>4</v>
      </c>
      <c r="H999" s="152">
        <f>INDEX(prices,MATCH('Food Data'!E999,foods, 0),MATCH('Food Data'!F999,districts,0))</f>
        <v>12.9</v>
      </c>
      <c r="I999" s="152">
        <f t="shared" si="15"/>
        <v>51.6</v>
      </c>
      <c r="J999" s="245" t="str">
        <f>TEXT(tblFood[[#This Row],[Date]],"mmmm")</f>
        <v>marzec</v>
      </c>
      <c r="K999" s="152">
        <f>MONTH(tblFood[[#This Row],[Date]])</f>
        <v>3</v>
      </c>
    </row>
    <row r="1000" spans="2:648">
      <c r="B1000" s="236">
        <v>998</v>
      </c>
      <c r="C1000" s="153">
        <v>45511</v>
      </c>
      <c r="D1000" s="151" t="s">
        <v>2729</v>
      </c>
      <c r="E1000" s="151" t="s">
        <v>2706</v>
      </c>
      <c r="F1000" s="151" t="s">
        <v>2670</v>
      </c>
      <c r="G1000" s="154">
        <v>10</v>
      </c>
      <c r="H1000" s="152">
        <f>INDEX(prices,MATCH('Food Data'!E1000,foods, 0),MATCH('Food Data'!F1000,districts,0))</f>
        <v>10.77</v>
      </c>
      <c r="I1000" s="152">
        <f t="shared" si="15"/>
        <v>107.69999999999999</v>
      </c>
      <c r="J1000" s="245" t="str">
        <f>TEXT(tblFood[[#This Row],[Date]],"mmmm")</f>
        <v>sierpień</v>
      </c>
      <c r="K1000" s="152">
        <f>MONTH(tblFood[[#This Row],[Date]])</f>
        <v>8</v>
      </c>
      <c r="XX1000" s="216">
        <v>125713</v>
      </c>
    </row>
    <row r="1001" spans="2:648">
      <c r="B1001" s="236">
        <v>999</v>
      </c>
      <c r="C1001" s="153">
        <v>45548</v>
      </c>
      <c r="D1001" s="151" t="s">
        <v>2745</v>
      </c>
      <c r="E1001" s="151" t="s">
        <v>2693</v>
      </c>
      <c r="F1001" s="151" t="s">
        <v>2670</v>
      </c>
      <c r="G1001" s="154">
        <v>14</v>
      </c>
      <c r="H1001" s="152">
        <f>INDEX(prices,MATCH('Food Data'!E1001,foods, 0),MATCH('Food Data'!F1001,districts,0))</f>
        <v>1.83</v>
      </c>
      <c r="I1001" s="152">
        <f t="shared" si="15"/>
        <v>25.62</v>
      </c>
      <c r="J1001" s="245" t="str">
        <f>TEXT(tblFood[[#This Row],[Date]],"mmmm")</f>
        <v>wrzesień</v>
      </c>
      <c r="K1001" s="152">
        <f>MONTH(tblFood[[#This Row],[Date]])</f>
        <v>9</v>
      </c>
    </row>
    <row r="1002" spans="2:648" ht="16.5" thickBot="1">
      <c r="B1002" s="237">
        <v>1000</v>
      </c>
      <c r="C1002" s="155">
        <v>45358</v>
      </c>
      <c r="D1002" s="156" t="s">
        <v>2732</v>
      </c>
      <c r="E1002" s="156" t="s">
        <v>2719</v>
      </c>
      <c r="F1002" s="156" t="s">
        <v>2669</v>
      </c>
      <c r="G1002" s="157">
        <v>12</v>
      </c>
      <c r="H1002" s="152">
        <f>INDEX(prices,MATCH('Food Data'!E1002,foods, 0),MATCH('Food Data'!F1002,districts,0))</f>
        <v>14.36</v>
      </c>
      <c r="I1002" s="152">
        <f t="shared" si="15"/>
        <v>172.32</v>
      </c>
      <c r="J1002" s="245" t="str">
        <f>TEXT(tblFood[[#This Row],[Date]],"mmmm")</f>
        <v>marzec</v>
      </c>
      <c r="K1002" s="152">
        <f>MONTH(tblFood[[#This Row],[Date]])</f>
        <v>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A988A-05A1-4CC1-967C-0019A3C65E56}">
  <sheetPr>
    <tabColor theme="9" tint="0.79998168889431442"/>
  </sheetPr>
  <dimension ref="A1:XX1000"/>
  <sheetViews>
    <sheetView showGridLines="0" zoomScale="80" zoomScaleNormal="80" workbookViewId="0">
      <selection activeCell="E11" sqref="E11"/>
    </sheetView>
  </sheetViews>
  <sheetFormatPr defaultColWidth="8.85546875" defaultRowHeight="18.75"/>
  <cols>
    <col min="1" max="1" width="3.42578125" style="160" customWidth="1"/>
    <col min="2" max="2" width="33.85546875" style="160" bestFit="1" customWidth="1"/>
    <col min="3" max="5" width="27.140625" style="160" customWidth="1"/>
    <col min="6" max="6" width="19.140625" style="160" bestFit="1" customWidth="1"/>
    <col min="7" max="16384" width="8.85546875" style="160"/>
  </cols>
  <sheetData>
    <row r="1" spans="1:6" s="159" customFormat="1" ht="19.5" thickBot="1">
      <c r="A1" s="158"/>
      <c r="B1" s="158"/>
      <c r="C1" s="158"/>
      <c r="D1" s="158"/>
      <c r="E1" s="158"/>
    </row>
    <row r="2" spans="1:6" s="158" customFormat="1" ht="19.5" thickBot="1">
      <c r="B2" s="136" t="s">
        <v>2567</v>
      </c>
      <c r="C2" s="137" t="s">
        <v>2913</v>
      </c>
      <c r="D2" s="137" t="s">
        <v>3078</v>
      </c>
      <c r="E2" s="138" t="s">
        <v>3079</v>
      </c>
      <c r="F2" s="138" t="s">
        <v>3115</v>
      </c>
    </row>
    <row r="3" spans="1:6">
      <c r="B3" s="161" t="s">
        <v>2568</v>
      </c>
      <c r="C3" s="162" t="s">
        <v>2914</v>
      </c>
      <c r="D3" s="163">
        <v>0.1</v>
      </c>
      <c r="E3" s="164">
        <v>0</v>
      </c>
      <c r="F3" s="160" t="str">
        <f>SUBSTITUTE(IF(RIGHT(C3,3)&lt;&gt;"sec",_xlfn.TEXTBEFORE(C3," "), 1 / SUBSTITUTE(_xlfn.TEXTBEFORE(C3, " "), ".", ",")),".",",")</f>
        <v>16</v>
      </c>
    </row>
    <row r="4" spans="1:6">
      <c r="B4" s="165" t="s">
        <v>2569</v>
      </c>
      <c r="C4" s="166" t="s">
        <v>2915</v>
      </c>
      <c r="D4" s="167">
        <v>0.1</v>
      </c>
      <c r="E4" s="168">
        <v>0.2</v>
      </c>
      <c r="F4" s="160" t="str">
        <f t="shared" ref="F4:F67" si="0">SUBSTITUTE(IF(RIGHT(C4,3)&lt;&gt;"sec",_xlfn.TEXTBEFORE(C4," "), 1 / SUBSTITUTE(_xlfn.TEXTBEFORE(C4, " "), ".", ",")),".",",")</f>
        <v>14,2</v>
      </c>
    </row>
    <row r="5" spans="1:6">
      <c r="B5" s="165" t="s">
        <v>2570</v>
      </c>
      <c r="C5" s="166" t="s">
        <v>2916</v>
      </c>
      <c r="D5" s="167">
        <v>0.3</v>
      </c>
      <c r="E5" s="168">
        <v>0.2</v>
      </c>
      <c r="F5" s="160" t="str">
        <f t="shared" si="0"/>
        <v>16,4</v>
      </c>
    </row>
    <row r="6" spans="1:6">
      <c r="B6" s="165" t="s">
        <v>2571</v>
      </c>
      <c r="C6" s="166" t="s">
        <v>2917</v>
      </c>
      <c r="D6" s="167">
        <v>0.2</v>
      </c>
      <c r="E6" s="168">
        <v>0</v>
      </c>
      <c r="F6" s="160" t="str">
        <f t="shared" si="0"/>
        <v>5,99880023995201</v>
      </c>
    </row>
    <row r="7" spans="1:6">
      <c r="B7" s="165" t="s">
        <v>2572</v>
      </c>
      <c r="C7" s="166" t="s">
        <v>2918</v>
      </c>
      <c r="D7" s="167">
        <v>0.2</v>
      </c>
      <c r="E7" s="168">
        <v>0.3</v>
      </c>
      <c r="F7" s="160" t="str">
        <f t="shared" si="0"/>
        <v>12,4</v>
      </c>
    </row>
    <row r="8" spans="1:6">
      <c r="B8" s="165" t="s">
        <v>2573</v>
      </c>
      <c r="C8" s="166" t="s">
        <v>2919</v>
      </c>
      <c r="D8" s="167">
        <v>0</v>
      </c>
      <c r="E8" s="168">
        <v>0.1</v>
      </c>
      <c r="F8" s="160" t="str">
        <f t="shared" si="0"/>
        <v>9,6</v>
      </c>
    </row>
    <row r="9" spans="1:6">
      <c r="B9" s="165" t="s">
        <v>2574</v>
      </c>
      <c r="C9" s="166" t="s">
        <v>2920</v>
      </c>
      <c r="D9" s="167">
        <v>0.3</v>
      </c>
      <c r="E9" s="168">
        <v>0.3</v>
      </c>
      <c r="F9" s="160" t="str">
        <f t="shared" si="0"/>
        <v>19,2</v>
      </c>
    </row>
    <row r="10" spans="1:6">
      <c r="B10" s="165" t="s">
        <v>2575</v>
      </c>
      <c r="C10" s="166" t="s">
        <v>2921</v>
      </c>
      <c r="D10" s="167">
        <v>0.2</v>
      </c>
      <c r="E10" s="168">
        <v>0.1</v>
      </c>
      <c r="F10" s="160" t="str">
        <f t="shared" si="0"/>
        <v>6,8</v>
      </c>
    </row>
    <row r="11" spans="1:6">
      <c r="B11" s="165" t="s">
        <v>2576</v>
      </c>
      <c r="C11" s="166" t="s">
        <v>2922</v>
      </c>
      <c r="D11" s="167">
        <v>0.2</v>
      </c>
      <c r="E11" s="168">
        <v>0.1</v>
      </c>
      <c r="F11" s="160" t="str">
        <f t="shared" si="0"/>
        <v>9,2</v>
      </c>
    </row>
    <row r="12" spans="1:6">
      <c r="B12" s="165" t="s">
        <v>2577</v>
      </c>
      <c r="C12" s="166" t="s">
        <v>2923</v>
      </c>
      <c r="D12" s="167">
        <v>0</v>
      </c>
      <c r="E12" s="168">
        <v>0</v>
      </c>
      <c r="F12" s="160" t="str">
        <f t="shared" si="0"/>
        <v>13,7931034482759</v>
      </c>
    </row>
    <row r="13" spans="1:6">
      <c r="B13" s="165" t="s">
        <v>2578</v>
      </c>
      <c r="C13" s="166" t="s">
        <v>2924</v>
      </c>
      <c r="D13" s="167">
        <v>0.1</v>
      </c>
      <c r="E13" s="168">
        <v>0.1</v>
      </c>
      <c r="F13" s="160" t="str">
        <f t="shared" si="0"/>
        <v>6,4</v>
      </c>
    </row>
    <row r="14" spans="1:6">
      <c r="B14" s="165" t="s">
        <v>2579</v>
      </c>
      <c r="C14" s="166" t="s">
        <v>2925</v>
      </c>
      <c r="D14" s="167">
        <v>0</v>
      </c>
      <c r="E14" s="168">
        <v>0</v>
      </c>
      <c r="F14" s="160" t="str">
        <f t="shared" si="0"/>
        <v>10,6044538706257</v>
      </c>
    </row>
    <row r="15" spans="1:6">
      <c r="B15" s="165" t="s">
        <v>2580</v>
      </c>
      <c r="C15" s="166" t="s">
        <v>2926</v>
      </c>
      <c r="D15" s="167">
        <v>0.3</v>
      </c>
      <c r="E15" s="168">
        <v>0</v>
      </c>
      <c r="F15" s="160" t="str">
        <f t="shared" si="0"/>
        <v>10,4</v>
      </c>
    </row>
    <row r="16" spans="1:6">
      <c r="B16" s="165" t="s">
        <v>2581</v>
      </c>
      <c r="C16" s="166" t="s">
        <v>2927</v>
      </c>
      <c r="D16" s="167">
        <v>0.3</v>
      </c>
      <c r="E16" s="168">
        <v>0.1</v>
      </c>
      <c r="F16" s="160" t="str">
        <f t="shared" si="0"/>
        <v>7,4</v>
      </c>
    </row>
    <row r="17" spans="2:6">
      <c r="B17" s="165" t="s">
        <v>2582</v>
      </c>
      <c r="C17" s="166" t="s">
        <v>2928</v>
      </c>
      <c r="D17" s="167">
        <v>0.3</v>
      </c>
      <c r="E17" s="168">
        <v>0.2</v>
      </c>
      <c r="F17" s="160" t="str">
        <f t="shared" si="0"/>
        <v>16,8067226890756</v>
      </c>
    </row>
    <row r="18" spans="2:6">
      <c r="B18" s="165" t="s">
        <v>2583</v>
      </c>
      <c r="C18" s="166" t="s">
        <v>2929</v>
      </c>
      <c r="D18" s="167">
        <v>0.3</v>
      </c>
      <c r="E18" s="168">
        <v>0</v>
      </c>
      <c r="F18" s="160" t="str">
        <f t="shared" si="0"/>
        <v>18,5873605947955</v>
      </c>
    </row>
    <row r="19" spans="2:6">
      <c r="B19" s="165" t="s">
        <v>2584</v>
      </c>
      <c r="C19" s="166" t="s">
        <v>2930</v>
      </c>
      <c r="D19" s="167">
        <v>0.2</v>
      </c>
      <c r="E19" s="168">
        <v>0.3</v>
      </c>
      <c r="F19" s="160" t="str">
        <f t="shared" si="0"/>
        <v>11,1982082866741</v>
      </c>
    </row>
    <row r="20" spans="2:6">
      <c r="B20" s="165" t="s">
        <v>2585</v>
      </c>
      <c r="C20" s="166" t="s">
        <v>2920</v>
      </c>
      <c r="D20" s="167">
        <v>0.1</v>
      </c>
      <c r="E20" s="168">
        <v>0.2</v>
      </c>
      <c r="F20" s="160" t="str">
        <f t="shared" si="0"/>
        <v>19,2</v>
      </c>
    </row>
    <row r="21" spans="2:6">
      <c r="B21" s="165" t="s">
        <v>2586</v>
      </c>
      <c r="C21" s="166" t="s">
        <v>2931</v>
      </c>
      <c r="D21" s="167">
        <v>0.1</v>
      </c>
      <c r="E21" s="168">
        <v>0.1</v>
      </c>
      <c r="F21" s="160" t="str">
        <f t="shared" si="0"/>
        <v>11,6009280742459</v>
      </c>
    </row>
    <row r="22" spans="2:6">
      <c r="B22" s="165" t="s">
        <v>2587</v>
      </c>
      <c r="C22" s="166" t="s">
        <v>2932</v>
      </c>
      <c r="D22" s="167">
        <v>0.2</v>
      </c>
      <c r="E22" s="168">
        <v>0.3</v>
      </c>
      <c r="F22" s="160" t="str">
        <f t="shared" si="0"/>
        <v>8,6</v>
      </c>
    </row>
    <row r="23" spans="2:6">
      <c r="B23" s="165" t="s">
        <v>2588</v>
      </c>
      <c r="C23" s="166" t="s">
        <v>2933</v>
      </c>
      <c r="D23" s="167">
        <v>0.1</v>
      </c>
      <c r="E23" s="168">
        <v>0.1</v>
      </c>
      <c r="F23" s="160" t="str">
        <f t="shared" si="0"/>
        <v>15,1975683890578</v>
      </c>
    </row>
    <row r="24" spans="2:6">
      <c r="B24" s="165" t="s">
        <v>2589</v>
      </c>
      <c r="C24" s="166" t="s">
        <v>2934</v>
      </c>
      <c r="D24" s="167">
        <v>0.3</v>
      </c>
      <c r="E24" s="168">
        <v>0.2</v>
      </c>
      <c r="F24" s="160" t="str">
        <f t="shared" si="0"/>
        <v>14,9925037481259</v>
      </c>
    </row>
    <row r="25" spans="2:6">
      <c r="B25" s="165" t="s">
        <v>2590</v>
      </c>
      <c r="C25" s="166" t="s">
        <v>2927</v>
      </c>
      <c r="D25" s="167">
        <v>0.2</v>
      </c>
      <c r="E25" s="168">
        <v>0.3</v>
      </c>
      <c r="F25" s="160" t="str">
        <f t="shared" si="0"/>
        <v>7,4</v>
      </c>
    </row>
    <row r="26" spans="2:6">
      <c r="B26" s="165" t="s">
        <v>2591</v>
      </c>
      <c r="C26" s="166" t="s">
        <v>2935</v>
      </c>
      <c r="D26" s="167">
        <v>0.3</v>
      </c>
      <c r="E26" s="168">
        <v>0.3</v>
      </c>
      <c r="F26" s="160" t="str">
        <f t="shared" si="0"/>
        <v>14,5985401459854</v>
      </c>
    </row>
    <row r="27" spans="2:6">
      <c r="B27" s="165" t="s">
        <v>2592</v>
      </c>
      <c r="C27" s="166" t="s">
        <v>2936</v>
      </c>
      <c r="D27" s="167">
        <v>0.1</v>
      </c>
      <c r="E27" s="168">
        <v>0.3</v>
      </c>
      <c r="F27" s="160" t="str">
        <f t="shared" si="0"/>
        <v>17,4</v>
      </c>
    </row>
    <row r="28" spans="2:6">
      <c r="B28" s="165" t="s">
        <v>2593</v>
      </c>
      <c r="C28" s="166" t="s">
        <v>2937</v>
      </c>
      <c r="D28" s="167">
        <v>0.2</v>
      </c>
      <c r="E28" s="168">
        <v>0.1</v>
      </c>
      <c r="F28" s="160" t="str">
        <f t="shared" si="0"/>
        <v>14,8</v>
      </c>
    </row>
    <row r="29" spans="2:6">
      <c r="B29" s="165" t="s">
        <v>2594</v>
      </c>
      <c r="C29" s="166" t="s">
        <v>2938</v>
      </c>
      <c r="D29" s="167">
        <v>0</v>
      </c>
      <c r="E29" s="168">
        <v>0.2</v>
      </c>
      <c r="F29" s="160" t="str">
        <f t="shared" si="0"/>
        <v>12,1951219512195</v>
      </c>
    </row>
    <row r="30" spans="2:6">
      <c r="B30" s="165" t="s">
        <v>2595</v>
      </c>
      <c r="C30" s="166" t="s">
        <v>2926</v>
      </c>
      <c r="D30" s="167">
        <v>0.3</v>
      </c>
      <c r="E30" s="168">
        <v>0.3</v>
      </c>
      <c r="F30" s="160" t="str">
        <f t="shared" si="0"/>
        <v>10,4</v>
      </c>
    </row>
    <row r="31" spans="2:6">
      <c r="B31" s="165" t="s">
        <v>2596</v>
      </c>
      <c r="C31" s="166" t="s">
        <v>2939</v>
      </c>
      <c r="D31" s="167">
        <v>0</v>
      </c>
      <c r="E31" s="168">
        <v>0.2</v>
      </c>
      <c r="F31" s="160" t="str">
        <f t="shared" si="0"/>
        <v>20</v>
      </c>
    </row>
    <row r="32" spans="2:6">
      <c r="B32" s="165" t="s">
        <v>2597</v>
      </c>
      <c r="C32" s="166" t="s">
        <v>2940</v>
      </c>
      <c r="D32" s="167">
        <v>0.3</v>
      </c>
      <c r="E32" s="168">
        <v>0.3</v>
      </c>
      <c r="F32" s="160" t="str">
        <f t="shared" si="0"/>
        <v>17,6</v>
      </c>
    </row>
    <row r="33" spans="2:6">
      <c r="B33" s="165" t="s">
        <v>2598</v>
      </c>
      <c r="C33" s="166" t="s">
        <v>2929</v>
      </c>
      <c r="D33" s="167">
        <v>0.1</v>
      </c>
      <c r="E33" s="168">
        <v>0.1</v>
      </c>
      <c r="F33" s="160" t="str">
        <f t="shared" si="0"/>
        <v>18,5873605947955</v>
      </c>
    </row>
    <row r="34" spans="2:6">
      <c r="B34" s="165" t="s">
        <v>2599</v>
      </c>
      <c r="C34" s="166" t="s">
        <v>2941</v>
      </c>
      <c r="D34" s="167">
        <v>0.2</v>
      </c>
      <c r="E34" s="168">
        <v>0.3</v>
      </c>
      <c r="F34" s="160" t="str">
        <f t="shared" si="0"/>
        <v>17,6056338028169</v>
      </c>
    </row>
    <row r="35" spans="2:6">
      <c r="B35" s="165" t="s">
        <v>2600</v>
      </c>
      <c r="C35" s="166" t="s">
        <v>2942</v>
      </c>
      <c r="D35" s="167">
        <v>0.3</v>
      </c>
      <c r="E35" s="168">
        <v>0.2</v>
      </c>
      <c r="F35" s="160" t="str">
        <f t="shared" si="0"/>
        <v>9,8</v>
      </c>
    </row>
    <row r="36" spans="2:6">
      <c r="B36" s="165" t="s">
        <v>2601</v>
      </c>
      <c r="C36" s="166" t="s">
        <v>2943</v>
      </c>
      <c r="D36" s="167">
        <v>0.1</v>
      </c>
      <c r="E36" s="168">
        <v>0.1</v>
      </c>
      <c r="F36" s="160" t="str">
        <f t="shared" si="0"/>
        <v>17,2117039586919</v>
      </c>
    </row>
    <row r="37" spans="2:6">
      <c r="B37" s="165" t="s">
        <v>2602</v>
      </c>
      <c r="C37" s="166" t="s">
        <v>2944</v>
      </c>
      <c r="D37" s="167">
        <v>0.3</v>
      </c>
      <c r="E37" s="168">
        <v>0.1</v>
      </c>
      <c r="F37" s="160" t="str">
        <f t="shared" si="0"/>
        <v>8,2</v>
      </c>
    </row>
    <row r="38" spans="2:6">
      <c r="B38" s="165" t="s">
        <v>2603</v>
      </c>
      <c r="C38" s="166" t="s">
        <v>2945</v>
      </c>
      <c r="D38" s="167">
        <v>0.1</v>
      </c>
      <c r="E38" s="168">
        <v>0.3</v>
      </c>
      <c r="F38" s="160" t="str">
        <f t="shared" si="0"/>
        <v>15,600624024961</v>
      </c>
    </row>
    <row r="39" spans="2:6">
      <c r="B39" s="165" t="s">
        <v>2604</v>
      </c>
      <c r="C39" s="166" t="s">
        <v>2924</v>
      </c>
      <c r="D39" s="167">
        <v>0.2</v>
      </c>
      <c r="E39" s="168">
        <v>0.2</v>
      </c>
      <c r="F39" s="160" t="str">
        <f t="shared" si="0"/>
        <v>6,4</v>
      </c>
    </row>
    <row r="40" spans="2:6">
      <c r="B40" s="165" t="s">
        <v>2605</v>
      </c>
      <c r="C40" s="166" t="s">
        <v>2920</v>
      </c>
      <c r="D40" s="167">
        <v>0.1</v>
      </c>
      <c r="E40" s="168">
        <v>0.2</v>
      </c>
      <c r="F40" s="160" t="str">
        <f t="shared" si="0"/>
        <v>19,2</v>
      </c>
    </row>
    <row r="41" spans="2:6">
      <c r="B41" s="165" t="s">
        <v>2606</v>
      </c>
      <c r="C41" s="166" t="s">
        <v>2933</v>
      </c>
      <c r="D41" s="167">
        <v>0</v>
      </c>
      <c r="E41" s="168">
        <v>0.2</v>
      </c>
      <c r="F41" s="160" t="str">
        <f t="shared" si="0"/>
        <v>15,1975683890578</v>
      </c>
    </row>
    <row r="42" spans="2:6">
      <c r="B42" s="165" t="s">
        <v>2607</v>
      </c>
      <c r="C42" s="166" t="s">
        <v>2946</v>
      </c>
      <c r="D42" s="167">
        <v>0.1</v>
      </c>
      <c r="E42" s="168">
        <v>0</v>
      </c>
      <c r="F42" s="160" t="str">
        <f t="shared" si="0"/>
        <v>8,80281690140845</v>
      </c>
    </row>
    <row r="43" spans="2:6">
      <c r="B43" s="165" t="s">
        <v>2608</v>
      </c>
      <c r="C43" s="166" t="s">
        <v>2947</v>
      </c>
      <c r="D43" s="167">
        <v>0.1</v>
      </c>
      <c r="E43" s="168">
        <v>0</v>
      </c>
      <c r="F43" s="160" t="str">
        <f t="shared" si="0"/>
        <v>7</v>
      </c>
    </row>
    <row r="44" spans="2:6">
      <c r="B44" s="165" t="s">
        <v>2609</v>
      </c>
      <c r="C44" s="166" t="s">
        <v>2948</v>
      </c>
      <c r="D44" s="167">
        <v>0</v>
      </c>
      <c r="E44" s="168">
        <v>0.2</v>
      </c>
      <c r="F44" s="160" t="str">
        <f t="shared" si="0"/>
        <v>14,4092219020173</v>
      </c>
    </row>
    <row r="45" spans="2:6">
      <c r="B45" s="165" t="s">
        <v>2610</v>
      </c>
      <c r="C45" s="166" t="s">
        <v>2949</v>
      </c>
      <c r="D45" s="167">
        <v>0.2</v>
      </c>
      <c r="E45" s="168">
        <v>0.1</v>
      </c>
      <c r="F45" s="160" t="str">
        <f t="shared" si="0"/>
        <v>11,4</v>
      </c>
    </row>
    <row r="46" spans="2:6">
      <c r="B46" s="165" t="s">
        <v>2611</v>
      </c>
      <c r="C46" s="166" t="s">
        <v>2950</v>
      </c>
      <c r="D46" s="167">
        <v>0.3</v>
      </c>
      <c r="E46" s="168">
        <v>0.3</v>
      </c>
      <c r="F46" s="160" t="str">
        <f t="shared" si="0"/>
        <v>19,6</v>
      </c>
    </row>
    <row r="47" spans="2:6">
      <c r="B47" s="165" t="s">
        <v>2612</v>
      </c>
      <c r="C47" s="166" t="s">
        <v>2951</v>
      </c>
      <c r="D47" s="167">
        <v>0.2</v>
      </c>
      <c r="E47" s="168">
        <v>0.2</v>
      </c>
      <c r="F47" s="160" t="str">
        <f t="shared" si="0"/>
        <v>16,3934426229508</v>
      </c>
    </row>
    <row r="48" spans="2:6">
      <c r="B48" s="165" t="s">
        <v>2613</v>
      </c>
      <c r="C48" s="166" t="s">
        <v>2952</v>
      </c>
      <c r="D48" s="167">
        <v>0.2</v>
      </c>
      <c r="E48" s="168">
        <v>0.1</v>
      </c>
      <c r="F48" s="160" t="str">
        <f t="shared" si="0"/>
        <v>6,39795265515035</v>
      </c>
    </row>
    <row r="49" spans="2:6">
      <c r="B49" s="165" t="s">
        <v>2614</v>
      </c>
      <c r="C49" s="166" t="s">
        <v>2953</v>
      </c>
      <c r="D49" s="167">
        <v>0.2</v>
      </c>
      <c r="E49" s="168">
        <v>0.2</v>
      </c>
      <c r="F49" s="160" t="str">
        <f t="shared" si="0"/>
        <v>11,8</v>
      </c>
    </row>
    <row r="50" spans="2:6">
      <c r="B50" s="165" t="s">
        <v>2615</v>
      </c>
      <c r="C50" s="166" t="s">
        <v>2954</v>
      </c>
      <c r="D50" s="167">
        <v>0.1</v>
      </c>
      <c r="E50" s="168">
        <v>0.3</v>
      </c>
      <c r="F50" s="160" t="str">
        <f t="shared" si="0"/>
        <v>14</v>
      </c>
    </row>
    <row r="51" spans="2:6">
      <c r="B51" s="165" t="s">
        <v>2616</v>
      </c>
      <c r="C51" s="166" t="s">
        <v>2955</v>
      </c>
      <c r="D51" s="167">
        <v>0.1</v>
      </c>
      <c r="E51" s="168">
        <v>0.3</v>
      </c>
      <c r="F51" s="160" t="str">
        <f t="shared" si="0"/>
        <v>18,6</v>
      </c>
    </row>
    <row r="52" spans="2:6">
      <c r="B52" s="165" t="s">
        <v>2617</v>
      </c>
      <c r="C52" s="166" t="s">
        <v>2956</v>
      </c>
      <c r="D52" s="167">
        <v>0.1</v>
      </c>
      <c r="E52" s="168">
        <v>0.1</v>
      </c>
      <c r="F52" s="160" t="str">
        <f t="shared" si="0"/>
        <v>15,8</v>
      </c>
    </row>
    <row r="53" spans="2:6">
      <c r="B53" s="165" t="s">
        <v>2618</v>
      </c>
      <c r="C53" s="166" t="s">
        <v>2957</v>
      </c>
      <c r="D53" s="167">
        <v>0.1</v>
      </c>
      <c r="E53" s="168">
        <v>0</v>
      </c>
      <c r="F53" s="160" t="str">
        <f t="shared" si="0"/>
        <v>6,6006600660066</v>
      </c>
    </row>
    <row r="54" spans="2:6">
      <c r="B54" s="165" t="s">
        <v>2619</v>
      </c>
      <c r="C54" s="166" t="s">
        <v>2958</v>
      </c>
      <c r="D54" s="167">
        <v>0</v>
      </c>
      <c r="E54" s="168">
        <v>0.3</v>
      </c>
      <c r="F54" s="160" t="str">
        <f t="shared" si="0"/>
        <v>19,4</v>
      </c>
    </row>
    <row r="55" spans="2:6">
      <c r="B55" s="165" t="s">
        <v>2620</v>
      </c>
      <c r="C55" s="166" t="s">
        <v>2959</v>
      </c>
      <c r="D55" s="167">
        <v>0.3</v>
      </c>
      <c r="E55" s="168">
        <v>0.1</v>
      </c>
      <c r="F55" s="160" t="str">
        <f t="shared" si="0"/>
        <v>10,2</v>
      </c>
    </row>
    <row r="56" spans="2:6">
      <c r="B56" s="165" t="s">
        <v>2621</v>
      </c>
      <c r="C56" s="166" t="s">
        <v>2929</v>
      </c>
      <c r="D56" s="167">
        <v>0.1</v>
      </c>
      <c r="E56" s="168">
        <v>0.1</v>
      </c>
      <c r="F56" s="160" t="str">
        <f t="shared" si="0"/>
        <v>18,5873605947955</v>
      </c>
    </row>
    <row r="57" spans="2:6">
      <c r="B57" s="165" t="s">
        <v>2622</v>
      </c>
      <c r="C57" s="166" t="s">
        <v>2960</v>
      </c>
      <c r="D57" s="167">
        <v>0.3</v>
      </c>
      <c r="E57" s="168">
        <v>0.2</v>
      </c>
      <c r="F57" s="160" t="str">
        <f t="shared" si="0"/>
        <v>6</v>
      </c>
    </row>
    <row r="58" spans="2:6">
      <c r="B58" s="165" t="s">
        <v>2623</v>
      </c>
      <c r="C58" s="166" t="s">
        <v>2961</v>
      </c>
      <c r="D58" s="167">
        <v>0</v>
      </c>
      <c r="E58" s="168">
        <v>0.2</v>
      </c>
      <c r="F58" s="160" t="str">
        <f t="shared" si="0"/>
        <v>6,6</v>
      </c>
    </row>
    <row r="59" spans="2:6">
      <c r="B59" s="165" t="s">
        <v>2624</v>
      </c>
      <c r="C59" s="166" t="s">
        <v>2962</v>
      </c>
      <c r="D59" s="167">
        <v>0.3</v>
      </c>
      <c r="E59" s="168">
        <v>0.2</v>
      </c>
      <c r="F59" s="160" t="str">
        <f t="shared" si="0"/>
        <v>12,4069478908189</v>
      </c>
    </row>
    <row r="60" spans="2:6">
      <c r="B60" s="165" t="s">
        <v>2625</v>
      </c>
      <c r="C60" s="166" t="s">
        <v>2963</v>
      </c>
      <c r="D60" s="167">
        <v>0</v>
      </c>
      <c r="E60" s="168">
        <v>0.3</v>
      </c>
      <c r="F60" s="160" t="str">
        <f t="shared" si="0"/>
        <v>11,001100110011</v>
      </c>
    </row>
    <row r="61" spans="2:6">
      <c r="B61" s="165" t="s">
        <v>2626</v>
      </c>
      <c r="C61" s="166" t="s">
        <v>2964</v>
      </c>
      <c r="D61" s="167">
        <v>0.3</v>
      </c>
      <c r="E61" s="168">
        <v>0</v>
      </c>
      <c r="F61" s="160" t="str">
        <f t="shared" si="0"/>
        <v>12</v>
      </c>
    </row>
    <row r="62" spans="2:6">
      <c r="B62" s="165" t="s">
        <v>2627</v>
      </c>
      <c r="C62" s="166" t="s">
        <v>2959</v>
      </c>
      <c r="D62" s="167">
        <v>0.1</v>
      </c>
      <c r="E62" s="168">
        <v>0.3</v>
      </c>
      <c r="F62" s="160" t="str">
        <f t="shared" si="0"/>
        <v>10,2</v>
      </c>
    </row>
    <row r="63" spans="2:6">
      <c r="B63" s="165" t="s">
        <v>2628</v>
      </c>
      <c r="C63" s="166" t="s">
        <v>2965</v>
      </c>
      <c r="D63" s="167">
        <v>0.2</v>
      </c>
      <c r="E63" s="168">
        <v>0.3</v>
      </c>
      <c r="F63" s="160" t="str">
        <f t="shared" si="0"/>
        <v>12,6</v>
      </c>
    </row>
    <row r="64" spans="2:6">
      <c r="B64" s="165" t="s">
        <v>2629</v>
      </c>
      <c r="C64" s="166" t="s">
        <v>2966</v>
      </c>
      <c r="D64" s="167">
        <v>0.3</v>
      </c>
      <c r="E64" s="168">
        <v>0.1</v>
      </c>
      <c r="F64" s="160" t="str">
        <f t="shared" si="0"/>
        <v>12,5944584382872</v>
      </c>
    </row>
    <row r="65" spans="2:6">
      <c r="B65" s="165" t="s">
        <v>2630</v>
      </c>
      <c r="C65" s="166" t="s">
        <v>2958</v>
      </c>
      <c r="D65" s="167">
        <v>0.2</v>
      </c>
      <c r="E65" s="168">
        <v>0.1</v>
      </c>
      <c r="F65" s="160" t="str">
        <f t="shared" si="0"/>
        <v>19,4</v>
      </c>
    </row>
    <row r="66" spans="2:6">
      <c r="B66" s="165" t="s">
        <v>2631</v>
      </c>
      <c r="C66" s="166" t="s">
        <v>2967</v>
      </c>
      <c r="D66" s="167">
        <v>0.1</v>
      </c>
      <c r="E66" s="168">
        <v>0.1</v>
      </c>
      <c r="F66" s="160" t="str">
        <f t="shared" si="0"/>
        <v>17,2</v>
      </c>
    </row>
    <row r="67" spans="2:6">
      <c r="B67" s="165" t="s">
        <v>2632</v>
      </c>
      <c r="C67" s="166" t="s">
        <v>2933</v>
      </c>
      <c r="D67" s="167">
        <v>0.3</v>
      </c>
      <c r="E67" s="168">
        <v>0</v>
      </c>
      <c r="F67" s="160" t="str">
        <f t="shared" si="0"/>
        <v>15,1975683890578</v>
      </c>
    </row>
    <row r="68" spans="2:6">
      <c r="B68" s="165" t="s">
        <v>2633</v>
      </c>
      <c r="C68" s="166" t="s">
        <v>2968</v>
      </c>
      <c r="D68" s="167">
        <v>0.3</v>
      </c>
      <c r="E68" s="168">
        <v>0</v>
      </c>
      <c r="F68" s="160" t="str">
        <f t="shared" ref="F68:F92" si="1">SUBSTITUTE(IF(RIGHT(C68,3)&lt;&gt;"sec",_xlfn.TEXTBEFORE(C68," "), 1 / SUBSTITUTE(_xlfn.TEXTBEFORE(C68, " "), ".", ",")),".",",")</f>
        <v>18,2</v>
      </c>
    </row>
    <row r="69" spans="2:6">
      <c r="B69" s="165" t="s">
        <v>2634</v>
      </c>
      <c r="C69" s="166" t="s">
        <v>2956</v>
      </c>
      <c r="D69" s="167">
        <v>0.3</v>
      </c>
      <c r="E69" s="168">
        <v>0</v>
      </c>
      <c r="F69" s="160" t="str">
        <f t="shared" si="1"/>
        <v>15,8</v>
      </c>
    </row>
    <row r="70" spans="2:6">
      <c r="B70" s="165" t="s">
        <v>2635</v>
      </c>
      <c r="C70" s="166" t="s">
        <v>2916</v>
      </c>
      <c r="D70" s="167">
        <v>0.2</v>
      </c>
      <c r="E70" s="168">
        <v>0</v>
      </c>
      <c r="F70" s="160" t="str">
        <f t="shared" si="1"/>
        <v>16,4</v>
      </c>
    </row>
    <row r="71" spans="2:6">
      <c r="B71" s="165" t="s">
        <v>2636</v>
      </c>
      <c r="C71" s="166" t="s">
        <v>2969</v>
      </c>
      <c r="D71" s="167">
        <v>0.2</v>
      </c>
      <c r="E71" s="168">
        <v>0.1</v>
      </c>
      <c r="F71" s="160" t="str">
        <f t="shared" si="1"/>
        <v>9</v>
      </c>
    </row>
    <row r="72" spans="2:6">
      <c r="B72" s="165" t="s">
        <v>2637</v>
      </c>
      <c r="C72" s="166" t="s">
        <v>2914</v>
      </c>
      <c r="D72" s="167">
        <v>0.1</v>
      </c>
      <c r="E72" s="168">
        <v>0</v>
      </c>
      <c r="F72" s="160" t="str">
        <f t="shared" si="1"/>
        <v>16</v>
      </c>
    </row>
    <row r="73" spans="2:6">
      <c r="B73" s="165" t="s">
        <v>2638</v>
      </c>
      <c r="C73" s="166" t="s">
        <v>2970</v>
      </c>
      <c r="D73" s="167">
        <v>0.2</v>
      </c>
      <c r="E73" s="168">
        <v>0.3</v>
      </c>
      <c r="F73" s="160" t="str">
        <f t="shared" si="1"/>
        <v>13,6</v>
      </c>
    </row>
    <row r="74" spans="2:6">
      <c r="B74" s="165" t="s">
        <v>2639</v>
      </c>
      <c r="C74" s="166" t="s">
        <v>2971</v>
      </c>
      <c r="D74" s="167">
        <v>0</v>
      </c>
      <c r="E74" s="168">
        <v>0.1</v>
      </c>
      <c r="F74" s="160" t="str">
        <f t="shared" si="1"/>
        <v>19,1938579654511</v>
      </c>
    </row>
    <row r="75" spans="2:6">
      <c r="B75" s="165" t="s">
        <v>2640</v>
      </c>
      <c r="C75" s="166" t="s">
        <v>2933</v>
      </c>
      <c r="D75" s="167">
        <v>0.1</v>
      </c>
      <c r="E75" s="168">
        <v>0.1</v>
      </c>
      <c r="F75" s="160" t="str">
        <f t="shared" si="1"/>
        <v>15,1975683890578</v>
      </c>
    </row>
    <row r="76" spans="2:6">
      <c r="B76" s="165" t="s">
        <v>2641</v>
      </c>
      <c r="C76" s="166" t="s">
        <v>2962</v>
      </c>
      <c r="D76" s="167">
        <v>0.1</v>
      </c>
      <c r="E76" s="168">
        <v>0.2</v>
      </c>
      <c r="F76" s="160" t="str">
        <f t="shared" si="1"/>
        <v>12,4069478908189</v>
      </c>
    </row>
    <row r="77" spans="2:6">
      <c r="B77" s="165" t="s">
        <v>2642</v>
      </c>
      <c r="C77" s="166" t="s">
        <v>2951</v>
      </c>
      <c r="D77" s="167">
        <v>0.3</v>
      </c>
      <c r="E77" s="168">
        <v>0.3</v>
      </c>
      <c r="F77" s="160" t="str">
        <f t="shared" si="1"/>
        <v>16,3934426229508</v>
      </c>
    </row>
    <row r="78" spans="2:6">
      <c r="B78" s="165" t="s">
        <v>2643</v>
      </c>
      <c r="C78" s="166" t="s">
        <v>2937</v>
      </c>
      <c r="D78" s="167">
        <v>0.3</v>
      </c>
      <c r="E78" s="168">
        <v>0.2</v>
      </c>
      <c r="F78" s="160" t="str">
        <f t="shared" si="1"/>
        <v>14,8</v>
      </c>
    </row>
    <row r="79" spans="2:6">
      <c r="B79" s="165" t="s">
        <v>2644</v>
      </c>
      <c r="C79" s="166" t="s">
        <v>2972</v>
      </c>
      <c r="D79" s="167">
        <v>0</v>
      </c>
      <c r="E79" s="168">
        <v>0.3</v>
      </c>
      <c r="F79" s="160" t="str">
        <f t="shared" si="1"/>
        <v>17,8</v>
      </c>
    </row>
    <row r="80" spans="2:6">
      <c r="B80" s="165" t="s">
        <v>2645</v>
      </c>
      <c r="C80" s="166" t="s">
        <v>2973</v>
      </c>
      <c r="D80" s="167">
        <v>0.1</v>
      </c>
      <c r="E80" s="168">
        <v>0</v>
      </c>
      <c r="F80" s="160" t="str">
        <f t="shared" si="1"/>
        <v>6,99790062981106</v>
      </c>
    </row>
    <row r="81" spans="2:6">
      <c r="B81" s="165" t="s">
        <v>2646</v>
      </c>
      <c r="C81" s="166" t="s">
        <v>2974</v>
      </c>
      <c r="D81" s="167">
        <v>0.2</v>
      </c>
      <c r="E81" s="168">
        <v>0.2</v>
      </c>
      <c r="F81" s="160" t="str">
        <f t="shared" si="1"/>
        <v>8,4</v>
      </c>
    </row>
    <row r="82" spans="2:6">
      <c r="B82" s="165" t="s">
        <v>2647</v>
      </c>
      <c r="C82" s="166" t="s">
        <v>2974</v>
      </c>
      <c r="D82" s="167">
        <v>0.2</v>
      </c>
      <c r="E82" s="168">
        <v>0.2</v>
      </c>
      <c r="F82" s="160" t="str">
        <f t="shared" si="1"/>
        <v>8,4</v>
      </c>
    </row>
    <row r="83" spans="2:6">
      <c r="B83" s="165" t="s">
        <v>2648</v>
      </c>
      <c r="C83" s="166" t="s">
        <v>2975</v>
      </c>
      <c r="D83" s="167">
        <v>0.2</v>
      </c>
      <c r="E83" s="168">
        <v>0.1</v>
      </c>
      <c r="F83" s="160" t="str">
        <f t="shared" si="1"/>
        <v>19,6078431372549</v>
      </c>
    </row>
    <row r="84" spans="2:6">
      <c r="B84" s="165" t="s">
        <v>2649</v>
      </c>
      <c r="C84" s="166" t="s">
        <v>2976</v>
      </c>
      <c r="D84" s="167">
        <v>0.1</v>
      </c>
      <c r="E84" s="168">
        <v>0</v>
      </c>
      <c r="F84" s="160" t="str">
        <f t="shared" si="1"/>
        <v>10,3950103950104</v>
      </c>
    </row>
    <row r="85" spans="2:6">
      <c r="B85" s="165" t="s">
        <v>2650</v>
      </c>
      <c r="C85" s="166" t="s">
        <v>2977</v>
      </c>
      <c r="D85" s="167">
        <v>0.2</v>
      </c>
      <c r="E85" s="168">
        <v>0</v>
      </c>
      <c r="F85" s="160" t="str">
        <f t="shared" si="1"/>
        <v>17,3913043478261</v>
      </c>
    </row>
    <row r="86" spans="2:6">
      <c r="B86" s="165" t="s">
        <v>2651</v>
      </c>
      <c r="C86" s="166" t="s">
        <v>2925</v>
      </c>
      <c r="D86" s="167">
        <v>0.2</v>
      </c>
      <c r="E86" s="168">
        <v>0.1</v>
      </c>
      <c r="F86" s="160" t="str">
        <f t="shared" si="1"/>
        <v>10,6044538706257</v>
      </c>
    </row>
    <row r="87" spans="2:6">
      <c r="B87" s="165" t="s">
        <v>2652</v>
      </c>
      <c r="C87" s="166" t="s">
        <v>2978</v>
      </c>
      <c r="D87" s="167">
        <v>0.2</v>
      </c>
      <c r="E87" s="168">
        <v>0</v>
      </c>
      <c r="F87" s="160" t="str">
        <f t="shared" si="1"/>
        <v>17,0068027210884</v>
      </c>
    </row>
    <row r="88" spans="2:6">
      <c r="B88" s="165" t="s">
        <v>2653</v>
      </c>
      <c r="C88" s="166" t="s">
        <v>2979</v>
      </c>
      <c r="D88" s="167">
        <v>0.2</v>
      </c>
      <c r="E88" s="168">
        <v>0.2</v>
      </c>
      <c r="F88" s="160" t="str">
        <f t="shared" si="1"/>
        <v>9,59692898272553</v>
      </c>
    </row>
    <row r="89" spans="2:6">
      <c r="B89" s="165" t="s">
        <v>2654</v>
      </c>
      <c r="C89" s="166" t="s">
        <v>2943</v>
      </c>
      <c r="D89" s="167">
        <v>0.3</v>
      </c>
      <c r="E89" s="168">
        <v>0</v>
      </c>
      <c r="F89" s="160" t="str">
        <f t="shared" si="1"/>
        <v>17,2117039586919</v>
      </c>
    </row>
    <row r="90" spans="2:6">
      <c r="B90" s="165" t="s">
        <v>2655</v>
      </c>
      <c r="C90" s="166" t="s">
        <v>2980</v>
      </c>
      <c r="D90" s="167">
        <v>0.2</v>
      </c>
      <c r="E90" s="168">
        <v>0.2</v>
      </c>
      <c r="F90" s="160" t="str">
        <f t="shared" si="1"/>
        <v>16,2074554294976</v>
      </c>
    </row>
    <row r="91" spans="2:6">
      <c r="B91" s="165" t="s">
        <v>2656</v>
      </c>
      <c r="C91" s="166" t="s">
        <v>2981</v>
      </c>
      <c r="D91" s="167">
        <v>0.1</v>
      </c>
      <c r="E91" s="168">
        <v>0</v>
      </c>
      <c r="F91" s="160" t="str">
        <f t="shared" si="1"/>
        <v>15,4083204930663</v>
      </c>
    </row>
    <row r="92" spans="2:6" ht="19.5" thickBot="1">
      <c r="B92" s="169" t="s">
        <v>2657</v>
      </c>
      <c r="C92" s="170" t="s">
        <v>2982</v>
      </c>
      <c r="D92" s="171">
        <v>0.3</v>
      </c>
      <c r="E92" s="172">
        <v>0</v>
      </c>
      <c r="F92" s="160" t="str">
        <f t="shared" si="1"/>
        <v>18,2149362477231</v>
      </c>
    </row>
    <row r="1000" spans="648:648">
      <c r="XX1000" s="216">
        <v>125713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ABDF5-DD53-4FB3-8ADD-FB7D973694BC}">
  <sheetPr>
    <tabColor theme="9" tint="0.79998168889431442"/>
  </sheetPr>
  <dimension ref="A1:XX1000"/>
  <sheetViews>
    <sheetView showGridLines="0" zoomScale="80" zoomScaleNormal="80" workbookViewId="0">
      <selection activeCell="E11" sqref="E11"/>
    </sheetView>
  </sheetViews>
  <sheetFormatPr defaultColWidth="16" defaultRowHeight="15.75"/>
  <cols>
    <col min="1" max="53" width="3.85546875" style="101" customWidth="1"/>
    <col min="54" max="16384" width="16" style="101"/>
  </cols>
  <sheetData>
    <row r="1" spans="1:53">
      <c r="A1" s="99"/>
      <c r="B1" s="100"/>
      <c r="C1" s="99">
        <v>1</v>
      </c>
      <c r="D1" s="99">
        <f t="shared" ref="D1:AZ1" si="0">C1+1</f>
        <v>2</v>
      </c>
      <c r="E1" s="99">
        <f t="shared" si="0"/>
        <v>3</v>
      </c>
      <c r="F1" s="99">
        <f t="shared" si="0"/>
        <v>4</v>
      </c>
      <c r="G1" s="99">
        <f t="shared" si="0"/>
        <v>5</v>
      </c>
      <c r="H1" s="99">
        <f t="shared" si="0"/>
        <v>6</v>
      </c>
      <c r="I1" s="99">
        <f t="shared" si="0"/>
        <v>7</v>
      </c>
      <c r="J1" s="99">
        <f t="shared" si="0"/>
        <v>8</v>
      </c>
      <c r="K1" s="99">
        <f t="shared" si="0"/>
        <v>9</v>
      </c>
      <c r="L1" s="99">
        <f t="shared" si="0"/>
        <v>10</v>
      </c>
      <c r="M1" s="99">
        <f t="shared" si="0"/>
        <v>11</v>
      </c>
      <c r="N1" s="99">
        <f t="shared" si="0"/>
        <v>12</v>
      </c>
      <c r="O1" s="99">
        <f t="shared" si="0"/>
        <v>13</v>
      </c>
      <c r="P1" s="99">
        <f t="shared" si="0"/>
        <v>14</v>
      </c>
      <c r="Q1" s="99">
        <f t="shared" si="0"/>
        <v>15</v>
      </c>
      <c r="R1" s="99">
        <f t="shared" si="0"/>
        <v>16</v>
      </c>
      <c r="S1" s="99">
        <f t="shared" si="0"/>
        <v>17</v>
      </c>
      <c r="T1" s="99">
        <f t="shared" si="0"/>
        <v>18</v>
      </c>
      <c r="U1" s="99">
        <f t="shared" si="0"/>
        <v>19</v>
      </c>
      <c r="V1" s="99">
        <f t="shared" si="0"/>
        <v>20</v>
      </c>
      <c r="W1" s="99">
        <f t="shared" si="0"/>
        <v>21</v>
      </c>
      <c r="X1" s="99">
        <f t="shared" si="0"/>
        <v>22</v>
      </c>
      <c r="Y1" s="99">
        <f t="shared" si="0"/>
        <v>23</v>
      </c>
      <c r="Z1" s="99">
        <f t="shared" si="0"/>
        <v>24</v>
      </c>
      <c r="AA1" s="99">
        <f t="shared" si="0"/>
        <v>25</v>
      </c>
      <c r="AB1" s="99">
        <f t="shared" si="0"/>
        <v>26</v>
      </c>
      <c r="AC1" s="99">
        <f t="shared" si="0"/>
        <v>27</v>
      </c>
      <c r="AD1" s="99">
        <f t="shared" si="0"/>
        <v>28</v>
      </c>
      <c r="AE1" s="99">
        <f t="shared" si="0"/>
        <v>29</v>
      </c>
      <c r="AF1" s="99">
        <f t="shared" si="0"/>
        <v>30</v>
      </c>
      <c r="AG1" s="99">
        <f t="shared" si="0"/>
        <v>31</v>
      </c>
      <c r="AH1" s="99">
        <f t="shared" si="0"/>
        <v>32</v>
      </c>
      <c r="AI1" s="99">
        <f t="shared" si="0"/>
        <v>33</v>
      </c>
      <c r="AJ1" s="99">
        <f t="shared" si="0"/>
        <v>34</v>
      </c>
      <c r="AK1" s="99">
        <f t="shared" si="0"/>
        <v>35</v>
      </c>
      <c r="AL1" s="99">
        <f t="shared" si="0"/>
        <v>36</v>
      </c>
      <c r="AM1" s="99">
        <f t="shared" si="0"/>
        <v>37</v>
      </c>
      <c r="AN1" s="99">
        <f t="shared" si="0"/>
        <v>38</v>
      </c>
      <c r="AO1" s="99">
        <f t="shared" si="0"/>
        <v>39</v>
      </c>
      <c r="AP1" s="99">
        <f t="shared" si="0"/>
        <v>40</v>
      </c>
      <c r="AQ1" s="99">
        <f t="shared" si="0"/>
        <v>41</v>
      </c>
      <c r="AR1" s="99">
        <f t="shared" si="0"/>
        <v>42</v>
      </c>
      <c r="AS1" s="99">
        <f t="shared" si="0"/>
        <v>43</v>
      </c>
      <c r="AT1" s="99">
        <f t="shared" si="0"/>
        <v>44</v>
      </c>
      <c r="AU1" s="99">
        <f t="shared" si="0"/>
        <v>45</v>
      </c>
      <c r="AV1" s="99">
        <f t="shared" si="0"/>
        <v>46</v>
      </c>
      <c r="AW1" s="99">
        <f t="shared" si="0"/>
        <v>47</v>
      </c>
      <c r="AX1" s="99">
        <f t="shared" si="0"/>
        <v>48</v>
      </c>
      <c r="AY1" s="99">
        <f t="shared" si="0"/>
        <v>49</v>
      </c>
      <c r="AZ1" s="99">
        <f t="shared" si="0"/>
        <v>50</v>
      </c>
      <c r="BA1" s="99"/>
    </row>
    <row r="2" spans="1:53" ht="20.100000000000001" customHeight="1">
      <c r="A2" s="100"/>
      <c r="B2" s="232" t="s">
        <v>2658</v>
      </c>
      <c r="C2" s="104">
        <v>1</v>
      </c>
      <c r="D2" s="104">
        <v>1</v>
      </c>
      <c r="E2" s="104">
        <v>1</v>
      </c>
      <c r="F2" s="104">
        <v>1</v>
      </c>
      <c r="G2" s="104">
        <v>1</v>
      </c>
      <c r="H2" s="102">
        <v>2</v>
      </c>
      <c r="I2" s="102">
        <v>2</v>
      </c>
      <c r="J2" s="102">
        <v>2</v>
      </c>
      <c r="K2" s="102">
        <v>2</v>
      </c>
      <c r="L2" s="102">
        <v>2</v>
      </c>
      <c r="M2" s="102">
        <v>2</v>
      </c>
      <c r="N2" s="104">
        <v>1</v>
      </c>
      <c r="O2" s="104">
        <v>1</v>
      </c>
      <c r="P2" s="104">
        <v>1</v>
      </c>
      <c r="Q2" s="104">
        <v>1</v>
      </c>
      <c r="R2" s="104">
        <v>1</v>
      </c>
      <c r="S2" s="104">
        <v>1</v>
      </c>
      <c r="T2" s="104">
        <v>1</v>
      </c>
      <c r="U2" s="103">
        <v>3</v>
      </c>
      <c r="V2" s="103">
        <v>3</v>
      </c>
      <c r="W2" s="103">
        <v>3</v>
      </c>
      <c r="X2" s="104">
        <v>1</v>
      </c>
      <c r="Y2" s="104">
        <v>1</v>
      </c>
      <c r="Z2" s="102">
        <v>2</v>
      </c>
      <c r="AA2" s="102">
        <v>2</v>
      </c>
      <c r="AB2" s="102">
        <v>2</v>
      </c>
      <c r="AC2" s="102">
        <v>2</v>
      </c>
      <c r="AD2" s="102">
        <v>2</v>
      </c>
      <c r="AE2" s="102">
        <v>2</v>
      </c>
      <c r="AF2" s="104">
        <v>1</v>
      </c>
      <c r="AG2" s="104">
        <v>1</v>
      </c>
      <c r="AH2" s="104">
        <v>1</v>
      </c>
      <c r="AI2" s="104">
        <v>1</v>
      </c>
      <c r="AJ2" s="104">
        <v>1</v>
      </c>
      <c r="AK2" s="104">
        <v>1</v>
      </c>
      <c r="AL2" s="104">
        <v>1</v>
      </c>
      <c r="AM2" s="104">
        <v>1</v>
      </c>
      <c r="AN2" s="104">
        <v>1</v>
      </c>
      <c r="AO2" s="104">
        <v>1</v>
      </c>
      <c r="AP2" s="104">
        <v>1</v>
      </c>
      <c r="AQ2" s="103">
        <v>3</v>
      </c>
      <c r="AR2" s="103">
        <v>3</v>
      </c>
      <c r="AS2" s="103">
        <v>3</v>
      </c>
      <c r="AT2" s="103">
        <v>3</v>
      </c>
      <c r="AU2" s="104">
        <v>1</v>
      </c>
      <c r="AV2" s="104">
        <v>1</v>
      </c>
      <c r="AW2" s="104">
        <v>1</v>
      </c>
      <c r="AX2" s="104">
        <v>1</v>
      </c>
      <c r="AY2" s="104">
        <v>1</v>
      </c>
      <c r="AZ2" s="104">
        <v>1</v>
      </c>
      <c r="BA2" s="233" t="s">
        <v>2659</v>
      </c>
    </row>
    <row r="3" spans="1:53" ht="20.100000000000001" customHeight="1">
      <c r="A3" s="100"/>
      <c r="B3" s="232"/>
      <c r="C3" s="104">
        <v>1</v>
      </c>
      <c r="D3" s="104">
        <v>1</v>
      </c>
      <c r="E3" s="104">
        <v>1</v>
      </c>
      <c r="F3" s="104">
        <v>1</v>
      </c>
      <c r="G3" s="104">
        <v>1</v>
      </c>
      <c r="H3" s="105">
        <v>2</v>
      </c>
      <c r="I3" s="105">
        <v>2</v>
      </c>
      <c r="J3" s="105">
        <v>2</v>
      </c>
      <c r="K3" s="105">
        <v>2</v>
      </c>
      <c r="L3" s="105">
        <v>2</v>
      </c>
      <c r="M3" s="105">
        <v>2</v>
      </c>
      <c r="N3" s="104">
        <v>1</v>
      </c>
      <c r="O3" s="104">
        <v>1</v>
      </c>
      <c r="P3" s="104">
        <v>1</v>
      </c>
      <c r="Q3" s="104">
        <v>1</v>
      </c>
      <c r="R3" s="104">
        <v>1</v>
      </c>
      <c r="S3" s="104">
        <v>1</v>
      </c>
      <c r="T3" s="104">
        <v>1</v>
      </c>
      <c r="U3" s="106">
        <v>3</v>
      </c>
      <c r="V3" s="106">
        <v>3</v>
      </c>
      <c r="W3" s="106">
        <v>3</v>
      </c>
      <c r="X3" s="104">
        <v>1</v>
      </c>
      <c r="Y3" s="104">
        <v>1</v>
      </c>
      <c r="Z3" s="105">
        <v>2</v>
      </c>
      <c r="AA3" s="105">
        <v>2</v>
      </c>
      <c r="AB3" s="105">
        <v>2</v>
      </c>
      <c r="AC3" s="105">
        <v>2</v>
      </c>
      <c r="AD3" s="105">
        <v>2</v>
      </c>
      <c r="AE3" s="105">
        <v>2</v>
      </c>
      <c r="AF3" s="104">
        <v>1</v>
      </c>
      <c r="AG3" s="104">
        <v>1</v>
      </c>
      <c r="AH3" s="104">
        <v>1</v>
      </c>
      <c r="AI3" s="104">
        <v>1</v>
      </c>
      <c r="AJ3" s="104">
        <v>1</v>
      </c>
      <c r="AK3" s="104">
        <v>1</v>
      </c>
      <c r="AL3" s="104">
        <v>1</v>
      </c>
      <c r="AM3" s="104">
        <v>1</v>
      </c>
      <c r="AN3" s="104">
        <v>1</v>
      </c>
      <c r="AO3" s="104">
        <v>1</v>
      </c>
      <c r="AP3" s="104">
        <v>1</v>
      </c>
      <c r="AQ3" s="106">
        <v>3</v>
      </c>
      <c r="AR3" s="106">
        <v>3</v>
      </c>
      <c r="AS3" s="106">
        <v>3</v>
      </c>
      <c r="AT3" s="106">
        <v>3</v>
      </c>
      <c r="AU3" s="104">
        <v>1</v>
      </c>
      <c r="AV3" s="104">
        <v>1</v>
      </c>
      <c r="AW3" s="104">
        <v>1</v>
      </c>
      <c r="AX3" s="104">
        <v>1</v>
      </c>
      <c r="AY3" s="104">
        <v>1</v>
      </c>
      <c r="AZ3" s="104">
        <v>1</v>
      </c>
      <c r="BA3" s="234"/>
    </row>
    <row r="4" spans="1:53" ht="20.100000000000001" customHeight="1">
      <c r="A4" s="100"/>
      <c r="B4" s="232"/>
      <c r="C4" s="104">
        <v>1</v>
      </c>
      <c r="D4" s="104">
        <v>1</v>
      </c>
      <c r="E4" s="104">
        <v>1</v>
      </c>
      <c r="F4" s="104">
        <v>1</v>
      </c>
      <c r="G4" s="104">
        <v>1</v>
      </c>
      <c r="H4" s="105">
        <v>2</v>
      </c>
      <c r="I4" s="105">
        <v>2</v>
      </c>
      <c r="J4" s="105">
        <v>2</v>
      </c>
      <c r="K4" s="105">
        <v>2</v>
      </c>
      <c r="L4" s="105">
        <v>2</v>
      </c>
      <c r="M4" s="105">
        <v>2</v>
      </c>
      <c r="N4" s="104">
        <v>1</v>
      </c>
      <c r="O4" s="104">
        <v>1</v>
      </c>
      <c r="P4" s="104">
        <v>1</v>
      </c>
      <c r="Q4" s="104">
        <v>1</v>
      </c>
      <c r="R4" s="104">
        <v>1</v>
      </c>
      <c r="S4" s="104">
        <v>1</v>
      </c>
      <c r="T4" s="104">
        <v>1</v>
      </c>
      <c r="U4" s="106">
        <v>3</v>
      </c>
      <c r="V4" s="106">
        <v>3</v>
      </c>
      <c r="W4" s="106">
        <v>3</v>
      </c>
      <c r="X4" s="104">
        <v>1</v>
      </c>
      <c r="Y4" s="104">
        <v>1</v>
      </c>
      <c r="Z4" s="105">
        <v>2</v>
      </c>
      <c r="AA4" s="105">
        <v>2</v>
      </c>
      <c r="AB4" s="105">
        <v>2</v>
      </c>
      <c r="AC4" s="105">
        <v>2</v>
      </c>
      <c r="AD4" s="105">
        <v>2</v>
      </c>
      <c r="AE4" s="105">
        <v>2</v>
      </c>
      <c r="AF4" s="104">
        <v>1</v>
      </c>
      <c r="AG4" s="104">
        <v>1</v>
      </c>
      <c r="AH4" s="104">
        <v>1</v>
      </c>
      <c r="AI4" s="104">
        <v>1</v>
      </c>
      <c r="AJ4" s="104">
        <v>1</v>
      </c>
      <c r="AK4" s="104">
        <v>1</v>
      </c>
      <c r="AL4" s="104">
        <v>1</v>
      </c>
      <c r="AM4" s="104">
        <v>1</v>
      </c>
      <c r="AN4" s="104">
        <v>1</v>
      </c>
      <c r="AO4" s="104">
        <v>1</v>
      </c>
      <c r="AP4" s="104">
        <v>1</v>
      </c>
      <c r="AQ4" s="106">
        <v>3</v>
      </c>
      <c r="AR4" s="106">
        <v>3</v>
      </c>
      <c r="AS4" s="106">
        <v>3</v>
      </c>
      <c r="AT4" s="106">
        <v>3</v>
      </c>
      <c r="AU4" s="104">
        <v>1</v>
      </c>
      <c r="AV4" s="104">
        <v>1</v>
      </c>
      <c r="AW4" s="104">
        <v>1</v>
      </c>
      <c r="AX4" s="104">
        <v>1</v>
      </c>
      <c r="AY4" s="104">
        <v>1</v>
      </c>
      <c r="AZ4" s="104">
        <v>1</v>
      </c>
      <c r="BA4" s="234"/>
    </row>
    <row r="5" spans="1:53" ht="20.100000000000001" customHeight="1">
      <c r="A5" s="100"/>
      <c r="B5" s="232"/>
      <c r="C5" s="104">
        <v>1</v>
      </c>
      <c r="D5" s="104">
        <v>1</v>
      </c>
      <c r="E5" s="104">
        <v>1</v>
      </c>
      <c r="F5" s="104">
        <v>1</v>
      </c>
      <c r="G5" s="104">
        <v>1</v>
      </c>
      <c r="H5" s="105">
        <v>2</v>
      </c>
      <c r="I5" s="105">
        <v>2</v>
      </c>
      <c r="J5" s="105">
        <v>2</v>
      </c>
      <c r="K5" s="105">
        <v>2</v>
      </c>
      <c r="L5" s="105">
        <v>2</v>
      </c>
      <c r="M5" s="105">
        <v>2</v>
      </c>
      <c r="N5" s="104">
        <v>1</v>
      </c>
      <c r="O5" s="104">
        <v>1</v>
      </c>
      <c r="P5" s="104">
        <v>1</v>
      </c>
      <c r="Q5" s="104">
        <v>1</v>
      </c>
      <c r="R5" s="104">
        <v>1</v>
      </c>
      <c r="S5" s="104">
        <v>1</v>
      </c>
      <c r="T5" s="104">
        <v>1</v>
      </c>
      <c r="U5" s="106">
        <v>3</v>
      </c>
      <c r="V5" s="106">
        <v>3</v>
      </c>
      <c r="W5" s="106">
        <v>3</v>
      </c>
      <c r="X5" s="104">
        <v>1</v>
      </c>
      <c r="Y5" s="104">
        <v>1</v>
      </c>
      <c r="Z5" s="105">
        <v>2</v>
      </c>
      <c r="AA5" s="105">
        <v>2</v>
      </c>
      <c r="AB5" s="105">
        <v>2</v>
      </c>
      <c r="AC5" s="105">
        <v>2</v>
      </c>
      <c r="AD5" s="105">
        <v>2</v>
      </c>
      <c r="AE5" s="105">
        <v>2</v>
      </c>
      <c r="AF5" s="104">
        <v>1</v>
      </c>
      <c r="AG5" s="104">
        <v>1</v>
      </c>
      <c r="AH5" s="104">
        <v>1</v>
      </c>
      <c r="AI5" s="104">
        <v>1</v>
      </c>
      <c r="AJ5" s="104">
        <v>1</v>
      </c>
      <c r="AK5" s="104">
        <v>1</v>
      </c>
      <c r="AL5" s="104">
        <v>1</v>
      </c>
      <c r="AM5" s="104">
        <v>1</v>
      </c>
      <c r="AN5" s="104">
        <v>1</v>
      </c>
      <c r="AO5" s="104">
        <v>1</v>
      </c>
      <c r="AP5" s="104">
        <v>1</v>
      </c>
      <c r="AQ5" s="106">
        <v>3</v>
      </c>
      <c r="AR5" s="106">
        <v>3</v>
      </c>
      <c r="AS5" s="106">
        <v>3</v>
      </c>
      <c r="AT5" s="106">
        <v>3</v>
      </c>
      <c r="AU5" s="104">
        <v>1</v>
      </c>
      <c r="AV5" s="104">
        <v>1</v>
      </c>
      <c r="AW5" s="104">
        <v>1</v>
      </c>
      <c r="AX5" s="104">
        <v>1</v>
      </c>
      <c r="AY5" s="104">
        <v>1</v>
      </c>
      <c r="AZ5" s="104">
        <v>1</v>
      </c>
      <c r="BA5" s="234"/>
    </row>
    <row r="6" spans="1:53" ht="20.100000000000001" customHeight="1">
      <c r="A6" s="100"/>
      <c r="B6" s="232"/>
      <c r="C6" s="104">
        <v>1</v>
      </c>
      <c r="D6" s="104">
        <v>1</v>
      </c>
      <c r="E6" s="104">
        <v>1</v>
      </c>
      <c r="F6" s="104">
        <v>1</v>
      </c>
      <c r="G6" s="104">
        <v>1</v>
      </c>
      <c r="H6" s="107">
        <v>2</v>
      </c>
      <c r="I6" s="107">
        <v>2</v>
      </c>
      <c r="J6" s="107">
        <v>2</v>
      </c>
      <c r="K6" s="107">
        <v>2</v>
      </c>
      <c r="L6" s="107">
        <v>2</v>
      </c>
      <c r="M6" s="107">
        <v>2</v>
      </c>
      <c r="N6" s="104">
        <v>1</v>
      </c>
      <c r="O6" s="104">
        <v>1</v>
      </c>
      <c r="P6" s="104">
        <v>1</v>
      </c>
      <c r="Q6" s="104">
        <v>1</v>
      </c>
      <c r="R6" s="104">
        <v>1</v>
      </c>
      <c r="S6" s="104">
        <v>1</v>
      </c>
      <c r="T6" s="104">
        <v>1</v>
      </c>
      <c r="U6" s="108">
        <v>3</v>
      </c>
      <c r="V6" s="108">
        <v>3</v>
      </c>
      <c r="W6" s="108">
        <v>3</v>
      </c>
      <c r="X6" s="104">
        <v>1</v>
      </c>
      <c r="Y6" s="104">
        <v>1</v>
      </c>
      <c r="Z6" s="107">
        <v>2</v>
      </c>
      <c r="AA6" s="107">
        <v>2</v>
      </c>
      <c r="AB6" s="107">
        <v>2</v>
      </c>
      <c r="AC6" s="107">
        <v>2</v>
      </c>
      <c r="AD6" s="107">
        <v>2</v>
      </c>
      <c r="AE6" s="107">
        <v>2</v>
      </c>
      <c r="AF6" s="104">
        <v>1</v>
      </c>
      <c r="AG6" s="104">
        <v>1</v>
      </c>
      <c r="AH6" s="104">
        <v>1</v>
      </c>
      <c r="AI6" s="104">
        <v>1</v>
      </c>
      <c r="AJ6" s="104">
        <v>1</v>
      </c>
      <c r="AK6" s="104">
        <v>1</v>
      </c>
      <c r="AL6" s="104">
        <v>1</v>
      </c>
      <c r="AM6" s="104">
        <v>1</v>
      </c>
      <c r="AN6" s="104">
        <v>1</v>
      </c>
      <c r="AO6" s="104">
        <v>1</v>
      </c>
      <c r="AP6" s="104">
        <v>1</v>
      </c>
      <c r="AQ6" s="108">
        <v>3</v>
      </c>
      <c r="AR6" s="108">
        <v>3</v>
      </c>
      <c r="AS6" s="108">
        <v>3</v>
      </c>
      <c r="AT6" s="108">
        <v>3</v>
      </c>
      <c r="AU6" s="104">
        <v>1</v>
      </c>
      <c r="AV6" s="104">
        <v>1</v>
      </c>
      <c r="AW6" s="104">
        <v>1</v>
      </c>
      <c r="AX6" s="104">
        <v>1</v>
      </c>
      <c r="AY6" s="104">
        <v>1</v>
      </c>
      <c r="AZ6" s="104">
        <v>1</v>
      </c>
      <c r="BA6" s="235"/>
    </row>
    <row r="7" spans="1:53">
      <c r="A7" s="100"/>
      <c r="B7" s="100"/>
      <c r="C7" s="100"/>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row>
    <row r="8" spans="1:53">
      <c r="A8" s="100"/>
      <c r="B8" s="100"/>
      <c r="C8" s="100" t="s">
        <v>2660</v>
      </c>
      <c r="D8" s="100"/>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100"/>
      <c r="AR8" s="100"/>
      <c r="AS8" s="100"/>
      <c r="AT8" s="100"/>
      <c r="AU8" s="100"/>
      <c r="AV8" s="100"/>
      <c r="AW8" s="100"/>
      <c r="AX8" s="100"/>
      <c r="AY8" s="100"/>
      <c r="AZ8" s="100"/>
      <c r="BA8" s="100"/>
    </row>
    <row r="9" spans="1:53">
      <c r="A9" s="100"/>
      <c r="B9" s="100"/>
      <c r="C9" s="100"/>
      <c r="D9" s="100"/>
      <c r="E9" s="100"/>
      <c r="F9" s="100"/>
      <c r="G9" s="100"/>
      <c r="H9" s="100"/>
      <c r="I9" s="100"/>
      <c r="J9" s="100"/>
      <c r="K9" s="100"/>
      <c r="L9" s="100"/>
      <c r="M9" s="100"/>
      <c r="N9" s="100"/>
      <c r="O9" s="100"/>
      <c r="P9" s="100"/>
      <c r="Q9" s="100"/>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100"/>
      <c r="AW9" s="100"/>
      <c r="AX9" s="100"/>
      <c r="AY9" s="100"/>
      <c r="AZ9" s="100"/>
      <c r="BA9" s="100"/>
    </row>
    <row r="10" spans="1:53">
      <c r="A10" s="100"/>
      <c r="B10" s="100"/>
      <c r="C10" s="104">
        <v>1</v>
      </c>
      <c r="D10" s="100" t="s">
        <v>2661</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100"/>
      <c r="AW10" s="100"/>
      <c r="AX10" s="100"/>
      <c r="AY10" s="100"/>
      <c r="AZ10" s="100"/>
      <c r="BA10" s="100"/>
    </row>
    <row r="11" spans="1:53">
      <c r="A11" s="100"/>
      <c r="B11" s="100"/>
      <c r="C11" s="105">
        <v>2</v>
      </c>
      <c r="D11" s="100" t="s">
        <v>2662</v>
      </c>
      <c r="E11" s="100"/>
      <c r="F11" s="100"/>
      <c r="G11" s="100"/>
      <c r="H11" s="100"/>
      <c r="I11" s="100"/>
      <c r="J11" s="100"/>
      <c r="K11" s="100"/>
      <c r="L11" s="100"/>
      <c r="M11" s="100"/>
      <c r="N11" s="100"/>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100"/>
      <c r="AW11" s="100"/>
      <c r="AX11" s="100"/>
      <c r="AY11" s="100"/>
      <c r="AZ11" s="100"/>
      <c r="BA11" s="100"/>
    </row>
    <row r="12" spans="1:53">
      <c r="A12" s="100"/>
      <c r="B12" s="100"/>
      <c r="C12" s="106">
        <v>3</v>
      </c>
      <c r="D12" s="100" t="s">
        <v>2663</v>
      </c>
      <c r="E12" s="100"/>
      <c r="F12" s="100"/>
      <c r="G12" s="100"/>
      <c r="H12" s="100"/>
      <c r="I12" s="100"/>
      <c r="J12" s="100"/>
      <c r="K12" s="100"/>
      <c r="L12" s="100"/>
      <c r="M12" s="100"/>
      <c r="N12" s="100"/>
      <c r="O12" s="100"/>
      <c r="P12" s="100"/>
      <c r="Q12" s="100"/>
      <c r="R12" s="100"/>
      <c r="S12" s="100"/>
      <c r="T12" s="100"/>
      <c r="U12" s="100"/>
      <c r="V12" s="100"/>
      <c r="W12" s="100"/>
      <c r="X12" s="100"/>
      <c r="Y12" s="100"/>
      <c r="Z12" s="100"/>
      <c r="AA12" s="100"/>
      <c r="AB12" s="100"/>
      <c r="AC12" s="100"/>
      <c r="AD12" s="100"/>
      <c r="AE12" s="100"/>
      <c r="AF12" s="100"/>
      <c r="AG12" s="100"/>
      <c r="AH12" s="100"/>
      <c r="AI12" s="100"/>
      <c r="AJ12" s="100"/>
      <c r="AK12" s="100"/>
      <c r="AL12" s="100"/>
      <c r="AM12" s="100"/>
      <c r="AN12" s="100"/>
      <c r="AO12" s="100"/>
      <c r="AP12" s="100"/>
      <c r="AQ12" s="100"/>
      <c r="AR12" s="100"/>
      <c r="AS12" s="100"/>
      <c r="AT12" s="100"/>
      <c r="AU12" s="100"/>
      <c r="AV12" s="100"/>
      <c r="AW12" s="100"/>
      <c r="AX12" s="100"/>
      <c r="AY12" s="100"/>
      <c r="AZ12" s="100"/>
      <c r="BA12" s="100"/>
    </row>
    <row r="1000" spans="648:648">
      <c r="XX1000" s="216">
        <v>125713</v>
      </c>
    </row>
  </sheetData>
  <mergeCells count="2">
    <mergeCell ref="B2:B6"/>
    <mergeCell ref="BA2:BA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6B099-9C0B-42D7-8448-38DF545BBEEE}">
  <sheetPr>
    <tabColor theme="9" tint="0.79998168889431442"/>
  </sheetPr>
  <dimension ref="A2:XX1000"/>
  <sheetViews>
    <sheetView showGridLines="0" zoomScale="80" zoomScaleNormal="80" workbookViewId="0">
      <selection activeCell="BH7" sqref="J7:BH29"/>
    </sheetView>
  </sheetViews>
  <sheetFormatPr defaultColWidth="15.85546875" defaultRowHeight="26.25"/>
  <cols>
    <col min="1" max="69" width="6.85546875" style="173" customWidth="1"/>
    <col min="70" max="70" width="6.85546875" style="174" customWidth="1"/>
    <col min="71" max="75" width="12" style="174" customWidth="1"/>
    <col min="76" max="124" width="6.85546875" style="174" customWidth="1"/>
    <col min="125" max="16384" width="15.85546875" style="174"/>
  </cols>
  <sheetData>
    <row r="2" spans="1:74">
      <c r="A2" s="173">
        <v>1</v>
      </c>
      <c r="B2" s="173">
        <v>2</v>
      </c>
      <c r="C2" s="173">
        <v>3</v>
      </c>
      <c r="D2" s="173">
        <v>4</v>
      </c>
      <c r="E2" s="173">
        <v>5</v>
      </c>
      <c r="F2" s="173">
        <v>6</v>
      </c>
      <c r="G2" s="173">
        <v>7</v>
      </c>
      <c r="H2" s="173">
        <v>8</v>
      </c>
      <c r="I2" s="173">
        <v>9</v>
      </c>
      <c r="J2" s="173">
        <v>10</v>
      </c>
      <c r="K2" s="173">
        <v>11</v>
      </c>
      <c r="L2" s="173">
        <v>12</v>
      </c>
      <c r="M2" s="173">
        <v>13</v>
      </c>
      <c r="N2" s="173">
        <v>14</v>
      </c>
      <c r="O2" s="173">
        <v>15</v>
      </c>
      <c r="P2" s="173">
        <v>16</v>
      </c>
      <c r="Q2" s="173">
        <v>17</v>
      </c>
      <c r="R2" s="173">
        <v>18</v>
      </c>
      <c r="S2" s="173">
        <v>19</v>
      </c>
      <c r="T2" s="173">
        <v>20</v>
      </c>
      <c r="U2" s="173">
        <v>21</v>
      </c>
      <c r="V2" s="173">
        <v>22</v>
      </c>
      <c r="W2" s="173">
        <v>23</v>
      </c>
      <c r="X2" s="173">
        <v>24</v>
      </c>
      <c r="Y2" s="173">
        <v>25</v>
      </c>
      <c r="Z2" s="173">
        <v>26</v>
      </c>
      <c r="AA2" s="173">
        <v>27</v>
      </c>
      <c r="AB2" s="173">
        <v>28</v>
      </c>
      <c r="AC2" s="173">
        <v>29</v>
      </c>
      <c r="AD2" s="173">
        <v>30</v>
      </c>
      <c r="AE2" s="173">
        <v>31</v>
      </c>
      <c r="AF2" s="173">
        <v>32</v>
      </c>
      <c r="AG2" s="173">
        <v>33</v>
      </c>
      <c r="AH2" s="173">
        <v>34</v>
      </c>
      <c r="AI2" s="173">
        <v>35</v>
      </c>
      <c r="AJ2" s="173">
        <v>36</v>
      </c>
      <c r="AK2" s="173">
        <v>37</v>
      </c>
      <c r="AL2" s="173">
        <v>38</v>
      </c>
      <c r="AM2" s="173">
        <v>39</v>
      </c>
      <c r="AN2" s="173">
        <v>40</v>
      </c>
      <c r="AO2" s="173">
        <v>41</v>
      </c>
      <c r="AP2" s="173">
        <v>42</v>
      </c>
      <c r="AQ2" s="173">
        <v>43</v>
      </c>
      <c r="AR2" s="173">
        <v>44</v>
      </c>
      <c r="AS2" s="173">
        <v>45</v>
      </c>
      <c r="AT2" s="173">
        <v>46</v>
      </c>
      <c r="AU2" s="173">
        <v>47</v>
      </c>
      <c r="AV2" s="173">
        <v>48</v>
      </c>
      <c r="AW2" s="173">
        <v>49</v>
      </c>
      <c r="AX2" s="173">
        <v>50</v>
      </c>
      <c r="AY2" s="173">
        <v>51</v>
      </c>
      <c r="AZ2" s="173">
        <v>52</v>
      </c>
      <c r="BA2" s="173">
        <v>53</v>
      </c>
      <c r="BB2" s="173">
        <v>54</v>
      </c>
      <c r="BC2" s="173">
        <v>55</v>
      </c>
      <c r="BD2" s="173">
        <v>56</v>
      </c>
      <c r="BE2" s="173">
        <v>57</v>
      </c>
      <c r="BF2" s="173">
        <v>58</v>
      </c>
      <c r="BG2" s="173">
        <v>59</v>
      </c>
      <c r="BH2" s="173">
        <v>60</v>
      </c>
      <c r="BI2" s="173">
        <v>61</v>
      </c>
      <c r="BJ2" s="173">
        <v>62</v>
      </c>
      <c r="BK2" s="173">
        <v>63</v>
      </c>
      <c r="BL2" s="173">
        <v>64</v>
      </c>
      <c r="BM2" s="173">
        <v>65</v>
      </c>
      <c r="BN2" s="173">
        <v>66</v>
      </c>
      <c r="BO2" s="173">
        <v>67</v>
      </c>
    </row>
    <row r="4" spans="1:74" ht="27" thickBot="1">
      <c r="B4" s="173" t="s">
        <v>2751</v>
      </c>
      <c r="C4" s="173" t="s">
        <v>2752</v>
      </c>
      <c r="D4" s="173" t="s">
        <v>2753</v>
      </c>
      <c r="E4" s="173" t="s">
        <v>2754</v>
      </c>
      <c r="F4" s="173" t="s">
        <v>2666</v>
      </c>
      <c r="G4" s="173" t="s">
        <v>2755</v>
      </c>
      <c r="H4" s="173" t="s">
        <v>2756</v>
      </c>
      <c r="I4" s="173" t="s">
        <v>2757</v>
      </c>
      <c r="J4" s="173" t="s">
        <v>2758</v>
      </c>
      <c r="K4" s="173" t="s">
        <v>2759</v>
      </c>
      <c r="L4" s="173" t="s">
        <v>2760</v>
      </c>
      <c r="M4" s="173" t="s">
        <v>2664</v>
      </c>
      <c r="N4" s="173" t="s">
        <v>2761</v>
      </c>
      <c r="O4" s="173" t="s">
        <v>2762</v>
      </c>
      <c r="P4" s="173" t="s">
        <v>2763</v>
      </c>
      <c r="Q4" s="173" t="s">
        <v>2764</v>
      </c>
      <c r="R4" s="173" t="s">
        <v>2765</v>
      </c>
      <c r="S4" s="173" t="s">
        <v>2766</v>
      </c>
      <c r="T4" s="173" t="s">
        <v>2767</v>
      </c>
      <c r="U4" s="173" t="s">
        <v>2768</v>
      </c>
      <c r="V4" s="173" t="s">
        <v>2769</v>
      </c>
      <c r="W4" s="173" t="s">
        <v>2665</v>
      </c>
      <c r="X4" s="173" t="s">
        <v>2770</v>
      </c>
      <c r="Y4" s="173" t="s">
        <v>2771</v>
      </c>
      <c r="Z4" s="173" t="s">
        <v>2772</v>
      </c>
      <c r="AA4" s="173" t="s">
        <v>2773</v>
      </c>
      <c r="AB4" s="173" t="s">
        <v>2774</v>
      </c>
      <c r="AC4" s="173" t="s">
        <v>2775</v>
      </c>
      <c r="AD4" s="173" t="s">
        <v>2776</v>
      </c>
      <c r="AE4" s="173" t="s">
        <v>2777</v>
      </c>
      <c r="AF4" s="173" t="s">
        <v>2778</v>
      </c>
      <c r="AG4" s="173" t="s">
        <v>2779</v>
      </c>
      <c r="AH4" s="173" t="s">
        <v>2780</v>
      </c>
      <c r="AI4" s="173" t="s">
        <v>2781</v>
      </c>
      <c r="AJ4" s="173" t="s">
        <v>2782</v>
      </c>
      <c r="AK4" s="173" t="s">
        <v>2783</v>
      </c>
      <c r="AL4" s="173" t="s">
        <v>2784</v>
      </c>
      <c r="AM4" s="173" t="s">
        <v>2785</v>
      </c>
      <c r="AN4" s="173" t="s">
        <v>2786</v>
      </c>
      <c r="AO4" s="173" t="s">
        <v>2787</v>
      </c>
      <c r="AP4" s="173" t="s">
        <v>2788</v>
      </c>
      <c r="AQ4" s="173" t="s">
        <v>2789</v>
      </c>
      <c r="AR4" s="173" t="s">
        <v>2790</v>
      </c>
      <c r="AS4" s="173" t="s">
        <v>2791</v>
      </c>
      <c r="AT4" s="173" t="s">
        <v>2792</v>
      </c>
      <c r="AU4" s="173" t="s">
        <v>2793</v>
      </c>
      <c r="AV4" s="173" t="s">
        <v>2794</v>
      </c>
      <c r="AW4" s="173" t="s">
        <v>2795</v>
      </c>
      <c r="AX4" s="173" t="s">
        <v>2796</v>
      </c>
      <c r="AY4" s="173" t="s">
        <v>2797</v>
      </c>
      <c r="AZ4" s="173" t="s">
        <v>2798</v>
      </c>
      <c r="BA4" s="173" t="s">
        <v>2799</v>
      </c>
      <c r="BB4" s="173" t="s">
        <v>2800</v>
      </c>
      <c r="BC4" s="173" t="s">
        <v>2801</v>
      </c>
      <c r="BD4" s="173" t="s">
        <v>2802</v>
      </c>
      <c r="BE4" s="173" t="s">
        <v>2803</v>
      </c>
      <c r="BF4" s="173" t="s">
        <v>2804</v>
      </c>
      <c r="BG4" s="173" t="s">
        <v>2805</v>
      </c>
      <c r="BH4" s="173" t="s">
        <v>2806</v>
      </c>
      <c r="BI4" s="173" t="s">
        <v>2807</v>
      </c>
      <c r="BJ4" s="173" t="s">
        <v>2808</v>
      </c>
      <c r="BK4" s="173" t="s">
        <v>2809</v>
      </c>
      <c r="BL4" s="173" t="s">
        <v>2810</v>
      </c>
      <c r="BM4" s="173" t="s">
        <v>2811</v>
      </c>
      <c r="BN4" s="173" t="s">
        <v>2812</v>
      </c>
      <c r="BO4" s="173" t="s">
        <v>2813</v>
      </c>
    </row>
    <row r="5" spans="1:74" ht="27" thickBot="1">
      <c r="A5" s="173">
        <v>5</v>
      </c>
      <c r="B5" s="175"/>
      <c r="C5" s="175"/>
      <c r="D5" s="175"/>
      <c r="E5" s="175"/>
      <c r="F5" s="175"/>
      <c r="G5" s="175"/>
      <c r="H5" s="175"/>
      <c r="I5" s="175"/>
      <c r="J5" s="175"/>
      <c r="K5" s="175"/>
      <c r="L5" s="175"/>
      <c r="M5" s="175"/>
      <c r="N5" s="175"/>
      <c r="O5" s="175"/>
      <c r="P5" s="175"/>
      <c r="Q5" s="175"/>
      <c r="R5" s="175"/>
      <c r="S5" s="175"/>
      <c r="T5" s="175"/>
      <c r="U5" s="175"/>
      <c r="V5" s="175"/>
      <c r="W5" s="175"/>
      <c r="X5" s="175"/>
      <c r="Y5" s="175"/>
      <c r="Z5" s="175"/>
      <c r="AA5" s="175"/>
      <c r="AB5" s="175"/>
      <c r="AC5" s="175"/>
      <c r="AD5" s="175"/>
      <c r="AE5" s="175"/>
      <c r="AF5" s="175"/>
      <c r="AG5" s="175"/>
      <c r="AH5" s="175"/>
      <c r="AI5" s="175"/>
      <c r="AJ5" s="175"/>
      <c r="AK5" s="175"/>
      <c r="AL5" s="175"/>
      <c r="AM5" s="175"/>
      <c r="AN5" s="175"/>
      <c r="AO5" s="175"/>
      <c r="AP5" s="175"/>
      <c r="AQ5" s="175"/>
      <c r="AR5" s="175"/>
      <c r="AS5" s="175"/>
      <c r="AT5" s="175"/>
      <c r="AU5" s="175"/>
      <c r="AV5" s="175"/>
      <c r="AW5" s="175"/>
      <c r="AX5" s="175"/>
      <c r="AY5" s="175"/>
      <c r="AZ5" s="175"/>
      <c r="BA5" s="175"/>
      <c r="BB5" s="175"/>
      <c r="BC5" s="175"/>
      <c r="BD5" s="175"/>
      <c r="BE5" s="175"/>
      <c r="BF5" s="175"/>
      <c r="BG5" s="175"/>
      <c r="BH5" s="175"/>
      <c r="BI5" s="175"/>
      <c r="BJ5" s="175"/>
      <c r="BK5" s="175"/>
      <c r="BL5" s="175"/>
      <c r="BM5" s="175"/>
      <c r="BN5" s="175"/>
      <c r="BO5" s="175"/>
      <c r="BT5" s="109" t="s">
        <v>2814</v>
      </c>
      <c r="BU5" s="109"/>
      <c r="BV5" s="109" t="s">
        <v>2815</v>
      </c>
    </row>
    <row r="6" spans="1:74">
      <c r="A6" s="173">
        <v>6</v>
      </c>
      <c r="B6" s="175"/>
      <c r="C6" s="175"/>
      <c r="D6" s="175"/>
      <c r="E6" s="175"/>
      <c r="F6" s="175"/>
      <c r="G6" s="175"/>
      <c r="H6" s="175"/>
      <c r="I6" s="175"/>
      <c r="J6" s="175"/>
      <c r="K6" s="175"/>
      <c r="L6" s="175"/>
      <c r="M6" s="175"/>
      <c r="N6" s="175"/>
      <c r="O6" s="175"/>
      <c r="P6" s="175"/>
      <c r="Q6" s="175"/>
      <c r="R6" s="175"/>
      <c r="S6" s="175"/>
      <c r="T6" s="175"/>
      <c r="U6" s="175"/>
      <c r="V6" s="175"/>
      <c r="W6" s="175"/>
      <c r="X6" s="175"/>
      <c r="Y6" s="175"/>
      <c r="Z6" s="175"/>
      <c r="AA6" s="175"/>
      <c r="AB6" s="175"/>
      <c r="AC6" s="175"/>
      <c r="AD6" s="175"/>
      <c r="AE6" s="175"/>
      <c r="AF6" s="175"/>
      <c r="AG6" s="175"/>
      <c r="AH6" s="175"/>
      <c r="AI6" s="175"/>
      <c r="AJ6" s="175"/>
      <c r="AK6" s="175"/>
      <c r="AL6" s="175"/>
      <c r="AM6" s="175"/>
      <c r="AN6" s="175"/>
      <c r="AO6" s="175"/>
      <c r="AP6" s="175"/>
      <c r="AQ6" s="175"/>
      <c r="AR6" s="175"/>
      <c r="AS6" s="175"/>
      <c r="AT6" s="175"/>
      <c r="AU6" s="175"/>
      <c r="AV6" s="175"/>
      <c r="AW6" s="175"/>
      <c r="AX6" s="175"/>
      <c r="AY6" s="175"/>
      <c r="AZ6" s="175"/>
      <c r="BA6" s="175"/>
      <c r="BB6" s="175"/>
      <c r="BC6" s="175"/>
      <c r="BD6" s="175"/>
      <c r="BE6" s="175"/>
      <c r="BF6" s="175"/>
      <c r="BG6" s="175"/>
      <c r="BH6" s="175"/>
      <c r="BI6" s="175"/>
      <c r="BJ6" s="175"/>
      <c r="BK6" s="175"/>
      <c r="BL6" s="175"/>
      <c r="BM6" s="175"/>
      <c r="BN6" s="175"/>
      <c r="BO6" s="175"/>
      <c r="BT6" s="176" t="s">
        <v>2816</v>
      </c>
      <c r="BU6" s="177"/>
      <c r="BV6" s="178"/>
    </row>
    <row r="7" spans="1:74">
      <c r="A7" s="173">
        <v>7</v>
      </c>
      <c r="B7" s="175"/>
      <c r="C7" s="175"/>
      <c r="D7" s="175"/>
      <c r="E7" s="175"/>
      <c r="F7" s="175"/>
      <c r="G7" s="175"/>
      <c r="H7" s="175"/>
      <c r="I7" s="175"/>
      <c r="J7" s="175"/>
      <c r="K7" s="175"/>
      <c r="L7" s="175"/>
      <c r="M7" s="175"/>
      <c r="N7" s="175"/>
      <c r="O7" s="175"/>
      <c r="P7" s="175"/>
      <c r="Q7" s="175"/>
      <c r="R7" s="175"/>
      <c r="S7" s="175"/>
      <c r="T7" s="175"/>
      <c r="U7" s="175"/>
      <c r="V7" s="175"/>
      <c r="W7" s="175"/>
      <c r="X7" s="175"/>
      <c r="Y7" s="175"/>
      <c r="Z7" s="175"/>
      <c r="AA7" s="175"/>
      <c r="AB7" s="175"/>
      <c r="AC7" s="175"/>
      <c r="AD7" s="175"/>
      <c r="AE7" s="175"/>
      <c r="AF7" s="175"/>
      <c r="AG7" s="175"/>
      <c r="AH7" s="175"/>
      <c r="AI7" s="175"/>
      <c r="AJ7" s="175"/>
      <c r="AK7" s="175"/>
      <c r="AL7" s="175"/>
      <c r="AM7" s="175"/>
      <c r="AN7" s="175"/>
      <c r="AO7" s="175"/>
      <c r="AP7" s="175"/>
      <c r="AQ7" s="175"/>
      <c r="AR7" s="175"/>
      <c r="AS7" s="175"/>
      <c r="AT7" s="175"/>
      <c r="AU7" s="175"/>
      <c r="AV7" s="175"/>
      <c r="AW7" s="175"/>
      <c r="AX7" s="175"/>
      <c r="AY7" s="175"/>
      <c r="AZ7" s="175"/>
      <c r="BA7" s="175"/>
      <c r="BB7" s="175"/>
      <c r="BC7" s="175"/>
      <c r="BD7" s="175"/>
      <c r="BE7" s="175"/>
      <c r="BF7" s="175"/>
      <c r="BG7" s="175"/>
      <c r="BH7" s="175"/>
      <c r="BI7" s="175"/>
      <c r="BJ7" s="175"/>
      <c r="BK7" s="175"/>
      <c r="BL7" s="175"/>
      <c r="BM7" s="175"/>
      <c r="BN7" s="175"/>
      <c r="BO7" s="175"/>
      <c r="BT7" s="176" t="s">
        <v>2817</v>
      </c>
      <c r="BU7" s="177"/>
      <c r="BV7" s="179"/>
    </row>
    <row r="8" spans="1:74">
      <c r="A8" s="173">
        <v>8</v>
      </c>
      <c r="B8" s="175"/>
      <c r="C8" s="175"/>
      <c r="D8" s="175"/>
      <c r="E8" s="180"/>
      <c r="F8" s="180"/>
      <c r="G8" s="180"/>
      <c r="H8" s="180"/>
      <c r="I8" s="180"/>
      <c r="J8" s="181"/>
      <c r="K8" s="181"/>
      <c r="L8" s="181"/>
      <c r="M8" s="181"/>
      <c r="N8" s="181"/>
      <c r="O8" s="181"/>
      <c r="P8" s="181"/>
      <c r="Q8" s="181"/>
      <c r="R8" s="181"/>
      <c r="S8" s="181"/>
      <c r="T8" s="181"/>
      <c r="U8" s="181"/>
      <c r="V8" s="181"/>
      <c r="W8" s="181"/>
      <c r="X8" s="181"/>
      <c r="Y8" s="181"/>
      <c r="Z8" s="181"/>
      <c r="AA8" s="181"/>
      <c r="AB8" s="181"/>
      <c r="AC8" s="181"/>
      <c r="AD8" s="181"/>
      <c r="AE8" s="181"/>
      <c r="AF8" s="181"/>
      <c r="AG8" s="181"/>
      <c r="AH8" s="181"/>
      <c r="AI8" s="181"/>
      <c r="AJ8" s="181"/>
      <c r="AK8" s="181"/>
      <c r="AL8" s="181"/>
      <c r="AM8" s="181"/>
      <c r="AN8" s="181"/>
      <c r="AO8" s="181"/>
      <c r="AP8" s="181"/>
      <c r="AQ8" s="181"/>
      <c r="AR8" s="181"/>
      <c r="AS8" s="181"/>
      <c r="AT8" s="181"/>
      <c r="AU8" s="181"/>
      <c r="AV8" s="181"/>
      <c r="AW8" s="181"/>
      <c r="AX8" s="181"/>
      <c r="AY8" s="181"/>
      <c r="AZ8" s="181"/>
      <c r="BA8" s="181"/>
      <c r="BB8" s="181"/>
      <c r="BC8" s="181"/>
      <c r="BD8" s="181"/>
      <c r="BE8" s="181"/>
      <c r="BF8" s="181"/>
      <c r="BG8" s="181"/>
      <c r="BH8" s="180"/>
      <c r="BI8" s="180"/>
      <c r="BJ8" s="180"/>
      <c r="BK8" s="180"/>
      <c r="BL8" s="180"/>
      <c r="BM8" s="175"/>
      <c r="BN8" s="175"/>
      <c r="BO8" s="175"/>
      <c r="BT8" s="182" t="s">
        <v>2818</v>
      </c>
      <c r="BU8" s="183"/>
      <c r="BV8" s="184"/>
    </row>
    <row r="9" spans="1:74">
      <c r="A9" s="173">
        <v>9</v>
      </c>
      <c r="B9" s="175"/>
      <c r="C9" s="175"/>
      <c r="D9" s="175"/>
      <c r="E9" s="180"/>
      <c r="F9" s="180"/>
      <c r="G9" s="180"/>
      <c r="H9" s="180"/>
      <c r="I9" s="180"/>
      <c r="J9" s="181"/>
      <c r="K9" s="181"/>
      <c r="L9" s="181"/>
      <c r="M9" s="181"/>
      <c r="N9" s="181"/>
      <c r="O9" s="181"/>
      <c r="P9" s="181"/>
      <c r="Q9" s="181"/>
      <c r="R9" s="181"/>
      <c r="S9" s="181"/>
      <c r="T9" s="181"/>
      <c r="U9" s="181"/>
      <c r="V9" s="181"/>
      <c r="W9" s="181"/>
      <c r="X9" s="181"/>
      <c r="Y9" s="181"/>
      <c r="Z9" s="181"/>
      <c r="AA9" s="181"/>
      <c r="AB9" s="181"/>
      <c r="AC9" s="181"/>
      <c r="AD9" s="181"/>
      <c r="AE9" s="181"/>
      <c r="AF9" s="181"/>
      <c r="AG9" s="181"/>
      <c r="AH9" s="181"/>
      <c r="AI9" s="181"/>
      <c r="AJ9" s="181"/>
      <c r="AK9" s="181"/>
      <c r="AL9" s="181"/>
      <c r="AM9" s="181"/>
      <c r="AN9" s="181"/>
      <c r="AO9" s="181"/>
      <c r="AP9" s="181"/>
      <c r="AQ9" s="181"/>
      <c r="AR9" s="181"/>
      <c r="AS9" s="181"/>
      <c r="AT9" s="181"/>
      <c r="AU9" s="181"/>
      <c r="AV9" s="181"/>
      <c r="AW9" s="181"/>
      <c r="AX9" s="181"/>
      <c r="AY9" s="181"/>
      <c r="AZ9" s="181"/>
      <c r="BA9" s="181"/>
      <c r="BB9" s="181"/>
      <c r="BC9" s="181"/>
      <c r="BD9" s="181"/>
      <c r="BE9" s="181"/>
      <c r="BF9" s="181"/>
      <c r="BG9" s="181"/>
      <c r="BH9" s="180"/>
      <c r="BI9" s="180"/>
      <c r="BJ9" s="180"/>
      <c r="BK9" s="180"/>
      <c r="BL9" s="180"/>
      <c r="BM9" s="175"/>
      <c r="BN9" s="175"/>
      <c r="BO9" s="175"/>
    </row>
    <row r="10" spans="1:74">
      <c r="A10" s="173">
        <v>10</v>
      </c>
      <c r="B10" s="175"/>
      <c r="C10" s="175"/>
      <c r="D10" s="175"/>
      <c r="E10" s="180"/>
      <c r="F10" s="180"/>
      <c r="G10" s="180"/>
      <c r="H10" s="180"/>
      <c r="I10" s="180"/>
      <c r="J10" s="181"/>
      <c r="K10" s="181"/>
      <c r="L10" s="181"/>
      <c r="M10" s="181"/>
      <c r="N10" s="181"/>
      <c r="O10" s="181"/>
      <c r="P10" s="181"/>
      <c r="Q10" s="181"/>
      <c r="R10" s="181"/>
      <c r="S10" s="181"/>
      <c r="T10" s="181"/>
      <c r="U10" s="181"/>
      <c r="V10" s="181"/>
      <c r="W10" s="181"/>
      <c r="X10" s="181"/>
      <c r="Y10" s="181"/>
      <c r="Z10" s="181"/>
      <c r="AA10" s="181"/>
      <c r="AB10" s="181"/>
      <c r="AC10" s="181"/>
      <c r="AD10" s="181"/>
      <c r="AE10" s="181"/>
      <c r="AF10" s="181"/>
      <c r="AG10" s="181"/>
      <c r="AH10" s="181"/>
      <c r="AI10" s="181"/>
      <c r="AJ10" s="181"/>
      <c r="AK10" s="181"/>
      <c r="AL10" s="181"/>
      <c r="AM10" s="181"/>
      <c r="AN10" s="181"/>
      <c r="AO10" s="181"/>
      <c r="AP10" s="181"/>
      <c r="AQ10" s="181"/>
      <c r="AR10" s="181"/>
      <c r="AS10" s="181"/>
      <c r="AT10" s="181"/>
      <c r="AU10" s="181"/>
      <c r="AV10" s="181"/>
      <c r="AW10" s="181"/>
      <c r="AX10" s="181"/>
      <c r="AY10" s="181"/>
      <c r="AZ10" s="181"/>
      <c r="BA10" s="181"/>
      <c r="BB10" s="181"/>
      <c r="BC10" s="181"/>
      <c r="BD10" s="181"/>
      <c r="BE10" s="181"/>
      <c r="BF10" s="181"/>
      <c r="BG10" s="181"/>
      <c r="BH10" s="180"/>
      <c r="BI10" s="180"/>
      <c r="BJ10" s="180"/>
      <c r="BK10" s="180"/>
      <c r="BL10" s="180"/>
      <c r="BM10" s="175"/>
      <c r="BN10" s="175"/>
      <c r="BO10" s="175"/>
    </row>
    <row r="11" spans="1:74">
      <c r="A11" s="173">
        <v>11</v>
      </c>
      <c r="B11" s="175"/>
      <c r="C11" s="175"/>
      <c r="D11" s="175"/>
      <c r="E11" s="180"/>
      <c r="F11" s="180"/>
      <c r="G11" s="180"/>
      <c r="H11" s="180"/>
      <c r="I11" s="180"/>
      <c r="J11" s="181"/>
      <c r="K11" s="181"/>
      <c r="L11" s="181"/>
      <c r="M11" s="181"/>
      <c r="N11" s="181"/>
      <c r="O11" s="181"/>
      <c r="P11" s="181"/>
      <c r="Q11" s="181"/>
      <c r="R11" s="181"/>
      <c r="S11" s="181"/>
      <c r="T11" s="181"/>
      <c r="U11" s="181"/>
      <c r="V11" s="181"/>
      <c r="W11" s="181"/>
      <c r="X11" s="181"/>
      <c r="Y11" s="181"/>
      <c r="Z11" s="181"/>
      <c r="AA11" s="181"/>
      <c r="AB11" s="181"/>
      <c r="AC11" s="181"/>
      <c r="AD11" s="181"/>
      <c r="AE11" s="181"/>
      <c r="AF11" s="181"/>
      <c r="AG11" s="181"/>
      <c r="AH11" s="181"/>
      <c r="AI11" s="181"/>
      <c r="AJ11" s="181"/>
      <c r="AK11" s="181"/>
      <c r="AL11" s="181"/>
      <c r="AM11" s="181"/>
      <c r="AN11" s="181"/>
      <c r="AO11" s="181"/>
      <c r="AP11" s="181"/>
      <c r="AQ11" s="181"/>
      <c r="AR11" s="181"/>
      <c r="AS11" s="181"/>
      <c r="AT11" s="181"/>
      <c r="AU11" s="181"/>
      <c r="AV11" s="181"/>
      <c r="AW11" s="181"/>
      <c r="AX11" s="181"/>
      <c r="AY11" s="181"/>
      <c r="AZ11" s="181"/>
      <c r="BA11" s="181"/>
      <c r="BB11" s="181"/>
      <c r="BC11" s="181"/>
      <c r="BD11" s="181"/>
      <c r="BE11" s="181"/>
      <c r="BF11" s="181"/>
      <c r="BG11" s="181"/>
      <c r="BH11" s="180"/>
      <c r="BI11" s="180"/>
      <c r="BJ11" s="180"/>
      <c r="BK11" s="180"/>
      <c r="BL11" s="180"/>
      <c r="BM11" s="175"/>
      <c r="BN11" s="175"/>
      <c r="BO11" s="175"/>
    </row>
    <row r="12" spans="1:74">
      <c r="A12" s="173">
        <v>12</v>
      </c>
      <c r="B12" s="175"/>
      <c r="C12" s="175"/>
      <c r="D12" s="175"/>
      <c r="E12" s="180"/>
      <c r="F12" s="180"/>
      <c r="G12" s="180"/>
      <c r="H12" s="180"/>
      <c r="I12" s="180"/>
      <c r="J12" s="181"/>
      <c r="K12" s="181"/>
      <c r="L12" s="181"/>
      <c r="M12" s="181"/>
      <c r="N12" s="181"/>
      <c r="O12" s="181"/>
      <c r="P12" s="181"/>
      <c r="Q12" s="181"/>
      <c r="R12" s="181"/>
      <c r="S12" s="181"/>
      <c r="T12" s="181"/>
      <c r="U12" s="181"/>
      <c r="V12" s="181"/>
      <c r="W12" s="181"/>
      <c r="X12" s="181"/>
      <c r="Y12" s="181"/>
      <c r="Z12" s="181"/>
      <c r="AA12" s="181"/>
      <c r="AB12" s="181"/>
      <c r="AC12" s="181"/>
      <c r="AD12" s="181"/>
      <c r="AE12" s="181"/>
      <c r="AF12" s="181"/>
      <c r="AG12" s="181"/>
      <c r="AH12" s="181"/>
      <c r="AI12" s="181"/>
      <c r="AJ12" s="181"/>
      <c r="AK12" s="181"/>
      <c r="AL12" s="181"/>
      <c r="AM12" s="181"/>
      <c r="AN12" s="181"/>
      <c r="AO12" s="181"/>
      <c r="AP12" s="181"/>
      <c r="AQ12" s="181"/>
      <c r="AR12" s="181"/>
      <c r="AS12" s="181"/>
      <c r="AT12" s="181"/>
      <c r="AU12" s="181"/>
      <c r="AV12" s="181"/>
      <c r="AW12" s="181"/>
      <c r="AX12" s="181"/>
      <c r="AY12" s="181"/>
      <c r="AZ12" s="181"/>
      <c r="BA12" s="181"/>
      <c r="BB12" s="181"/>
      <c r="BC12" s="181"/>
      <c r="BD12" s="181"/>
      <c r="BE12" s="181"/>
      <c r="BF12" s="181"/>
      <c r="BG12" s="181"/>
      <c r="BH12" s="180"/>
      <c r="BI12" s="180"/>
      <c r="BJ12" s="180"/>
      <c r="BK12" s="180"/>
      <c r="BL12" s="180"/>
      <c r="BM12" s="175"/>
      <c r="BN12" s="175"/>
      <c r="BO12" s="175"/>
    </row>
    <row r="13" spans="1:74">
      <c r="A13" s="173">
        <v>13</v>
      </c>
      <c r="B13" s="175"/>
      <c r="C13" s="175"/>
      <c r="D13" s="175"/>
      <c r="E13" s="180"/>
      <c r="F13" s="180"/>
      <c r="G13" s="180"/>
      <c r="H13" s="180"/>
      <c r="I13" s="180"/>
      <c r="J13" s="181"/>
      <c r="K13" s="181"/>
      <c r="L13" s="181"/>
      <c r="M13" s="181"/>
      <c r="N13" s="181"/>
      <c r="O13" s="181"/>
      <c r="P13" s="181"/>
      <c r="Q13" s="181"/>
      <c r="R13" s="181"/>
      <c r="S13" s="181"/>
      <c r="T13" s="181"/>
      <c r="U13" s="181"/>
      <c r="V13" s="181"/>
      <c r="W13" s="181"/>
      <c r="X13" s="181"/>
      <c r="Y13" s="181"/>
      <c r="Z13" s="181"/>
      <c r="AA13" s="181"/>
      <c r="AB13" s="181"/>
      <c r="AC13" s="181"/>
      <c r="AD13" s="181"/>
      <c r="AE13" s="181"/>
      <c r="AF13" s="181"/>
      <c r="AG13" s="181"/>
      <c r="AH13" s="181"/>
      <c r="AI13" s="181"/>
      <c r="AJ13" s="181"/>
      <c r="AK13" s="181"/>
      <c r="AL13" s="181"/>
      <c r="AM13" s="181"/>
      <c r="AN13" s="181"/>
      <c r="AO13" s="181"/>
      <c r="AP13" s="181"/>
      <c r="AQ13" s="181"/>
      <c r="AR13" s="181"/>
      <c r="AS13" s="181"/>
      <c r="AT13" s="181"/>
      <c r="AU13" s="181"/>
      <c r="AV13" s="181"/>
      <c r="AW13" s="181"/>
      <c r="AX13" s="181"/>
      <c r="AY13" s="181"/>
      <c r="AZ13" s="181"/>
      <c r="BA13" s="181"/>
      <c r="BB13" s="181"/>
      <c r="BC13" s="181"/>
      <c r="BD13" s="181"/>
      <c r="BE13" s="181"/>
      <c r="BF13" s="181"/>
      <c r="BG13" s="181"/>
      <c r="BH13" s="180"/>
      <c r="BI13" s="180"/>
      <c r="BJ13" s="180"/>
      <c r="BK13" s="180"/>
      <c r="BL13" s="180"/>
      <c r="BM13" s="175"/>
      <c r="BN13" s="175"/>
      <c r="BO13" s="175"/>
    </row>
    <row r="14" spans="1:74">
      <c r="A14" s="173">
        <v>14</v>
      </c>
      <c r="B14" s="175"/>
      <c r="C14" s="175"/>
      <c r="D14" s="175"/>
      <c r="E14" s="180"/>
      <c r="F14" s="180"/>
      <c r="G14" s="180"/>
      <c r="H14" s="180"/>
      <c r="I14" s="180"/>
      <c r="J14" s="181"/>
      <c r="K14" s="181"/>
      <c r="L14" s="181"/>
      <c r="M14" s="181"/>
      <c r="N14" s="181"/>
      <c r="O14" s="181"/>
      <c r="P14" s="181"/>
      <c r="Q14" s="181"/>
      <c r="R14" s="181"/>
      <c r="S14" s="181"/>
      <c r="T14" s="181"/>
      <c r="U14" s="181"/>
      <c r="V14" s="181"/>
      <c r="W14" s="181"/>
      <c r="X14" s="181"/>
      <c r="Y14" s="181"/>
      <c r="Z14" s="181"/>
      <c r="AA14" s="181"/>
      <c r="AB14" s="181"/>
      <c r="AC14" s="181"/>
      <c r="AD14" s="181"/>
      <c r="AE14" s="181"/>
      <c r="AF14" s="181"/>
      <c r="AG14" s="181"/>
      <c r="AH14" s="181"/>
      <c r="AI14" s="181"/>
      <c r="AJ14" s="181"/>
      <c r="AK14" s="181"/>
      <c r="AL14" s="181"/>
      <c r="AM14" s="181"/>
      <c r="AN14" s="181"/>
      <c r="AO14" s="181"/>
      <c r="AP14" s="181"/>
      <c r="AQ14" s="181"/>
      <c r="AR14" s="181"/>
      <c r="AS14" s="181"/>
      <c r="AT14" s="181"/>
      <c r="AU14" s="181"/>
      <c r="AV14" s="181"/>
      <c r="AW14" s="181"/>
      <c r="AX14" s="181"/>
      <c r="AY14" s="181"/>
      <c r="AZ14" s="181"/>
      <c r="BA14" s="181"/>
      <c r="BB14" s="181"/>
      <c r="BC14" s="181"/>
      <c r="BD14" s="181"/>
      <c r="BE14" s="181"/>
      <c r="BF14" s="181"/>
      <c r="BG14" s="181"/>
      <c r="BH14" s="180"/>
      <c r="BI14" s="180"/>
      <c r="BJ14" s="180"/>
      <c r="BK14" s="180"/>
      <c r="BL14" s="180"/>
      <c r="BM14" s="175"/>
      <c r="BN14" s="175"/>
      <c r="BO14" s="175"/>
    </row>
    <row r="15" spans="1:74">
      <c r="A15" s="173">
        <v>15</v>
      </c>
      <c r="B15" s="175"/>
      <c r="C15" s="175"/>
      <c r="D15" s="175"/>
      <c r="E15" s="180"/>
      <c r="F15" s="180"/>
      <c r="G15" s="180"/>
      <c r="H15" s="180"/>
      <c r="I15" s="180"/>
      <c r="J15" s="181"/>
      <c r="K15" s="181"/>
      <c r="L15" s="181"/>
      <c r="M15" s="181"/>
      <c r="N15" s="181"/>
      <c r="O15" s="181"/>
      <c r="P15" s="181"/>
      <c r="Q15" s="181"/>
      <c r="R15" s="181"/>
      <c r="S15" s="181"/>
      <c r="T15" s="181"/>
      <c r="U15" s="181"/>
      <c r="V15" s="181"/>
      <c r="W15" s="181"/>
      <c r="X15" s="181"/>
      <c r="Y15" s="181"/>
      <c r="Z15" s="181"/>
      <c r="AA15" s="181"/>
      <c r="AB15" s="181"/>
      <c r="AC15" s="181"/>
      <c r="AD15" s="181"/>
      <c r="AE15" s="181"/>
      <c r="AF15" s="181"/>
      <c r="AG15" s="181"/>
      <c r="AH15" s="181"/>
      <c r="AI15" s="181"/>
      <c r="AJ15" s="181"/>
      <c r="AK15" s="181"/>
      <c r="AL15" s="181"/>
      <c r="AM15" s="181"/>
      <c r="AN15" s="181"/>
      <c r="AO15" s="181"/>
      <c r="AP15" s="181"/>
      <c r="AQ15" s="181"/>
      <c r="AR15" s="181"/>
      <c r="AS15" s="181"/>
      <c r="AT15" s="181"/>
      <c r="AU15" s="181"/>
      <c r="AV15" s="181"/>
      <c r="AW15" s="181"/>
      <c r="AX15" s="181"/>
      <c r="AY15" s="181"/>
      <c r="AZ15" s="181"/>
      <c r="BA15" s="181"/>
      <c r="BB15" s="181"/>
      <c r="BC15" s="181"/>
      <c r="BD15" s="181"/>
      <c r="BE15" s="181"/>
      <c r="BF15" s="181"/>
      <c r="BG15" s="181"/>
      <c r="BH15" s="180"/>
      <c r="BI15" s="180"/>
      <c r="BJ15" s="180"/>
      <c r="BK15" s="180"/>
      <c r="BL15" s="180"/>
      <c r="BM15" s="175"/>
      <c r="BN15" s="175"/>
      <c r="BO15" s="175"/>
    </row>
    <row r="16" spans="1:74">
      <c r="A16" s="173">
        <v>16</v>
      </c>
      <c r="B16" s="175"/>
      <c r="C16" s="175"/>
      <c r="D16" s="175"/>
      <c r="E16" s="180"/>
      <c r="F16" s="180"/>
      <c r="G16" s="180"/>
      <c r="H16" s="180"/>
      <c r="I16" s="180"/>
      <c r="J16" s="181"/>
      <c r="K16" s="181"/>
      <c r="L16" s="181"/>
      <c r="M16" s="181"/>
      <c r="N16" s="181"/>
      <c r="O16" s="181"/>
      <c r="P16" s="181"/>
      <c r="Q16" s="181"/>
      <c r="R16" s="181"/>
      <c r="S16" s="181"/>
      <c r="T16" s="181"/>
      <c r="U16" s="181"/>
      <c r="V16" s="181"/>
      <c r="W16" s="181"/>
      <c r="X16" s="181"/>
      <c r="Y16" s="181"/>
      <c r="Z16" s="181"/>
      <c r="AA16" s="181"/>
      <c r="AB16" s="181"/>
      <c r="AC16" s="181"/>
      <c r="AD16" s="181"/>
      <c r="AE16" s="181"/>
      <c r="AF16" s="181"/>
      <c r="AG16" s="181"/>
      <c r="AH16" s="181"/>
      <c r="AI16" s="181"/>
      <c r="AJ16" s="181"/>
      <c r="AK16" s="181"/>
      <c r="AL16" s="181"/>
      <c r="AM16" s="181"/>
      <c r="AN16" s="181"/>
      <c r="AO16" s="181"/>
      <c r="AP16" s="181"/>
      <c r="AQ16" s="181"/>
      <c r="AR16" s="181"/>
      <c r="AS16" s="181"/>
      <c r="AT16" s="181"/>
      <c r="AU16" s="181"/>
      <c r="AV16" s="181"/>
      <c r="AW16" s="181"/>
      <c r="AX16" s="181"/>
      <c r="AY16" s="181"/>
      <c r="AZ16" s="181"/>
      <c r="BA16" s="181"/>
      <c r="BB16" s="181"/>
      <c r="BC16" s="181"/>
      <c r="BD16" s="181"/>
      <c r="BE16" s="181"/>
      <c r="BF16" s="181"/>
      <c r="BG16" s="181"/>
      <c r="BH16" s="180"/>
      <c r="BI16" s="180"/>
      <c r="BJ16" s="180"/>
      <c r="BK16" s="180"/>
      <c r="BL16" s="180"/>
      <c r="BM16" s="175"/>
      <c r="BN16" s="175"/>
      <c r="BO16" s="175"/>
    </row>
    <row r="17" spans="1:67">
      <c r="A17" s="173">
        <v>17</v>
      </c>
      <c r="B17" s="175"/>
      <c r="C17" s="175"/>
      <c r="D17" s="175"/>
      <c r="E17" s="180"/>
      <c r="F17" s="180"/>
      <c r="G17" s="180"/>
      <c r="H17" s="180"/>
      <c r="I17" s="180"/>
      <c r="J17" s="181"/>
      <c r="K17" s="181"/>
      <c r="L17" s="181"/>
      <c r="M17" s="181"/>
      <c r="N17" s="181"/>
      <c r="O17" s="181"/>
      <c r="P17" s="181"/>
      <c r="Q17" s="181"/>
      <c r="R17" s="181"/>
      <c r="S17" s="181"/>
      <c r="T17" s="181"/>
      <c r="U17" s="181"/>
      <c r="V17" s="181"/>
      <c r="W17" s="181"/>
      <c r="X17" s="181"/>
      <c r="Y17" s="181"/>
      <c r="Z17" s="181"/>
      <c r="AA17" s="181"/>
      <c r="AB17" s="181"/>
      <c r="AC17" s="181"/>
      <c r="AD17" s="181"/>
      <c r="AE17" s="181"/>
      <c r="AF17" s="181"/>
      <c r="AG17" s="181"/>
      <c r="AH17" s="181"/>
      <c r="AI17" s="181"/>
      <c r="AJ17" s="181"/>
      <c r="AK17" s="181"/>
      <c r="AL17" s="181"/>
      <c r="AM17" s="181"/>
      <c r="AN17" s="181"/>
      <c r="AO17" s="181"/>
      <c r="AP17" s="181"/>
      <c r="AQ17" s="181"/>
      <c r="AR17" s="181"/>
      <c r="AS17" s="181"/>
      <c r="AT17" s="181"/>
      <c r="AU17" s="181"/>
      <c r="AV17" s="181"/>
      <c r="AW17" s="181"/>
      <c r="AX17" s="181"/>
      <c r="AY17" s="181"/>
      <c r="AZ17" s="181"/>
      <c r="BA17" s="181"/>
      <c r="BB17" s="181"/>
      <c r="BC17" s="181"/>
      <c r="BD17" s="181"/>
      <c r="BE17" s="181"/>
      <c r="BF17" s="181"/>
      <c r="BG17" s="181"/>
      <c r="BH17" s="180"/>
      <c r="BI17" s="180"/>
      <c r="BJ17" s="180"/>
      <c r="BK17" s="180"/>
      <c r="BL17" s="180"/>
      <c r="BM17" s="175"/>
      <c r="BN17" s="175"/>
      <c r="BO17" s="175"/>
    </row>
    <row r="18" spans="1:67">
      <c r="A18" s="173">
        <v>18</v>
      </c>
      <c r="B18" s="175"/>
      <c r="C18" s="175"/>
      <c r="D18" s="175"/>
      <c r="E18" s="180"/>
      <c r="F18" s="180"/>
      <c r="G18" s="180"/>
      <c r="H18" s="180"/>
      <c r="I18" s="180"/>
      <c r="J18" s="181"/>
      <c r="K18" s="181"/>
      <c r="L18" s="181"/>
      <c r="M18" s="181"/>
      <c r="N18" s="181"/>
      <c r="O18" s="181"/>
      <c r="P18" s="181"/>
      <c r="Q18" s="181"/>
      <c r="R18" s="181"/>
      <c r="S18" s="181"/>
      <c r="T18" s="181"/>
      <c r="U18" s="181"/>
      <c r="V18" s="181"/>
      <c r="W18" s="181"/>
      <c r="X18" s="181"/>
      <c r="Y18" s="181"/>
      <c r="Z18" s="181"/>
      <c r="AA18" s="181"/>
      <c r="AB18" s="181"/>
      <c r="AC18" s="181"/>
      <c r="AD18" s="181"/>
      <c r="AE18" s="181"/>
      <c r="AF18" s="181"/>
      <c r="AG18" s="181"/>
      <c r="AH18" s="181"/>
      <c r="AI18" s="181"/>
      <c r="AJ18" s="181"/>
      <c r="AK18" s="181"/>
      <c r="AL18" s="181"/>
      <c r="AM18" s="181"/>
      <c r="AN18" s="181"/>
      <c r="AO18" s="181"/>
      <c r="AP18" s="181"/>
      <c r="AQ18" s="181"/>
      <c r="AR18" s="181"/>
      <c r="AS18" s="181"/>
      <c r="AT18" s="181"/>
      <c r="AU18" s="181"/>
      <c r="AV18" s="181"/>
      <c r="AW18" s="181"/>
      <c r="AX18" s="181"/>
      <c r="AY18" s="181"/>
      <c r="AZ18" s="181"/>
      <c r="BA18" s="181"/>
      <c r="BB18" s="181"/>
      <c r="BC18" s="181"/>
      <c r="BD18" s="181"/>
      <c r="BE18" s="181"/>
      <c r="BF18" s="181"/>
      <c r="BG18" s="181"/>
      <c r="BH18" s="180"/>
      <c r="BI18" s="180"/>
      <c r="BJ18" s="180"/>
      <c r="BK18" s="180"/>
      <c r="BL18" s="180"/>
      <c r="BM18" s="175"/>
      <c r="BN18" s="175"/>
      <c r="BO18" s="175"/>
    </row>
    <row r="19" spans="1:67">
      <c r="A19" s="173">
        <v>19</v>
      </c>
      <c r="B19" s="175"/>
      <c r="C19" s="175"/>
      <c r="D19" s="175"/>
      <c r="E19" s="180"/>
      <c r="F19" s="180"/>
      <c r="G19" s="180"/>
      <c r="H19" s="180"/>
      <c r="I19" s="180"/>
      <c r="J19" s="181"/>
      <c r="K19" s="181"/>
      <c r="L19" s="181"/>
      <c r="M19" s="181"/>
      <c r="N19" s="181"/>
      <c r="O19" s="181"/>
      <c r="P19" s="181"/>
      <c r="Q19" s="181"/>
      <c r="R19" s="181"/>
      <c r="S19" s="181"/>
      <c r="T19" s="181"/>
      <c r="U19" s="181"/>
      <c r="V19" s="181"/>
      <c r="W19" s="181"/>
      <c r="X19" s="181"/>
      <c r="Y19" s="181"/>
      <c r="Z19" s="181"/>
      <c r="AA19" s="181"/>
      <c r="AB19" s="181"/>
      <c r="AC19" s="181"/>
      <c r="AD19" s="181"/>
      <c r="AE19" s="181"/>
      <c r="AF19" s="181"/>
      <c r="AG19" s="181"/>
      <c r="AH19" s="181"/>
      <c r="AI19" s="181"/>
      <c r="AJ19" s="181"/>
      <c r="AK19" s="181"/>
      <c r="AL19" s="181"/>
      <c r="AM19" s="181"/>
      <c r="AN19" s="181"/>
      <c r="AO19" s="181"/>
      <c r="AP19" s="181"/>
      <c r="AQ19" s="181"/>
      <c r="AR19" s="181"/>
      <c r="AS19" s="181"/>
      <c r="AT19" s="181"/>
      <c r="AU19" s="181"/>
      <c r="AV19" s="181"/>
      <c r="AW19" s="181"/>
      <c r="AX19" s="181"/>
      <c r="AY19" s="181"/>
      <c r="AZ19" s="181"/>
      <c r="BA19" s="181"/>
      <c r="BB19" s="181"/>
      <c r="BC19" s="181"/>
      <c r="BD19" s="181"/>
      <c r="BE19" s="181"/>
      <c r="BF19" s="181"/>
      <c r="BG19" s="181"/>
      <c r="BH19" s="180"/>
      <c r="BI19" s="180"/>
      <c r="BJ19" s="180"/>
      <c r="BK19" s="180"/>
      <c r="BL19" s="180"/>
      <c r="BM19" s="175"/>
      <c r="BN19" s="175"/>
      <c r="BO19" s="175"/>
    </row>
    <row r="20" spans="1:67">
      <c r="A20" s="173">
        <v>20</v>
      </c>
      <c r="B20" s="175"/>
      <c r="C20" s="175"/>
      <c r="D20" s="175"/>
      <c r="E20" s="180"/>
      <c r="F20" s="180"/>
      <c r="G20" s="180"/>
      <c r="H20" s="180"/>
      <c r="I20" s="180"/>
      <c r="J20" s="181"/>
      <c r="K20" s="181"/>
      <c r="L20" s="181"/>
      <c r="M20" s="181"/>
      <c r="N20" s="181"/>
      <c r="O20" s="181"/>
      <c r="P20" s="181"/>
      <c r="Q20" s="181"/>
      <c r="R20" s="181"/>
      <c r="S20" s="181"/>
      <c r="T20" s="181"/>
      <c r="U20" s="181"/>
      <c r="V20" s="181"/>
      <c r="W20" s="181"/>
      <c r="X20" s="181"/>
      <c r="Y20" s="181"/>
      <c r="Z20" s="181"/>
      <c r="AA20" s="181"/>
      <c r="AB20" s="181"/>
      <c r="AC20" s="181"/>
      <c r="AD20" s="181"/>
      <c r="AE20" s="181"/>
      <c r="AF20" s="181"/>
      <c r="AG20" s="181"/>
      <c r="AH20" s="181"/>
      <c r="AI20" s="181"/>
      <c r="AJ20" s="181"/>
      <c r="AK20" s="181"/>
      <c r="AL20" s="181"/>
      <c r="AM20" s="181"/>
      <c r="AN20" s="181"/>
      <c r="AO20" s="181"/>
      <c r="AP20" s="181"/>
      <c r="AQ20" s="181"/>
      <c r="AR20" s="181"/>
      <c r="AS20" s="181"/>
      <c r="AT20" s="181"/>
      <c r="AU20" s="181"/>
      <c r="AV20" s="181"/>
      <c r="AW20" s="181"/>
      <c r="AX20" s="181"/>
      <c r="AY20" s="181"/>
      <c r="AZ20" s="181"/>
      <c r="BA20" s="181"/>
      <c r="BB20" s="181"/>
      <c r="BC20" s="181"/>
      <c r="BD20" s="181"/>
      <c r="BE20" s="181"/>
      <c r="BF20" s="181"/>
      <c r="BG20" s="181"/>
      <c r="BH20" s="180"/>
      <c r="BI20" s="180"/>
      <c r="BJ20" s="180"/>
      <c r="BK20" s="180"/>
      <c r="BL20" s="180"/>
      <c r="BM20" s="175"/>
      <c r="BN20" s="175"/>
      <c r="BO20" s="175"/>
    </row>
    <row r="21" spans="1:67">
      <c r="A21" s="173">
        <v>21</v>
      </c>
      <c r="B21" s="175"/>
      <c r="C21" s="175"/>
      <c r="D21" s="175"/>
      <c r="E21" s="180"/>
      <c r="F21" s="180"/>
      <c r="G21" s="180"/>
      <c r="H21" s="180"/>
      <c r="I21" s="180"/>
      <c r="J21" s="181"/>
      <c r="K21" s="181"/>
      <c r="L21" s="181"/>
      <c r="M21" s="181"/>
      <c r="N21" s="181"/>
      <c r="O21" s="181"/>
      <c r="P21" s="181"/>
      <c r="Q21" s="181"/>
      <c r="R21" s="181"/>
      <c r="S21" s="181"/>
      <c r="T21" s="181"/>
      <c r="U21" s="181"/>
      <c r="V21" s="181"/>
      <c r="W21" s="181"/>
      <c r="X21" s="181"/>
      <c r="Y21" s="181"/>
      <c r="Z21" s="181"/>
      <c r="AA21" s="181"/>
      <c r="AB21" s="181"/>
      <c r="AC21" s="181"/>
      <c r="AD21" s="181"/>
      <c r="AE21" s="181"/>
      <c r="AF21" s="181"/>
      <c r="AG21" s="181"/>
      <c r="AH21" s="181"/>
      <c r="AI21" s="181"/>
      <c r="AJ21" s="181"/>
      <c r="AK21" s="181"/>
      <c r="AL21" s="181"/>
      <c r="AM21" s="181"/>
      <c r="AN21" s="181"/>
      <c r="AO21" s="181"/>
      <c r="AP21" s="181"/>
      <c r="AQ21" s="181"/>
      <c r="AR21" s="181"/>
      <c r="AS21" s="181"/>
      <c r="AT21" s="181"/>
      <c r="AU21" s="181"/>
      <c r="AV21" s="181"/>
      <c r="AW21" s="181"/>
      <c r="AX21" s="181"/>
      <c r="AY21" s="181"/>
      <c r="AZ21" s="181"/>
      <c r="BA21" s="181"/>
      <c r="BB21" s="181"/>
      <c r="BC21" s="181"/>
      <c r="BD21" s="181"/>
      <c r="BE21" s="181"/>
      <c r="BF21" s="181"/>
      <c r="BG21" s="181"/>
      <c r="BH21" s="180"/>
      <c r="BI21" s="180"/>
      <c r="BJ21" s="180"/>
      <c r="BK21" s="180"/>
      <c r="BL21" s="180"/>
      <c r="BM21" s="175"/>
      <c r="BN21" s="175"/>
      <c r="BO21" s="175"/>
    </row>
    <row r="22" spans="1:67">
      <c r="A22" s="173">
        <v>22</v>
      </c>
      <c r="B22" s="175"/>
      <c r="C22" s="175"/>
      <c r="D22" s="175"/>
      <c r="E22" s="180"/>
      <c r="F22" s="180"/>
      <c r="G22" s="180"/>
      <c r="H22" s="180"/>
      <c r="I22" s="180"/>
      <c r="J22" s="181"/>
      <c r="K22" s="181"/>
      <c r="L22" s="181"/>
      <c r="M22" s="181"/>
      <c r="N22" s="181"/>
      <c r="O22" s="181"/>
      <c r="P22" s="181"/>
      <c r="Q22" s="181"/>
      <c r="R22" s="181"/>
      <c r="S22" s="181"/>
      <c r="T22" s="181"/>
      <c r="U22" s="181"/>
      <c r="V22" s="181"/>
      <c r="W22" s="181"/>
      <c r="X22" s="181"/>
      <c r="Y22" s="181"/>
      <c r="Z22" s="181"/>
      <c r="AA22" s="181"/>
      <c r="AB22" s="181"/>
      <c r="AC22" s="181"/>
      <c r="AD22" s="181"/>
      <c r="AE22" s="181"/>
      <c r="AF22" s="181"/>
      <c r="AG22" s="181"/>
      <c r="AH22" s="181"/>
      <c r="AI22" s="181"/>
      <c r="AJ22" s="181"/>
      <c r="AK22" s="181"/>
      <c r="AL22" s="181"/>
      <c r="AM22" s="181"/>
      <c r="AN22" s="181"/>
      <c r="AO22" s="181"/>
      <c r="AP22" s="181"/>
      <c r="AQ22" s="181"/>
      <c r="AR22" s="181"/>
      <c r="AS22" s="181"/>
      <c r="AT22" s="181"/>
      <c r="AU22" s="181"/>
      <c r="AV22" s="181"/>
      <c r="AW22" s="181"/>
      <c r="AX22" s="181"/>
      <c r="AY22" s="181"/>
      <c r="AZ22" s="181"/>
      <c r="BA22" s="181"/>
      <c r="BB22" s="181"/>
      <c r="BC22" s="181"/>
      <c r="BD22" s="181"/>
      <c r="BE22" s="181"/>
      <c r="BF22" s="181"/>
      <c r="BG22" s="181"/>
      <c r="BH22" s="180"/>
      <c r="BI22" s="180"/>
      <c r="BJ22" s="180"/>
      <c r="BK22" s="180"/>
      <c r="BL22" s="180"/>
      <c r="BM22" s="175"/>
      <c r="BN22" s="175"/>
      <c r="BO22" s="175"/>
    </row>
    <row r="23" spans="1:67">
      <c r="A23" s="173">
        <v>23</v>
      </c>
      <c r="B23" s="175"/>
      <c r="C23" s="175"/>
      <c r="D23" s="175"/>
      <c r="E23" s="180"/>
      <c r="F23" s="180"/>
      <c r="G23" s="180"/>
      <c r="H23" s="180"/>
      <c r="I23" s="180"/>
      <c r="J23" s="181"/>
      <c r="K23" s="181"/>
      <c r="L23" s="181"/>
      <c r="M23" s="181"/>
      <c r="N23" s="181"/>
      <c r="O23" s="181"/>
      <c r="P23" s="181"/>
      <c r="Q23" s="181"/>
      <c r="R23" s="181"/>
      <c r="S23" s="181"/>
      <c r="T23" s="181"/>
      <c r="U23" s="181"/>
      <c r="V23" s="181"/>
      <c r="W23" s="181"/>
      <c r="X23" s="181"/>
      <c r="Y23" s="181"/>
      <c r="Z23" s="181"/>
      <c r="AA23" s="181"/>
      <c r="AB23" s="181"/>
      <c r="AC23" s="181"/>
      <c r="AD23" s="181"/>
      <c r="AE23" s="181"/>
      <c r="AF23" s="181"/>
      <c r="AG23" s="181"/>
      <c r="AH23" s="181"/>
      <c r="AI23" s="181"/>
      <c r="AJ23" s="181"/>
      <c r="AK23" s="181"/>
      <c r="AL23" s="181"/>
      <c r="AM23" s="181"/>
      <c r="AN23" s="181"/>
      <c r="AO23" s="181"/>
      <c r="AP23" s="181"/>
      <c r="AQ23" s="181"/>
      <c r="AR23" s="181"/>
      <c r="AS23" s="181"/>
      <c r="AT23" s="181"/>
      <c r="AU23" s="181"/>
      <c r="AV23" s="181"/>
      <c r="AW23" s="181"/>
      <c r="AX23" s="181"/>
      <c r="AY23" s="181"/>
      <c r="AZ23" s="181"/>
      <c r="BA23" s="181"/>
      <c r="BB23" s="181"/>
      <c r="BC23" s="181"/>
      <c r="BD23" s="181"/>
      <c r="BE23" s="181"/>
      <c r="BF23" s="181"/>
      <c r="BG23" s="181"/>
      <c r="BH23" s="180"/>
      <c r="BI23" s="180"/>
      <c r="BJ23" s="180"/>
      <c r="BK23" s="180"/>
      <c r="BL23" s="180"/>
      <c r="BM23" s="175"/>
      <c r="BN23" s="175"/>
      <c r="BO23" s="175"/>
    </row>
    <row r="24" spans="1:67">
      <c r="A24" s="173">
        <v>24</v>
      </c>
      <c r="B24" s="175"/>
      <c r="C24" s="175"/>
      <c r="D24" s="175"/>
      <c r="E24" s="180"/>
      <c r="F24" s="180"/>
      <c r="G24" s="180"/>
      <c r="H24" s="180"/>
      <c r="I24" s="180"/>
      <c r="J24" s="181"/>
      <c r="K24" s="181"/>
      <c r="L24" s="181"/>
      <c r="M24" s="181"/>
      <c r="N24" s="181"/>
      <c r="O24" s="181"/>
      <c r="P24" s="181"/>
      <c r="Q24" s="181"/>
      <c r="R24" s="181"/>
      <c r="S24" s="181"/>
      <c r="T24" s="181"/>
      <c r="U24" s="181"/>
      <c r="V24" s="181"/>
      <c r="W24" s="181"/>
      <c r="X24" s="181"/>
      <c r="Y24" s="181"/>
      <c r="Z24" s="181"/>
      <c r="AA24" s="181"/>
      <c r="AB24" s="181"/>
      <c r="AC24" s="181"/>
      <c r="AD24" s="181"/>
      <c r="AE24" s="181"/>
      <c r="AF24" s="181"/>
      <c r="AG24" s="181"/>
      <c r="AH24" s="181"/>
      <c r="AI24" s="181"/>
      <c r="AJ24" s="181"/>
      <c r="AK24" s="181"/>
      <c r="AL24" s="181"/>
      <c r="AM24" s="181"/>
      <c r="AN24" s="181"/>
      <c r="AO24" s="181"/>
      <c r="AP24" s="181"/>
      <c r="AQ24" s="181"/>
      <c r="AR24" s="181"/>
      <c r="AS24" s="181"/>
      <c r="AT24" s="181"/>
      <c r="AU24" s="181"/>
      <c r="AV24" s="181"/>
      <c r="AW24" s="181"/>
      <c r="AX24" s="181"/>
      <c r="AY24" s="181"/>
      <c r="AZ24" s="181"/>
      <c r="BA24" s="181"/>
      <c r="BB24" s="181"/>
      <c r="BC24" s="181"/>
      <c r="BD24" s="181"/>
      <c r="BE24" s="181"/>
      <c r="BF24" s="181"/>
      <c r="BG24" s="181"/>
      <c r="BH24" s="180"/>
      <c r="BI24" s="180"/>
      <c r="BJ24" s="180"/>
      <c r="BK24" s="180"/>
      <c r="BL24" s="180"/>
      <c r="BM24" s="175"/>
      <c r="BN24" s="175"/>
      <c r="BO24" s="175"/>
    </row>
    <row r="25" spans="1:67">
      <c r="A25" s="173">
        <v>25</v>
      </c>
      <c r="B25" s="175"/>
      <c r="C25" s="175"/>
      <c r="D25" s="175"/>
      <c r="E25" s="180"/>
      <c r="F25" s="180"/>
      <c r="G25" s="180"/>
      <c r="H25" s="180"/>
      <c r="I25" s="180"/>
      <c r="J25" s="181"/>
      <c r="K25" s="181"/>
      <c r="L25" s="181"/>
      <c r="M25" s="181"/>
      <c r="N25" s="181"/>
      <c r="O25" s="181"/>
      <c r="P25" s="181"/>
      <c r="Q25" s="181"/>
      <c r="R25" s="181"/>
      <c r="S25" s="181"/>
      <c r="T25" s="181"/>
      <c r="U25" s="181"/>
      <c r="V25" s="181"/>
      <c r="W25" s="181"/>
      <c r="X25" s="181"/>
      <c r="Y25" s="181"/>
      <c r="Z25" s="181"/>
      <c r="AA25" s="181"/>
      <c r="AB25" s="181"/>
      <c r="AC25" s="181"/>
      <c r="AD25" s="181"/>
      <c r="AE25" s="181"/>
      <c r="AF25" s="181"/>
      <c r="AG25" s="181"/>
      <c r="AH25" s="181"/>
      <c r="AI25" s="181"/>
      <c r="AJ25" s="181"/>
      <c r="AK25" s="181"/>
      <c r="AL25" s="181"/>
      <c r="AM25" s="181"/>
      <c r="AN25" s="181"/>
      <c r="AO25" s="181"/>
      <c r="AP25" s="181"/>
      <c r="AQ25" s="181"/>
      <c r="AR25" s="181"/>
      <c r="AS25" s="181"/>
      <c r="AT25" s="181"/>
      <c r="AU25" s="181"/>
      <c r="AV25" s="181"/>
      <c r="AW25" s="181"/>
      <c r="AX25" s="181"/>
      <c r="AY25" s="181"/>
      <c r="AZ25" s="181"/>
      <c r="BA25" s="181"/>
      <c r="BB25" s="181"/>
      <c r="BC25" s="181"/>
      <c r="BD25" s="181"/>
      <c r="BE25" s="181"/>
      <c r="BF25" s="181"/>
      <c r="BG25" s="181"/>
      <c r="BH25" s="180"/>
      <c r="BI25" s="180"/>
      <c r="BJ25" s="180"/>
      <c r="BK25" s="180"/>
      <c r="BL25" s="180"/>
      <c r="BM25" s="175"/>
      <c r="BN25" s="175"/>
      <c r="BO25" s="175"/>
    </row>
    <row r="26" spans="1:67">
      <c r="A26" s="173">
        <v>26</v>
      </c>
      <c r="B26" s="175"/>
      <c r="C26" s="175"/>
      <c r="D26" s="175"/>
      <c r="E26" s="180"/>
      <c r="F26" s="180"/>
      <c r="G26" s="180"/>
      <c r="H26" s="180"/>
      <c r="I26" s="180"/>
      <c r="J26" s="181"/>
      <c r="K26" s="181"/>
      <c r="L26" s="181"/>
      <c r="M26" s="181"/>
      <c r="N26" s="181"/>
      <c r="O26" s="181"/>
      <c r="P26" s="181"/>
      <c r="Q26" s="181"/>
      <c r="R26" s="181"/>
      <c r="S26" s="181"/>
      <c r="T26" s="181"/>
      <c r="U26" s="181"/>
      <c r="V26" s="181"/>
      <c r="W26" s="181"/>
      <c r="X26" s="181"/>
      <c r="Y26" s="181"/>
      <c r="Z26" s="181"/>
      <c r="AA26" s="181"/>
      <c r="AB26" s="181"/>
      <c r="AC26" s="181"/>
      <c r="AD26" s="181"/>
      <c r="AE26" s="181"/>
      <c r="AF26" s="181"/>
      <c r="AG26" s="181"/>
      <c r="AH26" s="181"/>
      <c r="AI26" s="181"/>
      <c r="AJ26" s="181"/>
      <c r="AK26" s="181"/>
      <c r="AL26" s="181"/>
      <c r="AM26" s="181"/>
      <c r="AN26" s="181"/>
      <c r="AO26" s="181"/>
      <c r="AP26" s="181"/>
      <c r="AQ26" s="181"/>
      <c r="AR26" s="181"/>
      <c r="AS26" s="181"/>
      <c r="AT26" s="181"/>
      <c r="AU26" s="181"/>
      <c r="AV26" s="181"/>
      <c r="AW26" s="181"/>
      <c r="AX26" s="181"/>
      <c r="AY26" s="181"/>
      <c r="AZ26" s="181"/>
      <c r="BA26" s="181"/>
      <c r="BB26" s="181"/>
      <c r="BC26" s="181"/>
      <c r="BD26" s="181"/>
      <c r="BE26" s="181"/>
      <c r="BF26" s="181"/>
      <c r="BG26" s="181"/>
      <c r="BH26" s="180"/>
      <c r="BI26" s="180"/>
      <c r="BJ26" s="180"/>
      <c r="BK26" s="180"/>
      <c r="BL26" s="180"/>
      <c r="BM26" s="175"/>
      <c r="BN26" s="175"/>
      <c r="BO26" s="175"/>
    </row>
    <row r="27" spans="1:67">
      <c r="A27" s="173">
        <v>27</v>
      </c>
      <c r="B27" s="175"/>
      <c r="C27" s="175"/>
      <c r="D27" s="175"/>
      <c r="E27" s="180"/>
      <c r="F27" s="180"/>
      <c r="G27" s="180"/>
      <c r="H27" s="180"/>
      <c r="I27" s="180"/>
      <c r="J27" s="181"/>
      <c r="K27" s="181"/>
      <c r="L27" s="181"/>
      <c r="M27" s="181"/>
      <c r="N27" s="181"/>
      <c r="O27" s="181"/>
      <c r="P27" s="181"/>
      <c r="Q27" s="181"/>
      <c r="R27" s="181"/>
      <c r="S27" s="181"/>
      <c r="T27" s="181"/>
      <c r="U27" s="181"/>
      <c r="V27" s="181"/>
      <c r="W27" s="181"/>
      <c r="X27" s="181"/>
      <c r="Y27" s="181"/>
      <c r="Z27" s="181"/>
      <c r="AA27" s="181"/>
      <c r="AB27" s="181"/>
      <c r="AC27" s="181"/>
      <c r="AD27" s="181"/>
      <c r="AE27" s="181"/>
      <c r="AF27" s="181"/>
      <c r="AG27" s="181"/>
      <c r="AH27" s="181"/>
      <c r="AI27" s="181"/>
      <c r="AJ27" s="181"/>
      <c r="AK27" s="181"/>
      <c r="AL27" s="181"/>
      <c r="AM27" s="181"/>
      <c r="AN27" s="181"/>
      <c r="AO27" s="181"/>
      <c r="AP27" s="181"/>
      <c r="AQ27" s="181"/>
      <c r="AR27" s="181"/>
      <c r="AS27" s="181"/>
      <c r="AT27" s="181"/>
      <c r="AU27" s="181"/>
      <c r="AV27" s="181"/>
      <c r="AW27" s="181"/>
      <c r="AX27" s="181"/>
      <c r="AY27" s="181"/>
      <c r="AZ27" s="181"/>
      <c r="BA27" s="181"/>
      <c r="BB27" s="181"/>
      <c r="BC27" s="181"/>
      <c r="BD27" s="181"/>
      <c r="BE27" s="181"/>
      <c r="BF27" s="181"/>
      <c r="BG27" s="181"/>
      <c r="BH27" s="180"/>
      <c r="BI27" s="180"/>
      <c r="BJ27" s="180"/>
      <c r="BK27" s="180"/>
      <c r="BL27" s="180"/>
      <c r="BM27" s="175"/>
      <c r="BN27" s="175"/>
      <c r="BO27" s="175"/>
    </row>
    <row r="28" spans="1:67">
      <c r="A28" s="173">
        <v>28</v>
      </c>
      <c r="B28" s="175"/>
      <c r="C28" s="175"/>
      <c r="D28" s="175"/>
      <c r="E28" s="175"/>
      <c r="F28" s="175"/>
      <c r="G28" s="175"/>
      <c r="H28" s="175"/>
      <c r="I28" s="175"/>
      <c r="J28" s="175"/>
      <c r="K28" s="175"/>
      <c r="L28" s="175"/>
      <c r="M28" s="175"/>
      <c r="N28" s="175"/>
      <c r="O28" s="175"/>
      <c r="P28" s="175"/>
      <c r="Q28" s="175"/>
      <c r="R28" s="175"/>
      <c r="S28" s="175"/>
      <c r="T28" s="175"/>
      <c r="U28" s="175"/>
      <c r="V28" s="175"/>
      <c r="W28" s="175"/>
      <c r="X28" s="175"/>
      <c r="Y28" s="175"/>
      <c r="Z28" s="175"/>
      <c r="AA28" s="175"/>
      <c r="AB28" s="175"/>
      <c r="AC28" s="175"/>
      <c r="AD28" s="175"/>
      <c r="AE28" s="175"/>
      <c r="AF28" s="175"/>
      <c r="AG28" s="175"/>
      <c r="AH28" s="175"/>
      <c r="AI28" s="175"/>
      <c r="AJ28" s="175"/>
      <c r="AK28" s="175"/>
      <c r="AL28" s="175"/>
      <c r="AM28" s="175"/>
      <c r="AN28" s="175"/>
      <c r="AO28" s="175"/>
      <c r="AP28" s="175"/>
      <c r="AQ28" s="175"/>
      <c r="AR28" s="175"/>
      <c r="AS28" s="175"/>
      <c r="AT28" s="175"/>
      <c r="AU28" s="175"/>
      <c r="AV28" s="175"/>
      <c r="AW28" s="175"/>
      <c r="AX28" s="175"/>
      <c r="AY28" s="175"/>
      <c r="AZ28" s="175"/>
      <c r="BA28" s="175"/>
      <c r="BB28" s="175"/>
      <c r="BC28" s="175"/>
      <c r="BD28" s="175"/>
      <c r="BE28" s="175"/>
      <c r="BF28" s="175"/>
      <c r="BG28" s="175"/>
      <c r="BH28" s="175"/>
      <c r="BI28" s="175"/>
      <c r="BJ28" s="175"/>
      <c r="BK28" s="175"/>
      <c r="BL28" s="175"/>
      <c r="BM28" s="175"/>
      <c r="BN28" s="175"/>
      <c r="BO28" s="175"/>
    </row>
    <row r="29" spans="1:67">
      <c r="A29" s="173">
        <v>29</v>
      </c>
      <c r="B29" s="175"/>
      <c r="C29" s="175"/>
      <c r="D29" s="175"/>
      <c r="E29" s="175"/>
      <c r="F29" s="175"/>
      <c r="G29" s="175"/>
      <c r="H29" s="175"/>
      <c r="I29" s="175"/>
      <c r="J29" s="175"/>
      <c r="K29" s="175"/>
      <c r="L29" s="175"/>
      <c r="M29" s="175"/>
      <c r="N29" s="175"/>
      <c r="O29" s="175"/>
      <c r="P29" s="175"/>
      <c r="Q29" s="175"/>
      <c r="R29" s="175"/>
      <c r="S29" s="175"/>
      <c r="T29" s="175"/>
      <c r="U29" s="175"/>
      <c r="V29" s="175"/>
      <c r="W29" s="175"/>
      <c r="X29" s="175"/>
      <c r="Y29" s="175"/>
      <c r="Z29" s="175"/>
      <c r="AA29" s="175"/>
      <c r="AB29" s="175"/>
      <c r="AC29" s="175"/>
      <c r="AD29" s="175"/>
      <c r="AE29" s="175"/>
      <c r="AF29" s="175"/>
      <c r="AG29" s="175"/>
      <c r="AH29" s="175"/>
      <c r="AI29" s="175"/>
      <c r="AJ29" s="175"/>
      <c r="AK29" s="17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row>
    <row r="30" spans="1:67">
      <c r="A30" s="173">
        <v>30</v>
      </c>
      <c r="B30" s="175"/>
      <c r="C30" s="175"/>
      <c r="D30" s="175"/>
      <c r="E30" s="175"/>
      <c r="F30" s="175"/>
      <c r="G30" s="175"/>
      <c r="H30" s="175"/>
      <c r="I30" s="175"/>
      <c r="J30" s="175"/>
      <c r="K30" s="175"/>
      <c r="L30" s="175"/>
      <c r="M30" s="175"/>
      <c r="N30" s="175"/>
      <c r="O30" s="175"/>
      <c r="P30" s="175"/>
      <c r="Q30" s="175"/>
      <c r="R30" s="175"/>
      <c r="S30" s="175"/>
      <c r="T30" s="175"/>
      <c r="U30" s="175"/>
      <c r="V30" s="175"/>
      <c r="W30" s="175"/>
      <c r="X30" s="175"/>
      <c r="Y30" s="175"/>
      <c r="Z30" s="175"/>
      <c r="AA30" s="175"/>
      <c r="AB30" s="175"/>
      <c r="AC30" s="175"/>
      <c r="AD30" s="175"/>
      <c r="AE30" s="175"/>
      <c r="AF30" s="175"/>
      <c r="AG30" s="175"/>
      <c r="AH30" s="175"/>
      <c r="AI30" s="175"/>
      <c r="AJ30" s="175"/>
      <c r="AK30" s="175"/>
      <c r="AL30" s="175"/>
      <c r="AM30" s="175"/>
      <c r="AN30" s="175"/>
      <c r="AO30" s="175"/>
      <c r="AP30" s="175"/>
      <c r="AQ30" s="175"/>
      <c r="AR30" s="175"/>
      <c r="AS30" s="175"/>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row>
    <row r="1000" spans="648:648">
      <c r="XX1000" s="216">
        <v>125713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22E36-076E-4DB5-8026-C2981D717B57}">
  <sheetPr>
    <tabColor theme="9" tint="0.79998168889431442"/>
  </sheetPr>
  <dimension ref="A1:XX1000"/>
  <sheetViews>
    <sheetView showGridLines="0" zoomScale="80" zoomScaleNormal="80" workbookViewId="0">
      <selection activeCell="B10" sqref="B10"/>
    </sheetView>
  </sheetViews>
  <sheetFormatPr defaultColWidth="8.85546875" defaultRowHeight="15"/>
  <cols>
    <col min="1" max="1" width="8.42578125" customWidth="1"/>
    <col min="2" max="10" width="5.42578125" customWidth="1"/>
    <col min="11" max="11" width="5.85546875" customWidth="1"/>
    <col min="12" max="21" width="5.42578125" customWidth="1"/>
  </cols>
  <sheetData>
    <row r="1" spans="1:23" ht="15.75" thickBot="1"/>
    <row r="2" spans="1:23" ht="16.5" thickBot="1">
      <c r="A2" s="69" t="s">
        <v>2558</v>
      </c>
      <c r="B2" s="70"/>
      <c r="C2" s="71"/>
      <c r="D2" s="71"/>
      <c r="E2" s="71"/>
      <c r="F2" s="71"/>
      <c r="G2" s="71"/>
      <c r="H2" s="71"/>
      <c r="I2" s="71"/>
      <c r="J2" s="71"/>
      <c r="K2" s="71"/>
      <c r="L2" s="71"/>
      <c r="M2" s="71"/>
      <c r="N2" s="71"/>
      <c r="O2" s="71"/>
      <c r="P2" s="71"/>
      <c r="Q2" s="71"/>
      <c r="R2" s="71"/>
      <c r="S2" s="71"/>
      <c r="T2" s="71"/>
      <c r="U2" s="72"/>
      <c r="V2" s="73" t="s">
        <v>2559</v>
      </c>
      <c r="W2" s="74" t="s">
        <v>2560</v>
      </c>
    </row>
    <row r="3" spans="1:23" ht="16.5" thickBot="1">
      <c r="A3" s="69" t="s">
        <v>2558</v>
      </c>
      <c r="B3" s="75"/>
      <c r="C3" s="76"/>
      <c r="D3" s="77"/>
      <c r="E3" s="76"/>
      <c r="F3" s="76"/>
      <c r="G3" s="76"/>
      <c r="H3" s="76"/>
      <c r="I3" s="76"/>
      <c r="J3" s="76"/>
      <c r="K3" s="76"/>
      <c r="L3" s="76"/>
      <c r="M3" s="76"/>
      <c r="N3" s="76"/>
      <c r="O3" s="76"/>
      <c r="P3" s="76"/>
      <c r="Q3" s="76"/>
      <c r="R3" s="76"/>
      <c r="S3" s="76"/>
      <c r="T3" s="76"/>
      <c r="U3" s="78"/>
      <c r="V3" s="73" t="s">
        <v>2559</v>
      </c>
      <c r="W3" s="79" t="s">
        <v>2561</v>
      </c>
    </row>
    <row r="4" spans="1:23" ht="16.5" thickBot="1">
      <c r="A4" s="69" t="s">
        <v>2558</v>
      </c>
      <c r="B4" s="75"/>
      <c r="C4" s="77"/>
      <c r="D4" s="77"/>
      <c r="E4" s="76"/>
      <c r="F4" s="76"/>
      <c r="G4" s="76"/>
      <c r="H4" s="77"/>
      <c r="I4" s="76"/>
      <c r="J4" s="76"/>
      <c r="K4" s="76"/>
      <c r="L4" s="76"/>
      <c r="M4" s="76"/>
      <c r="N4" s="76"/>
      <c r="O4" s="76"/>
      <c r="P4" s="76"/>
      <c r="Q4" s="76"/>
      <c r="R4" s="76"/>
      <c r="S4" s="80"/>
      <c r="T4" s="77"/>
      <c r="U4" s="78"/>
      <c r="V4" s="73" t="s">
        <v>2559</v>
      </c>
      <c r="W4" s="81" t="s">
        <v>2562</v>
      </c>
    </row>
    <row r="5" spans="1:23" ht="16.5" thickBot="1">
      <c r="A5" s="69" t="s">
        <v>2558</v>
      </c>
      <c r="B5" s="75"/>
      <c r="C5" s="77"/>
      <c r="D5" s="77"/>
      <c r="E5" s="76"/>
      <c r="F5" s="76"/>
      <c r="G5" s="76"/>
      <c r="H5" s="77"/>
      <c r="I5" s="77"/>
      <c r="J5" s="76"/>
      <c r="K5" s="76"/>
      <c r="L5" s="76"/>
      <c r="M5" s="76"/>
      <c r="N5" s="76"/>
      <c r="O5" s="76"/>
      <c r="P5" s="76"/>
      <c r="Q5" s="76"/>
      <c r="R5" s="76"/>
      <c r="S5" s="77"/>
      <c r="T5" s="77"/>
      <c r="U5" s="78"/>
      <c r="V5" s="73" t="s">
        <v>2559</v>
      </c>
      <c r="W5" s="82" t="s">
        <v>2563</v>
      </c>
    </row>
    <row r="6" spans="1:23" ht="16.5" thickBot="1">
      <c r="A6" s="69" t="s">
        <v>2558</v>
      </c>
      <c r="B6" s="75"/>
      <c r="C6" s="76"/>
      <c r="D6" s="76"/>
      <c r="E6" s="76"/>
      <c r="F6" s="76"/>
      <c r="G6" s="76"/>
      <c r="H6" s="77"/>
      <c r="I6" s="77"/>
      <c r="J6" s="76"/>
      <c r="K6" s="76"/>
      <c r="L6" s="76"/>
      <c r="M6" s="76"/>
      <c r="N6" s="76"/>
      <c r="O6" s="76"/>
      <c r="P6" s="76"/>
      <c r="Q6" s="76"/>
      <c r="R6" s="76"/>
      <c r="S6" s="77"/>
      <c r="T6" s="77"/>
      <c r="U6" s="78"/>
      <c r="V6" s="73" t="s">
        <v>2559</v>
      </c>
      <c r="W6" s="83" t="s">
        <v>2564</v>
      </c>
    </row>
    <row r="7" spans="1:23" ht="15.75">
      <c r="A7" s="69" t="s">
        <v>2558</v>
      </c>
      <c r="B7" s="75"/>
      <c r="C7" s="76"/>
      <c r="D7" s="76"/>
      <c r="E7" s="76"/>
      <c r="F7" s="76"/>
      <c r="G7" s="76"/>
      <c r="H7" s="76"/>
      <c r="I7" s="76"/>
      <c r="J7" s="76"/>
      <c r="K7" s="76"/>
      <c r="L7" s="76"/>
      <c r="M7" s="76"/>
      <c r="N7" s="76"/>
      <c r="O7" s="76"/>
      <c r="P7" s="76"/>
      <c r="Q7" s="76"/>
      <c r="R7" s="76"/>
      <c r="S7" s="77"/>
      <c r="T7" s="76"/>
      <c r="U7" s="78"/>
      <c r="V7" s="73" t="s">
        <v>2559</v>
      </c>
    </row>
    <row r="8" spans="1:23" ht="15.75">
      <c r="A8" s="69" t="s">
        <v>2558</v>
      </c>
      <c r="B8" s="75"/>
      <c r="C8" s="76"/>
      <c r="D8" s="76"/>
      <c r="E8" s="76"/>
      <c r="F8" s="76"/>
      <c r="G8" s="76"/>
      <c r="H8" s="76"/>
      <c r="I8" s="76"/>
      <c r="J8" s="76"/>
      <c r="K8" s="76"/>
      <c r="L8" s="76"/>
      <c r="M8" s="76"/>
      <c r="N8" s="76"/>
      <c r="O8" s="76"/>
      <c r="P8" s="76"/>
      <c r="Q8" s="76"/>
      <c r="R8" s="76"/>
      <c r="S8" s="76"/>
      <c r="T8" s="76"/>
      <c r="U8" s="78"/>
      <c r="V8" s="73" t="s">
        <v>2559</v>
      </c>
    </row>
    <row r="9" spans="1:23" ht="15.75">
      <c r="A9" s="69" t="s">
        <v>2558</v>
      </c>
      <c r="B9" s="75"/>
      <c r="C9" s="76"/>
      <c r="D9" s="76"/>
      <c r="E9" s="76"/>
      <c r="F9" s="76"/>
      <c r="G9" s="76"/>
      <c r="H9" s="76"/>
      <c r="I9" s="76"/>
      <c r="J9" s="76"/>
      <c r="K9" s="76"/>
      <c r="L9" s="76"/>
      <c r="M9" s="76"/>
      <c r="N9" s="76"/>
      <c r="O9" s="76"/>
      <c r="P9" s="76"/>
      <c r="Q9" s="76"/>
      <c r="R9" s="76"/>
      <c r="S9" s="76"/>
      <c r="T9" s="76"/>
      <c r="U9" s="78"/>
      <c r="V9" s="73" t="s">
        <v>2559</v>
      </c>
    </row>
    <row r="10" spans="1:23" ht="15.75">
      <c r="A10" s="69" t="s">
        <v>2558</v>
      </c>
      <c r="B10" s="75"/>
      <c r="C10" s="76"/>
      <c r="D10" s="76"/>
      <c r="E10" s="76"/>
      <c r="F10" s="76"/>
      <c r="G10" s="76"/>
      <c r="H10" s="76"/>
      <c r="I10" s="76"/>
      <c r="J10" s="77"/>
      <c r="K10" s="76"/>
      <c r="L10" s="76"/>
      <c r="M10" s="76"/>
      <c r="N10" s="76"/>
      <c r="O10" s="77"/>
      <c r="P10" s="76"/>
      <c r="Q10" s="76"/>
      <c r="R10" s="76"/>
      <c r="S10" s="76"/>
      <c r="T10" s="76"/>
      <c r="U10" s="78"/>
      <c r="V10" s="73" t="s">
        <v>2559</v>
      </c>
    </row>
    <row r="11" spans="1:23" ht="15.75">
      <c r="A11" s="69" t="s">
        <v>2558</v>
      </c>
      <c r="B11" s="75"/>
      <c r="C11" s="76"/>
      <c r="D11" s="76"/>
      <c r="E11" s="76"/>
      <c r="F11" s="76"/>
      <c r="G11" s="76"/>
      <c r="H11" s="76"/>
      <c r="I11" s="76"/>
      <c r="J11" s="77"/>
      <c r="K11" s="76"/>
      <c r="L11" s="76"/>
      <c r="M11" s="76"/>
      <c r="N11" s="77"/>
      <c r="O11" s="77"/>
      <c r="P11" s="77"/>
      <c r="Q11" s="76"/>
      <c r="R11" s="76"/>
      <c r="S11" s="76"/>
      <c r="T11" s="76"/>
      <c r="U11" s="78"/>
      <c r="V11" s="73" t="s">
        <v>2559</v>
      </c>
    </row>
    <row r="12" spans="1:23" ht="15.75">
      <c r="A12" s="69" t="s">
        <v>2558</v>
      </c>
      <c r="B12" s="75"/>
      <c r="C12" s="76"/>
      <c r="D12" s="76"/>
      <c r="E12" s="76"/>
      <c r="F12" s="76"/>
      <c r="G12" s="77"/>
      <c r="H12" s="76"/>
      <c r="I12" s="76"/>
      <c r="J12" s="76"/>
      <c r="K12" s="76"/>
      <c r="L12" s="76"/>
      <c r="M12" s="76"/>
      <c r="N12" s="77"/>
      <c r="O12" s="77"/>
      <c r="P12" s="77"/>
      <c r="Q12" s="76"/>
      <c r="R12" s="76"/>
      <c r="S12" s="76"/>
      <c r="T12" s="76"/>
      <c r="U12" s="78"/>
      <c r="V12" s="73" t="s">
        <v>2559</v>
      </c>
    </row>
    <row r="13" spans="1:23" ht="15.75">
      <c r="A13" s="69" t="s">
        <v>2558</v>
      </c>
      <c r="B13" s="75"/>
      <c r="C13" s="76"/>
      <c r="D13" s="76"/>
      <c r="E13" s="76"/>
      <c r="F13" s="76"/>
      <c r="G13" s="77"/>
      <c r="H13" s="76"/>
      <c r="I13" s="76"/>
      <c r="J13" s="76"/>
      <c r="K13" s="76"/>
      <c r="L13" s="76"/>
      <c r="M13" s="76"/>
      <c r="N13" s="76"/>
      <c r="O13" s="76"/>
      <c r="P13" s="76"/>
      <c r="Q13" s="76"/>
      <c r="R13" s="76"/>
      <c r="S13" s="76"/>
      <c r="T13" s="76"/>
      <c r="U13" s="78"/>
      <c r="V13" s="73" t="s">
        <v>2559</v>
      </c>
    </row>
    <row r="14" spans="1:23" ht="15.75">
      <c r="A14" s="69" t="s">
        <v>2558</v>
      </c>
      <c r="B14" s="75"/>
      <c r="C14" s="76"/>
      <c r="D14" s="76"/>
      <c r="E14" s="76"/>
      <c r="F14" s="76"/>
      <c r="G14" s="76"/>
      <c r="H14" s="76"/>
      <c r="I14" s="76"/>
      <c r="J14" s="76"/>
      <c r="K14" s="76"/>
      <c r="L14" s="76"/>
      <c r="M14" s="76"/>
      <c r="N14" s="76"/>
      <c r="O14" s="76"/>
      <c r="P14" s="76"/>
      <c r="Q14" s="76"/>
      <c r="R14" s="76"/>
      <c r="S14" s="76"/>
      <c r="T14" s="76"/>
      <c r="U14" s="78"/>
      <c r="V14" s="73" t="s">
        <v>2559</v>
      </c>
    </row>
    <row r="15" spans="1:23" ht="15.75">
      <c r="A15" s="69" t="s">
        <v>2558</v>
      </c>
      <c r="B15" s="75"/>
      <c r="C15" s="76"/>
      <c r="D15" s="76"/>
      <c r="E15" s="76"/>
      <c r="F15" s="84"/>
      <c r="G15" s="76"/>
      <c r="H15" s="76"/>
      <c r="I15" s="76"/>
      <c r="J15" s="76"/>
      <c r="K15" s="76"/>
      <c r="L15" s="76"/>
      <c r="M15" s="76"/>
      <c r="N15" s="76"/>
      <c r="O15" s="76"/>
      <c r="P15" s="76"/>
      <c r="Q15" s="76"/>
      <c r="R15" s="76"/>
      <c r="S15" s="76"/>
      <c r="T15" s="76"/>
      <c r="U15" s="78"/>
      <c r="V15" s="73" t="s">
        <v>2559</v>
      </c>
    </row>
    <row r="16" spans="1:23" ht="15.75">
      <c r="A16" s="69" t="s">
        <v>2558</v>
      </c>
      <c r="B16" s="75"/>
      <c r="C16" s="76"/>
      <c r="D16" s="77"/>
      <c r="E16" s="76"/>
      <c r="F16" s="84"/>
      <c r="G16" s="76"/>
      <c r="H16" s="76"/>
      <c r="I16" s="77"/>
      <c r="J16" s="76"/>
      <c r="K16" s="76"/>
      <c r="L16" s="76"/>
      <c r="M16" s="76"/>
      <c r="N16" s="76"/>
      <c r="O16" s="76"/>
      <c r="P16" s="76"/>
      <c r="Q16" s="76"/>
      <c r="R16" s="76"/>
      <c r="S16" s="76"/>
      <c r="T16" s="76"/>
      <c r="U16" s="78"/>
      <c r="V16" s="73" t="s">
        <v>2559</v>
      </c>
    </row>
    <row r="17" spans="1:22" ht="15.75">
      <c r="A17" s="69" t="s">
        <v>2558</v>
      </c>
      <c r="B17" s="75"/>
      <c r="C17" s="76"/>
      <c r="D17" s="77"/>
      <c r="E17" s="77"/>
      <c r="F17" s="84"/>
      <c r="G17" s="76"/>
      <c r="H17" s="76"/>
      <c r="I17" s="77"/>
      <c r="J17" s="76"/>
      <c r="K17" s="76"/>
      <c r="L17" s="76"/>
      <c r="M17" s="76"/>
      <c r="N17" s="76"/>
      <c r="O17" s="76"/>
      <c r="P17" s="76"/>
      <c r="Q17" s="76"/>
      <c r="R17" s="76"/>
      <c r="S17" s="76"/>
      <c r="T17" s="77"/>
      <c r="U17" s="78"/>
      <c r="V17" s="73" t="s">
        <v>2559</v>
      </c>
    </row>
    <row r="18" spans="1:22" ht="15.75">
      <c r="A18" s="69" t="s">
        <v>2558</v>
      </c>
      <c r="B18" s="75"/>
      <c r="C18" s="76"/>
      <c r="D18" s="77"/>
      <c r="E18" s="77"/>
      <c r="F18" s="76"/>
      <c r="G18" s="76"/>
      <c r="H18" s="76"/>
      <c r="I18" s="76"/>
      <c r="J18" s="76"/>
      <c r="K18" s="76"/>
      <c r="L18" s="76"/>
      <c r="M18" s="76"/>
      <c r="N18" s="76"/>
      <c r="O18" s="76"/>
      <c r="P18" s="76"/>
      <c r="Q18" s="76"/>
      <c r="R18" s="76"/>
      <c r="S18" s="77"/>
      <c r="T18" s="77"/>
      <c r="U18" s="78"/>
      <c r="V18" s="73" t="s">
        <v>2559</v>
      </c>
    </row>
    <row r="19" spans="1:22" ht="15.75">
      <c r="A19" s="69" t="s">
        <v>2558</v>
      </c>
      <c r="B19" s="75"/>
      <c r="C19" s="76"/>
      <c r="D19" s="76"/>
      <c r="E19" s="76"/>
      <c r="F19" s="76"/>
      <c r="G19" s="76"/>
      <c r="H19" s="76"/>
      <c r="I19" s="76"/>
      <c r="J19" s="76"/>
      <c r="K19" s="76"/>
      <c r="L19" s="76"/>
      <c r="M19" s="76"/>
      <c r="N19" s="76"/>
      <c r="O19" s="76"/>
      <c r="P19" s="76"/>
      <c r="Q19" s="76"/>
      <c r="R19" s="76"/>
      <c r="S19" s="77"/>
      <c r="T19" s="77"/>
      <c r="U19" s="78"/>
      <c r="V19" s="73" t="s">
        <v>2559</v>
      </c>
    </row>
    <row r="20" spans="1:22" ht="15.75">
      <c r="A20" s="69" t="s">
        <v>2558</v>
      </c>
      <c r="B20" s="75"/>
      <c r="C20" s="76"/>
      <c r="D20" s="76"/>
      <c r="E20" s="85"/>
      <c r="F20" s="76"/>
      <c r="G20" s="76"/>
      <c r="H20" s="76"/>
      <c r="I20" s="76"/>
      <c r="J20" s="76"/>
      <c r="K20" s="76"/>
      <c r="L20" s="76"/>
      <c r="M20" s="76"/>
      <c r="N20" s="76"/>
      <c r="O20" s="76"/>
      <c r="P20" s="85"/>
      <c r="Q20" s="76"/>
      <c r="R20" s="76"/>
      <c r="S20" s="76"/>
      <c r="T20" s="76"/>
      <c r="U20" s="78"/>
      <c r="V20" s="73" t="s">
        <v>2559</v>
      </c>
    </row>
    <row r="21" spans="1:22" ht="15.75">
      <c r="A21" s="69" t="s">
        <v>2558</v>
      </c>
      <c r="B21" s="75"/>
      <c r="C21" s="76"/>
      <c r="D21" s="86"/>
      <c r="E21" s="87"/>
      <c r="F21" s="88"/>
      <c r="G21" s="76"/>
      <c r="H21" s="76"/>
      <c r="I21" s="76"/>
      <c r="J21" s="76"/>
      <c r="K21" s="76"/>
      <c r="L21" s="76"/>
      <c r="M21" s="76"/>
      <c r="N21" s="76"/>
      <c r="O21" s="86"/>
      <c r="P21" s="87"/>
      <c r="Q21" s="88"/>
      <c r="R21" s="76"/>
      <c r="S21" s="76"/>
      <c r="T21" s="76"/>
      <c r="U21" s="78"/>
      <c r="V21" s="73" t="s">
        <v>2559</v>
      </c>
    </row>
    <row r="22" spans="1:22" ht="15.75">
      <c r="A22" s="69" t="s">
        <v>2558</v>
      </c>
      <c r="B22" s="75"/>
      <c r="C22" s="76"/>
      <c r="D22" s="89"/>
      <c r="E22" s="87"/>
      <c r="F22" s="90"/>
      <c r="G22" s="76"/>
      <c r="H22" s="76"/>
      <c r="I22" s="76"/>
      <c r="J22" s="76"/>
      <c r="K22" s="76"/>
      <c r="L22" s="76"/>
      <c r="M22" s="76"/>
      <c r="N22" s="76"/>
      <c r="O22" s="89"/>
      <c r="P22" s="87"/>
      <c r="Q22" s="90"/>
      <c r="R22" s="76"/>
      <c r="S22" s="76"/>
      <c r="T22" s="76"/>
      <c r="U22" s="78"/>
      <c r="V22" s="73" t="s">
        <v>2559</v>
      </c>
    </row>
    <row r="23" spans="1:22" ht="15.75">
      <c r="A23" s="69" t="s">
        <v>2558</v>
      </c>
      <c r="B23" s="75"/>
      <c r="C23" s="86"/>
      <c r="D23" s="87"/>
      <c r="E23" s="87"/>
      <c r="F23" s="87"/>
      <c r="G23" s="88"/>
      <c r="H23" s="76"/>
      <c r="I23" s="76"/>
      <c r="J23" s="76"/>
      <c r="K23" s="76"/>
      <c r="L23" s="76"/>
      <c r="M23" s="76"/>
      <c r="N23" s="86"/>
      <c r="O23" s="87"/>
      <c r="P23" s="87"/>
      <c r="Q23" s="87"/>
      <c r="R23" s="88"/>
      <c r="S23" s="76"/>
      <c r="T23" s="76"/>
      <c r="U23" s="78"/>
      <c r="V23" s="73" t="s">
        <v>2559</v>
      </c>
    </row>
    <row r="24" spans="1:22" ht="15.75">
      <c r="A24" s="69" t="s">
        <v>2558</v>
      </c>
      <c r="B24" s="75"/>
      <c r="C24" s="91"/>
      <c r="D24" s="92"/>
      <c r="E24" s="87"/>
      <c r="F24" s="92"/>
      <c r="G24" s="93"/>
      <c r="H24" s="76"/>
      <c r="I24" s="76"/>
      <c r="J24" s="76"/>
      <c r="K24" s="76"/>
      <c r="L24" s="76"/>
      <c r="M24" s="76"/>
      <c r="N24" s="91"/>
      <c r="O24" s="92"/>
      <c r="P24" s="87"/>
      <c r="Q24" s="92"/>
      <c r="R24" s="93"/>
      <c r="S24" s="76"/>
      <c r="T24" s="76"/>
      <c r="U24" s="78"/>
      <c r="V24" s="73" t="s">
        <v>2559</v>
      </c>
    </row>
    <row r="25" spans="1:22" ht="15.75">
      <c r="A25" s="69" t="s">
        <v>2558</v>
      </c>
      <c r="B25" s="75"/>
      <c r="C25" s="76"/>
      <c r="D25" s="76"/>
      <c r="E25" s="94"/>
      <c r="F25" s="76"/>
      <c r="G25" s="76"/>
      <c r="H25" s="76"/>
      <c r="I25" s="76"/>
      <c r="J25" s="76"/>
      <c r="K25" s="76"/>
      <c r="L25" s="76"/>
      <c r="M25" s="76"/>
      <c r="N25" s="76"/>
      <c r="O25" s="76"/>
      <c r="P25" s="94"/>
      <c r="Q25" s="76"/>
      <c r="R25" s="76"/>
      <c r="S25" s="76"/>
      <c r="T25" s="76"/>
      <c r="U25" s="78"/>
      <c r="V25" s="73" t="s">
        <v>2559</v>
      </c>
    </row>
    <row r="26" spans="1:22" ht="15.75">
      <c r="A26" s="69" t="s">
        <v>2558</v>
      </c>
      <c r="B26" s="75"/>
      <c r="C26" s="76"/>
      <c r="D26" s="76"/>
      <c r="E26" s="95"/>
      <c r="F26" s="76"/>
      <c r="G26" s="76"/>
      <c r="H26" s="76"/>
      <c r="I26" s="76"/>
      <c r="J26" s="76"/>
      <c r="K26" s="76"/>
      <c r="L26" s="76"/>
      <c r="M26" s="76"/>
      <c r="N26" s="76"/>
      <c r="O26" s="76"/>
      <c r="P26" s="95"/>
      <c r="Q26" s="76"/>
      <c r="R26" s="76"/>
      <c r="S26" s="76"/>
      <c r="T26" s="76"/>
      <c r="U26" s="78"/>
      <c r="V26" s="73" t="s">
        <v>2559</v>
      </c>
    </row>
    <row r="27" spans="1:22">
      <c r="B27" s="96"/>
      <c r="C27" s="97"/>
      <c r="D27" s="97"/>
      <c r="E27" s="97"/>
      <c r="F27" s="97"/>
      <c r="G27" s="97"/>
      <c r="H27" s="97"/>
      <c r="I27" s="97"/>
      <c r="J27" s="97"/>
      <c r="K27" s="97"/>
      <c r="L27" s="97"/>
      <c r="M27" s="97"/>
      <c r="N27" s="97"/>
      <c r="O27" s="97"/>
      <c r="P27" s="97"/>
      <c r="Q27" s="97"/>
      <c r="R27" s="97"/>
      <c r="S27" s="97"/>
      <c r="T27" s="97"/>
      <c r="U27" s="98"/>
    </row>
    <row r="1000" spans="648:648" ht="15.75">
      <c r="XX1000" s="216">
        <v>125713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D3803-6330-4BD4-8509-A98A6AFD0A8A}">
  <dimension ref="A1:V147"/>
  <sheetViews>
    <sheetView showGridLines="0" zoomScaleNormal="100" workbookViewId="0">
      <selection activeCell="D3" sqref="D3:D12"/>
    </sheetView>
  </sheetViews>
  <sheetFormatPr defaultColWidth="8.42578125" defaultRowHeight="23.25" customHeight="1"/>
  <cols>
    <col min="1" max="1" width="3.140625" style="202" customWidth="1"/>
    <col min="2" max="2" width="12.42578125" style="214" customWidth="1"/>
    <col min="3" max="3" width="55.28515625" style="215" customWidth="1"/>
    <col min="4" max="4" width="9.7109375" style="202" customWidth="1"/>
    <col min="5" max="22" width="5.42578125" style="202" customWidth="1"/>
    <col min="23" max="46" width="8.28515625" style="205" customWidth="1"/>
    <col min="47" max="72" width="6.28515625" style="205" customWidth="1"/>
    <col min="73" max="16384" width="8.42578125" style="205"/>
  </cols>
  <sheetData>
    <row r="1" spans="2:22" ht="23.25" customHeight="1" thickBot="1">
      <c r="B1" s="200" t="s">
        <v>3106</v>
      </c>
      <c r="C1" s="201"/>
      <c r="E1" s="203"/>
      <c r="F1" s="203"/>
      <c r="G1" s="203"/>
      <c r="H1" s="203"/>
      <c r="I1" s="203"/>
      <c r="J1" s="203"/>
      <c r="K1" s="204"/>
      <c r="L1" s="204"/>
      <c r="M1" s="205"/>
      <c r="N1" s="205"/>
      <c r="O1" s="205"/>
      <c r="P1" s="205"/>
      <c r="Q1" s="205"/>
      <c r="R1" s="205"/>
      <c r="S1" s="205"/>
      <c r="T1" s="205"/>
      <c r="U1" s="205"/>
      <c r="V1" s="205"/>
    </row>
    <row r="2" spans="2:22" ht="23.25" customHeight="1" thickBot="1">
      <c r="B2" s="206" t="s">
        <v>3</v>
      </c>
      <c r="C2" s="207" t="s">
        <v>6</v>
      </c>
      <c r="D2" s="206" t="s">
        <v>5</v>
      </c>
      <c r="S2" s="205"/>
      <c r="T2" s="205"/>
      <c r="U2" s="205"/>
      <c r="V2" s="205"/>
    </row>
    <row r="3" spans="2:22" ht="23.25" customHeight="1">
      <c r="B3" s="208" t="s">
        <v>8</v>
      </c>
      <c r="C3" s="209">
        <f>IF(ISBLANK(Case!E25),"",Case!E25)</f>
        <v>31</v>
      </c>
      <c r="D3" s="210">
        <v>30</v>
      </c>
      <c r="E3" s="205"/>
      <c r="F3" s="205"/>
      <c r="G3" s="205"/>
      <c r="H3" s="205"/>
      <c r="I3" s="205"/>
      <c r="J3" s="205"/>
      <c r="K3" s="205"/>
      <c r="L3" s="205"/>
      <c r="M3" s="205"/>
      <c r="N3" s="205"/>
      <c r="O3" s="205"/>
      <c r="P3" s="205"/>
      <c r="Q3" s="205"/>
      <c r="R3" s="205"/>
      <c r="S3" s="205"/>
      <c r="T3" s="205"/>
      <c r="U3" s="205"/>
      <c r="V3" s="205"/>
    </row>
    <row r="4" spans="2:22" ht="23.25" customHeight="1">
      <c r="B4" s="211" t="s">
        <v>26</v>
      </c>
      <c r="C4" s="209">
        <f>IF(ISBLANK(Case!E26),"",Case!E26)</f>
        <v>622</v>
      </c>
      <c r="D4" s="212">
        <v>40</v>
      </c>
      <c r="E4" s="205"/>
      <c r="F4" s="205"/>
      <c r="G4" s="205"/>
      <c r="H4" s="205"/>
      <c r="I4" s="205"/>
      <c r="J4" s="205"/>
      <c r="K4" s="205"/>
      <c r="L4" s="205"/>
      <c r="M4" s="205"/>
      <c r="N4" s="205"/>
      <c r="O4" s="205"/>
      <c r="P4" s="205"/>
      <c r="Q4" s="205"/>
      <c r="R4" s="205"/>
      <c r="S4" s="205"/>
      <c r="T4" s="205"/>
      <c r="U4" s="205"/>
      <c r="V4" s="205"/>
    </row>
    <row r="5" spans="2:22" ht="23.25" customHeight="1">
      <c r="B5" s="211" t="s">
        <v>9</v>
      </c>
      <c r="C5" s="209">
        <f>IF(ISBLANK(Case!E27),"",Case!E27)</f>
        <v>90472</v>
      </c>
      <c r="D5" s="212">
        <v>50</v>
      </c>
      <c r="E5" s="205"/>
      <c r="F5" s="205"/>
      <c r="G5" s="205"/>
      <c r="H5" s="205"/>
      <c r="I5" s="205"/>
      <c r="J5" s="205"/>
      <c r="K5" s="205"/>
      <c r="L5" s="205"/>
      <c r="M5" s="205"/>
      <c r="N5" s="205"/>
      <c r="O5" s="205"/>
      <c r="P5" s="205"/>
      <c r="Q5" s="205"/>
      <c r="R5" s="205"/>
      <c r="S5" s="205"/>
      <c r="T5" s="205"/>
      <c r="U5" s="205"/>
      <c r="V5" s="205"/>
    </row>
    <row r="6" spans="2:22" ht="23.25" customHeight="1">
      <c r="B6" s="211" t="s">
        <v>27</v>
      </c>
      <c r="C6" s="209">
        <f>IF(ISBLANK(Case!E28),"",Case!E28)</f>
        <v>315</v>
      </c>
      <c r="D6" s="212">
        <v>50</v>
      </c>
      <c r="E6" s="205"/>
      <c r="F6" s="205"/>
      <c r="G6" s="205"/>
      <c r="H6" s="205"/>
      <c r="I6" s="205"/>
      <c r="J6" s="205"/>
      <c r="K6" s="205"/>
      <c r="L6" s="205"/>
      <c r="M6" s="205"/>
      <c r="N6" s="205"/>
      <c r="O6" s="205"/>
      <c r="P6" s="205"/>
      <c r="Q6" s="205"/>
      <c r="R6" s="205"/>
      <c r="S6" s="205"/>
      <c r="T6" s="205"/>
      <c r="U6" s="205"/>
      <c r="V6" s="205"/>
    </row>
    <row r="7" spans="2:22" ht="23.25" customHeight="1">
      <c r="B7" s="211" t="s">
        <v>28</v>
      </c>
      <c r="C7" s="209" t="str">
        <f>IF(ISBLANK(Case!E29),"",Case!E29)</f>
        <v/>
      </c>
      <c r="D7" s="212">
        <v>80</v>
      </c>
      <c r="E7" s="205"/>
      <c r="F7" s="205"/>
      <c r="G7" s="205"/>
      <c r="H7" s="205"/>
      <c r="I7" s="205"/>
      <c r="J7" s="205"/>
      <c r="K7" s="205"/>
      <c r="L7" s="205"/>
      <c r="M7" s="205"/>
      <c r="N7" s="205"/>
      <c r="O7" s="205"/>
      <c r="P7" s="205"/>
      <c r="Q7" s="205"/>
      <c r="R7" s="205"/>
      <c r="S7" s="205"/>
      <c r="T7" s="205"/>
      <c r="U7" s="205"/>
      <c r="V7" s="205"/>
    </row>
    <row r="8" spans="2:22" ht="23.25" customHeight="1">
      <c r="B8" s="213">
        <v>1</v>
      </c>
      <c r="C8" s="209">
        <f>IF(ISBLANK(Case!E49),"",Case!E49)</f>
        <v>30</v>
      </c>
      <c r="D8" s="208">
        <v>6</v>
      </c>
      <c r="E8" s="205"/>
      <c r="F8" s="205"/>
      <c r="G8" s="205"/>
      <c r="H8" s="205"/>
      <c r="I8" s="205"/>
      <c r="J8" s="205"/>
      <c r="K8" s="205"/>
      <c r="L8" s="205"/>
      <c r="M8" s="205"/>
      <c r="N8" s="205"/>
      <c r="O8" s="205"/>
      <c r="P8" s="205"/>
      <c r="Q8" s="205"/>
      <c r="R8" s="205"/>
      <c r="S8" s="205"/>
      <c r="T8" s="205"/>
      <c r="U8" s="205"/>
      <c r="V8" s="205"/>
    </row>
    <row r="9" spans="2:22" ht="23.25" customHeight="1">
      <c r="B9" s="213">
        <f t="shared" ref="B9:B72" si="0">B8+1</f>
        <v>2</v>
      </c>
      <c r="C9" s="209">
        <f>IF(ISBLANK(Case!E50),"",Case!E50)</f>
        <v>32</v>
      </c>
      <c r="D9" s="208">
        <v>6</v>
      </c>
      <c r="E9" s="205"/>
      <c r="F9" s="205"/>
      <c r="G9" s="205"/>
      <c r="H9" s="205"/>
      <c r="I9" s="205"/>
      <c r="J9" s="205"/>
      <c r="K9" s="205"/>
      <c r="L9" s="205"/>
      <c r="M9" s="205"/>
      <c r="N9" s="205"/>
      <c r="O9" s="205"/>
      <c r="P9" s="205"/>
      <c r="Q9" s="205"/>
      <c r="R9" s="205"/>
      <c r="S9" s="205"/>
      <c r="T9" s="205"/>
      <c r="U9" s="205"/>
      <c r="V9" s="205"/>
    </row>
    <row r="10" spans="2:22" ht="23.25" customHeight="1">
      <c r="B10" s="213">
        <f t="shared" si="0"/>
        <v>3</v>
      </c>
      <c r="C10" s="209">
        <f>IF(ISBLANK(Case!E51),"",Case!E51)</f>
        <v>24</v>
      </c>
      <c r="D10" s="208">
        <v>6</v>
      </c>
      <c r="E10" s="205"/>
      <c r="F10" s="205"/>
      <c r="G10" s="205"/>
      <c r="H10" s="205"/>
      <c r="I10" s="205"/>
      <c r="J10" s="205"/>
      <c r="K10" s="205"/>
      <c r="L10" s="205"/>
      <c r="M10" s="205"/>
      <c r="N10" s="205"/>
      <c r="O10" s="205"/>
      <c r="P10" s="205"/>
      <c r="Q10" s="205"/>
      <c r="R10" s="205"/>
      <c r="S10" s="205"/>
      <c r="T10" s="205"/>
      <c r="U10" s="205"/>
      <c r="V10" s="205"/>
    </row>
    <row r="11" spans="2:22" ht="23.25" customHeight="1">
      <c r="B11" s="213">
        <f t="shared" si="0"/>
        <v>4</v>
      </c>
      <c r="C11" s="209">
        <f>IF(ISBLANK(Case!E52),"",Case!E52)</f>
        <v>32</v>
      </c>
      <c r="D11" s="208">
        <v>6</v>
      </c>
      <c r="E11" s="205"/>
      <c r="F11" s="205"/>
      <c r="G11" s="205"/>
      <c r="H11" s="205"/>
      <c r="I11" s="205"/>
      <c r="J11" s="205"/>
      <c r="K11" s="205"/>
      <c r="L11" s="205"/>
      <c r="M11" s="205"/>
      <c r="N11" s="205"/>
      <c r="O11" s="205"/>
      <c r="P11" s="205"/>
      <c r="Q11" s="205"/>
      <c r="R11" s="205"/>
      <c r="S11" s="205"/>
      <c r="T11" s="205"/>
      <c r="U11" s="205"/>
      <c r="V11" s="205"/>
    </row>
    <row r="12" spans="2:22" ht="23.25" customHeight="1">
      <c r="B12" s="213">
        <f t="shared" si="0"/>
        <v>5</v>
      </c>
      <c r="C12" s="209">
        <f>IF(ISBLANK(Case!E53),"",Case!E53)</f>
        <v>32</v>
      </c>
      <c r="D12" s="208">
        <v>6</v>
      </c>
      <c r="E12" s="205"/>
      <c r="F12" s="205"/>
      <c r="G12" s="205"/>
      <c r="H12" s="205"/>
      <c r="I12" s="205"/>
      <c r="J12" s="205"/>
      <c r="K12" s="205"/>
      <c r="L12" s="205"/>
      <c r="M12" s="205"/>
      <c r="N12" s="205"/>
      <c r="O12" s="205"/>
      <c r="P12" s="205"/>
      <c r="Q12" s="205"/>
      <c r="R12" s="205"/>
      <c r="S12" s="205"/>
      <c r="T12" s="205"/>
      <c r="U12" s="205"/>
      <c r="V12" s="205"/>
    </row>
    <row r="13" spans="2:22" ht="23.25" customHeight="1">
      <c r="B13" s="213">
        <f t="shared" si="0"/>
        <v>6</v>
      </c>
      <c r="C13" s="209">
        <f>IF(ISBLANK(Case!E54),"",Case!E54)</f>
        <v>30</v>
      </c>
      <c r="D13" s="208">
        <v>6</v>
      </c>
      <c r="E13" s="205"/>
      <c r="F13" s="205"/>
      <c r="G13" s="205"/>
      <c r="H13" s="205"/>
      <c r="I13" s="205"/>
      <c r="J13" s="205"/>
      <c r="K13" s="205"/>
      <c r="L13" s="205"/>
      <c r="M13" s="205"/>
      <c r="N13" s="205"/>
      <c r="O13" s="205"/>
      <c r="P13" s="205"/>
      <c r="Q13" s="205"/>
      <c r="R13" s="205"/>
      <c r="S13" s="205"/>
      <c r="T13" s="205"/>
      <c r="U13" s="205"/>
      <c r="V13" s="205"/>
    </row>
    <row r="14" spans="2:22" ht="23.25" customHeight="1">
      <c r="B14" s="213">
        <f t="shared" si="0"/>
        <v>7</v>
      </c>
      <c r="C14" s="209">
        <f>IF(ISBLANK(Case!E55),"",Case!E55)</f>
        <v>29</v>
      </c>
      <c r="D14" s="208">
        <v>6</v>
      </c>
      <c r="E14" s="205"/>
      <c r="F14" s="205"/>
      <c r="G14" s="205"/>
      <c r="H14" s="205"/>
      <c r="I14" s="205"/>
      <c r="J14" s="205"/>
      <c r="K14" s="205"/>
      <c r="L14" s="205"/>
      <c r="M14" s="205"/>
      <c r="N14" s="205"/>
      <c r="O14" s="205"/>
      <c r="P14" s="205"/>
      <c r="Q14" s="205"/>
      <c r="R14" s="205"/>
      <c r="S14" s="205"/>
      <c r="T14" s="205"/>
      <c r="U14" s="205"/>
      <c r="V14" s="205"/>
    </row>
    <row r="15" spans="2:22" ht="23.25" customHeight="1">
      <c r="B15" s="213">
        <f t="shared" si="0"/>
        <v>8</v>
      </c>
      <c r="C15" s="209">
        <f>IF(ISBLANK(Case!E56),"",Case!E56)</f>
        <v>5</v>
      </c>
      <c r="D15" s="208">
        <v>6</v>
      </c>
      <c r="E15" s="205"/>
      <c r="F15" s="205"/>
      <c r="G15" s="205"/>
      <c r="H15" s="205"/>
      <c r="I15" s="205"/>
      <c r="J15" s="205"/>
      <c r="K15" s="205"/>
      <c r="L15" s="205"/>
      <c r="M15" s="205"/>
      <c r="N15" s="205"/>
      <c r="O15" s="205"/>
      <c r="P15" s="205"/>
      <c r="Q15" s="205"/>
      <c r="R15" s="205"/>
      <c r="S15" s="205"/>
      <c r="T15" s="205"/>
      <c r="U15" s="205"/>
      <c r="V15" s="205"/>
    </row>
    <row r="16" spans="2:22" ht="23.25" customHeight="1">
      <c r="B16" s="213">
        <f t="shared" si="0"/>
        <v>9</v>
      </c>
      <c r="C16" s="209">
        <f>IF(ISBLANK(Case!E57),"",Case!E57)</f>
        <v>32</v>
      </c>
      <c r="D16" s="208">
        <v>6</v>
      </c>
      <c r="E16" s="205"/>
      <c r="F16" s="205"/>
      <c r="G16" s="205"/>
      <c r="H16" s="205"/>
      <c r="I16" s="205"/>
      <c r="J16" s="205"/>
      <c r="K16" s="205"/>
      <c r="L16" s="205"/>
      <c r="M16" s="205"/>
      <c r="N16" s="205"/>
      <c r="O16" s="205"/>
      <c r="P16" s="205"/>
      <c r="Q16" s="205"/>
      <c r="R16" s="205"/>
      <c r="S16" s="205"/>
      <c r="T16" s="205"/>
      <c r="U16" s="205"/>
      <c r="V16" s="205"/>
    </row>
    <row r="17" spans="2:22" ht="23.25" customHeight="1">
      <c r="B17" s="213">
        <f t="shared" si="0"/>
        <v>10</v>
      </c>
      <c r="C17" s="209">
        <f>IF(ISBLANK(Case!E58),"",Case!E58)</f>
        <v>29</v>
      </c>
      <c r="D17" s="208">
        <v>6</v>
      </c>
      <c r="E17" s="205"/>
      <c r="F17" s="205"/>
      <c r="G17" s="205"/>
      <c r="H17" s="205"/>
      <c r="I17" s="205"/>
      <c r="J17" s="205"/>
      <c r="K17" s="205"/>
      <c r="L17" s="205"/>
      <c r="M17" s="205"/>
      <c r="N17" s="205"/>
      <c r="O17" s="205"/>
      <c r="P17" s="205"/>
      <c r="Q17" s="205"/>
      <c r="R17" s="205"/>
      <c r="S17" s="205"/>
      <c r="T17" s="205"/>
      <c r="U17" s="205"/>
      <c r="V17" s="205"/>
    </row>
    <row r="18" spans="2:22" ht="23.25" customHeight="1">
      <c r="B18" s="213">
        <f t="shared" si="0"/>
        <v>11</v>
      </c>
      <c r="C18" s="209">
        <f>IF(ISBLANK(Case!E59),"",Case!E59)</f>
        <v>30</v>
      </c>
      <c r="D18" s="208">
        <v>6</v>
      </c>
      <c r="E18" s="205"/>
      <c r="F18" s="205"/>
      <c r="G18" s="205"/>
      <c r="H18" s="205"/>
      <c r="I18" s="205"/>
      <c r="J18" s="205"/>
      <c r="K18" s="205"/>
      <c r="L18" s="205"/>
      <c r="M18" s="205"/>
      <c r="N18" s="205"/>
      <c r="O18" s="205"/>
      <c r="P18" s="205"/>
      <c r="Q18" s="205"/>
      <c r="R18" s="205"/>
      <c r="S18" s="205"/>
      <c r="T18" s="205"/>
      <c r="U18" s="205"/>
      <c r="V18" s="205"/>
    </row>
    <row r="19" spans="2:22" ht="23.25" customHeight="1">
      <c r="B19" s="213">
        <f t="shared" si="0"/>
        <v>12</v>
      </c>
      <c r="C19" s="209">
        <f>IF(ISBLANK(Case!E60),"",Case!E60)</f>
        <v>39</v>
      </c>
      <c r="D19" s="208">
        <v>6</v>
      </c>
      <c r="E19" s="205"/>
      <c r="F19" s="205"/>
      <c r="G19" s="205"/>
      <c r="H19" s="205"/>
      <c r="I19" s="205"/>
      <c r="J19" s="205"/>
      <c r="K19" s="205"/>
      <c r="L19" s="205"/>
      <c r="M19" s="205"/>
      <c r="N19" s="205"/>
      <c r="O19" s="205"/>
      <c r="P19" s="205"/>
      <c r="Q19" s="205"/>
      <c r="R19" s="205"/>
      <c r="S19" s="205"/>
      <c r="T19" s="205"/>
      <c r="U19" s="205"/>
      <c r="V19" s="205"/>
    </row>
    <row r="20" spans="2:22" ht="23.25" customHeight="1">
      <c r="B20" s="213">
        <f t="shared" si="0"/>
        <v>13</v>
      </c>
      <c r="C20" s="209">
        <f>IF(ISBLANK(Case!E61),"",Case!E61)</f>
        <v>31</v>
      </c>
      <c r="D20" s="208">
        <v>6</v>
      </c>
      <c r="E20" s="205"/>
      <c r="F20" s="205"/>
      <c r="G20" s="205"/>
      <c r="H20" s="205"/>
      <c r="I20" s="205"/>
      <c r="J20" s="205"/>
      <c r="K20" s="205"/>
      <c r="L20" s="205"/>
      <c r="M20" s="205"/>
      <c r="N20" s="205"/>
      <c r="O20" s="205"/>
      <c r="P20" s="205"/>
      <c r="Q20" s="205"/>
      <c r="R20" s="205"/>
      <c r="S20" s="205"/>
      <c r="T20" s="205"/>
      <c r="U20" s="205"/>
      <c r="V20" s="205"/>
    </row>
    <row r="21" spans="2:22" ht="23.25" customHeight="1">
      <c r="B21" s="213">
        <f t="shared" si="0"/>
        <v>14</v>
      </c>
      <c r="C21" s="209">
        <f>IF(ISBLANK(Case!E62),"",Case!E62)</f>
        <v>29</v>
      </c>
      <c r="D21" s="208">
        <v>6</v>
      </c>
      <c r="E21" s="205"/>
      <c r="F21" s="205"/>
      <c r="G21" s="205"/>
      <c r="H21" s="205"/>
      <c r="I21" s="205"/>
      <c r="J21" s="205"/>
      <c r="K21" s="205"/>
      <c r="L21" s="205"/>
      <c r="M21" s="205"/>
      <c r="N21" s="205"/>
      <c r="O21" s="205"/>
      <c r="P21" s="205"/>
      <c r="Q21" s="205"/>
      <c r="R21" s="205"/>
      <c r="S21" s="205"/>
      <c r="T21" s="205"/>
      <c r="U21" s="205"/>
      <c r="V21" s="205"/>
    </row>
    <row r="22" spans="2:22" ht="23.25" customHeight="1">
      <c r="B22" s="213">
        <f t="shared" si="0"/>
        <v>15</v>
      </c>
      <c r="C22" s="209">
        <f>IF(ISBLANK(Case!E63),"",Case!E63)</f>
        <v>3</v>
      </c>
      <c r="D22" s="208">
        <v>6</v>
      </c>
      <c r="E22" s="205"/>
      <c r="F22" s="205"/>
      <c r="G22" s="205"/>
      <c r="H22" s="205"/>
      <c r="I22" s="205"/>
      <c r="J22" s="205"/>
      <c r="K22" s="205"/>
      <c r="L22" s="205"/>
      <c r="M22" s="205"/>
      <c r="N22" s="205"/>
      <c r="O22" s="205"/>
      <c r="P22" s="205"/>
      <c r="Q22" s="205"/>
      <c r="R22" s="205"/>
      <c r="S22" s="205"/>
      <c r="T22" s="205"/>
      <c r="U22" s="205"/>
      <c r="V22" s="205"/>
    </row>
    <row r="23" spans="2:22" ht="23.25" customHeight="1">
      <c r="B23" s="213">
        <f t="shared" si="0"/>
        <v>16</v>
      </c>
      <c r="C23" s="209">
        <f>IF(ISBLANK(Case!E64),"",Case!E64)</f>
        <v>24</v>
      </c>
      <c r="D23" s="208">
        <v>6</v>
      </c>
      <c r="E23" s="205"/>
      <c r="F23" s="205"/>
      <c r="G23" s="205"/>
      <c r="H23" s="205"/>
      <c r="I23" s="205"/>
      <c r="J23" s="205"/>
      <c r="K23" s="205"/>
      <c r="L23" s="205"/>
      <c r="M23" s="205"/>
      <c r="N23" s="205"/>
      <c r="O23" s="205"/>
      <c r="P23" s="205"/>
      <c r="Q23" s="205"/>
      <c r="R23" s="205"/>
      <c r="S23" s="205"/>
      <c r="T23" s="205"/>
      <c r="U23" s="205"/>
      <c r="V23" s="205"/>
    </row>
    <row r="24" spans="2:22" ht="23.25" customHeight="1">
      <c r="B24" s="213">
        <f t="shared" si="0"/>
        <v>17</v>
      </c>
      <c r="C24" s="209">
        <f>IF(ISBLANK(Case!E65),"",Case!E65)</f>
        <v>24</v>
      </c>
      <c r="D24" s="208">
        <v>6</v>
      </c>
      <c r="E24" s="205"/>
      <c r="F24" s="205"/>
      <c r="G24" s="205"/>
      <c r="H24" s="205"/>
      <c r="I24" s="205"/>
      <c r="J24" s="205"/>
      <c r="K24" s="205"/>
      <c r="L24" s="205"/>
      <c r="M24" s="205"/>
      <c r="N24" s="205"/>
      <c r="O24" s="205"/>
      <c r="P24" s="205"/>
      <c r="Q24" s="205"/>
      <c r="R24" s="205"/>
      <c r="S24" s="205"/>
      <c r="T24" s="205"/>
      <c r="U24" s="205"/>
      <c r="V24" s="205"/>
    </row>
    <row r="25" spans="2:22" ht="23.25" customHeight="1">
      <c r="B25" s="213">
        <f t="shared" si="0"/>
        <v>18</v>
      </c>
      <c r="C25" s="209">
        <f>IF(ISBLANK(Case!E66),"",Case!E66)</f>
        <v>25</v>
      </c>
      <c r="D25" s="208">
        <v>6</v>
      </c>
      <c r="E25" s="205"/>
      <c r="F25" s="205"/>
      <c r="G25" s="205"/>
      <c r="H25" s="205"/>
      <c r="I25" s="205"/>
      <c r="J25" s="205"/>
      <c r="K25" s="205"/>
      <c r="L25" s="205"/>
      <c r="M25" s="205"/>
      <c r="N25" s="205"/>
      <c r="O25" s="205"/>
      <c r="P25" s="205"/>
      <c r="Q25" s="205"/>
      <c r="R25" s="205"/>
      <c r="S25" s="205"/>
      <c r="T25" s="205"/>
      <c r="U25" s="205"/>
      <c r="V25" s="205"/>
    </row>
    <row r="26" spans="2:22" ht="23.25" customHeight="1">
      <c r="B26" s="213">
        <f t="shared" si="0"/>
        <v>19</v>
      </c>
      <c r="C26" s="209">
        <f>IF(ISBLANK(Case!E67),"",Case!E67)</f>
        <v>24</v>
      </c>
      <c r="D26" s="208">
        <v>6</v>
      </c>
      <c r="E26" s="205"/>
      <c r="F26" s="205"/>
      <c r="G26" s="205"/>
      <c r="H26" s="205"/>
      <c r="I26" s="205"/>
      <c r="J26" s="205"/>
      <c r="K26" s="205"/>
      <c r="L26" s="205"/>
      <c r="M26" s="205"/>
      <c r="N26" s="205"/>
      <c r="O26" s="205"/>
      <c r="P26" s="205"/>
      <c r="Q26" s="205"/>
      <c r="R26" s="205"/>
      <c r="S26" s="205"/>
      <c r="T26" s="205"/>
      <c r="U26" s="205"/>
      <c r="V26" s="205"/>
    </row>
    <row r="27" spans="2:22" ht="23.25" customHeight="1">
      <c r="B27" s="213">
        <f t="shared" si="0"/>
        <v>20</v>
      </c>
      <c r="C27" s="209">
        <f>IF(ISBLANK(Case!E68),"",Case!E68)</f>
        <v>25</v>
      </c>
      <c r="D27" s="208">
        <v>6</v>
      </c>
      <c r="E27" s="205"/>
      <c r="F27" s="205"/>
      <c r="G27" s="205"/>
      <c r="H27" s="205"/>
      <c r="I27" s="205"/>
      <c r="J27" s="205"/>
      <c r="K27" s="205"/>
      <c r="L27" s="205"/>
      <c r="M27" s="205"/>
      <c r="N27" s="205"/>
      <c r="O27" s="205"/>
      <c r="P27" s="205"/>
      <c r="Q27" s="205"/>
      <c r="R27" s="205"/>
      <c r="S27" s="205"/>
      <c r="T27" s="205"/>
      <c r="U27" s="205"/>
      <c r="V27" s="205"/>
    </row>
    <row r="28" spans="2:22" ht="23.25" customHeight="1">
      <c r="B28" s="213">
        <f t="shared" si="0"/>
        <v>21</v>
      </c>
      <c r="C28" s="209">
        <f>IF(ISBLANK(Case!E88),"",Case!E88)</f>
        <v>1987</v>
      </c>
      <c r="D28" s="208">
        <v>6</v>
      </c>
    </row>
    <row r="29" spans="2:22" ht="23.25" customHeight="1">
      <c r="B29" s="213">
        <f t="shared" si="0"/>
        <v>22</v>
      </c>
      <c r="C29" s="209">
        <f>IF(ISBLANK(Case!E89),"",Case!E89)</f>
        <v>2823</v>
      </c>
      <c r="D29" s="208">
        <v>6</v>
      </c>
    </row>
    <row r="30" spans="2:22" ht="23.25" customHeight="1">
      <c r="B30" s="213">
        <f t="shared" si="0"/>
        <v>23</v>
      </c>
      <c r="C30" s="209">
        <f>IF(ISBLANK(Case!E90),"",Case!E90)</f>
        <v>2718</v>
      </c>
      <c r="D30" s="208">
        <v>6</v>
      </c>
    </row>
    <row r="31" spans="2:22" ht="23.25" customHeight="1">
      <c r="B31" s="213">
        <f t="shared" si="0"/>
        <v>24</v>
      </c>
      <c r="C31" s="209">
        <f>IF(ISBLANK(Case!E91),"",Case!E91)</f>
        <v>1698</v>
      </c>
      <c r="D31" s="208">
        <v>6</v>
      </c>
    </row>
    <row r="32" spans="2:22" s="202" customFormat="1" ht="23.25" customHeight="1">
      <c r="B32" s="213">
        <f t="shared" si="0"/>
        <v>25</v>
      </c>
      <c r="C32" s="209">
        <f>IF(ISBLANK(Case!E92),"",Case!E92)</f>
        <v>1990</v>
      </c>
      <c r="D32" s="208">
        <v>6</v>
      </c>
    </row>
    <row r="33" spans="2:4" s="202" customFormat="1" ht="23.25" customHeight="1">
      <c r="B33" s="213">
        <f t="shared" si="0"/>
        <v>26</v>
      </c>
      <c r="C33" s="209">
        <f>IF(ISBLANK(Case!E93),"",Case!E93)</f>
        <v>2771</v>
      </c>
      <c r="D33" s="208">
        <v>6</v>
      </c>
    </row>
    <row r="34" spans="2:4" s="202" customFormat="1" ht="23.25" customHeight="1">
      <c r="B34" s="213">
        <f t="shared" si="0"/>
        <v>27</v>
      </c>
      <c r="C34" s="209">
        <f>IF(ISBLANK(Case!E94),"",Case!E94)</f>
        <v>2199</v>
      </c>
      <c r="D34" s="208">
        <v>6</v>
      </c>
    </row>
    <row r="35" spans="2:4" s="202" customFormat="1" ht="23.25" customHeight="1">
      <c r="B35" s="213">
        <f t="shared" si="0"/>
        <v>28</v>
      </c>
      <c r="C35" s="209">
        <f>IF(ISBLANK(Case!E95),"",Case!E95)</f>
        <v>2227</v>
      </c>
      <c r="D35" s="208">
        <v>6</v>
      </c>
    </row>
    <row r="36" spans="2:4" s="202" customFormat="1" ht="23.25" customHeight="1">
      <c r="B36" s="213">
        <f t="shared" si="0"/>
        <v>29</v>
      </c>
      <c r="C36" s="209">
        <f>IF(ISBLANK(Case!E96),"",Case!E96)</f>
        <v>1538</v>
      </c>
      <c r="D36" s="208">
        <v>6</v>
      </c>
    </row>
    <row r="37" spans="2:4" s="202" customFormat="1" ht="23.25" customHeight="1">
      <c r="B37" s="213">
        <f t="shared" si="0"/>
        <v>30</v>
      </c>
      <c r="C37" s="209">
        <f>IF(ISBLANK(Case!E97),"",Case!E97)</f>
        <v>2003</v>
      </c>
      <c r="D37" s="208">
        <v>6</v>
      </c>
    </row>
    <row r="38" spans="2:4" s="202" customFormat="1" ht="23.25" customHeight="1">
      <c r="B38" s="213">
        <f t="shared" si="0"/>
        <v>31</v>
      </c>
      <c r="C38" s="209">
        <f>IF(ISBLANK(Case!E98),"",Case!E98)</f>
        <v>1568</v>
      </c>
      <c r="D38" s="208">
        <v>6</v>
      </c>
    </row>
    <row r="39" spans="2:4" s="202" customFormat="1" ht="23.25" customHeight="1">
      <c r="B39" s="213">
        <f t="shared" si="0"/>
        <v>32</v>
      </c>
      <c r="C39" s="209">
        <f>IF(ISBLANK(Case!E99),"",Case!E99)</f>
        <v>2406</v>
      </c>
      <c r="D39" s="208">
        <v>6</v>
      </c>
    </row>
    <row r="40" spans="2:4" s="202" customFormat="1" ht="23.25" customHeight="1">
      <c r="B40" s="213">
        <f t="shared" si="0"/>
        <v>33</v>
      </c>
      <c r="C40" s="209">
        <f>IF(ISBLANK(Case!E100),"",Case!E100)</f>
        <v>1050</v>
      </c>
      <c r="D40" s="208">
        <v>6</v>
      </c>
    </row>
    <row r="41" spans="2:4" s="202" customFormat="1" ht="23.25" customHeight="1">
      <c r="B41" s="213">
        <f t="shared" si="0"/>
        <v>34</v>
      </c>
      <c r="C41" s="209">
        <f>IF(ISBLANK(Case!E101),"",Case!E101)</f>
        <v>2453</v>
      </c>
      <c r="D41" s="208">
        <v>6</v>
      </c>
    </row>
    <row r="42" spans="2:4" s="202" customFormat="1" ht="23.25" customHeight="1">
      <c r="B42" s="213">
        <f t="shared" si="0"/>
        <v>35</v>
      </c>
      <c r="C42" s="209">
        <f>IF(ISBLANK(Case!E102),"",Case!E102)</f>
        <v>1698</v>
      </c>
      <c r="D42" s="208">
        <v>6</v>
      </c>
    </row>
    <row r="43" spans="2:4" s="202" customFormat="1" ht="23.25" customHeight="1">
      <c r="B43" s="213">
        <f t="shared" si="0"/>
        <v>36</v>
      </c>
      <c r="C43" s="209">
        <f>IF(ISBLANK(Case!E103),"",Case!E103)</f>
        <v>1133</v>
      </c>
      <c r="D43" s="208">
        <v>6</v>
      </c>
    </row>
    <row r="44" spans="2:4" s="202" customFormat="1" ht="23.25" customHeight="1">
      <c r="B44" s="213">
        <f t="shared" si="0"/>
        <v>37</v>
      </c>
      <c r="C44" s="209">
        <f>IF(ISBLANK(Case!E104),"",Case!E104)</f>
        <v>1327</v>
      </c>
      <c r="D44" s="208">
        <v>6</v>
      </c>
    </row>
    <row r="45" spans="2:4" s="202" customFormat="1" ht="23.25" customHeight="1">
      <c r="B45" s="213">
        <f t="shared" si="0"/>
        <v>38</v>
      </c>
      <c r="C45" s="209">
        <f>IF(ISBLANK(Case!E105),"",Case!E105)</f>
        <v>2153</v>
      </c>
      <c r="D45" s="208">
        <v>6</v>
      </c>
    </row>
    <row r="46" spans="2:4" s="202" customFormat="1" ht="23.25" customHeight="1">
      <c r="B46" s="213">
        <f t="shared" si="0"/>
        <v>39</v>
      </c>
      <c r="C46" s="209">
        <f>IF(ISBLANK(Case!E106),"",Case!E106)</f>
        <v>2406</v>
      </c>
      <c r="D46" s="208">
        <v>6</v>
      </c>
    </row>
    <row r="47" spans="2:4" s="202" customFormat="1" ht="23.25" customHeight="1">
      <c r="B47" s="213">
        <f t="shared" si="0"/>
        <v>40</v>
      </c>
      <c r="C47" s="209">
        <f>IF(ISBLANK(Case!E107),"",Case!E107)</f>
        <v>1750</v>
      </c>
      <c r="D47" s="208">
        <v>6</v>
      </c>
    </row>
    <row r="48" spans="2:4" s="202" customFormat="1" ht="23.25" customHeight="1">
      <c r="B48" s="213">
        <f t="shared" si="0"/>
        <v>41</v>
      </c>
      <c r="C48" s="209">
        <f>IF(ISBLANK(Case!E129),"",Case!E129)</f>
        <v>860</v>
      </c>
      <c r="D48" s="208">
        <v>6</v>
      </c>
    </row>
    <row r="49" spans="2:4" s="202" customFormat="1" ht="23.25" customHeight="1">
      <c r="B49" s="213">
        <f t="shared" si="0"/>
        <v>42</v>
      </c>
      <c r="C49" s="209">
        <f>IF(ISBLANK(Case!E130),"",Case!E130)</f>
        <v>653</v>
      </c>
      <c r="D49" s="208">
        <v>6</v>
      </c>
    </row>
    <row r="50" spans="2:4" s="202" customFormat="1" ht="23.25" customHeight="1">
      <c r="B50" s="213">
        <f t="shared" si="0"/>
        <v>43</v>
      </c>
      <c r="C50" s="209">
        <f>IF(ISBLANK(Case!E131),"",Case!E131)</f>
        <v>635</v>
      </c>
      <c r="D50" s="208">
        <v>6</v>
      </c>
    </row>
    <row r="51" spans="2:4" s="202" customFormat="1" ht="23.25" customHeight="1">
      <c r="B51" s="213">
        <f t="shared" si="0"/>
        <v>44</v>
      </c>
      <c r="C51" s="209">
        <f>IF(ISBLANK(Case!E132),"",Case!E132)</f>
        <v>627</v>
      </c>
      <c r="D51" s="208">
        <v>6</v>
      </c>
    </row>
    <row r="52" spans="2:4" s="202" customFormat="1" ht="23.25" customHeight="1">
      <c r="B52" s="213">
        <f t="shared" si="0"/>
        <v>45</v>
      </c>
      <c r="C52" s="209">
        <f>IF(ISBLANK(Case!E133),"",Case!E133)</f>
        <v>469</v>
      </c>
      <c r="D52" s="208">
        <v>6</v>
      </c>
    </row>
    <row r="53" spans="2:4" s="202" customFormat="1" ht="23.25" customHeight="1">
      <c r="B53" s="213">
        <f t="shared" si="0"/>
        <v>46</v>
      </c>
      <c r="C53" s="209">
        <f>IF(ISBLANK(Case!E134),"",Case!E134)</f>
        <v>544</v>
      </c>
      <c r="D53" s="208">
        <v>6</v>
      </c>
    </row>
    <row r="54" spans="2:4" s="202" customFormat="1" ht="23.25" customHeight="1">
      <c r="B54" s="213">
        <f t="shared" si="0"/>
        <v>47</v>
      </c>
      <c r="C54" s="209">
        <f>IF(ISBLANK(Case!E135),"",Case!E135)</f>
        <v>789</v>
      </c>
      <c r="D54" s="208">
        <v>6</v>
      </c>
    </row>
    <row r="55" spans="2:4" s="202" customFormat="1" ht="23.25" customHeight="1">
      <c r="B55" s="213">
        <f t="shared" si="0"/>
        <v>48</v>
      </c>
      <c r="C55" s="209">
        <f>IF(ISBLANK(Case!E136),"",Case!E136)</f>
        <v>893</v>
      </c>
      <c r="D55" s="208">
        <v>6</v>
      </c>
    </row>
    <row r="56" spans="2:4" s="202" customFormat="1" ht="23.25" customHeight="1">
      <c r="B56" s="213">
        <f t="shared" si="0"/>
        <v>49</v>
      </c>
      <c r="C56" s="209">
        <f>IF(ISBLANK(Case!E137),"",Case!E137)</f>
        <v>340</v>
      </c>
      <c r="D56" s="208">
        <v>6</v>
      </c>
    </row>
    <row r="57" spans="2:4" s="202" customFormat="1" ht="23.25" customHeight="1">
      <c r="B57" s="213">
        <f t="shared" si="0"/>
        <v>50</v>
      </c>
      <c r="C57" s="209">
        <f>IF(ISBLANK(Case!E138),"",Case!E138)</f>
        <v>359</v>
      </c>
      <c r="D57" s="208">
        <v>6</v>
      </c>
    </row>
    <row r="58" spans="2:4" s="202" customFormat="1" ht="23.25" customHeight="1">
      <c r="B58" s="213">
        <f t="shared" si="0"/>
        <v>51</v>
      </c>
      <c r="C58" s="209">
        <f>IF(ISBLANK(Case!E139),"",Case!E139)</f>
        <v>517</v>
      </c>
      <c r="D58" s="208">
        <v>6</v>
      </c>
    </row>
    <row r="59" spans="2:4" s="202" customFormat="1" ht="23.25" customHeight="1">
      <c r="B59" s="213">
        <f t="shared" si="0"/>
        <v>52</v>
      </c>
      <c r="C59" s="209">
        <f>IF(ISBLANK(Case!E140),"",Case!E140)</f>
        <v>653</v>
      </c>
      <c r="D59" s="208">
        <v>6</v>
      </c>
    </row>
    <row r="60" spans="2:4" s="202" customFormat="1" ht="23.25" customHeight="1">
      <c r="B60" s="213">
        <f t="shared" si="0"/>
        <v>53</v>
      </c>
      <c r="C60" s="209">
        <f>IF(ISBLANK(Case!E141),"",Case!E141)</f>
        <v>554</v>
      </c>
      <c r="D60" s="208">
        <v>6</v>
      </c>
    </row>
    <row r="61" spans="2:4" s="202" customFormat="1" ht="23.25" customHeight="1">
      <c r="B61" s="213">
        <f t="shared" si="0"/>
        <v>54</v>
      </c>
      <c r="C61" s="209">
        <f>IF(ISBLANK(Case!E142),"",Case!E142)</f>
        <v>923</v>
      </c>
      <c r="D61" s="208">
        <v>6</v>
      </c>
    </row>
    <row r="62" spans="2:4" s="202" customFormat="1" ht="23.25" customHeight="1">
      <c r="B62" s="213">
        <f t="shared" si="0"/>
        <v>55</v>
      </c>
      <c r="C62" s="209">
        <f>IF(ISBLANK(Case!E143),"",Case!E143)</f>
        <v>923</v>
      </c>
      <c r="D62" s="208">
        <v>6</v>
      </c>
    </row>
    <row r="63" spans="2:4" s="202" customFormat="1" ht="23.25" customHeight="1">
      <c r="B63" s="213">
        <f t="shared" si="0"/>
        <v>56</v>
      </c>
      <c r="C63" s="209">
        <f>IF(ISBLANK(Case!E144),"",Case!E144)</f>
        <v>517</v>
      </c>
      <c r="D63" s="208">
        <v>6</v>
      </c>
    </row>
    <row r="64" spans="2:4" s="202" customFormat="1" ht="23.25" customHeight="1">
      <c r="B64" s="213">
        <f t="shared" si="0"/>
        <v>57</v>
      </c>
      <c r="C64" s="209">
        <f>IF(ISBLANK(Case!E145),"",Case!E145)</f>
        <v>1042</v>
      </c>
      <c r="D64" s="208">
        <v>6</v>
      </c>
    </row>
    <row r="65" spans="2:4" s="202" customFormat="1" ht="23.25" customHeight="1">
      <c r="B65" s="213">
        <f t="shared" si="0"/>
        <v>58</v>
      </c>
      <c r="C65" s="209">
        <f>IF(ISBLANK(Case!E146),"",Case!E146)</f>
        <v>1070</v>
      </c>
      <c r="D65" s="208">
        <v>6</v>
      </c>
    </row>
    <row r="66" spans="2:4" s="202" customFormat="1" ht="23.25" customHeight="1">
      <c r="B66" s="213">
        <f t="shared" si="0"/>
        <v>59</v>
      </c>
      <c r="C66" s="209">
        <f>IF(ISBLANK(Case!E147),"",Case!E147)</f>
        <v>653</v>
      </c>
      <c r="D66" s="208">
        <v>6</v>
      </c>
    </row>
    <row r="67" spans="2:4" s="202" customFormat="1" ht="23.25" customHeight="1">
      <c r="B67" s="213">
        <f t="shared" si="0"/>
        <v>60</v>
      </c>
      <c r="C67" s="209">
        <f>IF(ISBLANK(Case!E148),"",Case!E148)</f>
        <v>912</v>
      </c>
      <c r="D67" s="208">
        <v>6</v>
      </c>
    </row>
    <row r="68" spans="2:4" s="202" customFormat="1" ht="23.25" customHeight="1">
      <c r="B68" s="213">
        <f t="shared" si="0"/>
        <v>61</v>
      </c>
      <c r="C68" s="209">
        <f>IF(ISBLANK(Case!E167),"",Case!E167)</f>
        <v>160</v>
      </c>
      <c r="D68" s="208">
        <v>6</v>
      </c>
    </row>
    <row r="69" spans="2:4" s="202" customFormat="1" ht="23.25" customHeight="1">
      <c r="B69" s="213">
        <f t="shared" si="0"/>
        <v>62</v>
      </c>
      <c r="C69" s="209">
        <f>IF(ISBLANK(Case!E168),"",Case!E168)</f>
        <v>14</v>
      </c>
      <c r="D69" s="208">
        <v>6</v>
      </c>
    </row>
    <row r="70" spans="2:4" s="202" customFormat="1" ht="23.25" customHeight="1">
      <c r="B70" s="213">
        <f t="shared" si="0"/>
        <v>63</v>
      </c>
      <c r="C70" s="209">
        <f>IF(ISBLANK(Case!E169),"",Case!E169)</f>
        <v>71</v>
      </c>
      <c r="D70" s="208">
        <v>6</v>
      </c>
    </row>
    <row r="71" spans="2:4" s="202" customFormat="1" ht="23.25" customHeight="1">
      <c r="B71" s="213">
        <f t="shared" si="0"/>
        <v>64</v>
      </c>
      <c r="C71" s="209">
        <f>IF(ISBLANK(Case!E170),"",Case!E170)</f>
        <v>8</v>
      </c>
      <c r="D71" s="208">
        <v>6</v>
      </c>
    </row>
    <row r="72" spans="2:4" s="202" customFormat="1" ht="23.25" customHeight="1">
      <c r="B72" s="213">
        <f t="shared" si="0"/>
        <v>65</v>
      </c>
      <c r="C72" s="209">
        <f>IF(ISBLANK(Case!E171),"",Case!E171)</f>
        <v>36</v>
      </c>
      <c r="D72" s="208">
        <v>6</v>
      </c>
    </row>
    <row r="73" spans="2:4" s="202" customFormat="1" ht="23.25" customHeight="1">
      <c r="B73" s="213">
        <f t="shared" ref="B73:B136" si="1">B72+1</f>
        <v>66</v>
      </c>
      <c r="C73" s="209">
        <f>IF(ISBLANK(Case!E172),"",Case!E172)</f>
        <v>444</v>
      </c>
      <c r="D73" s="208">
        <v>6</v>
      </c>
    </row>
    <row r="74" spans="2:4" s="202" customFormat="1" ht="23.25" customHeight="1">
      <c r="B74" s="213">
        <f t="shared" si="1"/>
        <v>67</v>
      </c>
      <c r="C74" s="209">
        <f>IF(ISBLANK(Case!E173),"",Case!E173)</f>
        <v>472</v>
      </c>
      <c r="D74" s="208">
        <v>6</v>
      </c>
    </row>
    <row r="75" spans="2:4" s="202" customFormat="1" ht="23.25" customHeight="1">
      <c r="B75" s="213">
        <f t="shared" si="1"/>
        <v>68</v>
      </c>
      <c r="C75" s="209">
        <f>IF(ISBLANK(Case!E174),"",Case!E174)</f>
        <v>19</v>
      </c>
      <c r="D75" s="208">
        <v>6</v>
      </c>
    </row>
    <row r="76" spans="2:4" s="202" customFormat="1" ht="23.25" customHeight="1">
      <c r="B76" s="213">
        <f t="shared" si="1"/>
        <v>69</v>
      </c>
      <c r="C76" s="209">
        <f>IF(ISBLANK(Case!E175),"",Case!E175)</f>
        <v>44</v>
      </c>
      <c r="D76" s="208">
        <v>6</v>
      </c>
    </row>
    <row r="77" spans="2:4" s="202" customFormat="1" ht="23.25" customHeight="1">
      <c r="B77" s="213">
        <f t="shared" si="1"/>
        <v>70</v>
      </c>
      <c r="C77" s="209">
        <f>IF(ISBLANK(Case!E176),"",Case!E176)</f>
        <v>308</v>
      </c>
      <c r="D77" s="208">
        <v>6</v>
      </c>
    </row>
    <row r="78" spans="2:4" s="202" customFormat="1" ht="23.25" customHeight="1">
      <c r="B78" s="213">
        <f t="shared" si="1"/>
        <v>71</v>
      </c>
      <c r="C78" s="209">
        <f>IF(ISBLANK(Case!E177),"",Case!E177)</f>
        <v>327</v>
      </c>
      <c r="D78" s="208">
        <v>6</v>
      </c>
    </row>
    <row r="79" spans="2:4" s="202" customFormat="1" ht="23.25" customHeight="1">
      <c r="B79" s="213">
        <f t="shared" si="1"/>
        <v>72</v>
      </c>
      <c r="C79" s="209">
        <f>IF(ISBLANK(Case!E178),"",Case!E178)</f>
        <v>107</v>
      </c>
      <c r="D79" s="208">
        <v>6</v>
      </c>
    </row>
    <row r="80" spans="2:4" s="202" customFormat="1" ht="23.25" customHeight="1">
      <c r="B80" s="213">
        <f t="shared" si="1"/>
        <v>73</v>
      </c>
      <c r="C80" s="209">
        <f>IF(ISBLANK(Case!E179),"",Case!E179)</f>
        <v>515</v>
      </c>
      <c r="D80" s="208">
        <v>6</v>
      </c>
    </row>
    <row r="81" spans="2:4" s="202" customFormat="1" ht="23.25" customHeight="1">
      <c r="B81" s="213">
        <f t="shared" si="1"/>
        <v>74</v>
      </c>
      <c r="C81" s="209">
        <f>IF(ISBLANK(Case!E180),"",Case!E180)</f>
        <v>24</v>
      </c>
      <c r="D81" s="208">
        <v>6</v>
      </c>
    </row>
    <row r="82" spans="2:4" s="202" customFormat="1" ht="23.25" customHeight="1">
      <c r="B82" s="213">
        <f t="shared" si="1"/>
        <v>75</v>
      </c>
      <c r="C82" s="209">
        <f>IF(ISBLANK(Case!E181),"",Case!E181)</f>
        <v>48</v>
      </c>
      <c r="D82" s="208">
        <v>6</v>
      </c>
    </row>
    <row r="83" spans="2:4" s="202" customFormat="1" ht="23.25" customHeight="1">
      <c r="B83" s="213">
        <f t="shared" si="1"/>
        <v>76</v>
      </c>
      <c r="C83" s="209">
        <f>IF(ISBLANK(Case!E182),"",Case!E182)</f>
        <v>80</v>
      </c>
      <c r="D83" s="208">
        <v>6</v>
      </c>
    </row>
    <row r="84" spans="2:4" s="202" customFormat="1" ht="23.25" customHeight="1">
      <c r="B84" s="213">
        <f t="shared" si="1"/>
        <v>77</v>
      </c>
      <c r="C84" s="209">
        <f>IF(ISBLANK(Case!E183),"",Case!E183)</f>
        <v>243</v>
      </c>
      <c r="D84" s="208">
        <v>6</v>
      </c>
    </row>
    <row r="85" spans="2:4" s="202" customFormat="1" ht="23.25" customHeight="1">
      <c r="B85" s="213">
        <f t="shared" si="1"/>
        <v>78</v>
      </c>
      <c r="C85" s="209">
        <f>IF(ISBLANK(Case!E184),"",Case!E184)</f>
        <v>72</v>
      </c>
      <c r="D85" s="208">
        <v>6</v>
      </c>
    </row>
    <row r="86" spans="2:4" s="202" customFormat="1" ht="23.25" customHeight="1">
      <c r="B86" s="213">
        <f t="shared" si="1"/>
        <v>79</v>
      </c>
      <c r="C86" s="209">
        <f>IF(ISBLANK(Case!E185),"",Case!E185)</f>
        <v>14</v>
      </c>
      <c r="D86" s="208">
        <v>6</v>
      </c>
    </row>
    <row r="87" spans="2:4" s="202" customFormat="1" ht="23.25" customHeight="1">
      <c r="B87" s="213">
        <f t="shared" si="1"/>
        <v>80</v>
      </c>
      <c r="C87" s="209">
        <f>IF(ISBLANK(Case!E186),"",Case!E186)</f>
        <v>408</v>
      </c>
      <c r="D87" s="208">
        <v>6</v>
      </c>
    </row>
    <row r="88" spans="2:4" s="202" customFormat="1" ht="23.25" customHeight="1">
      <c r="B88" s="213">
        <f t="shared" si="1"/>
        <v>81</v>
      </c>
      <c r="C88" s="209">
        <f>IF(ISBLANK(Case!E206),"",Case!E206)</f>
        <v>14</v>
      </c>
      <c r="D88" s="208">
        <v>8</v>
      </c>
    </row>
    <row r="89" spans="2:4" s="202" customFormat="1" ht="23.25" customHeight="1">
      <c r="B89" s="213">
        <f t="shared" si="1"/>
        <v>82</v>
      </c>
      <c r="C89" s="209">
        <f>IF(ISBLANK(Case!E207),"",Case!E207)</f>
        <v>20</v>
      </c>
      <c r="D89" s="208">
        <v>8</v>
      </c>
    </row>
    <row r="90" spans="2:4" s="202" customFormat="1" ht="23.25" customHeight="1">
      <c r="B90" s="213">
        <f t="shared" si="1"/>
        <v>83</v>
      </c>
      <c r="C90" s="209">
        <f>IF(ISBLANK(Case!E208),"",Case!E208)</f>
        <v>20</v>
      </c>
      <c r="D90" s="208">
        <v>8</v>
      </c>
    </row>
    <row r="91" spans="2:4" s="202" customFormat="1" ht="23.25" customHeight="1">
      <c r="B91" s="213">
        <f t="shared" si="1"/>
        <v>84</v>
      </c>
      <c r="C91" s="209">
        <f>IF(ISBLANK(Case!E209),"",Case!E209)</f>
        <v>15</v>
      </c>
      <c r="D91" s="208">
        <v>8</v>
      </c>
    </row>
    <row r="92" spans="2:4" s="202" customFormat="1" ht="23.25" customHeight="1">
      <c r="B92" s="213">
        <f t="shared" si="1"/>
        <v>85</v>
      </c>
      <c r="C92" s="209">
        <f>IF(ISBLANK(Case!E210),"",Case!E210)</f>
        <v>24</v>
      </c>
      <c r="D92" s="208">
        <v>8</v>
      </c>
    </row>
    <row r="93" spans="2:4" s="202" customFormat="1" ht="23.25" customHeight="1">
      <c r="B93" s="213">
        <f t="shared" si="1"/>
        <v>86</v>
      </c>
      <c r="C93" s="209">
        <f>IF(ISBLANK(Case!E211),"",Case!E211)</f>
        <v>24</v>
      </c>
      <c r="D93" s="208">
        <v>8</v>
      </c>
    </row>
    <row r="94" spans="2:4" s="202" customFormat="1" ht="23.25" customHeight="1">
      <c r="B94" s="213">
        <f t="shared" si="1"/>
        <v>87</v>
      </c>
      <c r="C94" s="209">
        <f>IF(ISBLANK(Case!E212),"",Case!E212)</f>
        <v>14</v>
      </c>
      <c r="D94" s="208">
        <v>8</v>
      </c>
    </row>
    <row r="95" spans="2:4" s="202" customFormat="1" ht="23.25" customHeight="1">
      <c r="B95" s="213">
        <f t="shared" si="1"/>
        <v>88</v>
      </c>
      <c r="C95" s="209">
        <f>IF(ISBLANK(Case!E213),"",Case!E213)</f>
        <v>26</v>
      </c>
      <c r="D95" s="208">
        <v>8</v>
      </c>
    </row>
    <row r="96" spans="2:4" s="202" customFormat="1" ht="23.25" customHeight="1">
      <c r="B96" s="213">
        <f t="shared" si="1"/>
        <v>89</v>
      </c>
      <c r="C96" s="209">
        <f>IF(ISBLANK(Case!E214),"",Case!E214)</f>
        <v>16</v>
      </c>
      <c r="D96" s="208">
        <v>8</v>
      </c>
    </row>
    <row r="97" spans="2:4" s="202" customFormat="1" ht="23.25" customHeight="1">
      <c r="B97" s="213">
        <f t="shared" si="1"/>
        <v>90</v>
      </c>
      <c r="C97" s="209">
        <f>IF(ISBLANK(Case!E215),"",Case!E215)</f>
        <v>24</v>
      </c>
      <c r="D97" s="208">
        <v>8</v>
      </c>
    </row>
    <row r="98" spans="2:4" s="202" customFormat="1" ht="23.25" customHeight="1">
      <c r="B98" s="213">
        <f t="shared" si="1"/>
        <v>91</v>
      </c>
      <c r="C98" s="209">
        <f>IF(ISBLANK(Case!E216),"",Case!E216)</f>
        <v>14</v>
      </c>
      <c r="D98" s="208">
        <v>8</v>
      </c>
    </row>
    <row r="99" spans="2:4" s="202" customFormat="1" ht="23.25" customHeight="1">
      <c r="B99" s="213">
        <f t="shared" si="1"/>
        <v>92</v>
      </c>
      <c r="C99" s="209">
        <f>IF(ISBLANK(Case!E217),"",Case!E217)</f>
        <v>25</v>
      </c>
      <c r="D99" s="208">
        <v>8</v>
      </c>
    </row>
    <row r="100" spans="2:4" s="202" customFormat="1" ht="23.25" customHeight="1">
      <c r="B100" s="213">
        <f t="shared" si="1"/>
        <v>93</v>
      </c>
      <c r="C100" s="209">
        <f>IF(ISBLANK(Case!E218),"",Case!E218)</f>
        <v>16</v>
      </c>
      <c r="D100" s="208">
        <v>8</v>
      </c>
    </row>
    <row r="101" spans="2:4" s="202" customFormat="1" ht="23.25" customHeight="1">
      <c r="B101" s="213">
        <f t="shared" si="1"/>
        <v>94</v>
      </c>
      <c r="C101" s="209">
        <f>IF(ISBLANK(Case!E219),"",Case!E219)</f>
        <v>21</v>
      </c>
      <c r="D101" s="208">
        <v>8</v>
      </c>
    </row>
    <row r="102" spans="2:4" s="202" customFormat="1" ht="23.25" customHeight="1">
      <c r="B102" s="213">
        <f t="shared" si="1"/>
        <v>95</v>
      </c>
      <c r="C102" s="209">
        <f>IF(ISBLANK(Case!E220),"",Case!E220)</f>
        <v>24</v>
      </c>
      <c r="D102" s="208">
        <v>8</v>
      </c>
    </row>
    <row r="103" spans="2:4" s="202" customFormat="1" ht="23.25" customHeight="1">
      <c r="B103" s="213">
        <f t="shared" si="1"/>
        <v>96</v>
      </c>
      <c r="C103" s="209">
        <f>IF(ISBLANK(Case!E221),"",Case!E221)</f>
        <v>16</v>
      </c>
      <c r="D103" s="208">
        <v>8</v>
      </c>
    </row>
    <row r="104" spans="2:4" s="202" customFormat="1" ht="23.25" customHeight="1">
      <c r="B104" s="213">
        <f t="shared" si="1"/>
        <v>97</v>
      </c>
      <c r="C104" s="209">
        <f>IF(ISBLANK(Case!E222),"",Case!E222)</f>
        <v>14</v>
      </c>
      <c r="D104" s="208">
        <v>8</v>
      </c>
    </row>
    <row r="105" spans="2:4" s="202" customFormat="1" ht="23.25" customHeight="1">
      <c r="B105" s="213">
        <f t="shared" si="1"/>
        <v>98</v>
      </c>
      <c r="C105" s="209">
        <f>IF(ISBLANK(Case!E223),"",Case!E223)</f>
        <v>17</v>
      </c>
      <c r="D105" s="208">
        <v>8</v>
      </c>
    </row>
    <row r="106" spans="2:4" s="202" customFormat="1" ht="23.25" customHeight="1">
      <c r="B106" s="213">
        <f t="shared" si="1"/>
        <v>99</v>
      </c>
      <c r="C106" s="209">
        <f>IF(ISBLANK(Case!E224),"",Case!E224)</f>
        <v>27</v>
      </c>
      <c r="D106" s="208">
        <v>8</v>
      </c>
    </row>
    <row r="107" spans="2:4" s="202" customFormat="1" ht="23.25" customHeight="1">
      <c r="B107" s="213">
        <f t="shared" si="1"/>
        <v>100</v>
      </c>
      <c r="C107" s="209">
        <f>IF(ISBLANK(Case!E225),"",Case!E225)</f>
        <v>16</v>
      </c>
      <c r="D107" s="208">
        <v>8</v>
      </c>
    </row>
    <row r="108" spans="2:4" s="202" customFormat="1" ht="23.25" customHeight="1">
      <c r="B108" s="213">
        <f t="shared" si="1"/>
        <v>101</v>
      </c>
      <c r="C108" s="209" t="str">
        <f ca="1">IF(ISBLANK(Case!E248),"",Case!E248)</f>
        <v>B8</v>
      </c>
      <c r="D108" s="208">
        <v>9</v>
      </c>
    </row>
    <row r="109" spans="2:4" s="202" customFormat="1" ht="23.25" customHeight="1">
      <c r="B109" s="213">
        <f t="shared" si="1"/>
        <v>102</v>
      </c>
      <c r="C109" s="209" t="str">
        <f ca="1">IF(ISBLANK(Case!E249),"",Case!E249)</f>
        <v>U21</v>
      </c>
      <c r="D109" s="208">
        <v>9</v>
      </c>
    </row>
    <row r="110" spans="2:4" s="202" customFormat="1" ht="23.25" customHeight="1">
      <c r="B110" s="213">
        <f t="shared" si="1"/>
        <v>103</v>
      </c>
      <c r="C110" s="209" t="str">
        <f ca="1">IF(ISBLANK(Case!E250),"",Case!E250)</f>
        <v>B6</v>
      </c>
      <c r="D110" s="208">
        <v>9</v>
      </c>
    </row>
    <row r="111" spans="2:4" s="202" customFormat="1" ht="23.25" customHeight="1">
      <c r="B111" s="213">
        <f t="shared" si="1"/>
        <v>104</v>
      </c>
      <c r="C111" s="209" t="str">
        <f ca="1">IF(ISBLANK(Case!E251),"",Case!E251)</f>
        <v>U20</v>
      </c>
      <c r="D111" s="208">
        <v>9</v>
      </c>
    </row>
    <row r="112" spans="2:4" s="202" customFormat="1" ht="23.25" customHeight="1">
      <c r="B112" s="213">
        <f t="shared" si="1"/>
        <v>105</v>
      </c>
      <c r="C112" s="209" t="str">
        <f ca="1">IF(ISBLANK(Case!E252),"",Case!E252)</f>
        <v>B26</v>
      </c>
      <c r="D112" s="208">
        <v>9</v>
      </c>
    </row>
    <row r="113" spans="2:4" s="202" customFormat="1" ht="23.25" customHeight="1">
      <c r="B113" s="213">
        <f t="shared" si="1"/>
        <v>106</v>
      </c>
      <c r="C113" s="209" t="str">
        <f ca="1">IF(ISBLANK(Case!E253),"",Case!E253)</f>
        <v>B26</v>
      </c>
      <c r="D113" s="208">
        <v>9</v>
      </c>
    </row>
    <row r="114" spans="2:4" s="202" customFormat="1" ht="23.25" customHeight="1">
      <c r="B114" s="213">
        <f t="shared" si="1"/>
        <v>107</v>
      </c>
      <c r="C114" s="209" t="str">
        <f ca="1">IF(ISBLANK(Case!E254),"",Case!E254)</f>
        <v>B16</v>
      </c>
      <c r="D114" s="208">
        <v>9</v>
      </c>
    </row>
    <row r="115" spans="2:4" s="202" customFormat="1" ht="23.25" customHeight="1">
      <c r="B115" s="213">
        <f t="shared" si="1"/>
        <v>108</v>
      </c>
      <c r="C115" s="209" t="str">
        <f ca="1">IF(ISBLANK(Case!E255),"",Case!E255)</f>
        <v>B4</v>
      </c>
      <c r="D115" s="208">
        <v>9</v>
      </c>
    </row>
    <row r="116" spans="2:4" s="202" customFormat="1" ht="23.25" customHeight="1">
      <c r="B116" s="213">
        <f t="shared" si="1"/>
        <v>109</v>
      </c>
      <c r="C116" s="209" t="str">
        <f ca="1">IF(ISBLANK(Case!E256),"",Case!E256)</f>
        <v>B8</v>
      </c>
      <c r="D116" s="208">
        <v>9</v>
      </c>
    </row>
    <row r="117" spans="2:4" s="202" customFormat="1" ht="23.25" customHeight="1">
      <c r="B117" s="213">
        <f t="shared" si="1"/>
        <v>110</v>
      </c>
      <c r="C117" s="209" t="str">
        <f ca="1">IF(ISBLANK(Case!E257),"",Case!E257)</f>
        <v>C2</v>
      </c>
      <c r="D117" s="208">
        <v>9</v>
      </c>
    </row>
    <row r="118" spans="2:4" s="202" customFormat="1" ht="23.25" customHeight="1">
      <c r="B118" s="213">
        <f t="shared" si="1"/>
        <v>111</v>
      </c>
      <c r="C118" s="209" t="str">
        <f ca="1">IF(ISBLANK(Case!E258),"",Case!E258)</f>
        <v>U25</v>
      </c>
      <c r="D118" s="208">
        <v>9</v>
      </c>
    </row>
    <row r="119" spans="2:4" s="202" customFormat="1" ht="23.25" customHeight="1">
      <c r="B119" s="213">
        <f t="shared" si="1"/>
        <v>112</v>
      </c>
      <c r="C119" s="209" t="str">
        <f ca="1">IF(ISBLANK(Case!E259),"",Case!E259)</f>
        <v>B13</v>
      </c>
      <c r="D119" s="208">
        <v>9</v>
      </c>
    </row>
    <row r="120" spans="2:4" s="202" customFormat="1" ht="23.25" customHeight="1">
      <c r="B120" s="213">
        <f t="shared" si="1"/>
        <v>113</v>
      </c>
      <c r="C120" s="209" t="str">
        <f ca="1">IF(ISBLANK(Case!E260),"",Case!E260)</f>
        <v>I2</v>
      </c>
      <c r="D120" s="208">
        <v>9</v>
      </c>
    </row>
    <row r="121" spans="2:4" s="202" customFormat="1" ht="23.25" customHeight="1">
      <c r="B121" s="213">
        <f t="shared" si="1"/>
        <v>114</v>
      </c>
      <c r="C121" s="209" t="str">
        <f ca="1">IF(ISBLANK(Case!E261),"",Case!E261)</f>
        <v>F2</v>
      </c>
      <c r="D121" s="208">
        <v>9</v>
      </c>
    </row>
    <row r="122" spans="2:4" s="202" customFormat="1" ht="23.25" customHeight="1">
      <c r="B122" s="213">
        <f t="shared" si="1"/>
        <v>115</v>
      </c>
      <c r="C122" s="209" t="str">
        <f ca="1">IF(ISBLANK(Case!E262),"",Case!E262)</f>
        <v>U6</v>
      </c>
      <c r="D122" s="208">
        <v>9</v>
      </c>
    </row>
    <row r="123" spans="2:4" s="202" customFormat="1" ht="23.25" customHeight="1">
      <c r="B123" s="213">
        <f t="shared" si="1"/>
        <v>116</v>
      </c>
      <c r="C123" s="209" t="str">
        <f ca="1">IF(ISBLANK(Case!E263),"",Case!E263)</f>
        <v>B3</v>
      </c>
      <c r="D123" s="208">
        <v>9</v>
      </c>
    </row>
    <row r="124" spans="2:4" s="202" customFormat="1" ht="23.25" customHeight="1">
      <c r="B124" s="213">
        <f t="shared" si="1"/>
        <v>117</v>
      </c>
      <c r="C124" s="209" t="str">
        <f ca="1">IF(ISBLANK(Case!E264),"",Case!E264)</f>
        <v>B18</v>
      </c>
      <c r="D124" s="208">
        <v>9</v>
      </c>
    </row>
    <row r="125" spans="2:4" s="202" customFormat="1" ht="23.25" customHeight="1">
      <c r="B125" s="213">
        <f t="shared" si="1"/>
        <v>118</v>
      </c>
      <c r="C125" s="209" t="str">
        <f ca="1">IF(ISBLANK(Case!E265),"",Case!E265)</f>
        <v>S2</v>
      </c>
      <c r="D125" s="208">
        <v>9</v>
      </c>
    </row>
    <row r="126" spans="2:4" s="202" customFormat="1" ht="23.25" customHeight="1">
      <c r="B126" s="213">
        <f t="shared" si="1"/>
        <v>119</v>
      </c>
      <c r="C126" s="209" t="str">
        <f ca="1">IF(ISBLANK(Case!E266),"",Case!E266)</f>
        <v>U5</v>
      </c>
      <c r="D126" s="208">
        <v>9</v>
      </c>
    </row>
    <row r="127" spans="2:4" s="202" customFormat="1" ht="23.25" customHeight="1">
      <c r="B127" s="213">
        <f t="shared" si="1"/>
        <v>120</v>
      </c>
      <c r="C127" s="209" t="str">
        <f ca="1">IF(ISBLANK(Case!E267),"",Case!E267)</f>
        <v>B10</v>
      </c>
      <c r="D127" s="208">
        <v>9</v>
      </c>
    </row>
    <row r="128" spans="2:4" s="202" customFormat="1" ht="23.25" customHeight="1">
      <c r="B128" s="213">
        <f t="shared" si="1"/>
        <v>121</v>
      </c>
      <c r="C128" s="209" t="str">
        <f>IF(ISBLANK(Case!E290),"",Case!E290)</f>
        <v/>
      </c>
      <c r="D128" s="208">
        <v>9</v>
      </c>
    </row>
    <row r="129" spans="2:4" ht="23.25" customHeight="1">
      <c r="B129" s="213">
        <f t="shared" si="1"/>
        <v>122</v>
      </c>
      <c r="C129" s="209" t="str">
        <f>IF(ISBLANK(Case!E291),"",Case!E291)</f>
        <v/>
      </c>
      <c r="D129" s="208">
        <v>9</v>
      </c>
    </row>
    <row r="130" spans="2:4" ht="23.25" customHeight="1">
      <c r="B130" s="213">
        <f t="shared" si="1"/>
        <v>123</v>
      </c>
      <c r="C130" s="209" t="str">
        <f>IF(ISBLANK(Case!E292),"",Case!E292)</f>
        <v/>
      </c>
      <c r="D130" s="208">
        <v>9</v>
      </c>
    </row>
    <row r="131" spans="2:4" ht="23.25" customHeight="1">
      <c r="B131" s="213">
        <f t="shared" si="1"/>
        <v>124</v>
      </c>
      <c r="C131" s="209" t="str">
        <f>IF(ISBLANK(Case!E293),"",Case!E293)</f>
        <v/>
      </c>
      <c r="D131" s="208">
        <v>9</v>
      </c>
    </row>
    <row r="132" spans="2:4" ht="23.25" customHeight="1">
      <c r="B132" s="213">
        <f t="shared" si="1"/>
        <v>125</v>
      </c>
      <c r="C132" s="209" t="str">
        <f>IF(ISBLANK(Case!E294),"",Case!E294)</f>
        <v/>
      </c>
      <c r="D132" s="208">
        <v>9</v>
      </c>
    </row>
    <row r="133" spans="2:4" ht="23.25" customHeight="1">
      <c r="B133" s="213">
        <f t="shared" si="1"/>
        <v>126</v>
      </c>
      <c r="C133" s="209" t="str">
        <f>IF(ISBLANK(Case!E295),"",Case!E295)</f>
        <v/>
      </c>
      <c r="D133" s="208">
        <v>9</v>
      </c>
    </row>
    <row r="134" spans="2:4" ht="23.25" customHeight="1">
      <c r="B134" s="213">
        <f t="shared" si="1"/>
        <v>127</v>
      </c>
      <c r="C134" s="209" t="str">
        <f>IF(ISBLANK(Case!E296),"",Case!E296)</f>
        <v/>
      </c>
      <c r="D134" s="208">
        <v>9</v>
      </c>
    </row>
    <row r="135" spans="2:4" ht="23.25" customHeight="1">
      <c r="B135" s="213">
        <f t="shared" si="1"/>
        <v>128</v>
      </c>
      <c r="C135" s="209" t="str">
        <f>IF(ISBLANK(Case!E297),"",Case!E297)</f>
        <v/>
      </c>
      <c r="D135" s="208">
        <v>9</v>
      </c>
    </row>
    <row r="136" spans="2:4" ht="23.25" customHeight="1">
      <c r="B136" s="213">
        <f t="shared" si="1"/>
        <v>129</v>
      </c>
      <c r="C136" s="209" t="str">
        <f>IF(ISBLANK(Case!E298),"",Case!E298)</f>
        <v/>
      </c>
      <c r="D136" s="208">
        <v>9</v>
      </c>
    </row>
    <row r="137" spans="2:4" ht="23.25" customHeight="1">
      <c r="B137" s="213">
        <f t="shared" ref="B137:B147" si="2">B136+1</f>
        <v>130</v>
      </c>
      <c r="C137" s="209" t="str">
        <f>IF(ISBLANK(Case!E299),"",Case!E299)</f>
        <v/>
      </c>
      <c r="D137" s="208">
        <v>9</v>
      </c>
    </row>
    <row r="138" spans="2:4" ht="23.25" customHeight="1">
      <c r="B138" s="213">
        <f t="shared" si="2"/>
        <v>131</v>
      </c>
      <c r="C138" s="209" t="str">
        <f>IF(ISBLANK(Case!E300),"",Case!E300)</f>
        <v/>
      </c>
      <c r="D138" s="208">
        <v>9</v>
      </c>
    </row>
    <row r="139" spans="2:4" ht="23.25" customHeight="1">
      <c r="B139" s="213">
        <f t="shared" si="2"/>
        <v>132</v>
      </c>
      <c r="C139" s="209" t="str">
        <f>IF(ISBLANK(Case!E301),"",Case!E301)</f>
        <v/>
      </c>
      <c r="D139" s="208">
        <v>9</v>
      </c>
    </row>
    <row r="140" spans="2:4" ht="23.25" customHeight="1">
      <c r="B140" s="213">
        <f t="shared" si="2"/>
        <v>133</v>
      </c>
      <c r="C140" s="209" t="str">
        <f>IF(ISBLANK(Case!E302),"",Case!E302)</f>
        <v/>
      </c>
      <c r="D140" s="208">
        <v>9</v>
      </c>
    </row>
    <row r="141" spans="2:4" ht="23.25" customHeight="1">
      <c r="B141" s="213">
        <f t="shared" si="2"/>
        <v>134</v>
      </c>
      <c r="C141" s="209" t="str">
        <f>IF(ISBLANK(Case!E303),"",Case!E303)</f>
        <v/>
      </c>
      <c r="D141" s="208">
        <v>9</v>
      </c>
    </row>
    <row r="142" spans="2:4" ht="23.25" customHeight="1">
      <c r="B142" s="213">
        <f t="shared" si="2"/>
        <v>135</v>
      </c>
      <c r="C142" s="209" t="str">
        <f>IF(ISBLANK(Case!E304),"",Case!E304)</f>
        <v/>
      </c>
      <c r="D142" s="208">
        <v>9</v>
      </c>
    </row>
    <row r="143" spans="2:4" ht="23.25" customHeight="1">
      <c r="B143" s="213">
        <f t="shared" si="2"/>
        <v>136</v>
      </c>
      <c r="C143" s="209" t="str">
        <f>IF(ISBLANK(Case!E305),"",Case!E305)</f>
        <v/>
      </c>
      <c r="D143" s="208">
        <v>9</v>
      </c>
    </row>
    <row r="144" spans="2:4" ht="23.25" customHeight="1">
      <c r="B144" s="213">
        <f t="shared" si="2"/>
        <v>137</v>
      </c>
      <c r="C144" s="209" t="str">
        <f>IF(ISBLANK(Case!E306),"",Case!E306)</f>
        <v/>
      </c>
      <c r="D144" s="208">
        <v>9</v>
      </c>
    </row>
    <row r="145" spans="2:4" ht="23.25" customHeight="1">
      <c r="B145" s="213">
        <f t="shared" si="2"/>
        <v>138</v>
      </c>
      <c r="C145" s="209" t="str">
        <f>IF(ISBLANK(Case!E307),"",Case!E307)</f>
        <v/>
      </c>
      <c r="D145" s="208">
        <v>9</v>
      </c>
    </row>
    <row r="146" spans="2:4" ht="23.25" customHeight="1">
      <c r="B146" s="213">
        <f t="shared" si="2"/>
        <v>139</v>
      </c>
      <c r="C146" s="209" t="str">
        <f>IF(ISBLANK(Case!E308),"",Case!E308)</f>
        <v/>
      </c>
      <c r="D146" s="208">
        <v>9</v>
      </c>
    </row>
    <row r="147" spans="2:4" ht="23.25" customHeight="1">
      <c r="B147" s="213">
        <f t="shared" si="2"/>
        <v>140</v>
      </c>
      <c r="C147" s="209" t="str">
        <f>IF(ISBLANK(Case!E309),"",Case!E309)</f>
        <v/>
      </c>
      <c r="D147" s="208">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Arkusze</vt:lpstr>
      </vt:variant>
      <vt:variant>
        <vt:i4>10</vt:i4>
      </vt:variant>
      <vt:variant>
        <vt:lpstr>Nazwane zakresy</vt:lpstr>
      </vt:variant>
      <vt:variant>
        <vt:i4>3</vt:i4>
      </vt:variant>
    </vt:vector>
  </HeadingPairs>
  <TitlesOfParts>
    <vt:vector size="13" baseType="lpstr">
      <vt:lpstr>Cover</vt:lpstr>
      <vt:lpstr>Case</vt:lpstr>
      <vt:lpstr>User Data</vt:lpstr>
      <vt:lpstr>Food Prices</vt:lpstr>
      <vt:lpstr>Food Data</vt:lpstr>
      <vt:lpstr>Horses</vt:lpstr>
      <vt:lpstr>Race Track</vt:lpstr>
      <vt:lpstr>Field</vt:lpstr>
      <vt:lpstr>Duck Hunt</vt:lpstr>
      <vt:lpstr>Graded Answers</vt:lpstr>
      <vt:lpstr>districts</vt:lpstr>
      <vt:lpstr>foods</vt:lpstr>
      <vt:lpstr>prices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MECC;David Brown</dc:creator>
  <cp:lastModifiedBy>Maciej Kopczyński</cp:lastModifiedBy>
  <dcterms:created xsi:type="dcterms:W3CDTF">2024-01-24T17:30:52Z</dcterms:created>
  <dcterms:modified xsi:type="dcterms:W3CDTF">2025-05-30T23:17:02Z</dcterms:modified>
</cp:coreProperties>
</file>