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Mkumar\Desktop\"/>
    </mc:Choice>
  </mc:AlternateContent>
  <xr:revisionPtr revIDLastSave="0" documentId="13_ncr:1_{88B6B495-78F0-4AF7-8A08-42465F00D6DB}" xr6:coauthVersionLast="47" xr6:coauthVersionMax="47" xr10:uidLastSave="{00000000-0000-0000-0000-000000000000}"/>
  <bookViews>
    <workbookView xWindow="-120" yWindow="-120" windowWidth="29040" windowHeight="15720" activeTab="1" xr2:uid="{00000000-000D-0000-FFFF-FFFF00000000}"/>
  </bookViews>
  <sheets>
    <sheet name="Sheet1" sheetId="4" r:id="rId1"/>
    <sheet name="Sheet2" sheetId="5" r:id="rId2"/>
    <sheet name="Sheet3" sheetId="6" r:id="rId3"/>
    <sheet name="Sheet4" sheetId="7" r:id="rId4"/>
    <sheet name="Sheet5" sheetId="8" r:id="rId5"/>
    <sheet name="Sheet6" sheetId="9" r:id="rId6"/>
    <sheet name="Sheet7" sheetId="10" r:id="rId7"/>
  </sheets>
  <definedNames>
    <definedName name="ExternalData_3" localSheetId="2" hidden="1">Sheet3!$B$6:$L$41</definedName>
    <definedName name="ExternalData_4" localSheetId="4" hidden="1">Sheet5!$C$9:$M$44</definedName>
    <definedName name="ExternalData_5" localSheetId="6" hidden="1">Sheet7!$E$9:$O$44</definedName>
    <definedName name="Slicer_City1">#N/A</definedName>
    <definedName name="Slicer_Membership_Type1">#N/A</definedName>
    <definedName name="Slicer_Referred1">#N/A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T44" i="10" l="1"/>
  <c r="Q44" i="10"/>
  <c r="R44" i="10" s="1"/>
  <c r="P44" i="10"/>
  <c r="T43" i="10"/>
  <c r="Q43" i="10"/>
  <c r="S43" i="10" s="1"/>
  <c r="P43" i="10"/>
  <c r="T42" i="10"/>
  <c r="Q42" i="10"/>
  <c r="R42" i="10" s="1"/>
  <c r="P42" i="10"/>
  <c r="T41" i="10"/>
  <c r="Q41" i="10"/>
  <c r="S41" i="10" s="1"/>
  <c r="P41" i="10"/>
  <c r="T40" i="10"/>
  <c r="Q40" i="10"/>
  <c r="R40" i="10" s="1"/>
  <c r="P40" i="10"/>
  <c r="T39" i="10"/>
  <c r="S39" i="10"/>
  <c r="R39" i="10"/>
  <c r="Q39" i="10"/>
  <c r="P39" i="10"/>
  <c r="T38" i="10"/>
  <c r="Q38" i="10"/>
  <c r="R38" i="10" s="1"/>
  <c r="P38" i="10"/>
  <c r="T37" i="10"/>
  <c r="Q37" i="10"/>
  <c r="S37" i="10" s="1"/>
  <c r="P37" i="10"/>
  <c r="T36" i="10"/>
  <c r="Q36" i="10"/>
  <c r="R36" i="10" s="1"/>
  <c r="P36" i="10"/>
  <c r="T35" i="10"/>
  <c r="Q35" i="10"/>
  <c r="S35" i="10" s="1"/>
  <c r="P35" i="10"/>
  <c r="T34" i="10"/>
  <c r="Q34" i="10"/>
  <c r="R34" i="10" s="1"/>
  <c r="P34" i="10"/>
  <c r="T33" i="10"/>
  <c r="Q33" i="10"/>
  <c r="R33" i="10" s="1"/>
  <c r="P33" i="10"/>
  <c r="T32" i="10"/>
  <c r="S32" i="10"/>
  <c r="R32" i="10"/>
  <c r="Q32" i="10"/>
  <c r="P32" i="10"/>
  <c r="T31" i="10"/>
  <c r="Q31" i="10"/>
  <c r="S31" i="10" s="1"/>
  <c r="P31" i="10"/>
  <c r="T30" i="10"/>
  <c r="Q30" i="10"/>
  <c r="R30" i="10" s="1"/>
  <c r="P30" i="10"/>
  <c r="T29" i="10"/>
  <c r="Q29" i="10"/>
  <c r="S29" i="10" s="1"/>
  <c r="P29" i="10"/>
  <c r="T28" i="10"/>
  <c r="S28" i="10"/>
  <c r="Q28" i="10"/>
  <c r="R28" i="10" s="1"/>
  <c r="P28" i="10"/>
  <c r="T27" i="10"/>
  <c r="Q27" i="10"/>
  <c r="S27" i="10" s="1"/>
  <c r="P27" i="10"/>
  <c r="T26" i="10"/>
  <c r="Q26" i="10"/>
  <c r="R26" i="10" s="1"/>
  <c r="P26" i="10"/>
  <c r="T25" i="10"/>
  <c r="R25" i="10"/>
  <c r="Q25" i="10"/>
  <c r="S25" i="10" s="1"/>
  <c r="P25" i="10"/>
  <c r="T24" i="10"/>
  <c r="S24" i="10"/>
  <c r="Q24" i="10"/>
  <c r="R24" i="10" s="1"/>
  <c r="P24" i="10"/>
  <c r="T23" i="10"/>
  <c r="Q23" i="10"/>
  <c r="R23" i="10" s="1"/>
  <c r="P23" i="10"/>
  <c r="T22" i="10"/>
  <c r="Q22" i="10"/>
  <c r="R22" i="10" s="1"/>
  <c r="P22" i="10"/>
  <c r="T21" i="10"/>
  <c r="Q21" i="10"/>
  <c r="S21" i="10" s="1"/>
  <c r="P21" i="10"/>
  <c r="T20" i="10"/>
  <c r="Q20" i="10"/>
  <c r="R20" i="10" s="1"/>
  <c r="P20" i="10"/>
  <c r="T19" i="10"/>
  <c r="Q19" i="10"/>
  <c r="S19" i="10" s="1"/>
  <c r="P19" i="10"/>
  <c r="T18" i="10"/>
  <c r="S18" i="10"/>
  <c r="Q18" i="10"/>
  <c r="R18" i="10" s="1"/>
  <c r="P18" i="10"/>
  <c r="T17" i="10"/>
  <c r="Q17" i="10"/>
  <c r="S17" i="10" s="1"/>
  <c r="P17" i="10"/>
  <c r="T16" i="10"/>
  <c r="S16" i="10"/>
  <c r="R16" i="10"/>
  <c r="Q16" i="10"/>
  <c r="P16" i="10"/>
  <c r="T15" i="10"/>
  <c r="Q15" i="10"/>
  <c r="S15" i="10" s="1"/>
  <c r="P15" i="10"/>
  <c r="T14" i="10"/>
  <c r="Q14" i="10"/>
  <c r="R14" i="10" s="1"/>
  <c r="P14" i="10"/>
  <c r="T13" i="10"/>
  <c r="Q13" i="10"/>
  <c r="S13" i="10" s="1"/>
  <c r="P13" i="10"/>
  <c r="T12" i="10"/>
  <c r="S12" i="10"/>
  <c r="Q12" i="10"/>
  <c r="R12" i="10" s="1"/>
  <c r="P12" i="10"/>
  <c r="T11" i="10"/>
  <c r="Q11" i="10"/>
  <c r="S11" i="10" s="1"/>
  <c r="P11" i="10"/>
  <c r="T10" i="10"/>
  <c r="Q10" i="10"/>
  <c r="R10" i="10" s="1"/>
  <c r="P10" i="10"/>
  <c r="N32" i="8"/>
  <c r="O32" i="8"/>
  <c r="P32" i="8" s="1"/>
  <c r="N41" i="8"/>
  <c r="O41" i="8"/>
  <c r="P41" i="8" s="1"/>
  <c r="Q31" i="8"/>
  <c r="O44" i="8"/>
  <c r="Q44" i="8" s="1"/>
  <c r="N44" i="8"/>
  <c r="O43" i="8"/>
  <c r="Q43" i="8" s="1"/>
  <c r="N43" i="8"/>
  <c r="O42" i="8"/>
  <c r="Q42" i="8" s="1"/>
  <c r="N42" i="8"/>
  <c r="Q41" i="8"/>
  <c r="O40" i="8"/>
  <c r="Q40" i="8" s="1"/>
  <c r="N40" i="8"/>
  <c r="O39" i="8"/>
  <c r="Q39" i="8" s="1"/>
  <c r="N39" i="8"/>
  <c r="O38" i="8"/>
  <c r="Q38" i="8" s="1"/>
  <c r="N38" i="8"/>
  <c r="O37" i="8"/>
  <c r="Q37" i="8" s="1"/>
  <c r="N37" i="8"/>
  <c r="O36" i="8"/>
  <c r="Q36" i="8" s="1"/>
  <c r="N36" i="8"/>
  <c r="O35" i="8"/>
  <c r="Q35" i="8" s="1"/>
  <c r="N35" i="8"/>
  <c r="O34" i="8"/>
  <c r="Q34" i="8" s="1"/>
  <c r="N34" i="8"/>
  <c r="O33" i="8"/>
  <c r="Q33" i="8" s="1"/>
  <c r="N33" i="8"/>
  <c r="Q32" i="8"/>
  <c r="O31" i="8"/>
  <c r="N31" i="8"/>
  <c r="O30" i="8"/>
  <c r="Q30" i="8" s="1"/>
  <c r="N30" i="8"/>
  <c r="O29" i="8"/>
  <c r="Q29" i="8" s="1"/>
  <c r="N29" i="8"/>
  <c r="O28" i="8"/>
  <c r="Q28" i="8" s="1"/>
  <c r="N28" i="8"/>
  <c r="O27" i="8"/>
  <c r="Q27" i="8" s="1"/>
  <c r="N27" i="8"/>
  <c r="O26" i="8"/>
  <c r="Q26" i="8" s="1"/>
  <c r="N26" i="8"/>
  <c r="O25" i="8"/>
  <c r="Q25" i="8" s="1"/>
  <c r="N25" i="8"/>
  <c r="O24" i="8"/>
  <c r="Q24" i="8" s="1"/>
  <c r="N24" i="8"/>
  <c r="O23" i="8"/>
  <c r="Q23" i="8" s="1"/>
  <c r="N23" i="8"/>
  <c r="O22" i="8"/>
  <c r="Q22" i="8" s="1"/>
  <c r="N22" i="8"/>
  <c r="O21" i="8"/>
  <c r="Q21" i="8" s="1"/>
  <c r="N21" i="8"/>
  <c r="O20" i="8"/>
  <c r="Q20" i="8" s="1"/>
  <c r="N20" i="8"/>
  <c r="O19" i="8"/>
  <c r="Q19" i="8" s="1"/>
  <c r="N19" i="8"/>
  <c r="O18" i="8"/>
  <c r="Q18" i="8" s="1"/>
  <c r="N18" i="8"/>
  <c r="O17" i="8"/>
  <c r="Q17" i="8" s="1"/>
  <c r="N17" i="8"/>
  <c r="O16" i="8"/>
  <c r="Q16" i="8" s="1"/>
  <c r="N16" i="8"/>
  <c r="O15" i="8"/>
  <c r="Q15" i="8" s="1"/>
  <c r="N15" i="8"/>
  <c r="O14" i="8"/>
  <c r="Q14" i="8" s="1"/>
  <c r="N14" i="8"/>
  <c r="O13" i="8"/>
  <c r="Q13" i="8" s="1"/>
  <c r="N13" i="8"/>
  <c r="O12" i="8"/>
  <c r="Q12" i="8" s="1"/>
  <c r="N12" i="8"/>
  <c r="O11" i="8"/>
  <c r="Q11" i="8" s="1"/>
  <c r="N11" i="8"/>
  <c r="O10" i="8"/>
  <c r="Q10" i="8" s="1"/>
  <c r="N10" i="8"/>
  <c r="N44" i="7"/>
  <c r="O44" i="7" s="1"/>
  <c r="M44" i="7"/>
  <c r="N43" i="7"/>
  <c r="O43" i="7" s="1"/>
  <c r="M43" i="7"/>
  <c r="O42" i="7"/>
  <c r="N42" i="7"/>
  <c r="M42" i="7"/>
  <c r="O41" i="7"/>
  <c r="N41" i="7"/>
  <c r="M41" i="7"/>
  <c r="N40" i="7"/>
  <c r="O40" i="7" s="1"/>
  <c r="M40" i="7"/>
  <c r="N39" i="7"/>
  <c r="O39" i="7" s="1"/>
  <c r="M39" i="7"/>
  <c r="O38" i="7"/>
  <c r="N38" i="7"/>
  <c r="M38" i="7"/>
  <c r="N37" i="7"/>
  <c r="O37" i="7" s="1"/>
  <c r="M37" i="7"/>
  <c r="N36" i="7"/>
  <c r="O36" i="7" s="1"/>
  <c r="M36" i="7"/>
  <c r="O35" i="7"/>
  <c r="N35" i="7"/>
  <c r="M35" i="7"/>
  <c r="N34" i="7"/>
  <c r="O34" i="7" s="1"/>
  <c r="M34" i="7"/>
  <c r="O33" i="7"/>
  <c r="N33" i="7"/>
  <c r="M33" i="7"/>
  <c r="O32" i="7"/>
  <c r="N32" i="7"/>
  <c r="M32" i="7"/>
  <c r="N31" i="7"/>
  <c r="O31" i="7" s="1"/>
  <c r="M31" i="7"/>
  <c r="O30" i="7"/>
  <c r="N30" i="7"/>
  <c r="M30" i="7"/>
  <c r="N29" i="7"/>
  <c r="O29" i="7" s="1"/>
  <c r="M29" i="7"/>
  <c r="N28" i="7"/>
  <c r="O28" i="7" s="1"/>
  <c r="M28" i="7"/>
  <c r="O27" i="7"/>
  <c r="N27" i="7"/>
  <c r="M27" i="7"/>
  <c r="N26" i="7"/>
  <c r="O26" i="7" s="1"/>
  <c r="M26" i="7"/>
  <c r="O25" i="7"/>
  <c r="N25" i="7"/>
  <c r="M25" i="7"/>
  <c r="O24" i="7"/>
  <c r="N24" i="7"/>
  <c r="M24" i="7"/>
  <c r="N23" i="7"/>
  <c r="O23" i="7" s="1"/>
  <c r="M23" i="7"/>
  <c r="O22" i="7"/>
  <c r="N22" i="7"/>
  <c r="M22" i="7"/>
  <c r="N21" i="7"/>
  <c r="O21" i="7" s="1"/>
  <c r="M21" i="7"/>
  <c r="N20" i="7"/>
  <c r="O20" i="7" s="1"/>
  <c r="M20" i="7"/>
  <c r="N19" i="7"/>
  <c r="O19" i="7" s="1"/>
  <c r="M19" i="7"/>
  <c r="N18" i="7"/>
  <c r="O18" i="7" s="1"/>
  <c r="M18" i="7"/>
  <c r="O17" i="7"/>
  <c r="N17" i="7"/>
  <c r="M17" i="7"/>
  <c r="N16" i="7"/>
  <c r="O16" i="7" s="1"/>
  <c r="M16" i="7"/>
  <c r="N15" i="7"/>
  <c r="O15" i="7" s="1"/>
  <c r="M15" i="7"/>
  <c r="O14" i="7"/>
  <c r="N14" i="7"/>
  <c r="M14" i="7"/>
  <c r="O13" i="7"/>
  <c r="N13" i="7"/>
  <c r="M13" i="7"/>
  <c r="N12" i="7"/>
  <c r="O12" i="7" s="1"/>
  <c r="M12" i="7"/>
  <c r="N11" i="7"/>
  <c r="O11" i="7" s="1"/>
  <c r="M11" i="7"/>
  <c r="N10" i="7"/>
  <c r="O10" i="7" s="1"/>
  <c r="M10" i="7"/>
  <c r="N41" i="6"/>
  <c r="M41" i="6"/>
  <c r="N40" i="6"/>
  <c r="M40" i="6"/>
  <c r="N39" i="6"/>
  <c r="M39" i="6"/>
  <c r="N38" i="6"/>
  <c r="M38" i="6"/>
  <c r="N37" i="6"/>
  <c r="M37" i="6"/>
  <c r="N36" i="6"/>
  <c r="M36" i="6"/>
  <c r="N35" i="6"/>
  <c r="M35" i="6"/>
  <c r="N34" i="6"/>
  <c r="M34" i="6"/>
  <c r="N33" i="6"/>
  <c r="M33" i="6"/>
  <c r="N32" i="6"/>
  <c r="M32" i="6"/>
  <c r="N31" i="6"/>
  <c r="M31" i="6"/>
  <c r="N30" i="6"/>
  <c r="M30" i="6"/>
  <c r="N29" i="6"/>
  <c r="M29" i="6"/>
  <c r="N28" i="6"/>
  <c r="M28" i="6"/>
  <c r="N27" i="6"/>
  <c r="M27" i="6"/>
  <c r="N26" i="6"/>
  <c r="M26" i="6"/>
  <c r="N25" i="6"/>
  <c r="M25" i="6"/>
  <c r="N24" i="6"/>
  <c r="M24" i="6"/>
  <c r="N23" i="6"/>
  <c r="M23" i="6"/>
  <c r="N22" i="6"/>
  <c r="M22" i="6"/>
  <c r="N21" i="6"/>
  <c r="M21" i="6"/>
  <c r="N20" i="6"/>
  <c r="M20" i="6"/>
  <c r="N19" i="6"/>
  <c r="M19" i="6"/>
  <c r="N18" i="6"/>
  <c r="M18" i="6"/>
  <c r="N17" i="6"/>
  <c r="M17" i="6"/>
  <c r="N16" i="6"/>
  <c r="M16" i="6"/>
  <c r="N15" i="6"/>
  <c r="M15" i="6"/>
  <c r="N14" i="6"/>
  <c r="M14" i="6"/>
  <c r="N13" i="6"/>
  <c r="M13" i="6"/>
  <c r="N12" i="6"/>
  <c r="M12" i="6"/>
  <c r="N11" i="6"/>
  <c r="M11" i="6"/>
  <c r="N10" i="6"/>
  <c r="M10" i="6"/>
  <c r="N9" i="6"/>
  <c r="M9" i="6"/>
  <c r="N8" i="6"/>
  <c r="M8" i="6"/>
  <c r="N7" i="6"/>
  <c r="M7" i="6"/>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S33" i="10" l="1"/>
  <c r="R29" i="10"/>
  <c r="S40" i="10"/>
  <c r="S42" i="10"/>
  <c r="R17" i="10"/>
  <c r="R21" i="10"/>
  <c r="S23" i="10"/>
  <c r="R31" i="10"/>
  <c r="S44" i="10"/>
  <c r="S36" i="10"/>
  <c r="S34" i="10"/>
  <c r="R37" i="10"/>
  <c r="R41" i="10"/>
  <c r="R15" i="10"/>
  <c r="S26" i="10"/>
  <c r="R13" i="10"/>
  <c r="S10" i="10"/>
  <c r="S20" i="10"/>
  <c r="R11" i="10"/>
  <c r="S14" i="10"/>
  <c r="R19" i="10"/>
  <c r="S22" i="10"/>
  <c r="R27" i="10"/>
  <c r="S30" i="10"/>
  <c r="R35" i="10"/>
  <c r="S38" i="10"/>
  <c r="R43" i="10"/>
  <c r="P11" i="8"/>
  <c r="P13" i="8"/>
  <c r="P15" i="8"/>
  <c r="P17" i="8"/>
  <c r="P19" i="8"/>
  <c r="P21" i="8"/>
  <c r="P23" i="8"/>
  <c r="P25" i="8"/>
  <c r="P27" i="8"/>
  <c r="P29" i="8"/>
  <c r="P31" i="8"/>
  <c r="P33" i="8"/>
  <c r="P35" i="8"/>
  <c r="P37" i="8"/>
  <c r="P39" i="8"/>
  <c r="P43" i="8"/>
  <c r="P10" i="8"/>
  <c r="P12" i="8"/>
  <c r="P14" i="8"/>
  <c r="P16" i="8"/>
  <c r="P18" i="8"/>
  <c r="P20" i="8"/>
  <c r="P22" i="8"/>
  <c r="P24" i="8"/>
  <c r="P26" i="8"/>
  <c r="P28" i="8"/>
  <c r="P30" i="8"/>
  <c r="P34" i="8"/>
  <c r="P36" i="8"/>
  <c r="P38" i="8"/>
  <c r="P40" i="8"/>
  <c r="P42" i="8"/>
  <c r="P4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871293-8256-46E2-9101-8456AAAACC7A}"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F04592A9-7819-4150-BACC-063A650FC9D0}"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04FCAFF4-678B-4BC1-A1DE-3AE0555CB166}"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6939BE8B-3C17-42F4-B463-E57B1C160122}"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F3D79364-EEBE-4DCF-A26F-6E6376D0A55A}"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D8EA2811-4305-49CC-AD75-DD7298328248}"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 id="7" xr16:uid="{DE21B2BB-CF2E-428D-8C96-C0AC607DA4F2}" keepAlive="1" name="Query - Sheet1 (7)" description="Connection to the 'Sheet1 (7)' query in the workbook." type="5" refreshedVersion="8" background="1" saveData="1">
    <dbPr connection="Provider=Microsoft.Mashup.OleDb.1;Data Source=$Workbook$;Location=&quot;Sheet1 (7)&quot;;Extended Properties=&quot;&quot;" command="SELECT * FROM [Sheet1 (7)]"/>
  </connection>
  <connection id="8" xr16:uid="{A1A86E64-56CB-4585-97F6-11815B150F54}" keepAlive="1" name="Query - Sheet1 (8)" description="Connection to the 'Sheet1 (8)' query in the workbook." type="5" refreshedVersion="8" background="1" saveData="1">
    <dbPr connection="Provider=Microsoft.Mashup.OleDb.1;Data Source=$Workbook$;Location=&quot;Sheet1 (8)&quot;;Extended Properties=&quot;&quot;" command="SELECT * FROM [Sheet1 (8)]"/>
  </connection>
  <connection id="9" xr16:uid="{E09A3B19-5ACA-40B5-81F3-DED8B3A9ECDB}" keepAlive="1" name="Query - Sheet1 (9)" description="Connection to the 'Sheet1 (9)' query in the workbook." type="5" refreshedVersion="8" background="1" saveData="1">
    <dbPr connection="Provider=Microsoft.Mashup.OleDb.1;Data Source=$Workbook$;Location=&quot;Sheet1 (9)&quot;;Extended Properties=&quot;&quot;" command="SELECT * FROM [Sheet1 (9)]"/>
  </connection>
</connections>
</file>

<file path=xl/sharedStrings.xml><?xml version="1.0" encoding="utf-8"?>
<sst xmlns="http://schemas.openxmlformats.org/spreadsheetml/2006/main" count="1298" uniqueCount="172">
  <si>
    <t>Column1</t>
  </si>
  <si>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</si>
  <si>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</si>
  <si>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</si>
  <si>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</si>
  <si>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</si>
  <si>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</si>
  <si>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</si>
  <si>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</si>
  <si>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</si>
  <si>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</si>
  <si>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</si>
  <si>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</si>
  <si>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</si>
  <si>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</si>
  <si>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</si>
  <si>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</si>
  <si>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</si>
  <si>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</si>
  <si>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</si>
  <si>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</si>
  <si>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</si>
  <si>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</si>
  <si>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</si>
  <si>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</si>
  <si>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</si>
  <si>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</si>
  <si>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</si>
  <si>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</si>
  <si>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</si>
  <si>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</si>
  <si>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</si>
  <si>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</si>
  <si>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</si>
  <si>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</si>
  <si>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</si>
  <si>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</si>
  <si>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</si>
  <si>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</si>
  <si>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</si>
  <si>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</si>
  <si>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</si>
  <si>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</si>
  <si>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</si>
  <si>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</si>
  <si>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</si>
  <si>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</si>
  <si>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</si>
  <si>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</si>
  <si>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</si>
  <si>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</si>
  <si>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</si>
  <si>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</si>
  <si>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</si>
  <si>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</si>
  <si>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</si>
  <si>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</si>
  <si>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</si>
  <si>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</si>
  <si>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</si>
  <si>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</si>
  <si>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</si>
  <si>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</si>
  <si>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</si>
  <si>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</si>
  <si>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</si>
  <si>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</si>
  <si>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</si>
  <si>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</si>
  <si>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</si>
  <si>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</si>
  <si>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</si>
  <si>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</si>
  <si>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</si>
  <si>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</si>
  <si>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</si>
  <si>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</si>
  <si>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</si>
  <si>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</si>
  <si>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</si>
  <si>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</si>
  <si>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</si>
  <si>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</si>
  <si>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</si>
  <si>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</si>
  <si>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</si>
  <si>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</si>
  <si>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</si>
  <si>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</si>
  <si>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</si>
  <si>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</si>
  <si>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</si>
  <si>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</si>
  <si>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</si>
  <si>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</si>
  <si>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</si>
  <si>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</si>
  <si>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</si>
  <si>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</si>
  <si>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</si>
  <si>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</si>
  <si>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</si>
  <si>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</si>
  <si>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</si>
  <si>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</si>
  <si>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</si>
  <si>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</si>
  <si>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</si>
  <si>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 xml:space="preserve">*Note: This is the original table loaded from the dataset provided in the assignment question pdf. The answers of all the questions are done below* </t>
  </si>
  <si>
    <t>Membership_Duration_Months</t>
  </si>
  <si>
    <t>Referred</t>
  </si>
  <si>
    <t>Row Labels</t>
  </si>
  <si>
    <t>No</t>
  </si>
  <si>
    <t>Yes</t>
  </si>
  <si>
    <t>Grand Total</t>
  </si>
  <si>
    <t>Average of Monthly_Fee</t>
  </si>
  <si>
    <r>
      <rPr>
        <sz val="12"/>
        <color theme="1"/>
        <rFont val="Calibri"/>
        <family val="2"/>
        <scheme val="minor"/>
      </rPr>
      <t xml:space="preserve">Pivot Table to compare </t>
    </r>
    <r>
      <rPr>
        <b/>
        <sz val="12"/>
        <color theme="1"/>
        <rFont val="Calibri"/>
        <family val="2"/>
        <scheme val="minor"/>
      </rPr>
      <t>average Monthly_Fee</t>
    </r>
    <r>
      <rPr>
        <sz val="12"/>
        <color theme="1"/>
        <rFont val="Calibri"/>
        <family val="2"/>
        <scheme val="minor"/>
      </rPr>
      <t xml:space="preserve"> for </t>
    </r>
    <r>
      <rPr>
        <b/>
        <sz val="12"/>
        <color theme="1"/>
        <rFont val="Calibri"/>
        <family val="2"/>
        <scheme val="minor"/>
      </rPr>
      <t>referred</t>
    </r>
    <r>
      <rPr>
        <sz val="12"/>
        <color theme="1"/>
        <rFont val="Calibri"/>
        <family val="2"/>
        <scheme val="minor"/>
      </rPr>
      <t xml:space="preserve"> vs. </t>
    </r>
    <r>
      <rPr>
        <b/>
        <sz val="12"/>
        <color theme="1"/>
        <rFont val="Calibri"/>
        <family val="2"/>
        <scheme val="minor"/>
      </rPr>
      <t>non-referred members.</t>
    </r>
  </si>
  <si>
    <t>Total_Revenue</t>
  </si>
  <si>
    <t>Sum of Total_Revenue</t>
  </si>
  <si>
    <t>Shows total revenue for each membership plan.</t>
  </si>
  <si>
    <t>Displays total revenue for each city.</t>
  </si>
  <si>
    <t>Low_Engagement_Flag</t>
  </si>
  <si>
    <r>
      <t xml:space="preserve">identified long-term but inactive members by 
highlighting those with </t>
    </r>
    <r>
      <rPr>
        <b/>
        <sz val="12"/>
        <color theme="1"/>
        <rFont val="Calibri"/>
        <family val="2"/>
        <scheme val="minor"/>
      </rPr>
      <t xml:space="preserve">attendance less than 
8 </t>
    </r>
    <r>
      <rPr>
        <sz val="12"/>
        <color theme="1"/>
        <rFont val="Calibri"/>
        <family val="2"/>
        <scheme val="minor"/>
      </rPr>
      <t xml:space="preserve">and </t>
    </r>
    <r>
      <rPr>
        <b/>
        <sz val="12"/>
        <color theme="1"/>
        <rFont val="Calibri"/>
        <family val="2"/>
        <scheme val="minor"/>
      </rPr>
      <t xml:space="preserve">membership duration of 6 months or more. </t>
    </r>
    <r>
      <rPr>
        <sz val="12"/>
        <color theme="1"/>
        <rFont val="Calibri"/>
        <family val="2"/>
        <scheme val="minor"/>
      </rPr>
      <t xml:space="preserve">
You used a formula to flag such members as </t>
    </r>
    <r>
      <rPr>
        <b/>
        <sz val="12"/>
        <color theme="1"/>
        <rFont val="Calibri"/>
        <family val="2"/>
        <scheme val="minor"/>
      </rPr>
      <t xml:space="preserve">"Low Engagement" </t>
    </r>
    <r>
      <rPr>
        <sz val="12"/>
        <color theme="1"/>
        <rFont val="Calibri"/>
        <family val="2"/>
        <scheme val="minor"/>
      </rPr>
      <t xml:space="preserve">
using conditional logic.</t>
    </r>
  </si>
  <si>
    <t>Avg Revenue/Member</t>
  </si>
  <si>
    <t>Segment Revenue</t>
  </si>
  <si>
    <t>Total Revenue by City, Membership Type &amp; Referral</t>
  </si>
  <si>
    <t>Average Revenue per Member by Segment</t>
  </si>
  <si>
    <t>Count of Full_Name</t>
  </si>
  <si>
    <t>Age_Group</t>
  </si>
  <si>
    <t>Adult</t>
  </si>
  <si>
    <t>Senior</t>
  </si>
  <si>
    <t>Youth</t>
  </si>
  <si>
    <t>Age Group</t>
  </si>
  <si>
    <t>Gender-wise Count of Members per City</t>
  </si>
  <si>
    <t>Age Distribution across Membership Types</t>
  </si>
  <si>
    <r>
      <rPr>
        <b/>
        <sz val="14"/>
        <color theme="1"/>
        <rFont val="Calibri"/>
        <family val="2"/>
        <scheme val="minor"/>
      </rPr>
      <t xml:space="preserve">Most Profitable City + Membership Type + Referral Combinations: 
</t>
    </r>
    <r>
      <rPr>
        <b/>
        <sz val="12"/>
        <color theme="1"/>
        <rFont val="Calibri"/>
        <family val="2"/>
        <scheme val="minor"/>
      </rPr>
      <t xml:space="preserve">
</t>
    </r>
    <r>
      <rPr>
        <sz val="14"/>
        <color theme="1"/>
        <rFont val="Calibri"/>
        <family val="2"/>
        <scheme val="minor"/>
      </rPr>
      <t>The highest revenue-generating combination is classified as the 
Premium Membership Referred Members combination in Mumbai, with 
Kolkata being another possible contender in the Premium Market, 
though it lacks the required referral base to match the performance of Mumbai.</t>
    </r>
    <r>
      <rPr>
        <b/>
        <sz val="14"/>
        <color theme="1"/>
        <rFont val="Calibri"/>
        <family val="2"/>
        <scheme val="minor"/>
      </rPr>
      <t xml:space="preserve">
</t>
    </r>
    <r>
      <rPr>
        <b/>
        <sz val="12"/>
        <color theme="1"/>
        <rFont val="Calibri"/>
        <family val="2"/>
        <scheme val="minor"/>
      </rPr>
      <t xml:space="preserve">
Average Revenue per Member:
</t>
    </r>
    <r>
      <rPr>
        <sz val="14"/>
        <color theme="1"/>
        <rFont val="Calibri"/>
        <family val="2"/>
        <scheme val="minor"/>
      </rPr>
      <t>The Premium Membership segment earns the highest average revenue 
per member in Mumbai (₹1,800) and shows good potential in Kolkata, 
while the cities with Basic Membership and Non-referred Members, 
such as Delhi and Pune, have a very low average revenue.</t>
    </r>
    <r>
      <rPr>
        <b/>
        <sz val="12"/>
        <color theme="1"/>
        <rFont val="Calibri"/>
        <family val="2"/>
        <scheme val="minor"/>
      </rPr>
      <t xml:space="preserve">
Area of Interest for Marketing or Referral Programs:
</t>
    </r>
    <r>
      <rPr>
        <sz val="14"/>
        <color theme="1"/>
        <rFont val="Calibri"/>
        <family val="2"/>
        <scheme val="minor"/>
      </rPr>
      <t>PowerFit has to increase referrals in Mumbai for Premium Membership 
since it is the most profitable combination. The other cities 
strategically positioned in referral marketing efforts should be 
Kolkata, Bengaluru, and Hyderabad to increase engagement and profitability, 
especially in the Premium Membership segments. Cities that are more 
subdued in engagement, such as Delhi, would thereby be the gateway for referrals.</t>
    </r>
  </si>
  <si>
    <t>Mamber ID</t>
  </si>
  <si>
    <t>Member_ID</t>
  </si>
  <si>
    <t xml:space="preserve"> Q1. Membership Duration in Months</t>
  </si>
  <si>
    <t xml:space="preserve">                                                               * Assume 1 Month = 30days.</t>
  </si>
  <si>
    <t xml:space="preserve">                     *Add a column Mambership_Duration_Months to calculate how many full months a member has been active.</t>
  </si>
  <si>
    <r>
      <t xml:space="preserve">                                                               </t>
    </r>
    <r>
      <rPr>
        <b/>
        <sz val="11"/>
        <color theme="1"/>
        <rFont val="Calibri"/>
        <family val="2"/>
        <scheme val="minor"/>
      </rPr>
      <t>*Use Start_date and End_Date.</t>
    </r>
  </si>
  <si>
    <t>Q2.Referral Impact</t>
  </si>
  <si>
    <t xml:space="preserve">                         *Create a New column Referred:</t>
  </si>
  <si>
    <t xml:space="preserve">                         *Mark as Yes if Referred_by is not blank.</t>
  </si>
  <si>
    <t xml:space="preserve">                        *Mark as No if it's blank.</t>
  </si>
  <si>
    <t xml:space="preserve">                       *Then use a Pivot Table to compare average Monthly_Fee for referred vs. non-referred members.</t>
  </si>
  <si>
    <t>Q3. Revenue Calculation</t>
  </si>
  <si>
    <t xml:space="preserve">                         *Add a column Total_Revenue</t>
  </si>
  <si>
    <t xml:space="preserve">                         *Then calculate the total revenue earned from.</t>
  </si>
  <si>
    <t xml:space="preserve">                         *Formula = Monthly_Fee * Membership_Duration_Months</t>
  </si>
  <si>
    <t xml:space="preserve">                         * Premium members.</t>
  </si>
  <si>
    <t xml:space="preserve">                         * City-wise breakdown using Pivot Table.</t>
  </si>
  <si>
    <t>Q 4. Identify Low Engagement Members</t>
  </si>
  <si>
    <t xml:space="preserve">                     * Use Conditional Formatting to highlight</t>
  </si>
  <si>
    <t xml:space="preserve">                     * Members with Attendance &lt; 8</t>
  </si>
  <si>
    <t xml:space="preserve">                     * AND whose Membership_Duration_Months &gt;= 6</t>
  </si>
  <si>
    <t xml:space="preserve">                     *These are long-term but inactive users-flag them.</t>
  </si>
  <si>
    <t xml:space="preserve">                                                                                               Q5. Segment Profitability Dashboard </t>
  </si>
  <si>
    <t xml:space="preserve">                                                                                                                                         The management at PowerFit India wants deeper insights into which combinations of member traits (like city, 
                                                                                                                                         membership type, and referral status) bring in the most revenue.</t>
  </si>
  <si>
    <t xml:space="preserve">                                                                                                                                         Your task is to create a Segment Profitability Dashboard using Pivot Tables, Calculated Fields, and Pivot 
                                                                                                                                         Charts that can answer:</t>
  </si>
  <si>
    <t xml:space="preserve">                                                                                                                                        1.Which City + Membership Type + Referral combinations are most profitable?</t>
  </si>
  <si>
    <t xml:space="preserve">                                                                                                                                        2. What is the average revenue per member across different segments?</t>
  </si>
  <si>
    <t xml:space="preserve">                                                                                                                                        3. Where should PowerFit focus its marketing or referral programs?</t>
  </si>
  <si>
    <t xml:space="preserve">                                                                                                                                        * Make your dashboard interactive using Slicers and add a visual chart for quick insights.</t>
  </si>
  <si>
    <t xml:space="preserve"> 6. Gender &amp; Age Distribution</t>
  </si>
  <si>
    <t>* 31–45 = Adults</t>
  </si>
  <si>
    <t>* 18–30 = Youth</t>
  </si>
  <si>
    <t xml:space="preserve">                                                                                                          * Create two Pivot Tables:</t>
  </si>
  <si>
    <t xml:space="preserve">                      *  Gender-wise count of members per city</t>
  </si>
  <si>
    <t xml:space="preserve">                           * Age distribution across Membership Types:</t>
  </si>
  <si>
    <t>*  46+  = Seniors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</si>
</sst>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14"/>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b/>
      <i/>
      <sz val="12"/>
      <color theme="1"/>
      <name val="Calibri"/>
      <family val="2"/>
    </font>
    <font>
      <sz val="12"/>
      <color theme="1"/>
      <name val="Calibri"/>
      <family val="2"/>
    </font>
    <font>
      <sz val="8"/>
      <name val="Calibri"/>
      <family val="2"/>
      <scheme val="minor"/>
    </font>
  </fonts>
  <fills count="1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theme="4"/>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theme="4" tint="-0.499984740745262"/>
        <bgColor indexed="64"/>
      </patternFill>
    </fill>
    <fill>
      <patternFill patternType="solid">
        <fgColor theme="9" tint="0.59999389629810485"/>
        <bgColor indexed="64"/>
      </patternFill>
    </fill>
  </fills>
  <borders count="12">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0" borderId="1" xfId="0" applyBorder="1"/>
    <xf numFmtId="0" fontId="0" fillId="0" borderId="0" xfId="0" pivotButton="1"/>
    <xf numFmtId="0" fontId="0" fillId="0" borderId="0" xfId="0" applyAlignment="1">
      <alignment horizontal="left"/>
    </xf>
    <xf numFmtId="0" fontId="0" fillId="3" borderId="2" xfId="0" applyFill="1" applyBorder="1"/>
    <xf numFmtId="0" fontId="0" fillId="0" borderId="2" xfId="0" applyBorder="1"/>
    <xf numFmtId="0" fontId="0" fillId="7" borderId="0" xfId="0" applyFill="1"/>
    <xf numFmtId="0" fontId="0" fillId="7" borderId="0" xfId="0" applyFill="1" applyAlignment="1">
      <alignment horizontal="center" vertical="center"/>
    </xf>
    <xf numFmtId="0" fontId="0" fillId="7" borderId="0" xfId="0" applyFill="1" applyAlignment="1">
      <alignment horizontal="left"/>
    </xf>
    <xf numFmtId="0" fontId="0" fillId="7" borderId="0" xfId="0" applyNumberFormat="1" applyFill="1"/>
    <xf numFmtId="0" fontId="1" fillId="9" borderId="0" xfId="0" applyFont="1" applyFill="1"/>
    <xf numFmtId="0" fontId="0" fillId="10" borderId="3" xfId="0" applyFill="1" applyBorder="1" applyAlignment="1">
      <alignment horizontal="left"/>
    </xf>
    <xf numFmtId="0" fontId="0" fillId="10" borderId="3" xfId="0" applyNumberFormat="1" applyFill="1" applyBorder="1"/>
    <xf numFmtId="0" fontId="0" fillId="10" borderId="3" xfId="0" applyFill="1" applyBorder="1" applyAlignment="1">
      <alignment horizontal="left" indent="1"/>
    </xf>
    <xf numFmtId="0" fontId="5" fillId="9" borderId="3" xfId="0" applyFont="1" applyFill="1" applyBorder="1"/>
    <xf numFmtId="0" fontId="0" fillId="10" borderId="3" xfId="0" applyFill="1" applyBorder="1"/>
    <xf numFmtId="0" fontId="0" fillId="10" borderId="3" xfId="0" applyFill="1" applyBorder="1" applyAlignment="1">
      <alignment horizontal="left" indent="2"/>
    </xf>
    <xf numFmtId="0" fontId="5" fillId="11" borderId="3" xfId="0" applyFont="1" applyFill="1" applyBorder="1" applyAlignment="1">
      <alignment vertical="center" wrapText="1"/>
    </xf>
    <xf numFmtId="0" fontId="5" fillId="11" borderId="3" xfId="0" applyFont="1" applyFill="1" applyBorder="1" applyAlignment="1">
      <alignment horizontal="center" vertical="center"/>
    </xf>
    <xf numFmtId="0" fontId="5" fillId="11" borderId="3" xfId="0" applyFont="1" applyFill="1" applyBorder="1" applyAlignment="1">
      <alignment horizontal="center" vertical="center" wrapText="1"/>
    </xf>
    <xf numFmtId="0" fontId="0" fillId="12" borderId="3" xfId="0" applyFill="1" applyBorder="1" applyAlignment="1">
      <alignment wrapText="1"/>
    </xf>
    <xf numFmtId="0" fontId="0" fillId="12" borderId="3" xfId="0" applyFill="1" applyBorder="1" applyAlignment="1">
      <alignment horizontal="right" wrapText="1"/>
    </xf>
    <xf numFmtId="14" fontId="0" fillId="12" borderId="3" xfId="0" applyNumberFormat="1" applyFill="1" applyBorder="1" applyAlignment="1">
      <alignment horizontal="right" wrapText="1"/>
    </xf>
    <xf numFmtId="0" fontId="0" fillId="12" borderId="3" xfId="0" applyFill="1" applyBorder="1" applyAlignment="1">
      <alignment vertical="center"/>
    </xf>
    <xf numFmtId="0" fontId="5" fillId="13" borderId="3" xfId="0" applyFont="1" applyFill="1" applyBorder="1" applyAlignment="1">
      <alignment vertical="center"/>
    </xf>
    <xf numFmtId="0" fontId="7" fillId="13" borderId="3" xfId="0" applyFont="1" applyFill="1" applyBorder="1" applyAlignment="1">
      <alignment horizontal="center" vertical="center"/>
    </xf>
    <xf numFmtId="0" fontId="7" fillId="13" borderId="3" xfId="0" applyFont="1" applyFill="1" applyBorder="1" applyAlignment="1">
      <alignment horizontal="center" vertical="center" wrapText="1"/>
    </xf>
    <xf numFmtId="0" fontId="7" fillId="14" borderId="3" xfId="0" applyFont="1" applyFill="1" applyBorder="1" applyAlignment="1">
      <alignment horizontal="center" vertical="center" wrapText="1"/>
    </xf>
    <xf numFmtId="0" fontId="8" fillId="12" borderId="3" xfId="0" applyFont="1" applyFill="1" applyBorder="1" applyAlignment="1">
      <alignment horizontal="center" vertical="center" wrapText="1"/>
    </xf>
    <xf numFmtId="14" fontId="8" fillId="12" borderId="3" xfId="0" applyNumberFormat="1" applyFont="1" applyFill="1" applyBorder="1" applyAlignment="1">
      <alignment horizontal="center" vertical="center" wrapText="1"/>
    </xf>
    <xf numFmtId="1" fontId="8" fillId="11" borderId="3" xfId="0" applyNumberFormat="1" applyFont="1" applyFill="1" applyBorder="1" applyAlignment="1">
      <alignment horizontal="center" vertical="center" wrapText="1"/>
    </xf>
    <xf numFmtId="0" fontId="8" fillId="12" borderId="3" xfId="0" applyFont="1" applyFill="1" applyBorder="1" applyAlignment="1">
      <alignment horizontal="center" vertical="center"/>
    </xf>
    <xf numFmtId="0" fontId="6" fillId="0" borderId="0" xfId="0" applyFont="1" applyAlignment="1"/>
    <xf numFmtId="0" fontId="0" fillId="15" borderId="0" xfId="0" applyFill="1"/>
    <xf numFmtId="0" fontId="0" fillId="16" borderId="0" xfId="0" applyFill="1"/>
    <xf numFmtId="0" fontId="0" fillId="0" borderId="3" xfId="0" applyBorder="1"/>
    <xf numFmtId="0" fontId="0" fillId="0" borderId="0" xfId="0" applyAlignment="1">
      <alignment vertical="center"/>
    </xf>
    <xf numFmtId="0" fontId="5" fillId="9" borderId="3" xfId="0" pivotButton="1" applyFont="1" applyFill="1" applyBorder="1"/>
    <xf numFmtId="0" fontId="1" fillId="9" borderId="0" xfId="0" pivotButton="1" applyFont="1" applyFill="1"/>
    <xf numFmtId="0" fontId="0" fillId="4" borderId="0" xfId="0" applyFill="1" applyAlignment="1">
      <alignment horizontal="center"/>
    </xf>
    <xf numFmtId="0" fontId="6" fillId="17" borderId="4" xfId="0" applyFont="1" applyFill="1" applyBorder="1" applyAlignment="1">
      <alignment horizontal="left"/>
    </xf>
    <xf numFmtId="0" fontId="6" fillId="17" borderId="0" xfId="0" applyFont="1" applyFill="1" applyAlignment="1">
      <alignment horizontal="left"/>
    </xf>
    <xf numFmtId="0" fontId="3" fillId="17" borderId="0" xfId="0" applyFont="1" applyFill="1" applyAlignment="1">
      <alignment horizontal="left" vertical="center"/>
    </xf>
    <xf numFmtId="0" fontId="4" fillId="5" borderId="0" xfId="0" applyFon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xf>
    <xf numFmtId="0" fontId="0" fillId="6" borderId="0" xfId="0" applyFill="1" applyAlignment="1">
      <alignment horizontal="center" vertical="center"/>
    </xf>
    <xf numFmtId="0" fontId="3" fillId="17" borderId="0" xfId="0" applyFont="1" applyFill="1" applyAlignment="1">
      <alignment horizontal="left"/>
    </xf>
    <xf numFmtId="0" fontId="0" fillId="17" borderId="0" xfId="0" applyFill="1" applyAlignment="1">
      <alignment horizontal="left"/>
    </xf>
    <xf numFmtId="0" fontId="6" fillId="17" borderId="0" xfId="0" applyFont="1" applyFill="1" applyAlignment="1">
      <alignment horizontal="left" vertical="center"/>
    </xf>
    <xf numFmtId="0" fontId="4" fillId="4" borderId="0" xfId="0" applyFont="1" applyFill="1" applyAlignment="1">
      <alignment horizontal="center" vertical="center" wrapText="1"/>
    </xf>
    <xf numFmtId="0" fontId="4" fillId="4" borderId="0" xfId="0" applyFont="1" applyFill="1" applyAlignment="1">
      <alignment horizontal="center" vertical="center"/>
    </xf>
    <xf numFmtId="0" fontId="4" fillId="8" borderId="0" xfId="0" applyFont="1" applyFill="1" applyAlignment="1">
      <alignment horizontal="center" vertical="center" wrapText="1"/>
    </xf>
    <xf numFmtId="0" fontId="5" fillId="9" borderId="0" xfId="0" applyFont="1" applyFill="1" applyAlignment="1">
      <alignment horizontal="center" vertical="center"/>
    </xf>
    <xf numFmtId="0" fontId="0" fillId="9" borderId="0" xfId="0" applyFill="1" applyAlignment="1">
      <alignment horizontal="center" vertical="center"/>
    </xf>
    <xf numFmtId="0" fontId="6" fillId="17" borderId="0" xfId="0" applyFont="1" applyFill="1" applyAlignment="1">
      <alignment horizontal="left" wrapText="1"/>
    </xf>
    <xf numFmtId="0" fontId="6" fillId="17" borderId="0" xfId="0" applyFont="1" applyFill="1" applyAlignment="1">
      <alignment horizontal="left" vertical="center" wrapText="1"/>
    </xf>
    <xf numFmtId="0" fontId="6" fillId="17" borderId="4" xfId="0" applyFont="1" applyFill="1" applyBorder="1" applyAlignment="1">
      <alignment horizontal="center"/>
    </xf>
    <xf numFmtId="0" fontId="6" fillId="17" borderId="0" xfId="0" applyFont="1" applyFill="1" applyBorder="1" applyAlignment="1">
      <alignment horizontal="center"/>
    </xf>
    <xf numFmtId="0" fontId="6" fillId="17" borderId="8" xfId="0" applyFont="1" applyFill="1" applyBorder="1" applyAlignment="1">
      <alignment horizontal="center"/>
    </xf>
    <xf numFmtId="0" fontId="6" fillId="17" borderId="9" xfId="0" applyFont="1" applyFill="1" applyBorder="1" applyAlignment="1">
      <alignment horizontal="center"/>
    </xf>
    <xf numFmtId="0" fontId="6" fillId="17" borderId="10" xfId="0" applyFont="1" applyFill="1" applyBorder="1" applyAlignment="1">
      <alignment horizontal="center"/>
    </xf>
    <xf numFmtId="0" fontId="6" fillId="17" borderId="11" xfId="0" applyFont="1" applyFill="1" applyBorder="1" applyAlignment="1">
      <alignment horizontal="center"/>
    </xf>
    <xf numFmtId="0" fontId="2" fillId="5" borderId="0" xfId="0" applyFont="1" applyFill="1" applyAlignment="1">
      <alignment horizontal="center" vertical="center"/>
    </xf>
    <xf numFmtId="0" fontId="3" fillId="17" borderId="5" xfId="0" applyFont="1" applyFill="1" applyBorder="1" applyAlignment="1">
      <alignment horizontal="center"/>
    </xf>
    <xf numFmtId="0" fontId="3" fillId="17" borderId="6" xfId="0" applyFont="1" applyFill="1" applyBorder="1" applyAlignment="1">
      <alignment horizontal="center"/>
    </xf>
    <xf numFmtId="0" fontId="3" fillId="17" borderId="7" xfId="0" applyFont="1" applyFill="1" applyBorder="1" applyAlignment="1">
      <alignment horizontal="center"/>
    </xf>
    <xf numFmtId="0" fontId="6" fillId="17" borderId="0" xfId="0" applyFont="1" applyFill="1" applyBorder="1" applyAlignment="1">
      <alignment horizontal="left"/>
    </xf>
    <xf numFmtId="0" fontId="6" fillId="17" borderId="8" xfId="0" applyFont="1" applyFill="1" applyBorder="1" applyAlignment="1">
      <alignment horizontal="left"/>
    </xf>
    <xf numFmtId="0" fontId="3" fillId="15" borderId="0" xfId="0" applyFont="1" applyFill="1" applyAlignment="1">
      <alignment vertical="top"/>
    </xf>
    <xf numFmtId="0" fontId="6" fillId="15" borderId="0" xfId="0" applyFont="1" applyFill="1" applyAlignment="1"/>
    <xf numFmtId="0" fontId="6" fillId="15" borderId="0" xfId="0" applyFont="1" applyFill="1" applyAlignment="1">
      <alignment vertical="center"/>
    </xf>
    <xf numFmtId="0" fontId="0" fillId="15" borderId="0" xfId="0" applyFill="1" applyAlignment="1"/>
  </cellXfs>
  <cellStyles count="1">
    <cellStyle name="Normal" xfId="0" builtinId="0"/>
  </cellStyles>
  <dxfs count="106">
    <dxf>
      <fill>
        <patternFill>
          <bgColor rgb="FFFFFF00"/>
        </patternFill>
      </fill>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bgColor theme="4" tint="-0.249977111117893"/>
        </patternFill>
      </fill>
    </dxf>
    <dxf>
      <fill>
        <patternFill>
          <bgColor theme="4" tint="-0.249977111117893"/>
        </patternFill>
      </fill>
    </dxf>
    <dxf>
      <font>
        <color auto="1"/>
      </font>
    </dxf>
    <dxf>
      <font>
        <color auto="1"/>
      </font>
    </dxf>
    <dxf>
      <font>
        <b/>
      </font>
    </dxf>
    <dxf>
      <font>
        <b/>
      </font>
    </dxf>
    <dxf>
      <fill>
        <patternFill>
          <bgColor theme="9" tint="0.39997558519241921"/>
        </patternFill>
      </fill>
    </dxf>
    <dxf>
      <fill>
        <patternFill>
          <bgColor theme="9"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5"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ill>
        <patternFill>
          <bgColor theme="8" tint="0.59999389629810485"/>
        </patternFill>
      </fill>
    </dxf>
    <dxf>
      <font>
        <sz val="12"/>
      </font>
    </dxf>
    <dxf>
      <font>
        <sz val="12"/>
      </font>
    </dxf>
    <dxf>
      <font>
        <b/>
      </font>
    </dxf>
    <dxf>
      <font>
        <b/>
      </font>
    </dxf>
    <dxf>
      <fill>
        <patternFill>
          <bgColor theme="4" tint="-0.249977111117893"/>
        </patternFill>
      </fill>
    </dxf>
    <dxf>
      <fill>
        <patternFill>
          <bgColor theme="4" tint="-0.249977111117893"/>
        </patternFill>
      </fill>
    </dxf>
    <dxf>
      <fill>
        <patternFill>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theme="7" tint="0.5999938962981048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Analysis by Membership Type, Referral Status, and City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Delhi Family No</c:v>
              </c:pt>
              <c:pt idx="1">
                <c:v>Delhi Premium No</c:v>
              </c:pt>
              <c:pt idx="2">
                <c:v>Delhi Standard No</c:v>
              </c:pt>
            </c:strLit>
          </c:cat>
          <c:val>
            <c:numLit>
              <c:formatCode>General</c:formatCode>
              <c:ptCount val="3"/>
              <c:pt idx="0">
                <c:v>35000</c:v>
              </c:pt>
              <c:pt idx="1">
                <c:v>0</c:v>
              </c:pt>
              <c:pt idx="2">
                <c:v>0</c:v>
              </c:pt>
            </c:numLit>
          </c:val>
          <c:extLst>
            <c:ext xmlns:c16="http://schemas.microsoft.com/office/drawing/2014/chart" uri="{C3380CC4-5D6E-409C-BE32-E72D297353CC}">
              <c16:uniqueId val="{00000000-F8E8-4B25-B927-E0F1D7A3C867}"/>
            </c:ext>
          </c:extLst>
        </c:ser>
        <c:dLbls>
          <c:showLegendKey val="0"/>
          <c:showVal val="0"/>
          <c:showCatName val="0"/>
          <c:showSerName val="0"/>
          <c:showPercent val="0"/>
          <c:showBubbleSize val="0"/>
        </c:dLbls>
        <c:gapWidth val="100"/>
        <c:overlap val="-24"/>
        <c:axId val="414126384"/>
        <c:axId val="414123984"/>
      </c:barChart>
      <c:catAx>
        <c:axId val="414126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123984"/>
        <c:crosses val="autoZero"/>
        <c:auto val="1"/>
        <c:lblAlgn val="ctr"/>
        <c:lblOffset val="100"/>
        <c:noMultiLvlLbl val="0"/>
      </c:catAx>
      <c:valAx>
        <c:axId val="414123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1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287376</xdr:colOff>
      <xdr:row>13</xdr:row>
      <xdr:rowOff>126614</xdr:rowOff>
    </xdr:from>
    <xdr:to>
      <xdr:col>8</xdr:col>
      <xdr:colOff>239053</xdr:colOff>
      <xdr:row>23</xdr:row>
      <xdr:rowOff>182136</xdr:rowOff>
    </xdr:to>
    <mc:AlternateContent xmlns:mc="http://schemas.openxmlformats.org/markup-compatibility/2006" xmlns:a14="http://schemas.microsoft.com/office/drawing/2010/main">
      <mc:Choice Requires="a14">
        <xdr:graphicFrame macro="">
          <xdr:nvGraphicFramePr>
            <xdr:cNvPr id="6" name="Membership_Type 1">
              <a:extLst>
                <a:ext uri="{FF2B5EF4-FFF2-40B4-BE49-F238E27FC236}">
                  <a16:creationId xmlns:a16="http://schemas.microsoft.com/office/drawing/2014/main" id="{4662FAFC-4289-4C66-9F4B-DC795A23B796}"/>
                </a:ext>
              </a:extLst>
            </xdr:cNvPr>
            <xdr:cNvGraphicFramePr/>
          </xdr:nvGraphicFramePr>
          <xdr:xfrm>
            <a:off x="0" y="0"/>
            <a:ext cx="0" cy="0"/>
          </xdr:xfrm>
          <a:graphic>
            <a:graphicData uri="http://schemas.microsoft.com/office/drawing/2010/slicer">
              <sle:slicer xmlns:sle="http://schemas.microsoft.com/office/drawing/2010/slicer" name="Membership_Type 1"/>
            </a:graphicData>
          </a:graphic>
        </xdr:graphicFrame>
      </mc:Choice>
      <mc:Fallback xmlns="">
        <xdr:sp macro="" textlink="">
          <xdr:nvSpPr>
            <xdr:cNvPr id="0" name=""/>
            <xdr:cNvSpPr>
              <a:spLocks noTextEdit="1"/>
            </xdr:cNvSpPr>
          </xdr:nvSpPr>
          <xdr:spPr>
            <a:xfrm>
              <a:off x="3335376" y="2650739"/>
              <a:ext cx="1780477" cy="1970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123685</xdr:colOff>
      <xdr:row>13</xdr:row>
      <xdr:rowOff>121364</xdr:rowOff>
    </xdr:from>
    <xdr:to>
      <xdr:col>15</xdr:col>
      <xdr:colOff>161925</xdr:colOff>
      <xdr:row>24</xdr:row>
      <xdr:rowOff>9525</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DF39976F-9C81-4E78-9C57-23AFCAE7D106}"/>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7438885" y="2645489"/>
              <a:ext cx="1867040" cy="1993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498507</xdr:colOff>
      <xdr:row>13</xdr:row>
      <xdr:rowOff>133073</xdr:rowOff>
    </xdr:from>
    <xdr:to>
      <xdr:col>11</xdr:col>
      <xdr:colOff>438150</xdr:colOff>
      <xdr:row>23</xdr:row>
      <xdr:rowOff>180975</xdr:rowOff>
    </xdr:to>
    <mc:AlternateContent xmlns:mc="http://schemas.openxmlformats.org/markup-compatibility/2006" xmlns:a14="http://schemas.microsoft.com/office/drawing/2010/main">
      <mc:Choice Requires="a14">
        <xdr:graphicFrame macro="">
          <xdr:nvGraphicFramePr>
            <xdr:cNvPr id="8" name="Referred 1">
              <a:extLst>
                <a:ext uri="{FF2B5EF4-FFF2-40B4-BE49-F238E27FC236}">
                  <a16:creationId xmlns:a16="http://schemas.microsoft.com/office/drawing/2014/main" id="{A2DE3B02-930E-48BD-A9B0-CE3B75C50DFF}"/>
                </a:ext>
              </a:extLst>
            </xdr:cNvPr>
            <xdr:cNvGraphicFramePr/>
          </xdr:nvGraphicFramePr>
          <xdr:xfrm>
            <a:off x="0" y="0"/>
            <a:ext cx="0" cy="0"/>
          </xdr:xfrm>
          <a:graphic>
            <a:graphicData uri="http://schemas.microsoft.com/office/drawing/2010/slicer">
              <sle:slicer xmlns:sle="http://schemas.microsoft.com/office/drawing/2010/slicer" name="Referred 1"/>
            </a:graphicData>
          </a:graphic>
        </xdr:graphicFrame>
      </mc:Choice>
      <mc:Fallback xmlns="">
        <xdr:sp macro="" textlink="">
          <xdr:nvSpPr>
            <xdr:cNvPr id="0" name=""/>
            <xdr:cNvSpPr>
              <a:spLocks noTextEdit="1"/>
            </xdr:cNvSpPr>
          </xdr:nvSpPr>
          <xdr:spPr>
            <a:xfrm>
              <a:off x="5375307" y="2657198"/>
              <a:ext cx="1768443" cy="1962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252296</xdr:colOff>
      <xdr:row>24</xdr:row>
      <xdr:rowOff>120106</xdr:rowOff>
    </xdr:from>
    <xdr:to>
      <xdr:col>15</xdr:col>
      <xdr:colOff>133350</xdr:colOff>
      <xdr:row>47</xdr:row>
      <xdr:rowOff>28576</xdr:rowOff>
    </xdr:to>
    <xdr:graphicFrame macro="">
      <xdr:nvGraphicFramePr>
        <xdr:cNvPr id="9" name="Chart 8">
          <a:extLst>
            <a:ext uri="{FF2B5EF4-FFF2-40B4-BE49-F238E27FC236}">
              <a16:creationId xmlns:a16="http://schemas.microsoft.com/office/drawing/2014/main" id="{E87303A7-C634-4C30-B738-EF381FB55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04958564817" createdVersion="8" refreshedVersion="8" minRefreshableVersion="3" recordCount="35" xr:uid="{4BAE80FF-07F1-428D-BC41-F87C0BE0C9B3}">
  <cacheSource type="worksheet">
    <worksheetSource name="Sheet1__25"/>
  </cacheSource>
  <cacheFields count="13">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11581018518" createdVersion="8" refreshedVersion="8" minRefreshableVersion="3" recordCount="35" xr:uid="{01B8FF45-F023-4CAE-A169-9F0B7C20FA9E}">
  <cacheSource type="worksheet">
    <worksheetSource ref="A131:M166" sheet="Fitness Club Analysis"/>
  </cacheSource>
  <cacheFields count="13">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81.479702430559" createdVersion="8" refreshedVersion="8" minRefreshableVersion="3" recordCount="35" xr:uid="{31E61996-F473-424D-B58E-0569D3BD8894}">
  <cacheSource type="worksheet">
    <worksheetSource name="Sheet1__2"/>
  </cacheSource>
  <cacheFields count="16">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0">
      <sharedItems containsSemiMixedTypes="0" containsString="0" containsNumber="1" containsInteger="1" minValue="45065" maxValue="45714"/>
    </cacheField>
    <cacheField name="End_Date" numFmtId="0">
      <sharedItems containsSemiMixedTypes="0" containsString="0" containsNumber="1" containsInteger="1" minValue="45242" maxValue="45745"/>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Referred" numFmtId="0">
      <sharedItems count="2">
        <s v="Yes"/>
        <s v="No"/>
      </sharedItems>
    </cacheField>
    <cacheField name="Membership_Duration_Months" numFmtId="0">
      <sharedItems containsSemiMixedTypes="0" containsString="0" containsNumber="1" containsInteger="1" minValue="0" maxValue="18"/>
    </cacheField>
    <cacheField name="Total_Revenue" numFmtId="0">
      <sharedItems containsSemiMixedTypes="0" containsString="0" containsNumber="1" containsInteger="1" minValue="0" maxValue="35000"/>
    </cacheField>
    <cacheField name="Low_Engagement_Flag" numFmtId="0">
      <sharedItems/>
    </cacheField>
    <cacheField name="Age_Group" numFmtId="0">
      <sharedItems count="3">
        <s v="Senior"/>
        <s v="Youth"/>
        <s v="Adult"/>
      </sharedItems>
    </cacheField>
  </cacheFields>
  <extLst>
    <ext xmlns:x14="http://schemas.microsoft.com/office/spreadsheetml/2009/9/main" uri="{725AE2AE-9491-48be-B2B4-4EB974FC3084}">
      <x14:pivotCacheDefinition pivotCacheId="20745298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n v="45235"/>
    <n v="45425"/>
    <n v="800"/>
    <n v="25"/>
    <s v="Bengaluru"/>
    <s v="Hiran Shan"/>
    <x v="0"/>
    <n v="6"/>
  </r>
  <r>
    <s v="M002"/>
    <s v="Parinaaz Shanker"/>
    <n v="27"/>
    <s v="Male"/>
    <s v="Basic"/>
    <n v="45714"/>
    <n v="45740"/>
    <n v="800"/>
    <n v="20"/>
    <s v="Pune"/>
    <s v="Kiara Kakar"/>
    <x v="0"/>
    <n v="0"/>
  </r>
  <r>
    <s v="M003"/>
    <s v="Aniruddh Batra"/>
    <n v="24"/>
    <s v="Male"/>
    <s v="Standard"/>
    <n v="45191"/>
    <n v="45371"/>
    <n v="1200"/>
    <n v="18"/>
    <s v="Hyderabad"/>
    <s v="Jhanvi Chaudhary"/>
    <x v="0"/>
    <n v="6"/>
  </r>
  <r>
    <s v="M004"/>
    <s v="Madhup Kapur"/>
    <n v="31"/>
    <s v="Female"/>
    <s v="Standard"/>
    <n v="45479"/>
    <n v="45587"/>
    <n v="1200"/>
    <n v="16"/>
    <s v="Hyderabad"/>
    <s v="Tara Swaminathan"/>
    <x v="0"/>
    <n v="3"/>
  </r>
  <r>
    <s v="M005"/>
    <s v="Rasha Kakar"/>
    <n v="19"/>
    <s v="Male"/>
    <s v="Family"/>
    <n v="45286"/>
    <n v="45501"/>
    <n v="2500"/>
    <n v="12"/>
    <s v="Bengaluru"/>
    <s v="Madhav Singh"/>
    <x v="0"/>
    <n v="7"/>
  </r>
  <r>
    <s v="M006"/>
    <s v="Ehsaan Batra"/>
    <n v="40"/>
    <s v="Male"/>
    <s v="Basic"/>
    <n v="45317"/>
    <n v="45392"/>
    <n v="800"/>
    <n v="14"/>
    <s v="Mumbai"/>
    <s v="Shray Ramakrishnan"/>
    <x v="0"/>
    <n v="2"/>
  </r>
  <r>
    <s v="M007"/>
    <s v="Zara Bains"/>
    <n v="41"/>
    <s v="Female"/>
    <s v="Basic"/>
    <n v="45588"/>
    <n v="45677"/>
    <n v="800"/>
    <n v="25"/>
    <s v="Pune"/>
    <m/>
    <x v="1"/>
    <n v="2"/>
  </r>
  <r>
    <s v="M008"/>
    <s v="Uthkarsh Baral"/>
    <n v="43"/>
    <s v="Male"/>
    <s v="Premium"/>
    <n v="45450"/>
    <n v="45563"/>
    <n v="1800"/>
    <n v="28"/>
    <s v="Kolkata"/>
    <m/>
    <x v="1"/>
    <n v="3"/>
  </r>
  <r>
    <s v="M009"/>
    <s v="Kashvi Char"/>
    <n v="42"/>
    <s v="Male"/>
    <s v="Basic"/>
    <n v="45569"/>
    <n v="45582"/>
    <n v="800"/>
    <n v="3"/>
    <s v="Kolkata"/>
    <s v="Nitara Comar"/>
    <x v="0"/>
    <n v="0"/>
  </r>
  <r>
    <s v="M010"/>
    <s v="Dhanush Varma"/>
    <n v="37"/>
    <s v="Male"/>
    <s v="Standard"/>
    <n v="45202"/>
    <n v="45280"/>
    <n v="1200"/>
    <n v="29"/>
    <s v="Mumbai"/>
    <s v="Ranbir Karan"/>
    <x v="0"/>
    <n v="2"/>
  </r>
  <r>
    <s v="M011"/>
    <s v="Ishaan Goyal"/>
    <n v="48"/>
    <s v="Female"/>
    <s v="Standard"/>
    <n v="45297"/>
    <n v="45459"/>
    <n v="1200"/>
    <n v="13"/>
    <s v="Bengaluru"/>
    <s v="Rati Sanghvi"/>
    <x v="0"/>
    <n v="5"/>
  </r>
  <r>
    <s v="M012"/>
    <s v="Mahika Ravi"/>
    <n v="36"/>
    <s v="Male"/>
    <s v="Standard"/>
    <n v="45154"/>
    <n v="45568"/>
    <n v="1200"/>
    <n v="19"/>
    <s v="Kolkata"/>
    <s v="Ishaan Kashyap"/>
    <x v="0"/>
    <n v="13"/>
  </r>
  <r>
    <s v="M013"/>
    <s v="Purab Reddy"/>
    <n v="48"/>
    <s v="Female"/>
    <s v="Premium"/>
    <n v="45556"/>
    <n v="45641"/>
    <n v="1800"/>
    <n v="22"/>
    <s v="Kolkata"/>
    <m/>
    <x v="1"/>
    <n v="2"/>
  </r>
  <r>
    <s v="M014"/>
    <s v="Tiya Soni"/>
    <n v="39"/>
    <s v="Male"/>
    <s v="Standard"/>
    <n v="45065"/>
    <n v="45242"/>
    <n v="1200"/>
    <n v="28"/>
    <s v="Mumbai"/>
    <m/>
    <x v="1"/>
    <n v="5"/>
  </r>
  <r>
    <s v="M015"/>
    <s v="Zara Dugar"/>
    <n v="44"/>
    <s v="Female"/>
    <s v="Basic"/>
    <n v="45333"/>
    <n v="45540"/>
    <n v="800"/>
    <n v="8"/>
    <s v="Hyderabad"/>
    <m/>
    <x v="1"/>
    <n v="6"/>
  </r>
  <r>
    <s v="M016"/>
    <s v="Lakshit Mander"/>
    <n v="39"/>
    <s v="Male"/>
    <s v="Family"/>
    <n v="45702"/>
    <n v="45732"/>
    <n v="2500"/>
    <n v="14"/>
    <s v="Kolkata"/>
    <m/>
    <x v="1"/>
    <n v="1"/>
  </r>
  <r>
    <s v="M017"/>
    <s v="Neysa Krish"/>
    <n v="35"/>
    <s v="Male"/>
    <s v="Standard"/>
    <n v="45329"/>
    <n v="45685"/>
    <n v="1200"/>
    <n v="25"/>
    <s v="Hyderabad"/>
    <m/>
    <x v="1"/>
    <n v="11"/>
  </r>
  <r>
    <s v="M018"/>
    <s v="Prerak Boase"/>
    <n v="56"/>
    <s v="Female"/>
    <s v="Family"/>
    <n v="45213"/>
    <n v="45649"/>
    <n v="2500"/>
    <n v="13"/>
    <s v="Delhi"/>
    <m/>
    <x v="1"/>
    <n v="14"/>
  </r>
  <r>
    <s v="M019"/>
    <s v="Siya Master"/>
    <n v="27"/>
    <s v="Female"/>
    <s v="Basic"/>
    <n v="45354"/>
    <n v="45664"/>
    <n v="800"/>
    <n v="26"/>
    <s v="Mumbai"/>
    <m/>
    <x v="1"/>
    <n v="10"/>
  </r>
  <r>
    <s v="M020"/>
    <s v="Madhup Biswas"/>
    <n v="28"/>
    <s v="Male"/>
    <s v="Family"/>
    <n v="45417"/>
    <n v="45608"/>
    <n v="2500"/>
    <n v="21"/>
    <s v="Mumbai"/>
    <s v="Tanya Bajwa"/>
    <x v="0"/>
    <n v="6"/>
  </r>
  <r>
    <s v="M021"/>
    <s v="Indrans Ratti"/>
    <n v="57"/>
    <s v="Female"/>
    <s v="Premium"/>
    <n v="45146"/>
    <n v="45674"/>
    <n v="1800"/>
    <n v="19"/>
    <s v="Mumbai"/>
    <m/>
    <x v="1"/>
    <n v="17"/>
  </r>
  <r>
    <s v="M022"/>
    <s v="Kimaya Balay"/>
    <n v="26"/>
    <s v="Female"/>
    <s v="Premium"/>
    <n v="45320"/>
    <n v="45616"/>
    <n v="1800"/>
    <n v="5"/>
    <s v="Bengaluru"/>
    <m/>
    <x v="1"/>
    <n v="9"/>
  </r>
  <r>
    <s v="M023"/>
    <s v="Eva Dass"/>
    <n v="48"/>
    <s v="Male"/>
    <s v="Premium"/>
    <n v="45451"/>
    <n v="45455"/>
    <n v="1800"/>
    <n v="18"/>
    <s v="Delhi"/>
    <m/>
    <x v="1"/>
    <n v="0"/>
  </r>
  <r>
    <s v="M024"/>
    <s v="Pihu Wali"/>
    <n v="25"/>
    <s v="Female"/>
    <s v="Standard"/>
    <n v="45439"/>
    <n v="45730"/>
    <n v="1200"/>
    <n v="6"/>
    <s v="Bengaluru"/>
    <m/>
    <x v="1"/>
    <n v="9"/>
  </r>
  <r>
    <s v="M025"/>
    <s v="Tiya Rege"/>
    <n v="53"/>
    <s v="Male"/>
    <s v="Premium"/>
    <n v="45286"/>
    <n v="45372"/>
    <n v="1800"/>
    <n v="17"/>
    <s v="Mumbai"/>
    <s v="Adira Brar"/>
    <x v="0"/>
    <n v="2"/>
  </r>
  <r>
    <s v="M026"/>
    <s v="Aarav Sen"/>
    <n v="42"/>
    <s v="Female"/>
    <s v="Standard"/>
    <n v="45702"/>
    <n v="45727"/>
    <n v="1200"/>
    <n v="3"/>
    <s v="Delhi"/>
    <m/>
    <x v="1"/>
    <n v="0"/>
  </r>
  <r>
    <s v="M027"/>
    <s v="Dishani Bera"/>
    <n v="24"/>
    <s v="Male"/>
    <s v="Family"/>
    <n v="45698"/>
    <n v="45726"/>
    <n v="2500"/>
    <n v="28"/>
    <s v="Mumbai"/>
    <m/>
    <x v="1"/>
    <n v="0"/>
  </r>
  <r>
    <s v="M028"/>
    <s v="Indrans Grover"/>
    <n v="53"/>
    <s v="Male"/>
    <s v="Standard"/>
    <n v="45614"/>
    <n v="45645"/>
    <n v="1200"/>
    <n v="23"/>
    <s v="Pune"/>
    <m/>
    <x v="1"/>
    <n v="1"/>
  </r>
  <r>
    <s v="M029"/>
    <s v="Kismat Edwin"/>
    <n v="29"/>
    <s v="Female"/>
    <s v="Family"/>
    <n v="45401"/>
    <n v="45408"/>
    <n v="2500"/>
    <n v="8"/>
    <s v="Hyderabad"/>
    <m/>
    <x v="1"/>
    <n v="0"/>
  </r>
  <r>
    <s v="M030"/>
    <s v="Taran Vyas"/>
    <n v="31"/>
    <s v="Female"/>
    <s v="Family"/>
    <n v="45667"/>
    <n v="45745"/>
    <n v="2500"/>
    <n v="23"/>
    <s v="Kolkata"/>
    <s v="Nakul Balakrishnan"/>
    <x v="0"/>
    <n v="2"/>
  </r>
  <r>
    <s v="M031"/>
    <s v="Jiya Baral"/>
    <n v="52"/>
    <s v="Female"/>
    <s v="Basic"/>
    <n v="45088"/>
    <n v="45656"/>
    <n v="800"/>
    <n v="9"/>
    <s v="Delhi"/>
    <s v="Darshit Sidhu"/>
    <x v="0"/>
    <n v="18"/>
  </r>
  <r>
    <s v="M032"/>
    <s v="Gokul Sahni"/>
    <n v="20"/>
    <s v="Male"/>
    <s v="Standard"/>
    <n v="45391"/>
    <n v="45604"/>
    <n v="1200"/>
    <n v="2"/>
    <s v="Mumbai"/>
    <m/>
    <x v="1"/>
    <n v="7"/>
  </r>
  <r>
    <s v="M033"/>
    <s v="Prerak Lalla"/>
    <n v="22"/>
    <s v="Male"/>
    <s v="Basic"/>
    <n v="45699"/>
    <n v="45740"/>
    <n v="800"/>
    <n v="30"/>
    <s v="Mumbai"/>
    <m/>
    <x v="1"/>
    <n v="1"/>
  </r>
  <r>
    <s v="M034"/>
    <s v="Hrishita Shroff"/>
    <n v="23"/>
    <s v="Male"/>
    <s v="Premium"/>
    <n v="45588"/>
    <n v="45721"/>
    <n v="1800"/>
    <n v="23"/>
    <s v="Pune"/>
    <s v="Riya Dugal"/>
    <x v="0"/>
    <n v="4"/>
  </r>
  <r>
    <s v="M035"/>
    <s v="Oorja Sachar"/>
    <n v="27"/>
    <s v="Female"/>
    <s v="Standard"/>
    <n v="45312"/>
    <n v="45652"/>
    <n v="1200"/>
    <n v="27"/>
    <s v="Pune"/>
    <m/>
    <x v="1"/>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s v="Male"/>
    <x v="0"/>
    <n v="45235"/>
    <n v="45425"/>
    <n v="800"/>
    <n v="25"/>
    <x v="0"/>
    <s v="Hiran Shan"/>
    <s v="Yes"/>
    <n v="6"/>
    <n v="4800"/>
  </r>
  <r>
    <s v="Parinaaz Shanker"/>
    <n v="27"/>
    <s v="Male"/>
    <x v="0"/>
    <n v="45714"/>
    <n v="45740"/>
    <n v="800"/>
    <n v="20"/>
    <x v="1"/>
    <s v="Kiara Kakar"/>
    <s v="Yes"/>
    <n v="0"/>
    <n v="0"/>
  </r>
  <r>
    <s v="Aniruddh Batra"/>
    <n v="24"/>
    <s v="Male"/>
    <x v="1"/>
    <n v="45191"/>
    <n v="45371"/>
    <n v="1200"/>
    <n v="18"/>
    <x v="2"/>
    <s v="Jhanvi Chaudhary"/>
    <s v="Yes"/>
    <n v="6"/>
    <n v="7200"/>
  </r>
  <r>
    <s v="Madhup Kapur"/>
    <n v="31"/>
    <s v="Female"/>
    <x v="1"/>
    <n v="45479"/>
    <n v="45587"/>
    <n v="1200"/>
    <n v="16"/>
    <x v="2"/>
    <s v="Tara Swaminathan"/>
    <s v="Yes"/>
    <n v="3"/>
    <n v="3600"/>
  </r>
  <r>
    <s v="Rasha Kakar"/>
    <n v="19"/>
    <s v="Male"/>
    <x v="2"/>
    <n v="45286"/>
    <n v="45501"/>
    <n v="2500"/>
    <n v="12"/>
    <x v="0"/>
    <s v="Madhav Singh"/>
    <s v="Yes"/>
    <n v="7"/>
    <n v="17500"/>
  </r>
  <r>
    <s v="Ehsaan Batra"/>
    <n v="40"/>
    <s v="Male"/>
    <x v="0"/>
    <n v="45317"/>
    <n v="45392"/>
    <n v="800"/>
    <n v="14"/>
    <x v="3"/>
    <s v="Shray Ramakrishnan"/>
    <s v="Yes"/>
    <n v="2"/>
    <n v="1600"/>
  </r>
  <r>
    <s v="Zara Bains"/>
    <n v="41"/>
    <s v="Female"/>
    <x v="0"/>
    <n v="45588"/>
    <n v="45677"/>
    <n v="800"/>
    <n v="25"/>
    <x v="1"/>
    <m/>
    <s v="No"/>
    <n v="2"/>
    <n v="1600"/>
  </r>
  <r>
    <s v="Uthkarsh Baral"/>
    <n v="43"/>
    <s v="Male"/>
    <x v="3"/>
    <n v="45450"/>
    <n v="45563"/>
    <n v="1800"/>
    <n v="28"/>
    <x v="4"/>
    <m/>
    <s v="No"/>
    <n v="3"/>
    <n v="5400"/>
  </r>
  <r>
    <s v="Kashvi Char"/>
    <n v="42"/>
    <s v="Male"/>
    <x v="0"/>
    <n v="45569"/>
    <n v="45582"/>
    <n v="800"/>
    <n v="3"/>
    <x v="4"/>
    <s v="Nitara Comar"/>
    <s v="Yes"/>
    <n v="0"/>
    <n v="0"/>
  </r>
  <r>
    <s v="Dhanush Varma"/>
    <n v="37"/>
    <s v="Male"/>
    <x v="1"/>
    <n v="45202"/>
    <n v="45280"/>
    <n v="1200"/>
    <n v="29"/>
    <x v="3"/>
    <s v="Ranbir Karan"/>
    <s v="Yes"/>
    <n v="2"/>
    <n v="2400"/>
  </r>
  <r>
    <s v="Ishaan Goyal"/>
    <n v="48"/>
    <s v="Female"/>
    <x v="1"/>
    <n v="45297"/>
    <n v="45459"/>
    <n v="1200"/>
    <n v="13"/>
    <x v="0"/>
    <s v="Rati Sanghvi"/>
    <s v="Yes"/>
    <n v="5"/>
    <n v="6000"/>
  </r>
  <r>
    <s v="Mahika Ravi"/>
    <n v="36"/>
    <s v="Male"/>
    <x v="1"/>
    <n v="45154"/>
    <n v="45568"/>
    <n v="1200"/>
    <n v="19"/>
    <x v="4"/>
    <s v="Ishaan Kashyap"/>
    <s v="Yes"/>
    <n v="13"/>
    <n v="15600"/>
  </r>
  <r>
    <s v="Purab Reddy"/>
    <n v="48"/>
    <s v="Female"/>
    <x v="3"/>
    <n v="45556"/>
    <n v="45641"/>
    <n v="1800"/>
    <n v="22"/>
    <x v="4"/>
    <m/>
    <s v="No"/>
    <n v="2"/>
    <n v="3600"/>
  </r>
  <r>
    <s v="Tiya Soni"/>
    <n v="39"/>
    <s v="Male"/>
    <x v="1"/>
    <n v="45065"/>
    <n v="45242"/>
    <n v="1200"/>
    <n v="28"/>
    <x v="3"/>
    <m/>
    <s v="No"/>
    <n v="5"/>
    <n v="6000"/>
  </r>
  <r>
    <s v="Zara Dugar"/>
    <n v="44"/>
    <s v="Female"/>
    <x v="0"/>
    <n v="45333"/>
    <n v="45540"/>
    <n v="800"/>
    <n v="8"/>
    <x v="2"/>
    <m/>
    <s v="No"/>
    <n v="6"/>
    <n v="4800"/>
  </r>
  <r>
    <s v="Lakshit Mander"/>
    <n v="39"/>
    <s v="Male"/>
    <x v="2"/>
    <n v="45702"/>
    <n v="45732"/>
    <n v="2500"/>
    <n v="14"/>
    <x v="4"/>
    <m/>
    <s v="No"/>
    <n v="1"/>
    <n v="2500"/>
  </r>
  <r>
    <s v="Neysa Krish"/>
    <n v="35"/>
    <s v="Male"/>
    <x v="1"/>
    <n v="45329"/>
    <n v="45685"/>
    <n v="1200"/>
    <n v="25"/>
    <x v="2"/>
    <m/>
    <s v="No"/>
    <n v="11"/>
    <n v="13200"/>
  </r>
  <r>
    <s v="Prerak Boase"/>
    <n v="56"/>
    <s v="Female"/>
    <x v="2"/>
    <n v="45213"/>
    <n v="45649"/>
    <n v="2500"/>
    <n v="13"/>
    <x v="5"/>
    <m/>
    <s v="No"/>
    <n v="14"/>
    <n v="35000"/>
  </r>
  <r>
    <s v="Siya Master"/>
    <n v="27"/>
    <s v="Female"/>
    <x v="0"/>
    <n v="45354"/>
    <n v="45664"/>
    <n v="800"/>
    <n v="26"/>
    <x v="3"/>
    <m/>
    <s v="No"/>
    <n v="10"/>
    <n v="8000"/>
  </r>
  <r>
    <s v="Madhup Biswas"/>
    <n v="28"/>
    <s v="Male"/>
    <x v="2"/>
    <n v="45417"/>
    <n v="45608"/>
    <n v="2500"/>
    <n v="21"/>
    <x v="3"/>
    <s v="Tanya Bajwa"/>
    <s v="Yes"/>
    <n v="6"/>
    <n v="15000"/>
  </r>
  <r>
    <s v="Indrans Ratti"/>
    <n v="57"/>
    <s v="Female"/>
    <x v="3"/>
    <n v="45146"/>
    <n v="45674"/>
    <n v="1800"/>
    <n v="19"/>
    <x v="3"/>
    <m/>
    <s v="No"/>
    <n v="17"/>
    <n v="30600"/>
  </r>
  <r>
    <s v="Kimaya Balay"/>
    <n v="26"/>
    <s v="Female"/>
    <x v="3"/>
    <n v="45320"/>
    <n v="45616"/>
    <n v="1800"/>
    <n v="5"/>
    <x v="0"/>
    <m/>
    <s v="No"/>
    <n v="9"/>
    <n v="16200"/>
  </r>
  <r>
    <s v="Eva Dass"/>
    <n v="48"/>
    <s v="Male"/>
    <x v="3"/>
    <n v="45451"/>
    <n v="45455"/>
    <n v="1800"/>
    <n v="18"/>
    <x v="5"/>
    <m/>
    <s v="No"/>
    <n v="0"/>
    <n v="0"/>
  </r>
  <r>
    <s v="Pihu Wali"/>
    <n v="25"/>
    <s v="Female"/>
    <x v="1"/>
    <n v="45439"/>
    <n v="45730"/>
    <n v="1200"/>
    <n v="6"/>
    <x v="0"/>
    <m/>
    <s v="No"/>
    <n v="9"/>
    <n v="10800"/>
  </r>
  <r>
    <s v="Tiya Rege"/>
    <n v="53"/>
    <s v="Male"/>
    <x v="3"/>
    <n v="45286"/>
    <n v="45372"/>
    <n v="1800"/>
    <n v="17"/>
    <x v="3"/>
    <s v="Adira Brar"/>
    <s v="Yes"/>
    <n v="2"/>
    <n v="3600"/>
  </r>
  <r>
    <s v="Aarav Sen"/>
    <n v="42"/>
    <s v="Female"/>
    <x v="1"/>
    <n v="45702"/>
    <n v="45727"/>
    <n v="1200"/>
    <n v="3"/>
    <x v="5"/>
    <m/>
    <s v="No"/>
    <n v="0"/>
    <n v="0"/>
  </r>
  <r>
    <s v="Dishani Bera"/>
    <n v="24"/>
    <s v="Male"/>
    <x v="2"/>
    <n v="45698"/>
    <n v="45726"/>
    <n v="2500"/>
    <n v="28"/>
    <x v="3"/>
    <m/>
    <s v="No"/>
    <n v="0"/>
    <n v="0"/>
  </r>
  <r>
    <s v="Indrans Grover"/>
    <n v="53"/>
    <s v="Male"/>
    <x v="1"/>
    <n v="45614"/>
    <n v="45645"/>
    <n v="1200"/>
    <n v="23"/>
    <x v="1"/>
    <m/>
    <s v="No"/>
    <n v="1"/>
    <n v="1200"/>
  </r>
  <r>
    <s v="Kismat Edwin"/>
    <n v="29"/>
    <s v="Female"/>
    <x v="2"/>
    <n v="45401"/>
    <n v="45408"/>
    <n v="2500"/>
    <n v="8"/>
    <x v="2"/>
    <m/>
    <s v="No"/>
    <n v="0"/>
    <n v="0"/>
  </r>
  <r>
    <s v="Taran Vyas"/>
    <n v="31"/>
    <s v="Female"/>
    <x v="2"/>
    <n v="45667"/>
    <n v="45745"/>
    <n v="2500"/>
    <n v="23"/>
    <x v="4"/>
    <s v="Nakul Balakrishnan"/>
    <s v="Yes"/>
    <n v="2"/>
    <n v="5000"/>
  </r>
  <r>
    <s v="Jiya Baral"/>
    <n v="52"/>
    <s v="Female"/>
    <x v="0"/>
    <n v="45088"/>
    <n v="45656"/>
    <n v="800"/>
    <n v="9"/>
    <x v="5"/>
    <s v="Darshit Sidhu"/>
    <s v="Yes"/>
    <n v="18"/>
    <n v="14400"/>
  </r>
  <r>
    <s v="Gokul Sahni"/>
    <n v="20"/>
    <s v="Male"/>
    <x v="1"/>
    <n v="45391"/>
    <n v="45604"/>
    <n v="1200"/>
    <n v="2"/>
    <x v="3"/>
    <m/>
    <s v="No"/>
    <n v="7"/>
    <n v="8400"/>
  </r>
  <r>
    <s v="Prerak Lalla"/>
    <n v="22"/>
    <s v="Male"/>
    <x v="0"/>
    <n v="45699"/>
    <n v="45740"/>
    <n v="800"/>
    <n v="30"/>
    <x v="3"/>
    <m/>
    <s v="No"/>
    <n v="1"/>
    <n v="800"/>
  </r>
  <r>
    <s v="Hrishita Shroff"/>
    <n v="23"/>
    <s v="Male"/>
    <x v="3"/>
    <n v="45588"/>
    <n v="45721"/>
    <n v="1800"/>
    <n v="23"/>
    <x v="1"/>
    <s v="Riya Dugal"/>
    <s v="Yes"/>
    <n v="4"/>
    <n v="7200"/>
  </r>
  <r>
    <s v="Oorja Sachar"/>
    <n v="27"/>
    <s v="Female"/>
    <x v="1"/>
    <n v="45312"/>
    <n v="45652"/>
    <n v="1200"/>
    <n v="27"/>
    <x v="1"/>
    <m/>
    <s v="No"/>
    <n v="11"/>
    <n v="132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n v="45235"/>
    <n v="45425"/>
    <n v="800"/>
    <n v="25"/>
    <x v="0"/>
    <s v="Hiran Shan"/>
    <x v="0"/>
    <n v="6"/>
    <n v="4800"/>
    <s v=""/>
    <x v="0"/>
  </r>
  <r>
    <s v="M002"/>
    <s v="Parinaaz Shanker"/>
    <n v="27"/>
    <x v="0"/>
    <x v="0"/>
    <n v="45714"/>
    <n v="45740"/>
    <n v="800"/>
    <n v="20"/>
    <x v="1"/>
    <s v="Kiara Kakar"/>
    <x v="0"/>
    <n v="0"/>
    <n v="0"/>
    <s v=""/>
    <x v="1"/>
  </r>
  <r>
    <s v="M003"/>
    <s v="Aniruddh Batra"/>
    <n v="24"/>
    <x v="0"/>
    <x v="1"/>
    <n v="45191"/>
    <n v="45371"/>
    <n v="1200"/>
    <n v="18"/>
    <x v="2"/>
    <s v="Jhanvi Chaudhary"/>
    <x v="0"/>
    <n v="6"/>
    <n v="7200"/>
    <s v=""/>
    <x v="1"/>
  </r>
  <r>
    <s v="M004"/>
    <s v="Madhup Kapur"/>
    <n v="31"/>
    <x v="1"/>
    <x v="1"/>
    <n v="45479"/>
    <n v="45587"/>
    <n v="1200"/>
    <n v="16"/>
    <x v="2"/>
    <s v="Tara Swaminathan"/>
    <x v="0"/>
    <n v="3"/>
    <n v="3600"/>
    <s v=""/>
    <x v="2"/>
  </r>
  <r>
    <s v="M005"/>
    <s v="Rasha Kakar"/>
    <n v="19"/>
    <x v="0"/>
    <x v="2"/>
    <n v="45286"/>
    <n v="45501"/>
    <n v="2500"/>
    <n v="12"/>
    <x v="0"/>
    <s v="Madhav Singh"/>
    <x v="0"/>
    <n v="7"/>
    <n v="17500"/>
    <s v=""/>
    <x v="1"/>
  </r>
  <r>
    <s v="M006"/>
    <s v="Ehsaan Batra"/>
    <n v="40"/>
    <x v="0"/>
    <x v="0"/>
    <n v="45317"/>
    <n v="45392"/>
    <n v="800"/>
    <n v="14"/>
    <x v="3"/>
    <s v="Shray Ramakrishnan"/>
    <x v="0"/>
    <n v="2"/>
    <n v="1600"/>
    <s v=""/>
    <x v="2"/>
  </r>
  <r>
    <s v="M007"/>
    <s v="Zara Bains"/>
    <n v="41"/>
    <x v="1"/>
    <x v="0"/>
    <n v="45588"/>
    <n v="45677"/>
    <n v="800"/>
    <n v="25"/>
    <x v="1"/>
    <m/>
    <x v="1"/>
    <n v="2"/>
    <n v="1600"/>
    <s v=""/>
    <x v="2"/>
  </r>
  <r>
    <s v="M008"/>
    <s v="Uthkarsh Baral"/>
    <n v="43"/>
    <x v="0"/>
    <x v="3"/>
    <n v="45450"/>
    <n v="45563"/>
    <n v="1800"/>
    <n v="28"/>
    <x v="4"/>
    <m/>
    <x v="1"/>
    <n v="3"/>
    <n v="5400"/>
    <s v=""/>
    <x v="2"/>
  </r>
  <r>
    <s v="M009"/>
    <s v="Kashvi Char"/>
    <n v="42"/>
    <x v="0"/>
    <x v="0"/>
    <n v="45569"/>
    <n v="45582"/>
    <n v="800"/>
    <n v="3"/>
    <x v="4"/>
    <s v="Nitara Comar"/>
    <x v="0"/>
    <n v="0"/>
    <n v="0"/>
    <s v=""/>
    <x v="2"/>
  </r>
  <r>
    <s v="M010"/>
    <s v="Dhanush Varma"/>
    <n v="37"/>
    <x v="0"/>
    <x v="1"/>
    <n v="45202"/>
    <n v="45280"/>
    <n v="1200"/>
    <n v="29"/>
    <x v="3"/>
    <s v="Ranbir Karan"/>
    <x v="0"/>
    <n v="2"/>
    <n v="2400"/>
    <s v=""/>
    <x v="2"/>
  </r>
  <r>
    <s v="M011"/>
    <s v="Ishaan Goyal"/>
    <n v="48"/>
    <x v="1"/>
    <x v="1"/>
    <n v="45297"/>
    <n v="45459"/>
    <n v="1200"/>
    <n v="13"/>
    <x v="0"/>
    <s v="Rati Sanghvi"/>
    <x v="0"/>
    <n v="5"/>
    <n v="6000"/>
    <s v=""/>
    <x v="0"/>
  </r>
  <r>
    <s v="M012"/>
    <s v="Mahika Ravi"/>
    <n v="36"/>
    <x v="0"/>
    <x v="1"/>
    <n v="45154"/>
    <n v="45568"/>
    <n v="1200"/>
    <n v="19"/>
    <x v="4"/>
    <s v="Ishaan Kashyap"/>
    <x v="0"/>
    <n v="13"/>
    <n v="15600"/>
    <s v=""/>
    <x v="2"/>
  </r>
  <r>
    <s v="M013"/>
    <s v="Purab Reddy"/>
    <n v="48"/>
    <x v="1"/>
    <x v="3"/>
    <n v="45556"/>
    <n v="45641"/>
    <n v="1800"/>
    <n v="22"/>
    <x v="4"/>
    <m/>
    <x v="1"/>
    <n v="2"/>
    <n v="3600"/>
    <s v=""/>
    <x v="0"/>
  </r>
  <r>
    <s v="M014"/>
    <s v="Tiya Soni"/>
    <n v="39"/>
    <x v="0"/>
    <x v="1"/>
    <n v="45065"/>
    <n v="45242"/>
    <n v="1200"/>
    <n v="28"/>
    <x v="3"/>
    <m/>
    <x v="1"/>
    <n v="5"/>
    <n v="6000"/>
    <s v=""/>
    <x v="2"/>
  </r>
  <r>
    <s v="M015"/>
    <s v="Zara Dugar"/>
    <n v="44"/>
    <x v="1"/>
    <x v="0"/>
    <n v="45333"/>
    <n v="45540"/>
    <n v="800"/>
    <n v="8"/>
    <x v="2"/>
    <m/>
    <x v="1"/>
    <n v="6"/>
    <n v="4800"/>
    <s v=""/>
    <x v="2"/>
  </r>
  <r>
    <s v="M016"/>
    <s v="Lakshit Mander"/>
    <n v="39"/>
    <x v="0"/>
    <x v="2"/>
    <n v="45702"/>
    <n v="45732"/>
    <n v="2500"/>
    <n v="14"/>
    <x v="4"/>
    <m/>
    <x v="1"/>
    <n v="1"/>
    <n v="2500"/>
    <s v=""/>
    <x v="2"/>
  </r>
  <r>
    <s v="M017"/>
    <s v="Neysa Krish"/>
    <n v="35"/>
    <x v="0"/>
    <x v="1"/>
    <n v="45329"/>
    <n v="45685"/>
    <n v="1200"/>
    <n v="25"/>
    <x v="2"/>
    <m/>
    <x v="1"/>
    <n v="11"/>
    <n v="13200"/>
    <s v=""/>
    <x v="2"/>
  </r>
  <r>
    <s v="M018"/>
    <s v="Prerak Boase"/>
    <n v="56"/>
    <x v="1"/>
    <x v="2"/>
    <n v="45213"/>
    <n v="45649"/>
    <n v="2500"/>
    <n v="13"/>
    <x v="5"/>
    <m/>
    <x v="1"/>
    <n v="14"/>
    <n v="35000"/>
    <s v=""/>
    <x v="0"/>
  </r>
  <r>
    <s v="M019"/>
    <s v="Siya Master"/>
    <n v="27"/>
    <x v="1"/>
    <x v="0"/>
    <n v="45354"/>
    <n v="45664"/>
    <n v="800"/>
    <n v="26"/>
    <x v="3"/>
    <m/>
    <x v="1"/>
    <n v="10"/>
    <n v="8000"/>
    <s v=""/>
    <x v="1"/>
  </r>
  <r>
    <s v="M020"/>
    <s v="Madhup Biswas"/>
    <n v="28"/>
    <x v="0"/>
    <x v="2"/>
    <n v="45417"/>
    <n v="45608"/>
    <n v="2500"/>
    <n v="21"/>
    <x v="3"/>
    <s v="Tanya Bajwa"/>
    <x v="0"/>
    <n v="6"/>
    <n v="15000"/>
    <s v=""/>
    <x v="1"/>
  </r>
  <r>
    <s v="M021"/>
    <s v="Indrans Ratti"/>
    <n v="57"/>
    <x v="1"/>
    <x v="3"/>
    <n v="45146"/>
    <n v="45674"/>
    <n v="1800"/>
    <n v="19"/>
    <x v="3"/>
    <m/>
    <x v="1"/>
    <n v="17"/>
    <n v="30600"/>
    <s v=""/>
    <x v="0"/>
  </r>
  <r>
    <s v="M022"/>
    <s v="Kimaya Balay"/>
    <n v="26"/>
    <x v="1"/>
    <x v="3"/>
    <n v="45320"/>
    <n v="45616"/>
    <n v="1800"/>
    <n v="5"/>
    <x v="0"/>
    <m/>
    <x v="1"/>
    <n v="9"/>
    <n v="16200"/>
    <s v="Low Engagement"/>
    <x v="1"/>
  </r>
  <r>
    <s v="M023"/>
    <s v="Eva Dass"/>
    <n v="48"/>
    <x v="0"/>
    <x v="3"/>
    <n v="45451"/>
    <n v="45455"/>
    <n v="1800"/>
    <n v="18"/>
    <x v="5"/>
    <m/>
    <x v="1"/>
    <n v="0"/>
    <n v="0"/>
    <s v=""/>
    <x v="0"/>
  </r>
  <r>
    <s v="M024"/>
    <s v="Pihu Wali"/>
    <n v="25"/>
    <x v="1"/>
    <x v="1"/>
    <n v="45439"/>
    <n v="45730"/>
    <n v="1200"/>
    <n v="6"/>
    <x v="0"/>
    <m/>
    <x v="1"/>
    <n v="9"/>
    <n v="10800"/>
    <s v="Low Engagement"/>
    <x v="1"/>
  </r>
  <r>
    <s v="M025"/>
    <s v="Tiya Rege"/>
    <n v="53"/>
    <x v="0"/>
    <x v="3"/>
    <n v="45286"/>
    <n v="45372"/>
    <n v="1800"/>
    <n v="17"/>
    <x v="3"/>
    <s v="Adira Brar"/>
    <x v="0"/>
    <n v="2"/>
    <n v="3600"/>
    <s v=""/>
    <x v="0"/>
  </r>
  <r>
    <s v="M026"/>
    <s v="Aarav Sen"/>
    <n v="42"/>
    <x v="1"/>
    <x v="1"/>
    <n v="45702"/>
    <n v="45727"/>
    <n v="1200"/>
    <n v="3"/>
    <x v="5"/>
    <m/>
    <x v="1"/>
    <n v="0"/>
    <n v="0"/>
    <s v=""/>
    <x v="2"/>
  </r>
  <r>
    <s v="M027"/>
    <s v="Dishani Bera"/>
    <n v="24"/>
    <x v="0"/>
    <x v="2"/>
    <n v="45698"/>
    <n v="45726"/>
    <n v="2500"/>
    <n v="28"/>
    <x v="3"/>
    <m/>
    <x v="1"/>
    <n v="0"/>
    <n v="0"/>
    <s v=""/>
    <x v="1"/>
  </r>
  <r>
    <s v="M028"/>
    <s v="Indrans Grover"/>
    <n v="53"/>
    <x v="0"/>
    <x v="1"/>
    <n v="45614"/>
    <n v="45645"/>
    <n v="1200"/>
    <n v="23"/>
    <x v="1"/>
    <m/>
    <x v="1"/>
    <n v="1"/>
    <n v="1200"/>
    <s v=""/>
    <x v="0"/>
  </r>
  <r>
    <s v="M029"/>
    <s v="Kismat Edwin"/>
    <n v="29"/>
    <x v="1"/>
    <x v="2"/>
    <n v="45401"/>
    <n v="45408"/>
    <n v="2500"/>
    <n v="8"/>
    <x v="2"/>
    <m/>
    <x v="1"/>
    <n v="0"/>
    <n v="0"/>
    <s v=""/>
    <x v="1"/>
  </r>
  <r>
    <s v="M030"/>
    <s v="Taran Vyas"/>
    <n v="31"/>
    <x v="1"/>
    <x v="2"/>
    <n v="45667"/>
    <n v="45745"/>
    <n v="2500"/>
    <n v="23"/>
    <x v="4"/>
    <s v="Nakul Balakrishnan"/>
    <x v="0"/>
    <n v="2"/>
    <n v="5000"/>
    <s v=""/>
    <x v="2"/>
  </r>
  <r>
    <s v="M031"/>
    <s v="Jiya Baral"/>
    <n v="52"/>
    <x v="1"/>
    <x v="0"/>
    <n v="45088"/>
    <n v="45656"/>
    <n v="800"/>
    <n v="9"/>
    <x v="5"/>
    <s v="Darshit Sidhu"/>
    <x v="0"/>
    <n v="18"/>
    <n v="14400"/>
    <s v=""/>
    <x v="0"/>
  </r>
  <r>
    <s v="M032"/>
    <s v="Gokul Sahni"/>
    <n v="20"/>
    <x v="0"/>
    <x v="1"/>
    <n v="45391"/>
    <n v="45604"/>
    <n v="1200"/>
    <n v="2"/>
    <x v="3"/>
    <m/>
    <x v="1"/>
    <n v="7"/>
    <n v="8400"/>
    <s v="Low Engagement"/>
    <x v="1"/>
  </r>
  <r>
    <s v="M033"/>
    <s v="Prerak Lalla"/>
    <n v="22"/>
    <x v="0"/>
    <x v="0"/>
    <n v="45699"/>
    <n v="45740"/>
    <n v="800"/>
    <n v="30"/>
    <x v="3"/>
    <m/>
    <x v="1"/>
    <n v="1"/>
    <n v="800"/>
    <s v=""/>
    <x v="1"/>
  </r>
  <r>
    <s v="M034"/>
    <s v="Hrishita Shroff"/>
    <n v="23"/>
    <x v="0"/>
    <x v="3"/>
    <n v="45588"/>
    <n v="45721"/>
    <n v="1800"/>
    <n v="23"/>
    <x v="1"/>
    <s v="Riya Dugal"/>
    <x v="0"/>
    <n v="4"/>
    <n v="7200"/>
    <s v=""/>
    <x v="1"/>
  </r>
  <r>
    <s v="M035"/>
    <s v="Oorja Sachar"/>
    <n v="27"/>
    <x v="1"/>
    <x v="1"/>
    <n v="45312"/>
    <n v="45652"/>
    <n v="1200"/>
    <n v="27"/>
    <x v="1"/>
    <m/>
    <x v="1"/>
    <n v="11"/>
    <n v="13200"/>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2030A-C3CB-47CA-BA4D-C73C9DF66B9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4:C47" firstHeaderRow="1" firstDataRow="1" firstDataCol="1"/>
  <pivotFields count="13">
    <pivotField showAll="0"/>
    <pivotField showAll="0"/>
    <pivotField showAll="0"/>
    <pivotField showAll="0"/>
    <pivotField showAll="0"/>
    <pivotField showAll="0"/>
    <pivotField showAll="0"/>
    <pivotField dataField="1" showAll="0"/>
    <pivotField showAll="0"/>
    <pivotField showAll="0"/>
    <pivotField showAll="0"/>
    <pivotField axis="axisRow" showAll="0">
      <items count="3">
        <item x="1"/>
        <item x="0"/>
        <item t="default"/>
      </items>
    </pivotField>
    <pivotField showAll="0"/>
  </pivotFields>
  <rowFields count="1">
    <field x="11"/>
  </rowFields>
  <rowItems count="3">
    <i>
      <x/>
    </i>
    <i>
      <x v="1"/>
    </i>
    <i t="grand">
      <x/>
    </i>
  </rowItems>
  <colItems count="1">
    <i/>
  </colItems>
  <dataFields count="1">
    <dataField name="Average of Monthly_Fee" fld="7" subtotal="average" baseField="11" baseItem="0"/>
  </dataFields>
  <pivotTableStyleInfo name="Table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5CC42-FF0D-4A8E-8793-BBD6AD6BF882}" name="PivotTable2"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location ref="D49:E54" firstHeaderRow="1" firstDataRow="1" firstDataCol="1"/>
  <pivotFields count="13">
    <pivotField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dataField="1" showAll="0"/>
  </pivotFields>
  <rowFields count="1">
    <field x="3"/>
  </rowFields>
  <rowItems count="5">
    <i>
      <x/>
    </i>
    <i>
      <x v="1"/>
    </i>
    <i>
      <x v="2"/>
    </i>
    <i>
      <x v="3"/>
    </i>
    <i t="grand">
      <x/>
    </i>
  </rowItems>
  <colItems count="1">
    <i/>
  </colItems>
  <dataFields count="1">
    <dataField name="Sum of Total_Revenue" fld="12"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0F931-4AEA-427D-BBBD-6403A7FCA8A5}"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location ref="H49:I56" firstHeaderRow="1" firstDataRow="1" firstDataCol="1"/>
  <pivotFields count="13">
    <pivotField showAll="0"/>
    <pivotField showAll="0"/>
    <pivotField showAll="0"/>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1">
    <field x="8"/>
  </rowFields>
  <rowItems count="7">
    <i>
      <x/>
    </i>
    <i>
      <x v="1"/>
    </i>
    <i>
      <x v="2"/>
    </i>
    <i>
      <x v="3"/>
    </i>
    <i>
      <x v="4"/>
    </i>
    <i>
      <x v="5"/>
    </i>
    <i t="grand">
      <x/>
    </i>
  </rowItems>
  <colItems count="1">
    <i/>
  </colItems>
  <dataFields count="1">
    <dataField name="Sum of Total_Revenue" fld="12"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73EE21-0037-47F3-8923-3A4FDB6EE794}" name="PivotTable4"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Q15:R26" firstHeaderRow="1" firstDataRow="1" firstDataCol="1"/>
  <pivotFields count="16">
    <pivotField showAll="0"/>
    <pivotField showAll="0"/>
    <pivotField showAll="0"/>
    <pivotField showAll="0"/>
    <pivotField axis="axisRow" showAll="0">
      <items count="5">
        <item sd="0" x="0"/>
        <item x="2"/>
        <item x="3"/>
        <item x="1"/>
        <item t="default"/>
      </items>
    </pivotField>
    <pivotField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s>
  <rowFields count="2">
    <field x="4"/>
    <field x="11"/>
  </rowFields>
  <rowItems count="11">
    <i>
      <x/>
    </i>
    <i>
      <x v="1"/>
    </i>
    <i r="1">
      <x/>
    </i>
    <i r="1">
      <x v="1"/>
    </i>
    <i>
      <x v="2"/>
    </i>
    <i r="1">
      <x/>
    </i>
    <i r="1">
      <x v="1"/>
    </i>
    <i>
      <x v="3"/>
    </i>
    <i r="1">
      <x/>
    </i>
    <i r="1">
      <x v="1"/>
    </i>
    <i t="grand">
      <x/>
    </i>
  </rowItems>
  <colItems count="1">
    <i/>
  </colItems>
  <dataFields count="1">
    <dataField name="Avg Revenue/Member" fld="13" subtotal="average" baseField="4" baseItem="0"/>
  </dataFields>
  <formats count="40">
    <format dxfId="52">
      <pivotArea type="all" dataOnly="0" outline="0" fieldPosition="0"/>
    </format>
    <format dxfId="51">
      <pivotArea dataOnly="0" labelOnly="1" fieldPosition="0">
        <references count="1">
          <reference field="4" count="0"/>
        </references>
      </pivotArea>
    </format>
    <format dxfId="50">
      <pivotArea dataOnly="0" labelOnly="1" fieldPosition="0">
        <references count="2">
          <reference field="4" count="1" selected="0">
            <x v="0"/>
          </reference>
          <reference field="11" count="0"/>
        </references>
      </pivotArea>
    </format>
    <format dxfId="49">
      <pivotArea dataOnly="0" labelOnly="1" fieldPosition="0">
        <references count="2">
          <reference field="4" count="1" selected="0">
            <x v="1"/>
          </reference>
          <reference field="11" count="0"/>
        </references>
      </pivotArea>
    </format>
    <format dxfId="48">
      <pivotArea dataOnly="0" labelOnly="1" fieldPosition="0">
        <references count="2">
          <reference field="4" count="1" selected="0">
            <x v="2"/>
          </reference>
          <reference field="11" count="0"/>
        </references>
      </pivotArea>
    </format>
    <format dxfId="47">
      <pivotArea dataOnly="0" labelOnly="1" fieldPosition="0">
        <references count="2">
          <reference field="4" count="1" selected="0">
            <x v="3"/>
          </reference>
          <reference field="11" count="0"/>
        </references>
      </pivotArea>
    </format>
    <format dxfId="46">
      <pivotArea field="4" type="button" dataOnly="0" labelOnly="1" outline="0" axis="axisRow" fieldPosition="0"/>
    </format>
    <format dxfId="45">
      <pivotArea dataOnly="0" labelOnly="1" outline="0" axis="axisValues" fieldPosition="0"/>
    </format>
    <format dxfId="44">
      <pivotArea field="4" type="button" dataOnly="0" labelOnly="1" outline="0" axis="axisRow" fieldPosition="0"/>
    </format>
    <format dxfId="43">
      <pivotArea dataOnly="0" labelOnly="1" outline="0" axis="axisValues" fieldPosition="0"/>
    </format>
    <format dxfId="42">
      <pivotArea field="4" type="button" dataOnly="0" labelOnly="1" outline="0" axis="axisRow" fieldPosition="0"/>
    </format>
    <format dxfId="41">
      <pivotArea dataOnly="0" labelOnly="1" outline="0" axis="axisValues" fieldPosition="0"/>
    </format>
    <format dxfId="40">
      <pivotArea field="4" type="button" dataOnly="0" labelOnly="1" outline="0" axis="axisRow" fieldPosition="0"/>
    </format>
    <format dxfId="39">
      <pivotArea dataOnly="0" labelOnly="1" outline="0" axis="axisValues" fieldPosition="0"/>
    </format>
    <format dxfId="38">
      <pivotArea field="4" type="button" dataOnly="0" labelOnly="1" outline="0" axis="axisRow" fieldPosition="0"/>
    </format>
    <format dxfId="37">
      <pivotArea dataOnly="0" labelOnly="1" outline="0" axis="axisValues" fieldPosition="0"/>
    </format>
    <format dxfId="36">
      <pivotArea collapsedLevelsAreSubtotals="1" fieldPosition="0">
        <references count="1">
          <reference field="4" count="1">
            <x v="0"/>
          </reference>
        </references>
      </pivotArea>
    </format>
    <format dxfId="35">
      <pivotArea collapsedLevelsAreSubtotals="1" fieldPosition="0">
        <references count="1">
          <reference field="4" count="1">
            <x v="1"/>
          </reference>
        </references>
      </pivotArea>
    </format>
    <format dxfId="34">
      <pivotArea collapsedLevelsAreSubtotals="1" fieldPosition="0">
        <references count="2">
          <reference field="4" count="1" selected="0">
            <x v="1"/>
          </reference>
          <reference field="11" count="0"/>
        </references>
      </pivotArea>
    </format>
    <format dxfId="33">
      <pivotArea collapsedLevelsAreSubtotals="1" fieldPosition="0">
        <references count="1">
          <reference field="4" count="1">
            <x v="2"/>
          </reference>
        </references>
      </pivotArea>
    </format>
    <format dxfId="32">
      <pivotArea collapsedLevelsAreSubtotals="1" fieldPosition="0">
        <references count="2">
          <reference field="4" count="1" selected="0">
            <x v="2"/>
          </reference>
          <reference field="11" count="0"/>
        </references>
      </pivotArea>
    </format>
    <format dxfId="31">
      <pivotArea collapsedLevelsAreSubtotals="1" fieldPosition="0">
        <references count="1">
          <reference field="4" count="1">
            <x v="3"/>
          </reference>
        </references>
      </pivotArea>
    </format>
    <format dxfId="30">
      <pivotArea collapsedLevelsAreSubtotals="1" fieldPosition="0">
        <references count="2">
          <reference field="4" count="1" selected="0">
            <x v="3"/>
          </reference>
          <reference field="11" count="0"/>
        </references>
      </pivotArea>
    </format>
    <format dxfId="29">
      <pivotArea dataOnly="0" labelOnly="1" fieldPosition="0">
        <references count="1">
          <reference field="4" count="0"/>
        </references>
      </pivotArea>
    </format>
    <format dxfId="28">
      <pivotArea dataOnly="0" labelOnly="1" fieldPosition="0">
        <references count="2">
          <reference field="4" count="1" selected="0">
            <x v="1"/>
          </reference>
          <reference field="11" count="0"/>
        </references>
      </pivotArea>
    </format>
    <format dxfId="27">
      <pivotArea dataOnly="0" labelOnly="1" fieldPosition="0">
        <references count="2">
          <reference field="4" count="1" selected="0">
            <x v="2"/>
          </reference>
          <reference field="11" count="0"/>
        </references>
      </pivotArea>
    </format>
    <format dxfId="26">
      <pivotArea dataOnly="0" labelOnly="1" fieldPosition="0">
        <references count="2">
          <reference field="4" count="1" selected="0">
            <x v="3"/>
          </reference>
          <reference field="11" count="0"/>
        </references>
      </pivotArea>
    </format>
    <format dxfId="25">
      <pivotArea type="all" dataOnly="0" outline="0" fieldPosition="0"/>
    </format>
    <format dxfId="24">
      <pivotArea outline="0" collapsedLevelsAreSubtotals="1" fieldPosition="0"/>
    </format>
    <format dxfId="23">
      <pivotArea collapsedLevelsAreSubtotals="1" fieldPosition="0">
        <references count="1">
          <reference field="4" count="1">
            <x v="0"/>
          </reference>
        </references>
      </pivotArea>
    </format>
    <format dxfId="22">
      <pivotArea collapsedLevelsAreSubtotals="1" fieldPosition="0">
        <references count="1">
          <reference field="4" count="1">
            <x v="1"/>
          </reference>
        </references>
      </pivotArea>
    </format>
    <format dxfId="21">
      <pivotArea collapsedLevelsAreSubtotals="1" fieldPosition="0">
        <references count="2">
          <reference field="4" count="1" selected="0">
            <x v="1"/>
          </reference>
          <reference field="11" count="0"/>
        </references>
      </pivotArea>
    </format>
    <format dxfId="20">
      <pivotArea collapsedLevelsAreSubtotals="1" fieldPosition="0">
        <references count="1">
          <reference field="4" count="1">
            <x v="2"/>
          </reference>
        </references>
      </pivotArea>
    </format>
    <format dxfId="19">
      <pivotArea collapsedLevelsAreSubtotals="1" fieldPosition="0">
        <references count="2">
          <reference field="4" count="1" selected="0">
            <x v="2"/>
          </reference>
          <reference field="11" count="0"/>
        </references>
      </pivotArea>
    </format>
    <format dxfId="18">
      <pivotArea collapsedLevelsAreSubtotals="1" fieldPosition="0">
        <references count="1">
          <reference field="4" count="1">
            <x v="3"/>
          </reference>
        </references>
      </pivotArea>
    </format>
    <format dxfId="17">
      <pivotArea collapsedLevelsAreSubtotals="1" fieldPosition="0">
        <references count="2">
          <reference field="4" count="1" selected="0">
            <x v="3"/>
          </reference>
          <reference field="11" count="0"/>
        </references>
      </pivotArea>
    </format>
    <format dxfId="16">
      <pivotArea dataOnly="0" labelOnly="1" fieldPosition="0">
        <references count="1">
          <reference field="4" count="0"/>
        </references>
      </pivotArea>
    </format>
    <format dxfId="15">
      <pivotArea dataOnly="0" labelOnly="1" fieldPosition="0">
        <references count="2">
          <reference field="4" count="1" selected="0">
            <x v="1"/>
          </reference>
          <reference field="11" count="0"/>
        </references>
      </pivotArea>
    </format>
    <format dxfId="14">
      <pivotArea dataOnly="0" labelOnly="1" fieldPosition="0">
        <references count="2">
          <reference field="4" count="1" selected="0">
            <x v="2"/>
          </reference>
          <reference field="11" count="0"/>
        </references>
      </pivotArea>
    </format>
    <format dxfId="13">
      <pivotArea dataOnly="0" labelOnly="1" fieldPosition="0">
        <references count="2">
          <reference field="4" count="1" selected="0">
            <x v="3"/>
          </reference>
          <reference field="11" count="0"/>
        </references>
      </pivotArea>
    </format>
  </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6710BB-9DF1-41DA-B343-5B6050709B0E}"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rowHeaderCaption="Row Labels">
  <location ref="D15:E23" firstHeaderRow="1" firstDataRow="1" firstDataCol="1"/>
  <pivotFields count="16">
    <pivotField showAll="0"/>
    <pivotField showAll="0"/>
    <pivotField showAll="0"/>
    <pivotField showAll="0"/>
    <pivotField axis="axisRow" showAll="0">
      <items count="5">
        <item x="0"/>
        <item x="2"/>
        <item x="3"/>
        <item x="1"/>
        <item t="default"/>
      </items>
    </pivotField>
    <pivotField showAll="0"/>
    <pivotField showAll="0"/>
    <pivotField showAll="0"/>
    <pivotField showAll="0"/>
    <pivotField axis="axisRow" showAll="0">
      <items count="7">
        <item h="1" x="0"/>
        <item x="5"/>
        <item h="1" x="2"/>
        <item h="1" x="4"/>
        <item h="1" x="3"/>
        <item h="1" x="1"/>
        <item t="default"/>
      </items>
    </pivotField>
    <pivotField showAll="0"/>
    <pivotField axis="axisRow" showAll="0">
      <items count="3">
        <item x="1"/>
        <item h="1" x="0"/>
        <item t="default"/>
      </items>
    </pivotField>
    <pivotField showAll="0"/>
    <pivotField dataField="1" showAll="0"/>
    <pivotField showAll="0"/>
    <pivotField showAll="0"/>
  </pivotFields>
  <rowFields count="3">
    <field x="9"/>
    <field x="4"/>
    <field x="11"/>
  </rowFields>
  <rowItems count="8">
    <i>
      <x v="1"/>
    </i>
    <i r="1">
      <x v="1"/>
    </i>
    <i r="2">
      <x/>
    </i>
    <i r="1">
      <x v="2"/>
    </i>
    <i r="2">
      <x/>
    </i>
    <i r="1">
      <x v="3"/>
    </i>
    <i r="2">
      <x/>
    </i>
    <i t="grand">
      <x/>
    </i>
  </rowItems>
  <colItems count="1">
    <i/>
  </colItems>
  <dataFields count="1">
    <dataField name="Segment Revenue" fld="13" baseField="9" baseItem="0"/>
  </dataFields>
  <formats count="35">
    <format dxfId="87">
      <pivotArea type="all" dataOnly="0" outline="0" fieldPosition="0"/>
    </format>
    <format dxfId="86">
      <pivotArea field="9" type="button" dataOnly="0" labelOnly="1" outline="0" axis="axisRow" fieldPosition="0"/>
    </format>
    <format dxfId="85">
      <pivotArea dataOnly="0" labelOnly="1" outline="0" axis="axisValues" fieldPosition="0"/>
    </format>
    <format dxfId="84">
      <pivotArea field="9" type="button" dataOnly="0" labelOnly="1" outline="0" axis="axisRow" fieldPosition="0"/>
    </format>
    <format dxfId="83">
      <pivotArea dataOnly="0" labelOnly="1" outline="0" axis="axisValues" fieldPosition="0"/>
    </format>
    <format dxfId="82">
      <pivotArea field="9" type="button" dataOnly="0" labelOnly="1" outline="0" axis="axisRow" fieldPosition="0"/>
    </format>
    <format dxfId="81">
      <pivotArea dataOnly="0" labelOnly="1" outline="0" axis="axisValues" fieldPosition="0"/>
    </format>
    <format dxfId="80">
      <pivotArea collapsedLevelsAreSubtotals="1" fieldPosition="0">
        <references count="1">
          <reference field="9" count="0"/>
        </references>
      </pivotArea>
    </format>
    <format dxfId="79">
      <pivotArea collapsedLevelsAreSubtotals="1" fieldPosition="0">
        <references count="2">
          <reference field="4" count="1">
            <x v="1"/>
          </reference>
          <reference field="9" count="0" selected="0"/>
        </references>
      </pivotArea>
    </format>
    <format dxfId="78">
      <pivotArea collapsedLevelsAreSubtotals="1" fieldPosition="0">
        <references count="3">
          <reference field="4" count="1" selected="0">
            <x v="1"/>
          </reference>
          <reference field="9" count="0" selected="0"/>
          <reference field="11" count="0"/>
        </references>
      </pivotArea>
    </format>
    <format dxfId="77">
      <pivotArea collapsedLevelsAreSubtotals="1" fieldPosition="0">
        <references count="2">
          <reference field="4" count="1">
            <x v="2"/>
          </reference>
          <reference field="9" count="0" selected="0"/>
        </references>
      </pivotArea>
    </format>
    <format dxfId="76">
      <pivotArea collapsedLevelsAreSubtotals="1" fieldPosition="0">
        <references count="3">
          <reference field="4" count="1" selected="0">
            <x v="2"/>
          </reference>
          <reference field="9" count="0" selected="0"/>
          <reference field="11" count="0"/>
        </references>
      </pivotArea>
    </format>
    <format dxfId="75">
      <pivotArea collapsedLevelsAreSubtotals="1" fieldPosition="0">
        <references count="2">
          <reference field="4" count="1">
            <x v="3"/>
          </reference>
          <reference field="9" count="0" selected="0"/>
        </references>
      </pivotArea>
    </format>
    <format dxfId="74">
      <pivotArea collapsedLevelsAreSubtotals="1" fieldPosition="0">
        <references count="3">
          <reference field="4" count="1" selected="0">
            <x v="3"/>
          </reference>
          <reference field="9" count="0" selected="0"/>
          <reference field="11" count="0"/>
        </references>
      </pivotArea>
    </format>
    <format dxfId="73">
      <pivotArea dataOnly="0" labelOnly="1" fieldPosition="0">
        <references count="1">
          <reference field="9" count="0"/>
        </references>
      </pivotArea>
    </format>
    <format dxfId="72">
      <pivotArea dataOnly="0" labelOnly="1" fieldPosition="0">
        <references count="2">
          <reference field="4" count="3">
            <x v="1"/>
            <x v="2"/>
            <x v="3"/>
          </reference>
          <reference field="9" count="0" selected="0"/>
        </references>
      </pivotArea>
    </format>
    <format dxfId="71">
      <pivotArea dataOnly="0" labelOnly="1" fieldPosition="0">
        <references count="3">
          <reference field="4" count="1" selected="0">
            <x v="1"/>
          </reference>
          <reference field="9" count="0" selected="0"/>
          <reference field="11" count="0"/>
        </references>
      </pivotArea>
    </format>
    <format dxfId="70">
      <pivotArea dataOnly="0" labelOnly="1" fieldPosition="0">
        <references count="3">
          <reference field="4" count="1" selected="0">
            <x v="2"/>
          </reference>
          <reference field="9" count="0" selected="0"/>
          <reference field="11" count="0"/>
        </references>
      </pivotArea>
    </format>
    <format dxfId="69">
      <pivotArea dataOnly="0" labelOnly="1" fieldPosition="0">
        <references count="3">
          <reference field="4" count="1" selected="0">
            <x v="3"/>
          </reference>
          <reference field="9" count="0" selected="0"/>
          <reference field="11" count="0"/>
        </references>
      </pivotArea>
    </format>
    <format dxfId="68">
      <pivotArea collapsedLevelsAreSubtotals="1" fieldPosition="0">
        <references count="1">
          <reference field="9" count="0"/>
        </references>
      </pivotArea>
    </format>
    <format dxfId="67">
      <pivotArea collapsedLevelsAreSubtotals="1" fieldPosition="0">
        <references count="2">
          <reference field="4" count="1">
            <x v="1"/>
          </reference>
          <reference field="9" count="0" selected="0"/>
        </references>
      </pivotArea>
    </format>
    <format dxfId="66">
      <pivotArea collapsedLevelsAreSubtotals="1" fieldPosition="0">
        <references count="3">
          <reference field="4" count="1" selected="0">
            <x v="1"/>
          </reference>
          <reference field="9" count="0" selected="0"/>
          <reference field="11" count="0"/>
        </references>
      </pivotArea>
    </format>
    <format dxfId="65">
      <pivotArea collapsedLevelsAreSubtotals="1" fieldPosition="0">
        <references count="2">
          <reference field="4" count="1">
            <x v="2"/>
          </reference>
          <reference field="9" count="0" selected="0"/>
        </references>
      </pivotArea>
    </format>
    <format dxfId="64">
      <pivotArea collapsedLevelsAreSubtotals="1" fieldPosition="0">
        <references count="3">
          <reference field="4" count="1" selected="0">
            <x v="2"/>
          </reference>
          <reference field="9" count="0" selected="0"/>
          <reference field="11" count="0"/>
        </references>
      </pivotArea>
    </format>
    <format dxfId="63">
      <pivotArea collapsedLevelsAreSubtotals="1" fieldPosition="0">
        <references count="2">
          <reference field="4" count="1">
            <x v="3"/>
          </reference>
          <reference field="9" count="0" selected="0"/>
        </references>
      </pivotArea>
    </format>
    <format dxfId="62">
      <pivotArea collapsedLevelsAreSubtotals="1" fieldPosition="0">
        <references count="3">
          <reference field="4" count="1" selected="0">
            <x v="3"/>
          </reference>
          <reference field="9" count="0" selected="0"/>
          <reference field="11" count="0"/>
        </references>
      </pivotArea>
    </format>
    <format dxfId="61">
      <pivotArea field="9" type="button" dataOnly="0" labelOnly="1" outline="0" axis="axisRow" fieldPosition="0"/>
    </format>
    <format dxfId="60">
      <pivotArea dataOnly="0" labelOnly="1" fieldPosition="0">
        <references count="1">
          <reference field="9" count="0"/>
        </references>
      </pivotArea>
    </format>
    <format dxfId="59">
      <pivotArea dataOnly="0" labelOnly="1" fieldPosition="0">
        <references count="2">
          <reference field="4" count="3">
            <x v="1"/>
            <x v="2"/>
            <x v="3"/>
          </reference>
          <reference field="9" count="0" selected="0"/>
        </references>
      </pivotArea>
    </format>
    <format dxfId="58">
      <pivotArea dataOnly="0" labelOnly="1" fieldPosition="0">
        <references count="3">
          <reference field="4" count="1" selected="0">
            <x v="1"/>
          </reference>
          <reference field="9" count="0" selected="0"/>
          <reference field="11" count="0"/>
        </references>
      </pivotArea>
    </format>
    <format dxfId="57">
      <pivotArea dataOnly="0" labelOnly="1" fieldPosition="0">
        <references count="3">
          <reference field="4" count="1" selected="0">
            <x v="2"/>
          </reference>
          <reference field="9" count="0" selected="0"/>
          <reference field="11" count="0"/>
        </references>
      </pivotArea>
    </format>
    <format dxfId="56">
      <pivotArea dataOnly="0" labelOnly="1" fieldPosition="0">
        <references count="3">
          <reference field="4" count="1" selected="0">
            <x v="3"/>
          </reference>
          <reference field="9" count="0" selected="0"/>
          <reference field="11" count="0"/>
        </references>
      </pivotArea>
    </format>
    <format dxfId="55">
      <pivotArea dataOnly="0" labelOnly="1" outline="0" axis="axisValues" fieldPosition="0"/>
    </format>
    <format dxfId="54">
      <pivotArea type="all" dataOnly="0" outline="0" fieldPosition="0"/>
    </format>
    <format dxfId="5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2DFACF-7BB7-4FD7-8E35-51B58A2269DC}"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City" colHeaderCaption="Gender">
  <location ref="E49:H57" firstHeaderRow="1" firstDataRow="2" firstDataCol="1"/>
  <pivotFields count="16">
    <pivotField showAll="0"/>
    <pivotField dataField="1" showAll="0"/>
    <pivotField showAll="0"/>
    <pivotField axis="axisCol" showAll="0">
      <items count="3">
        <item x="1"/>
        <item x="0"/>
        <item t="default"/>
      </items>
    </pivotField>
    <pivotField showAll="0"/>
    <pivotField showAll="0"/>
    <pivotField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Full_Name" fld="1" subtotal="count" baseField="9"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B5F8A8-3D38-48A9-8234-FDE9A94B2022}"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Membership_Type" colHeaderCaption="Age Group">
  <location ref="O49:S55" firstHeaderRow="1" firstDataRow="2" firstDataCol="1"/>
  <pivotFields count="16">
    <pivotField showAll="0"/>
    <pivotField dataField="1" showAll="0"/>
    <pivotField showAll="0"/>
    <pivotField showAll="0"/>
    <pivotField axis="axisRow" showAll="0">
      <items count="5">
        <item x="0"/>
        <item x="2"/>
        <item x="3"/>
        <item x="1"/>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5"/>
  </colFields>
  <colItems count="4">
    <i>
      <x/>
    </i>
    <i>
      <x v="1"/>
    </i>
    <i>
      <x v="2"/>
    </i>
    <i t="grand">
      <x/>
    </i>
  </colItems>
  <dataFields count="1">
    <dataField name="Count of Full_Name" fld="1" subtotal="count" baseField="0" baseItem="0"/>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7" xr16:uid="{7631F775-508A-456A-B703-DE0E6C14EA0C}" autoFormatId="16" applyNumberFormats="0" applyBorderFormats="0" applyFontFormats="0" applyPatternFormats="0" applyAlignmentFormats="0" applyWidthHeightFormats="0">
  <queryTableRefresh nextId="14" unboundColumnsRight="2">
    <queryTableFields count="13">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8" xr16:uid="{37397970-B8B2-418B-A276-3C0751AA6DCD}" autoFormatId="16" applyNumberFormats="0" applyBorderFormats="0" applyFontFormats="0" applyPatternFormats="0" applyAlignmentFormats="0" applyWidthHeightFormats="0">
  <queryTableRefresh nextId="16" unboundColumnsRight="4">
    <queryTableFields count="15">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9" xr16:uid="{2B5AD84C-0FFA-4658-BBAA-CB41C0D990AD}" autoFormatId="16" applyNumberFormats="0" applyBorderFormats="0" applyFontFormats="0" applyPatternFormats="0" applyAlignmentFormats="0" applyWidthHeightFormats="0">
  <queryTableRefresh nextId="17" unboundColumnsRight="5">
    <queryTableFields count="16">
      <queryTableField id="1" name="Column1" tableColumnId="1"/>
      <queryTableField id="2" name="Full_Name" tableColumnId="2"/>
      <queryTableField id="3" name="Age" tableColumnId="3"/>
      <queryTableField id="4" name="Gender" tableColumnId="4"/>
      <queryTableField id="5" name="Membership_Type" tableColumnId="5"/>
      <queryTableField id="6" name="Start_Date" tableColumnId="6"/>
      <queryTableField id="7" name="End_Date" tableColumnId="7"/>
      <queryTableField id="8" name="Monthly_Fee" tableColumnId="8"/>
      <queryTableField id="9" name="Attendance" tableColumnId="9"/>
      <queryTableField id="10" name="City" tableColumnId="10"/>
      <queryTableField id="11" name="Referred_By" tableColumnId="11"/>
      <queryTableField id="13" dataBound="0" tableColumnId="13"/>
      <queryTableField id="12" dataBound="0" tableColumnId="12"/>
      <queryTableField id="14" dataBound="0" tableColumnId="14"/>
      <queryTableField id="15" dataBound="0"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1" xr10:uid="{14CD0546-37DD-4175-8ADB-8B214E33C6CB}" sourceName="Membership_Type">
  <pivotTables>
    <pivotTable tabId="9" name="PivotTable3"/>
  </pivotTables>
  <data>
    <tabular pivotCacheId="2074529866">
      <items count="4">
        <i x="2" s="1"/>
        <i x="3"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1ADD5A7B-43C6-49F2-ACF0-BFA8A5BA57E0}" sourceName="City">
  <pivotTables>
    <pivotTable tabId="9" name="PivotTable3"/>
  </pivotTables>
  <data>
    <tabular pivotCacheId="2074529866">
      <items count="6">
        <i x="0"/>
        <i x="5" s="1"/>
        <i x="2"/>
        <i x="4"/>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1" xr10:uid="{24C304BC-2388-473B-8C2E-55E181B12E5F}" sourceName="Referred">
  <pivotTables>
    <pivotTable tabId="9" name="PivotTable3"/>
  </pivotTables>
  <data>
    <tabular pivotCacheId="207452986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1" xr10:uid="{267F03C8-5ED7-454F-AB71-ACAE06BF6A53}" cache="Slicer_Membership_Type1" caption="Membership_Type" style="SlicerStyleDark5" rowHeight="234950"/>
  <slicer name="City 1" xr10:uid="{F972832B-727F-402D-90F1-9E31DE5BBFE4}" cache="Slicer_City1" caption="City" style="SlicerStyleDark5" rowHeight="234950"/>
  <slicer name="Referred 1" xr10:uid="{227E4C11-0148-4759-8681-752095F05805}" cache="Slicer_Referred1" caption="Referred"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4BDC41-C45A-445B-B421-981188914E2A}" name="Sheet1__252" displayName="Sheet1__252" ref="B6:N41" tableType="queryTable" totalsRowShown="0">
  <autoFilter ref="B6:N41" xr:uid="{224BDC41-C45A-445B-B421-981188914E2A}"/>
  <tableColumns count="13">
    <tableColumn id="1" xr3:uid="{404B8EC4-3E58-4032-B4AD-010FE854DA04}" uniqueName="1" name="Column1" queryTableFieldId="1" dataDxfId="105"/>
    <tableColumn id="2" xr3:uid="{C10AB8EE-F7A9-4A0C-9D35-D857B4E48FD4}" uniqueName="2" name="Full_Name" queryTableFieldId="2" dataDxfId="104"/>
    <tableColumn id="3" xr3:uid="{2EFF2C53-2ABA-4AF3-B180-1CD84EC8A754}" uniqueName="3" name="Age" queryTableFieldId="3"/>
    <tableColumn id="4" xr3:uid="{5D8F4A04-6F92-455C-B8E6-E7D7A15D5B80}" uniqueName="4" name="Gender" queryTableFieldId="4" dataDxfId="103"/>
    <tableColumn id="5" xr3:uid="{700AFDA0-3725-4790-9004-988163CA4786}" uniqueName="5" name="Membership_Type" queryTableFieldId="5" dataDxfId="102"/>
    <tableColumn id="6" xr3:uid="{D982AA07-5BF4-422B-B30F-D418449D515C}" uniqueName="6" name="Start_Date" queryTableFieldId="6"/>
    <tableColumn id="7" xr3:uid="{F40DBF99-4785-404E-81D3-DC524A8DBA59}" uniqueName="7" name="End_Date" queryTableFieldId="7"/>
    <tableColumn id="8" xr3:uid="{E28ACE73-8F3A-4F4B-B2E9-D282BE354FD2}" uniqueName="8" name="Monthly_Fee" queryTableFieldId="8"/>
    <tableColumn id="9" xr3:uid="{3B4AA153-FED4-4F6D-8147-8B11E3F39DFE}" uniqueName="9" name="Attendance" queryTableFieldId="9"/>
    <tableColumn id="10" xr3:uid="{7CE950E8-AC81-4590-BFC3-3173BB36D746}" uniqueName="10" name="City" queryTableFieldId="10" dataDxfId="101"/>
    <tableColumn id="11" xr3:uid="{59075D02-B43F-4CF5-8ACB-47BEE4654BC5}" uniqueName="11" name="Referred_By" queryTableFieldId="11" dataDxfId="100"/>
    <tableColumn id="13" xr3:uid="{8F62410B-4E6B-4888-84EB-18E41466735F}" uniqueName="13" name="Referred" queryTableFieldId="13" dataDxfId="99">
      <calculatedColumnFormula>IF(ISBLANK(L7), "No", "Yes")</calculatedColumnFormula>
    </tableColumn>
    <tableColumn id="12" xr3:uid="{F18A3BAA-4902-417A-B06C-19C0F6F8545D}" uniqueName="12" name="Membership_Duration_Months" queryTableFieldId="12" dataDxfId="98">
      <calculatedColumnFormula>INT((H7 - G7)/30)</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F7557A3-A5A8-4A73-9DA8-844628A3E6DF}" name="Sheet1__276" displayName="Sheet1__276" ref="C9:Q44" tableType="queryTable" totalsRowShown="0">
  <autoFilter ref="C9:Q44" xr:uid="{BF7557A3-A5A8-4A73-9DA8-844628A3E6DF}"/>
  <tableColumns count="15">
    <tableColumn id="1" xr3:uid="{F07A58BE-C93E-478B-BA76-04CEBB210EB0}" uniqueName="1" name="Column1" queryTableFieldId="1" dataDxfId="97"/>
    <tableColumn id="2" xr3:uid="{84E4D8B9-1E42-436E-8AFF-22A1B606BF59}" uniqueName="2" name="Full_Name" queryTableFieldId="2" dataDxfId="96"/>
    <tableColumn id="3" xr3:uid="{96DB9E2F-0C33-4B42-849B-295744F9010C}" uniqueName="3" name="Age" queryTableFieldId="3"/>
    <tableColumn id="4" xr3:uid="{CE1F4676-8354-4E34-8726-DF5F0EB1068C}" uniqueName="4" name="Gender" queryTableFieldId="4" dataDxfId="95"/>
    <tableColumn id="5" xr3:uid="{B9A3A0C2-882F-4F07-9697-C0BF0C005855}" uniqueName="5" name="Membership_Type" queryTableFieldId="5" dataDxfId="94"/>
    <tableColumn id="6" xr3:uid="{3E8B911A-4EA0-4AB7-AECF-EE5F4CAA9537}" uniqueName="6" name="Start_Date" queryTableFieldId="6"/>
    <tableColumn id="7" xr3:uid="{656A48A8-5AB6-41B3-BEBD-4BC396E83905}" uniqueName="7" name="End_Date" queryTableFieldId="7"/>
    <tableColumn id="8" xr3:uid="{F1ABD9E9-7D7C-4CBA-8084-CBD11F1F76AA}" uniqueName="8" name="Monthly_Fee" queryTableFieldId="8"/>
    <tableColumn id="9" xr3:uid="{63A390C1-C38B-411C-B5AE-A6B5553466D6}" uniqueName="9" name="Attendance" queryTableFieldId="9"/>
    <tableColumn id="10" xr3:uid="{70705B33-77B0-474A-AF98-294374F9C507}" uniqueName="10" name="City" queryTableFieldId="10" dataDxfId="93"/>
    <tableColumn id="11" xr3:uid="{548E8FFB-3E94-4710-8EF1-D610D4E38261}" uniqueName="11" name="Referred_By" queryTableFieldId="11" dataDxfId="92"/>
    <tableColumn id="13" xr3:uid="{75CB3198-6DB9-4527-B0F9-F2CEB4DE7010}" uniqueName="13" name="Referred" queryTableFieldId="13" dataDxfId="91">
      <calculatedColumnFormula>IF(ISBLANK(M10), "No", "Yes")</calculatedColumnFormula>
    </tableColumn>
    <tableColumn id="12" xr3:uid="{3A3E5B32-566C-4567-8F67-32592A51CB89}" uniqueName="12" name="Membership_Duration_Months" queryTableFieldId="12" dataDxfId="90">
      <calculatedColumnFormula>INT((I10 - H10)/30)</calculatedColumnFormula>
    </tableColumn>
    <tableColumn id="14" xr3:uid="{C070BA3B-BBF1-495A-A700-9FB8D1265B98}" uniqueName="14" name="Total_Revenue" queryTableFieldId="14" dataDxfId="89">
      <calculatedColumnFormula>J10 * O10</calculatedColumnFormula>
    </tableColumn>
    <tableColumn id="15" xr3:uid="{C0A3342F-E520-4527-A76A-69EC2EFFDBCF}" uniqueName="15" name="Low_Engagement_Flag" queryTableFieldId="15" dataDxfId="88">
      <calculatedColumnFormula>IF(AND(K10&lt;8, O10&gt;=6), "Low Engagement", "")</calculatedColumnFormula>
    </tableColumn>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E4C84B9-B44F-470D-8BA5-1A7D36F9C802}" name="Sheet1__298" displayName="Sheet1__298" ref="E9:T44" tableType="queryTable" totalsRowShown="0">
  <autoFilter ref="E9:T44" xr:uid="{DE4C84B9-B44F-470D-8BA5-1A7D36F9C802}"/>
  <tableColumns count="16">
    <tableColumn id="1" xr3:uid="{47D36526-D86D-4DD8-91F9-5470FD883044}" uniqueName="1" name="Column1" queryTableFieldId="1" dataDxfId="12"/>
    <tableColumn id="2" xr3:uid="{A774C6C5-EA32-47C9-A33D-3F741BDC1DA8}" uniqueName="2" name="Full_Name" queryTableFieldId="2" dataDxfId="11"/>
    <tableColumn id="3" xr3:uid="{60E68C27-1B2F-46DF-8DD1-C084D93490F2}" uniqueName="3" name="Age" queryTableFieldId="3"/>
    <tableColumn id="4" xr3:uid="{22EE7ABD-C856-4297-BDD6-56EDFA21C9AD}" uniqueName="4" name="Gender" queryTableFieldId="4" dataDxfId="10"/>
    <tableColumn id="5" xr3:uid="{F31B91FC-E916-48E9-A9EF-A2D70F22441C}" uniqueName="5" name="Membership_Type" queryTableFieldId="5" dataDxfId="9"/>
    <tableColumn id="6" xr3:uid="{7A6009A2-AA81-4682-90CC-B9AEFFA11CAB}" uniqueName="6" name="Start_Date" queryTableFieldId="6"/>
    <tableColumn id="7" xr3:uid="{A909D9D3-A441-42AE-A920-AB1DF4E147D0}" uniqueName="7" name="End_Date" queryTableFieldId="7"/>
    <tableColumn id="8" xr3:uid="{9A410421-DF28-45F0-835A-8E12DB182832}" uniqueName="8" name="Monthly_Fee" queryTableFieldId="8"/>
    <tableColumn id="9" xr3:uid="{B3415349-6897-4A2F-A2B9-534E5EDEAD94}" uniqueName="9" name="Attendance" queryTableFieldId="9"/>
    <tableColumn id="10" xr3:uid="{1CE4220D-A22B-4393-9D51-F7E54E921518}" uniqueName="10" name="City" queryTableFieldId="10" dataDxfId="8"/>
    <tableColumn id="11" xr3:uid="{5EDB7F37-30D2-4323-A2DD-30EE11E1F193}" uniqueName="11" name="Referred_By" queryTableFieldId="11" dataDxfId="7"/>
    <tableColumn id="13" xr3:uid="{FDFE19F7-C62E-4131-825D-C42DB52B43E7}" uniqueName="13" name="Referred" queryTableFieldId="13" dataDxfId="6">
      <calculatedColumnFormula>IF(ISBLANK(O10), "No", "Yes")</calculatedColumnFormula>
    </tableColumn>
    <tableColumn id="12" xr3:uid="{65FD569C-3700-4332-83E7-401FB0220E97}" uniqueName="12" name="Membership_Duration_Months" queryTableFieldId="12" dataDxfId="5">
      <calculatedColumnFormula>INT((K10 - J10)/30)</calculatedColumnFormula>
    </tableColumn>
    <tableColumn id="14" xr3:uid="{982D9BC6-003E-4307-8272-0FCC2A3C19F9}" uniqueName="14" name="Total_Revenue" queryTableFieldId="14" dataDxfId="4">
      <calculatedColumnFormula>L10 * Q10</calculatedColumnFormula>
    </tableColumn>
    <tableColumn id="15" xr3:uid="{EF55015D-4C93-4220-B898-6D10AFE546CA}" uniqueName="15" name="Low_Engagement_Flag" queryTableFieldId="15" dataDxfId="3">
      <calculatedColumnFormula>IF(AND(M10&lt;8, Q10&gt;=6), "Low Engagement", "")</calculatedColumnFormula>
    </tableColumn>
    <tableColumn id="16" xr3:uid="{22916599-190B-4A55-B190-59581C540906}" uniqueName="16" name="Age_Group" queryTableFieldId="16" dataDxfId="2">
      <calculatedColumnFormula>IF(Sheet1__298[[#This Row],[Age]]&lt;=30, "Youth", IF(Sheet1__298[[#This Row],[Age]]&lt;=45, "Adult", "Senior"))</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A92A-0858-4FD1-ACB0-E5B4D7CB9265}">
  <dimension ref="B1:L39"/>
  <sheetViews>
    <sheetView topLeftCell="A13" workbookViewId="0">
      <selection activeCell="M21" sqref="M21"/>
    </sheetView>
  </sheetViews>
  <sheetFormatPr defaultRowHeight="15" x14ac:dyDescent="0.25"/>
  <cols>
    <col min="2" max="2" width="14.140625" customWidth="1"/>
    <col min="3" max="3" width="14" customWidth="1"/>
    <col min="4" max="4" width="12.28515625" customWidth="1"/>
    <col min="5" max="5" width="11.7109375" customWidth="1"/>
    <col min="6" max="6" width="21" customWidth="1"/>
    <col min="7" max="7" width="13.7109375" customWidth="1"/>
    <col min="8" max="8" width="12" customWidth="1"/>
    <col min="9" max="9" width="15.5703125" customWidth="1"/>
    <col min="10" max="10" width="14.85546875" customWidth="1"/>
    <col min="11" max="11" width="13" customWidth="1"/>
    <col min="12" max="12" width="18.7109375" customWidth="1"/>
  </cols>
  <sheetData>
    <row r="1" spans="2:12" ht="33" customHeight="1" x14ac:dyDescent="0.25">
      <c r="B1" s="20" t="s">
        <v>136</v>
      </c>
      <c r="C1" s="21" t="s">
        <v>1</v>
      </c>
      <c r="D1" s="22" t="s">
        <v>2</v>
      </c>
      <c r="E1" s="22" t="s">
        <v>3</v>
      </c>
      <c r="F1" s="22" t="s">
        <v>4</v>
      </c>
      <c r="G1" s="22" t="s">
        <v>5</v>
      </c>
      <c r="H1" s="22" t="s">
        <v>6</v>
      </c>
      <c r="I1" s="22" t="s">
        <v>7</v>
      </c>
      <c r="J1" s="22" t="s">
        <v>8</v>
      </c>
      <c r="K1" s="22" t="s">
        <v>9</v>
      </c>
      <c r="L1" s="21" t="s">
        <v>10</v>
      </c>
    </row>
    <row r="2" spans="2:12" ht="30" customHeight="1" x14ac:dyDescent="0.25">
      <c r="B2" s="23" t="s">
        <v>11</v>
      </c>
      <c r="C2" s="23" t="s">
        <v>12</v>
      </c>
      <c r="D2" s="24">
        <v>59</v>
      </c>
      <c r="E2" s="23" t="s">
        <v>13</v>
      </c>
      <c r="F2" s="23" t="s">
        <v>14</v>
      </c>
      <c r="G2" s="25">
        <v>45235</v>
      </c>
      <c r="H2" s="25">
        <v>45425</v>
      </c>
      <c r="I2" s="24">
        <v>800</v>
      </c>
      <c r="J2" s="24">
        <v>25</v>
      </c>
      <c r="K2" s="23" t="s">
        <v>15</v>
      </c>
      <c r="L2" s="26" t="s">
        <v>16</v>
      </c>
    </row>
    <row r="3" spans="2:12" ht="30" x14ac:dyDescent="0.25">
      <c r="B3" s="23" t="s">
        <v>17</v>
      </c>
      <c r="C3" s="23" t="s">
        <v>18</v>
      </c>
      <c r="D3" s="24">
        <v>27</v>
      </c>
      <c r="E3" s="23" t="s">
        <v>13</v>
      </c>
      <c r="F3" s="23" t="s">
        <v>14</v>
      </c>
      <c r="G3" s="25">
        <v>45714</v>
      </c>
      <c r="H3" s="25">
        <v>45740</v>
      </c>
      <c r="I3" s="24">
        <v>800</v>
      </c>
      <c r="J3" s="24">
        <v>20</v>
      </c>
      <c r="K3" s="23" t="s">
        <v>19</v>
      </c>
      <c r="L3" s="26" t="s">
        <v>20</v>
      </c>
    </row>
    <row r="4" spans="2:12" ht="30" x14ac:dyDescent="0.25">
      <c r="B4" s="23" t="s">
        <v>21</v>
      </c>
      <c r="C4" s="23" t="s">
        <v>22</v>
      </c>
      <c r="D4" s="24">
        <v>24</v>
      </c>
      <c r="E4" s="23" t="s">
        <v>13</v>
      </c>
      <c r="F4" s="23" t="s">
        <v>23</v>
      </c>
      <c r="G4" s="25">
        <v>45191</v>
      </c>
      <c r="H4" s="25">
        <v>45371</v>
      </c>
      <c r="I4" s="24">
        <v>1200</v>
      </c>
      <c r="J4" s="24">
        <v>18</v>
      </c>
      <c r="K4" s="23" t="s">
        <v>24</v>
      </c>
      <c r="L4" s="26" t="s">
        <v>25</v>
      </c>
    </row>
    <row r="5" spans="2:12" x14ac:dyDescent="0.25">
      <c r="B5" s="23" t="s">
        <v>26</v>
      </c>
      <c r="C5" s="23" t="s">
        <v>27</v>
      </c>
      <c r="D5" s="24">
        <v>31</v>
      </c>
      <c r="E5" s="23" t="s">
        <v>28</v>
      </c>
      <c r="F5" s="23" t="s">
        <v>23</v>
      </c>
      <c r="G5" s="25">
        <v>45479</v>
      </c>
      <c r="H5" s="25">
        <v>45587</v>
      </c>
      <c r="I5" s="24">
        <v>1200</v>
      </c>
      <c r="J5" s="24">
        <v>16</v>
      </c>
      <c r="K5" s="23" t="s">
        <v>24</v>
      </c>
      <c r="L5" s="26" t="s">
        <v>29</v>
      </c>
    </row>
    <row r="6" spans="2:12" x14ac:dyDescent="0.25">
      <c r="B6" s="23" t="s">
        <v>30</v>
      </c>
      <c r="C6" s="23" t="s">
        <v>31</v>
      </c>
      <c r="D6" s="24">
        <v>19</v>
      </c>
      <c r="E6" s="23" t="s">
        <v>13</v>
      </c>
      <c r="F6" s="23" t="s">
        <v>32</v>
      </c>
      <c r="G6" s="25">
        <v>45286</v>
      </c>
      <c r="H6" s="25">
        <v>45501</v>
      </c>
      <c r="I6" s="24">
        <v>2500</v>
      </c>
      <c r="J6" s="24">
        <v>12</v>
      </c>
      <c r="K6" s="23" t="s">
        <v>15</v>
      </c>
      <c r="L6" s="26" t="s">
        <v>33</v>
      </c>
    </row>
    <row r="7" spans="2:12" x14ac:dyDescent="0.25">
      <c r="B7" s="23" t="s">
        <v>34</v>
      </c>
      <c r="C7" s="23" t="s">
        <v>35</v>
      </c>
      <c r="D7" s="24">
        <v>40</v>
      </c>
      <c r="E7" s="23" t="s">
        <v>13</v>
      </c>
      <c r="F7" s="23" t="s">
        <v>14</v>
      </c>
      <c r="G7" s="25">
        <v>45317</v>
      </c>
      <c r="H7" s="25">
        <v>45392</v>
      </c>
      <c r="I7" s="24">
        <v>800</v>
      </c>
      <c r="J7" s="24">
        <v>14</v>
      </c>
      <c r="K7" s="23" t="s">
        <v>36</v>
      </c>
      <c r="L7" s="26" t="s">
        <v>37</v>
      </c>
    </row>
    <row r="8" spans="2:12" x14ac:dyDescent="0.25">
      <c r="B8" s="23" t="s">
        <v>38</v>
      </c>
      <c r="C8" s="23" t="s">
        <v>39</v>
      </c>
      <c r="D8" s="24">
        <v>41</v>
      </c>
      <c r="E8" s="23" t="s">
        <v>28</v>
      </c>
      <c r="F8" s="23" t="s">
        <v>14</v>
      </c>
      <c r="G8" s="25">
        <v>45588</v>
      </c>
      <c r="H8" s="25">
        <v>45677</v>
      </c>
      <c r="I8" s="24">
        <v>800</v>
      </c>
      <c r="J8" s="24">
        <v>25</v>
      </c>
      <c r="K8" s="23" t="s">
        <v>19</v>
      </c>
      <c r="L8" s="23"/>
    </row>
    <row r="9" spans="2:12" x14ac:dyDescent="0.25">
      <c r="B9" s="23" t="s">
        <v>40</v>
      </c>
      <c r="C9" s="23" t="s">
        <v>41</v>
      </c>
      <c r="D9" s="24">
        <v>43</v>
      </c>
      <c r="E9" s="23" t="s">
        <v>13</v>
      </c>
      <c r="F9" s="23" t="s">
        <v>42</v>
      </c>
      <c r="G9" s="25">
        <v>45450</v>
      </c>
      <c r="H9" s="25">
        <v>45563</v>
      </c>
      <c r="I9" s="24">
        <v>1800</v>
      </c>
      <c r="J9" s="24">
        <v>28</v>
      </c>
      <c r="K9" s="23" t="s">
        <v>43</v>
      </c>
      <c r="L9" s="23"/>
    </row>
    <row r="10" spans="2:12" x14ac:dyDescent="0.25">
      <c r="B10" s="23" t="s">
        <v>44</v>
      </c>
      <c r="C10" s="23" t="s">
        <v>45</v>
      </c>
      <c r="D10" s="24">
        <v>42</v>
      </c>
      <c r="E10" s="23" t="s">
        <v>13</v>
      </c>
      <c r="F10" s="23" t="s">
        <v>14</v>
      </c>
      <c r="G10" s="25">
        <v>45569</v>
      </c>
      <c r="H10" s="25">
        <v>45582</v>
      </c>
      <c r="I10" s="24">
        <v>800</v>
      </c>
      <c r="J10" s="24">
        <v>3</v>
      </c>
      <c r="K10" s="23" t="s">
        <v>43</v>
      </c>
      <c r="L10" s="26" t="s">
        <v>46</v>
      </c>
    </row>
    <row r="11" spans="2:12" ht="30" x14ac:dyDescent="0.25">
      <c r="B11" s="23" t="s">
        <v>47</v>
      </c>
      <c r="C11" s="23" t="s">
        <v>48</v>
      </c>
      <c r="D11" s="24">
        <v>37</v>
      </c>
      <c r="E11" s="23" t="s">
        <v>13</v>
      </c>
      <c r="F11" s="23" t="s">
        <v>23</v>
      </c>
      <c r="G11" s="25">
        <v>45202</v>
      </c>
      <c r="H11" s="25">
        <v>45280</v>
      </c>
      <c r="I11" s="24">
        <v>1200</v>
      </c>
      <c r="J11" s="24">
        <v>29</v>
      </c>
      <c r="K11" s="23" t="s">
        <v>36</v>
      </c>
      <c r="L11" s="26" t="s">
        <v>49</v>
      </c>
    </row>
    <row r="12" spans="2:12" x14ac:dyDescent="0.25">
      <c r="B12" s="23" t="s">
        <v>50</v>
      </c>
      <c r="C12" s="23" t="s">
        <v>51</v>
      </c>
      <c r="D12" s="24">
        <v>48</v>
      </c>
      <c r="E12" s="23" t="s">
        <v>28</v>
      </c>
      <c r="F12" s="23" t="s">
        <v>23</v>
      </c>
      <c r="G12" s="25">
        <v>45297</v>
      </c>
      <c r="H12" s="25">
        <v>45459</v>
      </c>
      <c r="I12" s="24">
        <v>1200</v>
      </c>
      <c r="J12" s="24">
        <v>13</v>
      </c>
      <c r="K12" s="23" t="s">
        <v>15</v>
      </c>
      <c r="L12" s="26" t="s">
        <v>52</v>
      </c>
    </row>
    <row r="13" spans="2:12" x14ac:dyDescent="0.25">
      <c r="B13" s="23" t="s">
        <v>53</v>
      </c>
      <c r="C13" s="23" t="s">
        <v>54</v>
      </c>
      <c r="D13" s="24">
        <v>36</v>
      </c>
      <c r="E13" s="23" t="s">
        <v>13</v>
      </c>
      <c r="F13" s="23" t="s">
        <v>23</v>
      </c>
      <c r="G13" s="25">
        <v>45154</v>
      </c>
      <c r="H13" s="25">
        <v>45568</v>
      </c>
      <c r="I13" s="24">
        <v>1200</v>
      </c>
      <c r="J13" s="24">
        <v>19</v>
      </c>
      <c r="K13" s="23" t="s">
        <v>43</v>
      </c>
      <c r="L13" s="26" t="s">
        <v>55</v>
      </c>
    </row>
    <row r="14" spans="2:12" x14ac:dyDescent="0.25">
      <c r="B14" s="23" t="s">
        <v>56</v>
      </c>
      <c r="C14" s="23" t="s">
        <v>57</v>
      </c>
      <c r="D14" s="24">
        <v>48</v>
      </c>
      <c r="E14" s="23" t="s">
        <v>28</v>
      </c>
      <c r="F14" s="23" t="s">
        <v>42</v>
      </c>
      <c r="G14" s="25">
        <v>45556</v>
      </c>
      <c r="H14" s="25">
        <v>45641</v>
      </c>
      <c r="I14" s="24">
        <v>1800</v>
      </c>
      <c r="J14" s="24">
        <v>22</v>
      </c>
      <c r="K14" s="23" t="s">
        <v>43</v>
      </c>
      <c r="L14" s="23"/>
    </row>
    <row r="15" spans="2:12" ht="26.25" customHeight="1" x14ac:dyDescent="0.25">
      <c r="B15" s="23" t="s">
        <v>58</v>
      </c>
      <c r="C15" s="23" t="s">
        <v>59</v>
      </c>
      <c r="D15" s="24">
        <v>39</v>
      </c>
      <c r="E15" s="23" t="s">
        <v>13</v>
      </c>
      <c r="F15" s="23" t="s">
        <v>23</v>
      </c>
      <c r="G15" s="25">
        <v>45065</v>
      </c>
      <c r="H15" s="25">
        <v>45242</v>
      </c>
      <c r="I15" s="24">
        <v>1200</v>
      </c>
      <c r="J15" s="24">
        <v>28</v>
      </c>
      <c r="K15" s="23" t="s">
        <v>36</v>
      </c>
      <c r="L15" s="23"/>
    </row>
    <row r="16" spans="2:12" x14ac:dyDescent="0.25">
      <c r="B16" s="23" t="s">
        <v>60</v>
      </c>
      <c r="C16" s="23" t="s">
        <v>61</v>
      </c>
      <c r="D16" s="24">
        <v>44</v>
      </c>
      <c r="E16" s="23" t="s">
        <v>28</v>
      </c>
      <c r="F16" s="23" t="s">
        <v>14</v>
      </c>
      <c r="G16" s="25">
        <v>45333</v>
      </c>
      <c r="H16" s="25">
        <v>45540</v>
      </c>
      <c r="I16" s="24">
        <v>800</v>
      </c>
      <c r="J16" s="24">
        <v>8</v>
      </c>
      <c r="K16" s="26" t="s">
        <v>24</v>
      </c>
      <c r="L16" s="23"/>
    </row>
    <row r="17" spans="2:12" ht="30" x14ac:dyDescent="0.25">
      <c r="B17" s="23" t="s">
        <v>62</v>
      </c>
      <c r="C17" s="23" t="s">
        <v>63</v>
      </c>
      <c r="D17" s="24">
        <v>39</v>
      </c>
      <c r="E17" s="23" t="s">
        <v>13</v>
      </c>
      <c r="F17" s="23" t="s">
        <v>32</v>
      </c>
      <c r="G17" s="25">
        <v>45702</v>
      </c>
      <c r="H17" s="25">
        <v>45732</v>
      </c>
      <c r="I17" s="24">
        <v>2500</v>
      </c>
      <c r="J17" s="24">
        <v>14</v>
      </c>
      <c r="K17" s="23" t="s">
        <v>43</v>
      </c>
      <c r="L17" s="23"/>
    </row>
    <row r="18" spans="2:12" x14ac:dyDescent="0.25">
      <c r="B18" s="23" t="s">
        <v>64</v>
      </c>
      <c r="C18" s="23" t="s">
        <v>65</v>
      </c>
      <c r="D18" s="24">
        <v>35</v>
      </c>
      <c r="E18" s="23" t="s">
        <v>13</v>
      </c>
      <c r="F18" s="23" t="s">
        <v>23</v>
      </c>
      <c r="G18" s="25">
        <v>45329</v>
      </c>
      <c r="H18" s="25">
        <v>45685</v>
      </c>
      <c r="I18" s="24">
        <v>1200</v>
      </c>
      <c r="J18" s="24">
        <v>25</v>
      </c>
      <c r="K18" s="26" t="s">
        <v>24</v>
      </c>
      <c r="L18" s="23"/>
    </row>
    <row r="19" spans="2:12" x14ac:dyDescent="0.25">
      <c r="B19" s="23" t="s">
        <v>66</v>
      </c>
      <c r="C19" s="23" t="s">
        <v>67</v>
      </c>
      <c r="D19" s="24">
        <v>56</v>
      </c>
      <c r="E19" s="23" t="s">
        <v>28</v>
      </c>
      <c r="F19" s="23" t="s">
        <v>32</v>
      </c>
      <c r="G19" s="25">
        <v>45213</v>
      </c>
      <c r="H19" s="25">
        <v>45649</v>
      </c>
      <c r="I19" s="24">
        <v>2500</v>
      </c>
      <c r="J19" s="24">
        <v>13</v>
      </c>
      <c r="K19" s="23" t="s">
        <v>68</v>
      </c>
      <c r="L19" s="23"/>
    </row>
    <row r="20" spans="2:12" x14ac:dyDescent="0.25">
      <c r="B20" s="23" t="s">
        <v>69</v>
      </c>
      <c r="C20" s="23" t="s">
        <v>70</v>
      </c>
      <c r="D20" s="24">
        <v>27</v>
      </c>
      <c r="E20" s="23" t="s">
        <v>28</v>
      </c>
      <c r="F20" s="23" t="s">
        <v>14</v>
      </c>
      <c r="G20" s="25">
        <v>45354</v>
      </c>
      <c r="H20" s="25">
        <v>45664</v>
      </c>
      <c r="I20" s="24">
        <v>800</v>
      </c>
      <c r="J20" s="24">
        <v>26</v>
      </c>
      <c r="K20" s="23" t="s">
        <v>36</v>
      </c>
      <c r="L20" s="23"/>
    </row>
    <row r="21" spans="2:12" ht="30" x14ac:dyDescent="0.25">
      <c r="B21" s="23" t="s">
        <v>71</v>
      </c>
      <c r="C21" s="23" t="s">
        <v>72</v>
      </c>
      <c r="D21" s="24">
        <v>28</v>
      </c>
      <c r="E21" s="23" t="s">
        <v>13</v>
      </c>
      <c r="F21" s="23" t="s">
        <v>32</v>
      </c>
      <c r="G21" s="25">
        <v>45417</v>
      </c>
      <c r="H21" s="25">
        <v>45608</v>
      </c>
      <c r="I21" s="24">
        <v>2500</v>
      </c>
      <c r="J21" s="24">
        <v>21</v>
      </c>
      <c r="K21" s="23" t="s">
        <v>36</v>
      </c>
      <c r="L21" s="26" t="s">
        <v>73</v>
      </c>
    </row>
    <row r="22" spans="2:12" x14ac:dyDescent="0.25">
      <c r="B22" s="23" t="s">
        <v>74</v>
      </c>
      <c r="C22" s="23" t="s">
        <v>75</v>
      </c>
      <c r="D22" s="24">
        <v>57</v>
      </c>
      <c r="E22" s="23" t="s">
        <v>28</v>
      </c>
      <c r="F22" s="23" t="s">
        <v>42</v>
      </c>
      <c r="G22" s="25">
        <v>45146</v>
      </c>
      <c r="H22" s="25">
        <v>45674</v>
      </c>
      <c r="I22" s="24">
        <v>1800</v>
      </c>
      <c r="J22" s="24">
        <v>19</v>
      </c>
      <c r="K22" s="23" t="s">
        <v>36</v>
      </c>
      <c r="L22" s="23"/>
    </row>
    <row r="23" spans="2:12" x14ac:dyDescent="0.25">
      <c r="B23" s="23" t="s">
        <v>76</v>
      </c>
      <c r="C23" s="23" t="s">
        <v>77</v>
      </c>
      <c r="D23" s="24">
        <v>26</v>
      </c>
      <c r="E23" s="23" t="s">
        <v>28</v>
      </c>
      <c r="F23" s="23" t="s">
        <v>42</v>
      </c>
      <c r="G23" s="25">
        <v>45320</v>
      </c>
      <c r="H23" s="25">
        <v>45616</v>
      </c>
      <c r="I23" s="24">
        <v>1800</v>
      </c>
      <c r="J23" s="24">
        <v>5</v>
      </c>
      <c r="K23" s="26" t="s">
        <v>15</v>
      </c>
      <c r="L23" s="23"/>
    </row>
    <row r="24" spans="2:12" ht="33" customHeight="1" x14ac:dyDescent="0.25">
      <c r="B24" s="23" t="s">
        <v>78</v>
      </c>
      <c r="C24" s="23" t="s">
        <v>79</v>
      </c>
      <c r="D24" s="24">
        <v>48</v>
      </c>
      <c r="E24" s="23" t="s">
        <v>13</v>
      </c>
      <c r="F24" s="23" t="s">
        <v>42</v>
      </c>
      <c r="G24" s="25">
        <v>45451</v>
      </c>
      <c r="H24" s="25">
        <v>45455</v>
      </c>
      <c r="I24" s="24">
        <v>1800</v>
      </c>
      <c r="J24" s="24">
        <v>18</v>
      </c>
      <c r="K24" s="23" t="s">
        <v>68</v>
      </c>
      <c r="L24" s="23"/>
    </row>
    <row r="25" spans="2:12" x14ac:dyDescent="0.25">
      <c r="B25" s="23" t="s">
        <v>80</v>
      </c>
      <c r="C25" s="23" t="s">
        <v>81</v>
      </c>
      <c r="D25" s="24">
        <v>25</v>
      </c>
      <c r="E25" s="23" t="s">
        <v>28</v>
      </c>
      <c r="F25" s="23" t="s">
        <v>23</v>
      </c>
      <c r="G25" s="25">
        <v>45439</v>
      </c>
      <c r="H25" s="25">
        <v>45730</v>
      </c>
      <c r="I25" s="24">
        <v>1200</v>
      </c>
      <c r="J25" s="24">
        <v>6</v>
      </c>
      <c r="K25" s="26" t="s">
        <v>15</v>
      </c>
      <c r="L25" s="23"/>
    </row>
    <row r="26" spans="2:12" x14ac:dyDescent="0.25">
      <c r="B26" s="23" t="s">
        <v>82</v>
      </c>
      <c r="C26" s="23" t="s">
        <v>83</v>
      </c>
      <c r="D26" s="24">
        <v>53</v>
      </c>
      <c r="E26" s="23" t="s">
        <v>13</v>
      </c>
      <c r="F26" s="23" t="s">
        <v>42</v>
      </c>
      <c r="G26" s="25">
        <v>45286</v>
      </c>
      <c r="H26" s="25">
        <v>45372</v>
      </c>
      <c r="I26" s="24">
        <v>1800</v>
      </c>
      <c r="J26" s="24">
        <v>17</v>
      </c>
      <c r="K26" s="23" t="s">
        <v>36</v>
      </c>
      <c r="L26" s="26" t="s">
        <v>84</v>
      </c>
    </row>
    <row r="27" spans="2:12" x14ac:dyDescent="0.25">
      <c r="B27" s="23" t="s">
        <v>85</v>
      </c>
      <c r="C27" s="23" t="s">
        <v>86</v>
      </c>
      <c r="D27" s="24">
        <v>42</v>
      </c>
      <c r="E27" s="23" t="s">
        <v>28</v>
      </c>
      <c r="F27" s="23" t="s">
        <v>23</v>
      </c>
      <c r="G27" s="25">
        <v>45702</v>
      </c>
      <c r="H27" s="25">
        <v>45727</v>
      </c>
      <c r="I27" s="24">
        <v>1200</v>
      </c>
      <c r="J27" s="24">
        <v>3</v>
      </c>
      <c r="K27" s="23" t="s">
        <v>68</v>
      </c>
      <c r="L27" s="23"/>
    </row>
    <row r="28" spans="2:12" x14ac:dyDescent="0.25">
      <c r="B28" s="23" t="s">
        <v>87</v>
      </c>
      <c r="C28" s="23" t="s">
        <v>88</v>
      </c>
      <c r="D28" s="24">
        <v>24</v>
      </c>
      <c r="E28" s="23" t="s">
        <v>13</v>
      </c>
      <c r="F28" s="23" t="s">
        <v>32</v>
      </c>
      <c r="G28" s="25">
        <v>45698</v>
      </c>
      <c r="H28" s="25">
        <v>45726</v>
      </c>
      <c r="I28" s="24">
        <v>2500</v>
      </c>
      <c r="J28" s="24">
        <v>28</v>
      </c>
      <c r="K28" s="23" t="s">
        <v>36</v>
      </c>
      <c r="L28" s="23"/>
    </row>
    <row r="29" spans="2:12" ht="30" x14ac:dyDescent="0.25">
      <c r="B29" s="23" t="s">
        <v>89</v>
      </c>
      <c r="C29" s="23" t="s">
        <v>90</v>
      </c>
      <c r="D29" s="24">
        <v>53</v>
      </c>
      <c r="E29" s="23" t="s">
        <v>13</v>
      </c>
      <c r="F29" s="23" t="s">
        <v>23</v>
      </c>
      <c r="G29" s="25">
        <v>45614</v>
      </c>
      <c r="H29" s="25">
        <v>45645</v>
      </c>
      <c r="I29" s="24">
        <v>1200</v>
      </c>
      <c r="J29" s="24">
        <v>23</v>
      </c>
      <c r="K29" s="23" t="s">
        <v>19</v>
      </c>
      <c r="L29" s="23"/>
    </row>
    <row r="30" spans="2:12" x14ac:dyDescent="0.25">
      <c r="B30" s="23" t="s">
        <v>91</v>
      </c>
      <c r="C30" s="23" t="s">
        <v>92</v>
      </c>
      <c r="D30" s="24">
        <v>29</v>
      </c>
      <c r="E30" s="23" t="s">
        <v>28</v>
      </c>
      <c r="F30" s="23" t="s">
        <v>32</v>
      </c>
      <c r="G30" s="25">
        <v>45401</v>
      </c>
      <c r="H30" s="25">
        <v>45408</v>
      </c>
      <c r="I30" s="24">
        <v>2500</v>
      </c>
      <c r="J30" s="24">
        <v>8</v>
      </c>
      <c r="K30" s="26" t="s">
        <v>24</v>
      </c>
      <c r="L30" s="23"/>
    </row>
    <row r="31" spans="2:12" x14ac:dyDescent="0.25">
      <c r="B31" s="23" t="s">
        <v>93</v>
      </c>
      <c r="C31" s="23" t="s">
        <v>94</v>
      </c>
      <c r="D31" s="24">
        <v>31</v>
      </c>
      <c r="E31" s="23" t="s">
        <v>28</v>
      </c>
      <c r="F31" s="23" t="s">
        <v>32</v>
      </c>
      <c r="G31" s="25">
        <v>45667</v>
      </c>
      <c r="H31" s="25">
        <v>45745</v>
      </c>
      <c r="I31" s="24">
        <v>2500</v>
      </c>
      <c r="J31" s="24">
        <v>23</v>
      </c>
      <c r="K31" s="23" t="s">
        <v>43</v>
      </c>
      <c r="L31" s="26" t="s">
        <v>95</v>
      </c>
    </row>
    <row r="32" spans="2:12" ht="30" customHeight="1" x14ac:dyDescent="0.25">
      <c r="B32" s="23" t="s">
        <v>96</v>
      </c>
      <c r="C32" s="23" t="s">
        <v>97</v>
      </c>
      <c r="D32" s="24">
        <v>52</v>
      </c>
      <c r="E32" s="23" t="s">
        <v>28</v>
      </c>
      <c r="F32" s="23" t="s">
        <v>14</v>
      </c>
      <c r="G32" s="25">
        <v>45088</v>
      </c>
      <c r="H32" s="25">
        <v>45656</v>
      </c>
      <c r="I32" s="24">
        <v>800</v>
      </c>
      <c r="J32" s="24">
        <v>9</v>
      </c>
      <c r="K32" s="23" t="s">
        <v>68</v>
      </c>
      <c r="L32" s="26" t="s">
        <v>98</v>
      </c>
    </row>
    <row r="33" spans="2:12" x14ac:dyDescent="0.25">
      <c r="B33" s="23" t="s">
        <v>99</v>
      </c>
      <c r="C33" s="23" t="s">
        <v>100</v>
      </c>
      <c r="D33" s="24">
        <v>20</v>
      </c>
      <c r="E33" s="23" t="s">
        <v>13</v>
      </c>
      <c r="F33" s="23" t="s">
        <v>23</v>
      </c>
      <c r="G33" s="25">
        <v>45391</v>
      </c>
      <c r="H33" s="25">
        <v>45604</v>
      </c>
      <c r="I33" s="24">
        <v>1200</v>
      </c>
      <c r="J33" s="24">
        <v>2</v>
      </c>
      <c r="K33" s="23" t="s">
        <v>36</v>
      </c>
      <c r="L33" s="23"/>
    </row>
    <row r="34" spans="2:12" x14ac:dyDescent="0.25">
      <c r="B34" s="23" t="s">
        <v>101</v>
      </c>
      <c r="C34" s="23" t="s">
        <v>102</v>
      </c>
      <c r="D34" s="24">
        <v>22</v>
      </c>
      <c r="E34" s="23" t="s">
        <v>13</v>
      </c>
      <c r="F34" s="23" t="s">
        <v>14</v>
      </c>
      <c r="G34" s="25">
        <v>45699</v>
      </c>
      <c r="H34" s="25">
        <v>45740</v>
      </c>
      <c r="I34" s="24">
        <v>800</v>
      </c>
      <c r="J34" s="24">
        <v>30</v>
      </c>
      <c r="K34" s="23" t="s">
        <v>36</v>
      </c>
      <c r="L34" s="23"/>
    </row>
    <row r="35" spans="2:12" x14ac:dyDescent="0.25">
      <c r="B35" s="23" t="s">
        <v>103</v>
      </c>
      <c r="C35" s="23" t="s">
        <v>104</v>
      </c>
      <c r="D35" s="24">
        <v>23</v>
      </c>
      <c r="E35" s="23" t="s">
        <v>13</v>
      </c>
      <c r="F35" s="23" t="s">
        <v>42</v>
      </c>
      <c r="G35" s="25">
        <v>45588</v>
      </c>
      <c r="H35" s="25">
        <v>45721</v>
      </c>
      <c r="I35" s="24">
        <v>1800</v>
      </c>
      <c r="J35" s="24">
        <v>23</v>
      </c>
      <c r="K35" s="23" t="s">
        <v>19</v>
      </c>
      <c r="L35" s="26" t="s">
        <v>105</v>
      </c>
    </row>
    <row r="36" spans="2:12" x14ac:dyDescent="0.25">
      <c r="B36" s="23" t="s">
        <v>106</v>
      </c>
      <c r="C36" s="23" t="s">
        <v>107</v>
      </c>
      <c r="D36" s="24">
        <v>27</v>
      </c>
      <c r="E36" s="23" t="s">
        <v>28</v>
      </c>
      <c r="F36" s="23" t="s">
        <v>23</v>
      </c>
      <c r="G36" s="25">
        <v>45312</v>
      </c>
      <c r="H36" s="25">
        <v>45652</v>
      </c>
      <c r="I36" s="24">
        <v>1200</v>
      </c>
      <c r="J36" s="24">
        <v>27</v>
      </c>
      <c r="K36" s="23" t="s">
        <v>19</v>
      </c>
      <c r="L36" s="23"/>
    </row>
    <row r="39" spans="2:12" x14ac:dyDescent="0.25">
      <c r="C39" s="42" t="s">
        <v>108</v>
      </c>
      <c r="D39" s="42"/>
      <c r="E39" s="42"/>
      <c r="F39" s="42"/>
      <c r="G39" s="42"/>
      <c r="H39" s="42"/>
      <c r="I39" s="42"/>
      <c r="J39" s="42"/>
      <c r="K39" s="42"/>
      <c r="L39" s="42"/>
    </row>
  </sheetData>
  <mergeCells count="1">
    <mergeCell ref="C39:L3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5EE0B-815D-4B1E-9F7C-F1EBADA0E08D}">
  <dimension ref="B2:P42"/>
  <sheetViews>
    <sheetView tabSelected="1" workbookViewId="0">
      <selection activeCell="R13" sqref="R13"/>
    </sheetView>
  </sheetViews>
  <sheetFormatPr defaultRowHeight="15" x14ac:dyDescent="0.25"/>
  <cols>
    <col min="2" max="2" width="12.85546875" customWidth="1"/>
    <col min="3" max="3" width="15.5703125" customWidth="1"/>
    <col min="6" max="6" width="12" customWidth="1"/>
    <col min="7" max="7" width="13.7109375" customWidth="1"/>
    <col min="8" max="8" width="11.5703125" bestFit="1" customWidth="1"/>
    <col min="9" max="9" width="22.5703125" customWidth="1"/>
    <col min="10" max="10" width="16.28515625" customWidth="1"/>
    <col min="11" max="11" width="16.5703125" customWidth="1"/>
    <col min="12" max="12" width="17" customWidth="1"/>
    <col min="13" max="13" width="19.140625" customWidth="1"/>
  </cols>
  <sheetData>
    <row r="2" spans="2:16" ht="18.75" customHeight="1" x14ac:dyDescent="0.25">
      <c r="B2" s="72" t="s">
        <v>138</v>
      </c>
      <c r="C2" s="72"/>
      <c r="D2" s="72"/>
      <c r="E2" s="72"/>
      <c r="F2" s="72"/>
      <c r="G2" s="72"/>
      <c r="H2" s="72"/>
      <c r="I2" s="72"/>
      <c r="J2" s="72"/>
      <c r="K2" s="72"/>
      <c r="L2" s="72"/>
      <c r="M2" s="72"/>
      <c r="N2" s="72"/>
      <c r="O2" s="72"/>
      <c r="P2" s="72"/>
    </row>
    <row r="3" spans="2:16" x14ac:dyDescent="0.25">
      <c r="B3" s="73" t="s">
        <v>140</v>
      </c>
      <c r="C3" s="73"/>
      <c r="D3" s="73"/>
      <c r="E3" s="73"/>
      <c r="F3" s="73"/>
      <c r="G3" s="73"/>
      <c r="H3" s="73"/>
      <c r="I3" s="73"/>
      <c r="J3" s="73"/>
      <c r="K3" s="73"/>
      <c r="L3" s="73"/>
      <c r="M3" s="73"/>
      <c r="N3" s="73"/>
      <c r="O3" s="73"/>
      <c r="P3" s="73"/>
    </row>
    <row r="4" spans="2:16" x14ac:dyDescent="0.25">
      <c r="B4" s="74" t="s">
        <v>139</v>
      </c>
      <c r="C4" s="74"/>
      <c r="D4" s="74"/>
      <c r="E4" s="74"/>
      <c r="F4" s="74"/>
      <c r="G4" s="74"/>
      <c r="H4" s="74"/>
      <c r="I4" s="74"/>
      <c r="J4" s="74"/>
      <c r="K4" s="74"/>
      <c r="L4" s="74"/>
      <c r="M4" s="74"/>
      <c r="N4" s="74"/>
      <c r="O4" s="74"/>
      <c r="P4" s="36"/>
    </row>
    <row r="5" spans="2:16" x14ac:dyDescent="0.25">
      <c r="B5" s="75" t="s">
        <v>141</v>
      </c>
      <c r="C5" s="75"/>
      <c r="D5" s="75"/>
      <c r="E5" s="75"/>
      <c r="F5" s="75"/>
      <c r="G5" s="75"/>
      <c r="H5" s="75"/>
      <c r="I5" s="75"/>
      <c r="J5" s="75"/>
      <c r="K5" s="75"/>
      <c r="L5" s="75"/>
      <c r="M5" s="75"/>
      <c r="N5" s="75"/>
      <c r="O5" s="75"/>
      <c r="P5" s="36"/>
    </row>
    <row r="7" spans="2:16" ht="78.75" x14ac:dyDescent="0.25">
      <c r="B7" s="27" t="s">
        <v>137</v>
      </c>
      <c r="C7" s="28" t="s">
        <v>1</v>
      </c>
      <c r="D7" s="29" t="s">
        <v>2</v>
      </c>
      <c r="E7" s="29" t="s">
        <v>3</v>
      </c>
      <c r="F7" s="29" t="s">
        <v>4</v>
      </c>
      <c r="G7" s="29" t="s">
        <v>5</v>
      </c>
      <c r="H7" s="29" t="s">
        <v>6</v>
      </c>
      <c r="I7" s="30" t="s">
        <v>109</v>
      </c>
      <c r="J7" s="29" t="s">
        <v>7</v>
      </c>
      <c r="K7" s="29" t="s">
        <v>8</v>
      </c>
      <c r="L7" s="29" t="s">
        <v>9</v>
      </c>
      <c r="M7" s="28" t="s">
        <v>10</v>
      </c>
    </row>
    <row r="8" spans="2:16" ht="31.5" x14ac:dyDescent="0.25">
      <c r="B8" s="31" t="s">
        <v>11</v>
      </c>
      <c r="C8" s="31" t="s">
        <v>12</v>
      </c>
      <c r="D8" s="31">
        <v>59</v>
      </c>
      <c r="E8" s="31" t="s">
        <v>13</v>
      </c>
      <c r="F8" s="31" t="s">
        <v>14</v>
      </c>
      <c r="G8" s="32">
        <v>45235</v>
      </c>
      <c r="H8" s="32">
        <v>45425</v>
      </c>
      <c r="I8" s="33">
        <f>INT(H8-G8)/30</f>
        <v>6.333333333333333</v>
      </c>
      <c r="J8" s="31">
        <v>800</v>
      </c>
      <c r="K8" s="31">
        <v>25</v>
      </c>
      <c r="L8" s="31" t="s">
        <v>15</v>
      </c>
      <c r="M8" s="34" t="s">
        <v>16</v>
      </c>
    </row>
    <row r="9" spans="2:16" ht="31.5" x14ac:dyDescent="0.25">
      <c r="B9" s="31" t="s">
        <v>17</v>
      </c>
      <c r="C9" s="31" t="s">
        <v>18</v>
      </c>
      <c r="D9" s="31">
        <v>27</v>
      </c>
      <c r="E9" s="31" t="s">
        <v>13</v>
      </c>
      <c r="F9" s="31" t="s">
        <v>14</v>
      </c>
      <c r="G9" s="32">
        <v>45714</v>
      </c>
      <c r="H9" s="32">
        <v>45740</v>
      </c>
      <c r="I9" s="33">
        <f t="shared" ref="I9:I42" si="0">INT(H9-G9)/30</f>
        <v>0.8666666666666667</v>
      </c>
      <c r="J9" s="31">
        <v>800</v>
      </c>
      <c r="K9" s="31">
        <v>20</v>
      </c>
      <c r="L9" s="31" t="s">
        <v>19</v>
      </c>
      <c r="M9" s="34" t="s">
        <v>20</v>
      </c>
    </row>
    <row r="10" spans="2:16" ht="31.5" x14ac:dyDescent="0.25">
      <c r="B10" s="31" t="s">
        <v>21</v>
      </c>
      <c r="C10" s="31" t="s">
        <v>22</v>
      </c>
      <c r="D10" s="31">
        <v>24</v>
      </c>
      <c r="E10" s="31" t="s">
        <v>13</v>
      </c>
      <c r="F10" s="31" t="s">
        <v>23</v>
      </c>
      <c r="G10" s="32">
        <v>45191</v>
      </c>
      <c r="H10" s="32">
        <v>45371</v>
      </c>
      <c r="I10" s="33">
        <f t="shared" si="0"/>
        <v>6</v>
      </c>
      <c r="J10" s="31">
        <v>1200</v>
      </c>
      <c r="K10" s="31">
        <v>18</v>
      </c>
      <c r="L10" s="31" t="s">
        <v>24</v>
      </c>
      <c r="M10" s="34" t="s">
        <v>25</v>
      </c>
    </row>
    <row r="11" spans="2:16" ht="31.5" x14ac:dyDescent="0.25">
      <c r="B11" s="31" t="s">
        <v>26</v>
      </c>
      <c r="C11" s="31" t="s">
        <v>27</v>
      </c>
      <c r="D11" s="31">
        <v>31</v>
      </c>
      <c r="E11" s="31" t="s">
        <v>28</v>
      </c>
      <c r="F11" s="31" t="s">
        <v>23</v>
      </c>
      <c r="G11" s="32">
        <v>45479</v>
      </c>
      <c r="H11" s="32">
        <v>45587</v>
      </c>
      <c r="I11" s="33">
        <f t="shared" si="0"/>
        <v>3.6</v>
      </c>
      <c r="J11" s="31">
        <v>1200</v>
      </c>
      <c r="K11" s="31">
        <v>16</v>
      </c>
      <c r="L11" s="31" t="s">
        <v>24</v>
      </c>
      <c r="M11" s="34" t="s">
        <v>29</v>
      </c>
    </row>
    <row r="12" spans="2:16" ht="31.5" x14ac:dyDescent="0.25">
      <c r="B12" s="31" t="s">
        <v>30</v>
      </c>
      <c r="C12" s="31" t="s">
        <v>31</v>
      </c>
      <c r="D12" s="31">
        <v>19</v>
      </c>
      <c r="E12" s="31" t="s">
        <v>13</v>
      </c>
      <c r="F12" s="31" t="s">
        <v>32</v>
      </c>
      <c r="G12" s="32">
        <v>45286</v>
      </c>
      <c r="H12" s="32">
        <v>45501</v>
      </c>
      <c r="I12" s="33">
        <f t="shared" si="0"/>
        <v>7.166666666666667</v>
      </c>
      <c r="J12" s="31">
        <v>2500</v>
      </c>
      <c r="K12" s="31">
        <v>12</v>
      </c>
      <c r="L12" s="31" t="s">
        <v>15</v>
      </c>
      <c r="M12" s="34" t="s">
        <v>33</v>
      </c>
    </row>
    <row r="13" spans="2:16" ht="31.5" x14ac:dyDescent="0.25">
      <c r="B13" s="31" t="s">
        <v>34</v>
      </c>
      <c r="C13" s="31" t="s">
        <v>35</v>
      </c>
      <c r="D13" s="31">
        <v>40</v>
      </c>
      <c r="E13" s="31" t="s">
        <v>13</v>
      </c>
      <c r="F13" s="31" t="s">
        <v>14</v>
      </c>
      <c r="G13" s="32">
        <v>45317</v>
      </c>
      <c r="H13" s="32">
        <v>45392</v>
      </c>
      <c r="I13" s="33">
        <f t="shared" si="0"/>
        <v>2.5</v>
      </c>
      <c r="J13" s="31">
        <v>800</v>
      </c>
      <c r="K13" s="31">
        <v>14</v>
      </c>
      <c r="L13" s="31" t="s">
        <v>36</v>
      </c>
      <c r="M13" s="34" t="s">
        <v>37</v>
      </c>
    </row>
    <row r="14" spans="2:16" ht="31.5" x14ac:dyDescent="0.25">
      <c r="B14" s="31" t="s">
        <v>38</v>
      </c>
      <c r="C14" s="31" t="s">
        <v>39</v>
      </c>
      <c r="D14" s="31">
        <v>41</v>
      </c>
      <c r="E14" s="31" t="s">
        <v>28</v>
      </c>
      <c r="F14" s="31" t="s">
        <v>14</v>
      </c>
      <c r="G14" s="32">
        <v>45588</v>
      </c>
      <c r="H14" s="32">
        <v>45677</v>
      </c>
      <c r="I14" s="33">
        <f t="shared" si="0"/>
        <v>2.9666666666666668</v>
      </c>
      <c r="J14" s="31">
        <v>800</v>
      </c>
      <c r="K14" s="31">
        <v>25</v>
      </c>
      <c r="L14" s="31" t="s">
        <v>19</v>
      </c>
      <c r="M14" s="31"/>
    </row>
    <row r="15" spans="2:16" ht="31.5" x14ac:dyDescent="0.25">
      <c r="B15" s="31" t="s">
        <v>40</v>
      </c>
      <c r="C15" s="31" t="s">
        <v>41</v>
      </c>
      <c r="D15" s="31">
        <v>43</v>
      </c>
      <c r="E15" s="31" t="s">
        <v>13</v>
      </c>
      <c r="F15" s="31" t="s">
        <v>42</v>
      </c>
      <c r="G15" s="32">
        <v>45450</v>
      </c>
      <c r="H15" s="32">
        <v>45563</v>
      </c>
      <c r="I15" s="33">
        <f t="shared" si="0"/>
        <v>3.7666666666666666</v>
      </c>
      <c r="J15" s="31">
        <v>1800</v>
      </c>
      <c r="K15" s="31">
        <v>28</v>
      </c>
      <c r="L15" s="31" t="s">
        <v>43</v>
      </c>
      <c r="M15" s="31"/>
    </row>
    <row r="16" spans="2:16" ht="31.5" x14ac:dyDescent="0.25">
      <c r="B16" s="31" t="s">
        <v>44</v>
      </c>
      <c r="C16" s="31" t="s">
        <v>45</v>
      </c>
      <c r="D16" s="31">
        <v>42</v>
      </c>
      <c r="E16" s="31" t="s">
        <v>13</v>
      </c>
      <c r="F16" s="31" t="s">
        <v>14</v>
      </c>
      <c r="G16" s="32">
        <v>45569</v>
      </c>
      <c r="H16" s="32">
        <v>45582</v>
      </c>
      <c r="I16" s="33">
        <f t="shared" si="0"/>
        <v>0.43333333333333335</v>
      </c>
      <c r="J16" s="31">
        <v>800</v>
      </c>
      <c r="K16" s="31">
        <v>3</v>
      </c>
      <c r="L16" s="31" t="s">
        <v>43</v>
      </c>
      <c r="M16" s="34" t="s">
        <v>46</v>
      </c>
    </row>
    <row r="17" spans="2:13" ht="31.5" x14ac:dyDescent="0.25">
      <c r="B17" s="31" t="s">
        <v>47</v>
      </c>
      <c r="C17" s="31" t="s">
        <v>48</v>
      </c>
      <c r="D17" s="31">
        <v>37</v>
      </c>
      <c r="E17" s="31" t="s">
        <v>13</v>
      </c>
      <c r="F17" s="31" t="s">
        <v>23</v>
      </c>
      <c r="G17" s="32">
        <v>45202</v>
      </c>
      <c r="H17" s="32">
        <v>45280</v>
      </c>
      <c r="I17" s="33">
        <f t="shared" si="0"/>
        <v>2.6</v>
      </c>
      <c r="J17" s="31">
        <v>1200</v>
      </c>
      <c r="K17" s="31">
        <v>29</v>
      </c>
      <c r="L17" s="31" t="s">
        <v>36</v>
      </c>
      <c r="M17" s="34" t="s">
        <v>49</v>
      </c>
    </row>
    <row r="18" spans="2:13" ht="31.5" x14ac:dyDescent="0.25">
      <c r="B18" s="31" t="s">
        <v>50</v>
      </c>
      <c r="C18" s="31" t="s">
        <v>51</v>
      </c>
      <c r="D18" s="31">
        <v>48</v>
      </c>
      <c r="E18" s="31" t="s">
        <v>28</v>
      </c>
      <c r="F18" s="31" t="s">
        <v>23</v>
      </c>
      <c r="G18" s="32">
        <v>45297</v>
      </c>
      <c r="H18" s="32">
        <v>45459</v>
      </c>
      <c r="I18" s="33">
        <f t="shared" si="0"/>
        <v>5.4</v>
      </c>
      <c r="J18" s="31">
        <v>1200</v>
      </c>
      <c r="K18" s="31">
        <v>13</v>
      </c>
      <c r="L18" s="31" t="s">
        <v>15</v>
      </c>
      <c r="M18" s="34" t="s">
        <v>52</v>
      </c>
    </row>
    <row r="19" spans="2:13" ht="31.5" x14ac:dyDescent="0.25">
      <c r="B19" s="31" t="s">
        <v>53</v>
      </c>
      <c r="C19" s="31" t="s">
        <v>54</v>
      </c>
      <c r="D19" s="31">
        <v>36</v>
      </c>
      <c r="E19" s="31" t="s">
        <v>13</v>
      </c>
      <c r="F19" s="31" t="s">
        <v>23</v>
      </c>
      <c r="G19" s="32">
        <v>45154</v>
      </c>
      <c r="H19" s="32">
        <v>45568</v>
      </c>
      <c r="I19" s="33">
        <f t="shared" si="0"/>
        <v>13.8</v>
      </c>
      <c r="J19" s="31">
        <v>1200</v>
      </c>
      <c r="K19" s="31">
        <v>19</v>
      </c>
      <c r="L19" s="31" t="s">
        <v>43</v>
      </c>
      <c r="M19" s="34" t="s">
        <v>55</v>
      </c>
    </row>
    <row r="20" spans="2:13" ht="31.5" x14ac:dyDescent="0.25">
      <c r="B20" s="31" t="s">
        <v>56</v>
      </c>
      <c r="C20" s="31" t="s">
        <v>57</v>
      </c>
      <c r="D20" s="31">
        <v>48</v>
      </c>
      <c r="E20" s="31" t="s">
        <v>28</v>
      </c>
      <c r="F20" s="31" t="s">
        <v>42</v>
      </c>
      <c r="G20" s="32">
        <v>45556</v>
      </c>
      <c r="H20" s="32">
        <v>45641</v>
      </c>
      <c r="I20" s="33">
        <f t="shared" si="0"/>
        <v>2.8333333333333335</v>
      </c>
      <c r="J20" s="31">
        <v>1800</v>
      </c>
      <c r="K20" s="31">
        <v>22</v>
      </c>
      <c r="L20" s="31" t="s">
        <v>43</v>
      </c>
      <c r="M20" s="31"/>
    </row>
    <row r="21" spans="2:13" ht="15.75" x14ac:dyDescent="0.25">
      <c r="B21" s="31" t="s">
        <v>58</v>
      </c>
      <c r="C21" s="31" t="s">
        <v>59</v>
      </c>
      <c r="D21" s="31">
        <v>39</v>
      </c>
      <c r="E21" s="31" t="s">
        <v>13</v>
      </c>
      <c r="F21" s="31" t="s">
        <v>23</v>
      </c>
      <c r="G21" s="32">
        <v>45065</v>
      </c>
      <c r="H21" s="32">
        <v>45242</v>
      </c>
      <c r="I21" s="33">
        <f t="shared" si="0"/>
        <v>5.9</v>
      </c>
      <c r="J21" s="31">
        <v>1200</v>
      </c>
      <c r="K21" s="31">
        <v>28</v>
      </c>
      <c r="L21" s="31" t="s">
        <v>36</v>
      </c>
      <c r="M21" s="31"/>
    </row>
    <row r="22" spans="2:13" ht="15.75" x14ac:dyDescent="0.25">
      <c r="B22" s="31" t="s">
        <v>60</v>
      </c>
      <c r="C22" s="31" t="s">
        <v>61</v>
      </c>
      <c r="D22" s="31">
        <v>44</v>
      </c>
      <c r="E22" s="31" t="s">
        <v>28</v>
      </c>
      <c r="F22" s="31" t="s">
        <v>14</v>
      </c>
      <c r="G22" s="32">
        <v>45333</v>
      </c>
      <c r="H22" s="32">
        <v>45540</v>
      </c>
      <c r="I22" s="33">
        <f t="shared" si="0"/>
        <v>6.9</v>
      </c>
      <c r="J22" s="31">
        <v>800</v>
      </c>
      <c r="K22" s="31">
        <v>8</v>
      </c>
      <c r="L22" s="34" t="s">
        <v>24</v>
      </c>
      <c r="M22" s="31"/>
    </row>
    <row r="23" spans="2:13" ht="15.75" x14ac:dyDescent="0.25">
      <c r="B23" s="31" t="s">
        <v>62</v>
      </c>
      <c r="C23" s="31" t="s">
        <v>63</v>
      </c>
      <c r="D23" s="31">
        <v>39</v>
      </c>
      <c r="E23" s="31" t="s">
        <v>13</v>
      </c>
      <c r="F23" s="31" t="s">
        <v>32</v>
      </c>
      <c r="G23" s="32">
        <v>45702</v>
      </c>
      <c r="H23" s="32">
        <v>45732</v>
      </c>
      <c r="I23" s="33">
        <f t="shared" si="0"/>
        <v>1</v>
      </c>
      <c r="J23" s="31">
        <v>2500</v>
      </c>
      <c r="K23" s="31">
        <v>14</v>
      </c>
      <c r="L23" s="31" t="s">
        <v>43</v>
      </c>
      <c r="M23" s="31"/>
    </row>
    <row r="24" spans="2:13" ht="15.75" x14ac:dyDescent="0.25">
      <c r="B24" s="31" t="s">
        <v>64</v>
      </c>
      <c r="C24" s="31" t="s">
        <v>65</v>
      </c>
      <c r="D24" s="31">
        <v>35</v>
      </c>
      <c r="E24" s="31" t="s">
        <v>13</v>
      </c>
      <c r="F24" s="31" t="s">
        <v>23</v>
      </c>
      <c r="G24" s="32">
        <v>45329</v>
      </c>
      <c r="H24" s="32">
        <v>45685</v>
      </c>
      <c r="I24" s="33">
        <f t="shared" si="0"/>
        <v>11.866666666666667</v>
      </c>
      <c r="J24" s="31">
        <v>1200</v>
      </c>
      <c r="K24" s="31">
        <v>25</v>
      </c>
      <c r="L24" s="34" t="s">
        <v>24</v>
      </c>
      <c r="M24" s="31"/>
    </row>
    <row r="25" spans="2:13" ht="15.75" x14ac:dyDescent="0.25">
      <c r="B25" s="31" t="s">
        <v>66</v>
      </c>
      <c r="C25" s="31" t="s">
        <v>67</v>
      </c>
      <c r="D25" s="31">
        <v>56</v>
      </c>
      <c r="E25" s="31" t="s">
        <v>28</v>
      </c>
      <c r="F25" s="31" t="s">
        <v>32</v>
      </c>
      <c r="G25" s="32">
        <v>45213</v>
      </c>
      <c r="H25" s="32">
        <v>45649</v>
      </c>
      <c r="I25" s="33">
        <f t="shared" si="0"/>
        <v>14.533333333333333</v>
      </c>
      <c r="J25" s="31">
        <v>2500</v>
      </c>
      <c r="K25" s="31">
        <v>13</v>
      </c>
      <c r="L25" s="31" t="s">
        <v>68</v>
      </c>
      <c r="M25" s="31"/>
    </row>
    <row r="26" spans="2:13" ht="15.75" x14ac:dyDescent="0.25">
      <c r="B26" s="31" t="s">
        <v>69</v>
      </c>
      <c r="C26" s="31" t="s">
        <v>70</v>
      </c>
      <c r="D26" s="31">
        <v>27</v>
      </c>
      <c r="E26" s="31" t="s">
        <v>28</v>
      </c>
      <c r="F26" s="31" t="s">
        <v>14</v>
      </c>
      <c r="G26" s="32">
        <v>45354</v>
      </c>
      <c r="H26" s="32">
        <v>45664</v>
      </c>
      <c r="I26" s="33">
        <f t="shared" si="0"/>
        <v>10.333333333333334</v>
      </c>
      <c r="J26" s="31">
        <v>800</v>
      </c>
      <c r="K26" s="31">
        <v>26</v>
      </c>
      <c r="L26" s="31" t="s">
        <v>36</v>
      </c>
      <c r="M26" s="31"/>
    </row>
    <row r="27" spans="2:13" ht="31.5" x14ac:dyDescent="0.25">
      <c r="B27" s="31" t="s">
        <v>71</v>
      </c>
      <c r="C27" s="31" t="s">
        <v>72</v>
      </c>
      <c r="D27" s="31">
        <v>28</v>
      </c>
      <c r="E27" s="31" t="s">
        <v>13</v>
      </c>
      <c r="F27" s="31" t="s">
        <v>32</v>
      </c>
      <c r="G27" s="32">
        <v>45417</v>
      </c>
      <c r="H27" s="32">
        <v>45608</v>
      </c>
      <c r="I27" s="33">
        <f t="shared" si="0"/>
        <v>6.3666666666666663</v>
      </c>
      <c r="J27" s="31">
        <v>2500</v>
      </c>
      <c r="K27" s="31">
        <v>21</v>
      </c>
      <c r="L27" s="31" t="s">
        <v>36</v>
      </c>
      <c r="M27" s="34" t="s">
        <v>73</v>
      </c>
    </row>
    <row r="28" spans="2:13" ht="15.75" x14ac:dyDescent="0.25">
      <c r="B28" s="31" t="s">
        <v>74</v>
      </c>
      <c r="C28" s="31" t="s">
        <v>75</v>
      </c>
      <c r="D28" s="31">
        <v>57</v>
      </c>
      <c r="E28" s="31" t="s">
        <v>28</v>
      </c>
      <c r="F28" s="31" t="s">
        <v>42</v>
      </c>
      <c r="G28" s="32">
        <v>45146</v>
      </c>
      <c r="H28" s="32">
        <v>45674</v>
      </c>
      <c r="I28" s="33">
        <f t="shared" si="0"/>
        <v>17.600000000000001</v>
      </c>
      <c r="J28" s="31">
        <v>1800</v>
      </c>
      <c r="K28" s="31">
        <v>19</v>
      </c>
      <c r="L28" s="31" t="s">
        <v>36</v>
      </c>
      <c r="M28" s="31"/>
    </row>
    <row r="29" spans="2:13" ht="15.75" x14ac:dyDescent="0.25">
      <c r="B29" s="31" t="s">
        <v>76</v>
      </c>
      <c r="C29" s="31" t="s">
        <v>77</v>
      </c>
      <c r="D29" s="31">
        <v>26</v>
      </c>
      <c r="E29" s="31" t="s">
        <v>28</v>
      </c>
      <c r="F29" s="31" t="s">
        <v>42</v>
      </c>
      <c r="G29" s="32">
        <v>45320</v>
      </c>
      <c r="H29" s="32">
        <v>45616</v>
      </c>
      <c r="I29" s="33">
        <f t="shared" si="0"/>
        <v>9.8666666666666671</v>
      </c>
      <c r="J29" s="31">
        <v>1800</v>
      </c>
      <c r="K29" s="31">
        <v>5</v>
      </c>
      <c r="L29" s="34" t="s">
        <v>15</v>
      </c>
      <c r="M29" s="31"/>
    </row>
    <row r="30" spans="2:13" ht="15.75" x14ac:dyDescent="0.25">
      <c r="B30" s="31" t="s">
        <v>78</v>
      </c>
      <c r="C30" s="31" t="s">
        <v>79</v>
      </c>
      <c r="D30" s="31">
        <v>48</v>
      </c>
      <c r="E30" s="31" t="s">
        <v>13</v>
      </c>
      <c r="F30" s="31" t="s">
        <v>42</v>
      </c>
      <c r="G30" s="32">
        <v>45451</v>
      </c>
      <c r="H30" s="32">
        <v>45455</v>
      </c>
      <c r="I30" s="33">
        <f t="shared" si="0"/>
        <v>0.13333333333333333</v>
      </c>
      <c r="J30" s="31">
        <v>1800</v>
      </c>
      <c r="K30" s="31">
        <v>18</v>
      </c>
      <c r="L30" s="31" t="s">
        <v>68</v>
      </c>
      <c r="M30" s="31"/>
    </row>
    <row r="31" spans="2:13" ht="15.75" x14ac:dyDescent="0.25">
      <c r="B31" s="31" t="s">
        <v>80</v>
      </c>
      <c r="C31" s="31" t="s">
        <v>81</v>
      </c>
      <c r="D31" s="31">
        <v>25</v>
      </c>
      <c r="E31" s="31" t="s">
        <v>28</v>
      </c>
      <c r="F31" s="31" t="s">
        <v>23</v>
      </c>
      <c r="G31" s="32">
        <v>45439</v>
      </c>
      <c r="H31" s="32">
        <v>45730</v>
      </c>
      <c r="I31" s="33">
        <f t="shared" si="0"/>
        <v>9.6999999999999993</v>
      </c>
      <c r="J31" s="31">
        <v>1200</v>
      </c>
      <c r="K31" s="31">
        <v>6</v>
      </c>
      <c r="L31" s="34" t="s">
        <v>15</v>
      </c>
      <c r="M31" s="31"/>
    </row>
    <row r="32" spans="2:13" ht="15.75" x14ac:dyDescent="0.25">
      <c r="B32" s="31" t="s">
        <v>82</v>
      </c>
      <c r="C32" s="31" t="s">
        <v>83</v>
      </c>
      <c r="D32" s="31">
        <v>53</v>
      </c>
      <c r="E32" s="31" t="s">
        <v>13</v>
      </c>
      <c r="F32" s="31" t="s">
        <v>42</v>
      </c>
      <c r="G32" s="32">
        <v>45286</v>
      </c>
      <c r="H32" s="32">
        <v>45372</v>
      </c>
      <c r="I32" s="33">
        <f t="shared" si="0"/>
        <v>2.8666666666666667</v>
      </c>
      <c r="J32" s="31">
        <v>1800</v>
      </c>
      <c r="K32" s="31">
        <v>17</v>
      </c>
      <c r="L32" s="31" t="s">
        <v>36</v>
      </c>
      <c r="M32" s="34" t="s">
        <v>84</v>
      </c>
    </row>
    <row r="33" spans="2:13" ht="15.75" x14ac:dyDescent="0.25">
      <c r="B33" s="31" t="s">
        <v>85</v>
      </c>
      <c r="C33" s="31" t="s">
        <v>86</v>
      </c>
      <c r="D33" s="31">
        <v>42</v>
      </c>
      <c r="E33" s="31" t="s">
        <v>28</v>
      </c>
      <c r="F33" s="31" t="s">
        <v>23</v>
      </c>
      <c r="G33" s="32">
        <v>45702</v>
      </c>
      <c r="H33" s="32">
        <v>45727</v>
      </c>
      <c r="I33" s="33">
        <f t="shared" si="0"/>
        <v>0.83333333333333337</v>
      </c>
      <c r="J33" s="31">
        <v>1200</v>
      </c>
      <c r="K33" s="31">
        <v>3</v>
      </c>
      <c r="L33" s="31" t="s">
        <v>68</v>
      </c>
      <c r="M33" s="31"/>
    </row>
    <row r="34" spans="2:13" ht="15.75" x14ac:dyDescent="0.25">
      <c r="B34" s="31" t="s">
        <v>87</v>
      </c>
      <c r="C34" s="31" t="s">
        <v>88</v>
      </c>
      <c r="D34" s="31">
        <v>24</v>
      </c>
      <c r="E34" s="31" t="s">
        <v>13</v>
      </c>
      <c r="F34" s="31" t="s">
        <v>32</v>
      </c>
      <c r="G34" s="32">
        <v>45698</v>
      </c>
      <c r="H34" s="32">
        <v>45726</v>
      </c>
      <c r="I34" s="33">
        <f t="shared" si="0"/>
        <v>0.93333333333333335</v>
      </c>
      <c r="J34" s="31">
        <v>2500</v>
      </c>
      <c r="K34" s="31">
        <v>28</v>
      </c>
      <c r="L34" s="31" t="s">
        <v>36</v>
      </c>
      <c r="M34" s="31"/>
    </row>
    <row r="35" spans="2:13" ht="15.75" x14ac:dyDescent="0.25">
      <c r="B35" s="31" t="s">
        <v>89</v>
      </c>
      <c r="C35" s="31" t="s">
        <v>90</v>
      </c>
      <c r="D35" s="31">
        <v>53</v>
      </c>
      <c r="E35" s="31" t="s">
        <v>13</v>
      </c>
      <c r="F35" s="31" t="s">
        <v>23</v>
      </c>
      <c r="G35" s="32">
        <v>45614</v>
      </c>
      <c r="H35" s="32">
        <v>45645</v>
      </c>
      <c r="I35" s="33">
        <f t="shared" si="0"/>
        <v>1.0333333333333334</v>
      </c>
      <c r="J35" s="31">
        <v>1200</v>
      </c>
      <c r="K35" s="31">
        <v>23</v>
      </c>
      <c r="L35" s="31" t="s">
        <v>19</v>
      </c>
      <c r="M35" s="31"/>
    </row>
    <row r="36" spans="2:13" ht="15.75" x14ac:dyDescent="0.25">
      <c r="B36" s="31" t="s">
        <v>91</v>
      </c>
      <c r="C36" s="31" t="s">
        <v>92</v>
      </c>
      <c r="D36" s="31">
        <v>29</v>
      </c>
      <c r="E36" s="31" t="s">
        <v>28</v>
      </c>
      <c r="F36" s="31" t="s">
        <v>32</v>
      </c>
      <c r="G36" s="32">
        <v>45401</v>
      </c>
      <c r="H36" s="32">
        <v>45408</v>
      </c>
      <c r="I36" s="33">
        <f t="shared" si="0"/>
        <v>0.23333333333333334</v>
      </c>
      <c r="J36" s="31">
        <v>2500</v>
      </c>
      <c r="K36" s="31">
        <v>8</v>
      </c>
      <c r="L36" s="34" t="s">
        <v>24</v>
      </c>
      <c r="M36" s="31"/>
    </row>
    <row r="37" spans="2:13" ht="15.75" x14ac:dyDescent="0.25">
      <c r="B37" s="31" t="s">
        <v>93</v>
      </c>
      <c r="C37" s="31" t="s">
        <v>94</v>
      </c>
      <c r="D37" s="31">
        <v>31</v>
      </c>
      <c r="E37" s="31" t="s">
        <v>28</v>
      </c>
      <c r="F37" s="31" t="s">
        <v>32</v>
      </c>
      <c r="G37" s="32">
        <v>45667</v>
      </c>
      <c r="H37" s="32">
        <v>45745</v>
      </c>
      <c r="I37" s="33">
        <f t="shared" si="0"/>
        <v>2.6</v>
      </c>
      <c r="J37" s="31">
        <v>2500</v>
      </c>
      <c r="K37" s="31">
        <v>23</v>
      </c>
      <c r="L37" s="31" t="s">
        <v>43</v>
      </c>
      <c r="M37" s="34" t="s">
        <v>95</v>
      </c>
    </row>
    <row r="38" spans="2:13" ht="15.75" x14ac:dyDescent="0.25">
      <c r="B38" s="31" t="s">
        <v>96</v>
      </c>
      <c r="C38" s="31" t="s">
        <v>97</v>
      </c>
      <c r="D38" s="31">
        <v>52</v>
      </c>
      <c r="E38" s="31" t="s">
        <v>28</v>
      </c>
      <c r="F38" s="31" t="s">
        <v>14</v>
      </c>
      <c r="G38" s="32">
        <v>45088</v>
      </c>
      <c r="H38" s="32">
        <v>45656</v>
      </c>
      <c r="I38" s="33">
        <f t="shared" si="0"/>
        <v>18.933333333333334</v>
      </c>
      <c r="J38" s="31">
        <v>800</v>
      </c>
      <c r="K38" s="31">
        <v>9</v>
      </c>
      <c r="L38" s="31" t="s">
        <v>68</v>
      </c>
      <c r="M38" s="34" t="s">
        <v>98</v>
      </c>
    </row>
    <row r="39" spans="2:13" ht="15.75" x14ac:dyDescent="0.25">
      <c r="B39" s="31" t="s">
        <v>99</v>
      </c>
      <c r="C39" s="31" t="s">
        <v>100</v>
      </c>
      <c r="D39" s="31">
        <v>20</v>
      </c>
      <c r="E39" s="31" t="s">
        <v>13</v>
      </c>
      <c r="F39" s="31" t="s">
        <v>23</v>
      </c>
      <c r="G39" s="32">
        <v>45391</v>
      </c>
      <c r="H39" s="32">
        <v>45604</v>
      </c>
      <c r="I39" s="33">
        <f t="shared" si="0"/>
        <v>7.1</v>
      </c>
      <c r="J39" s="31">
        <v>1200</v>
      </c>
      <c r="K39" s="31">
        <v>2</v>
      </c>
      <c r="L39" s="31" t="s">
        <v>36</v>
      </c>
      <c r="M39" s="31"/>
    </row>
    <row r="40" spans="2:13" ht="15.75" x14ac:dyDescent="0.25">
      <c r="B40" s="31" t="s">
        <v>101</v>
      </c>
      <c r="C40" s="31" t="s">
        <v>102</v>
      </c>
      <c r="D40" s="31">
        <v>22</v>
      </c>
      <c r="E40" s="31" t="s">
        <v>13</v>
      </c>
      <c r="F40" s="31" t="s">
        <v>14</v>
      </c>
      <c r="G40" s="32">
        <v>45699</v>
      </c>
      <c r="H40" s="32">
        <v>45740</v>
      </c>
      <c r="I40" s="33">
        <f t="shared" si="0"/>
        <v>1.3666666666666667</v>
      </c>
      <c r="J40" s="31">
        <v>800</v>
      </c>
      <c r="K40" s="31">
        <v>30</v>
      </c>
      <c r="L40" s="31" t="s">
        <v>36</v>
      </c>
      <c r="M40" s="31"/>
    </row>
    <row r="41" spans="2:13" ht="15.75" x14ac:dyDescent="0.25">
      <c r="B41" s="31" t="s">
        <v>103</v>
      </c>
      <c r="C41" s="31" t="s">
        <v>104</v>
      </c>
      <c r="D41" s="31">
        <v>23</v>
      </c>
      <c r="E41" s="31" t="s">
        <v>13</v>
      </c>
      <c r="F41" s="31" t="s">
        <v>42</v>
      </c>
      <c r="G41" s="32">
        <v>45588</v>
      </c>
      <c r="H41" s="32">
        <v>45721</v>
      </c>
      <c r="I41" s="33">
        <f t="shared" si="0"/>
        <v>4.4333333333333336</v>
      </c>
      <c r="J41" s="31">
        <v>1800</v>
      </c>
      <c r="K41" s="31">
        <v>23</v>
      </c>
      <c r="L41" s="31" t="s">
        <v>19</v>
      </c>
      <c r="M41" s="34" t="s">
        <v>105</v>
      </c>
    </row>
    <row r="42" spans="2:13" ht="15.75" x14ac:dyDescent="0.25">
      <c r="B42" s="31" t="s">
        <v>106</v>
      </c>
      <c r="C42" s="31" t="s">
        <v>107</v>
      </c>
      <c r="D42" s="31">
        <v>27</v>
      </c>
      <c r="E42" s="31" t="s">
        <v>28</v>
      </c>
      <c r="F42" s="31" t="s">
        <v>23</v>
      </c>
      <c r="G42" s="32">
        <v>45312</v>
      </c>
      <c r="H42" s="32">
        <v>45652</v>
      </c>
      <c r="I42" s="33">
        <f t="shared" si="0"/>
        <v>11.333333333333334</v>
      </c>
      <c r="J42" s="31">
        <v>1200</v>
      </c>
      <c r="K42" s="31">
        <v>27</v>
      </c>
      <c r="L42" s="31" t="s">
        <v>19</v>
      </c>
      <c r="M42" s="3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B2CE-9DA6-41F4-B036-7C4DB8BCD067}">
  <dimension ref="B1:P47"/>
  <sheetViews>
    <sheetView workbookViewId="0">
      <selection activeCell="Q31" sqref="Q31"/>
    </sheetView>
  </sheetViews>
  <sheetFormatPr defaultRowHeight="15" x14ac:dyDescent="0.25"/>
  <cols>
    <col min="2" max="2" width="16.140625" customWidth="1"/>
    <col min="3" max="3" width="22.7109375" customWidth="1"/>
    <col min="4" max="5" width="12.7109375" customWidth="1"/>
    <col min="6" max="6" width="15.140625" customWidth="1"/>
    <col min="7" max="7" width="14.7109375" customWidth="1"/>
    <col min="8" max="8" width="13.28515625" customWidth="1"/>
    <col min="9" max="9" width="17.42578125" customWidth="1"/>
    <col min="10" max="10" width="15.42578125" customWidth="1"/>
    <col min="11" max="11" width="13.5703125" customWidth="1"/>
    <col min="12" max="12" width="15.85546875" customWidth="1"/>
    <col min="13" max="13" width="15.28515625" customWidth="1"/>
    <col min="14" max="14" width="17.140625" customWidth="1"/>
  </cols>
  <sheetData>
    <row r="1" spans="2:16" ht="18.75" x14ac:dyDescent="0.25">
      <c r="C1" s="45" t="s">
        <v>142</v>
      </c>
      <c r="D1" s="45"/>
      <c r="E1" s="45"/>
      <c r="F1" s="45"/>
      <c r="G1" s="45"/>
      <c r="H1" s="45"/>
      <c r="I1" s="45"/>
      <c r="J1" s="39"/>
      <c r="K1" s="39"/>
    </row>
    <row r="2" spans="2:16" x14ac:dyDescent="0.25">
      <c r="B2" s="38"/>
      <c r="C2" s="43" t="s">
        <v>143</v>
      </c>
      <c r="D2" s="44"/>
      <c r="E2" s="44"/>
      <c r="F2" s="44"/>
      <c r="G2" s="44"/>
      <c r="H2" s="44"/>
      <c r="I2" s="44"/>
      <c r="J2" s="35"/>
      <c r="K2" s="35"/>
    </row>
    <row r="3" spans="2:16" x14ac:dyDescent="0.25">
      <c r="C3" s="44" t="s">
        <v>144</v>
      </c>
      <c r="D3" s="44"/>
      <c r="E3" s="44"/>
      <c r="F3" s="44"/>
      <c r="G3" s="44"/>
      <c r="H3" s="44"/>
      <c r="I3" s="44"/>
      <c r="J3" s="48"/>
      <c r="K3" s="48"/>
      <c r="L3" s="48"/>
      <c r="M3" s="48"/>
      <c r="N3" s="48"/>
      <c r="O3" s="48"/>
      <c r="P3" s="48"/>
    </row>
    <row r="4" spans="2:16" x14ac:dyDescent="0.25">
      <c r="C4" s="44" t="s">
        <v>145</v>
      </c>
      <c r="D4" s="44"/>
      <c r="E4" s="44"/>
      <c r="F4" s="44"/>
      <c r="G4" s="44"/>
      <c r="H4" s="44"/>
      <c r="I4" s="44"/>
      <c r="J4" s="35"/>
    </row>
    <row r="5" spans="2:16" x14ac:dyDescent="0.25">
      <c r="C5" s="44" t="s">
        <v>146</v>
      </c>
      <c r="D5" s="44"/>
      <c r="E5" s="44"/>
      <c r="F5" s="44"/>
      <c r="G5" s="44"/>
      <c r="H5" s="44"/>
      <c r="I5" s="44"/>
      <c r="J5" s="35"/>
      <c r="K5" s="35"/>
      <c r="L5" s="35"/>
      <c r="M5" s="35"/>
      <c r="N5" s="35"/>
    </row>
    <row r="6" spans="2:16" x14ac:dyDescent="0.25">
      <c r="B6" t="s">
        <v>0</v>
      </c>
      <c r="C6" t="s">
        <v>1</v>
      </c>
      <c r="D6" t="s">
        <v>2</v>
      </c>
      <c r="E6" t="s">
        <v>3</v>
      </c>
      <c r="F6" t="s">
        <v>4</v>
      </c>
      <c r="G6" t="s">
        <v>5</v>
      </c>
      <c r="H6" t="s">
        <v>6</v>
      </c>
      <c r="I6" t="s">
        <v>7</v>
      </c>
      <c r="J6" t="s">
        <v>8</v>
      </c>
      <c r="K6" t="s">
        <v>9</v>
      </c>
      <c r="L6" t="s">
        <v>10</v>
      </c>
      <c r="M6" s="37" t="s">
        <v>110</v>
      </c>
      <c r="N6" t="s">
        <v>109</v>
      </c>
    </row>
    <row r="7" spans="2:16" x14ac:dyDescent="0.25">
      <c r="B7" t="s">
        <v>11</v>
      </c>
      <c r="C7" t="s">
        <v>12</v>
      </c>
      <c r="D7">
        <v>59</v>
      </c>
      <c r="E7" t="s">
        <v>13</v>
      </c>
      <c r="F7" t="s">
        <v>14</v>
      </c>
      <c r="G7">
        <v>45235</v>
      </c>
      <c r="H7">
        <v>45425</v>
      </c>
      <c r="I7">
        <v>800</v>
      </c>
      <c r="J7">
        <v>25</v>
      </c>
      <c r="K7" t="s">
        <v>15</v>
      </c>
      <c r="L7" t="s">
        <v>16</v>
      </c>
      <c r="M7" s="36" t="str">
        <f t="shared" ref="M7:M41" si="0">IF(ISBLANK(L7), "No", "Yes")</f>
        <v>Yes</v>
      </c>
      <c r="N7">
        <f t="shared" ref="N7:N41" si="1">INT((H7 - G7)/30)</f>
        <v>6</v>
      </c>
    </row>
    <row r="8" spans="2:16" x14ac:dyDescent="0.25">
      <c r="B8" t="s">
        <v>17</v>
      </c>
      <c r="C8" t="s">
        <v>18</v>
      </c>
      <c r="D8">
        <v>27</v>
      </c>
      <c r="E8" t="s">
        <v>13</v>
      </c>
      <c r="F8" t="s">
        <v>14</v>
      </c>
      <c r="G8">
        <v>45714</v>
      </c>
      <c r="H8">
        <v>45740</v>
      </c>
      <c r="I8">
        <v>800</v>
      </c>
      <c r="J8">
        <v>20</v>
      </c>
      <c r="K8" t="s">
        <v>19</v>
      </c>
      <c r="L8" t="s">
        <v>20</v>
      </c>
      <c r="M8" s="36" t="str">
        <f t="shared" si="0"/>
        <v>Yes</v>
      </c>
      <c r="N8">
        <f t="shared" si="1"/>
        <v>0</v>
      </c>
    </row>
    <row r="9" spans="2:16" x14ac:dyDescent="0.25">
      <c r="B9" t="s">
        <v>21</v>
      </c>
      <c r="C9" t="s">
        <v>22</v>
      </c>
      <c r="D9">
        <v>24</v>
      </c>
      <c r="E9" t="s">
        <v>13</v>
      </c>
      <c r="F9" t="s">
        <v>23</v>
      </c>
      <c r="G9">
        <v>45191</v>
      </c>
      <c r="H9">
        <v>45371</v>
      </c>
      <c r="I9">
        <v>1200</v>
      </c>
      <c r="J9">
        <v>18</v>
      </c>
      <c r="K9" t="s">
        <v>24</v>
      </c>
      <c r="L9" t="s">
        <v>25</v>
      </c>
      <c r="M9" s="36" t="str">
        <f t="shared" si="0"/>
        <v>Yes</v>
      </c>
      <c r="N9">
        <f t="shared" si="1"/>
        <v>6</v>
      </c>
    </row>
    <row r="10" spans="2:16" x14ac:dyDescent="0.25">
      <c r="B10" t="s">
        <v>26</v>
      </c>
      <c r="C10" t="s">
        <v>27</v>
      </c>
      <c r="D10">
        <v>31</v>
      </c>
      <c r="E10" t="s">
        <v>28</v>
      </c>
      <c r="F10" t="s">
        <v>23</v>
      </c>
      <c r="G10">
        <v>45479</v>
      </c>
      <c r="H10">
        <v>45587</v>
      </c>
      <c r="I10">
        <v>1200</v>
      </c>
      <c r="J10">
        <v>16</v>
      </c>
      <c r="K10" t="s">
        <v>24</v>
      </c>
      <c r="L10" t="s">
        <v>29</v>
      </c>
      <c r="M10" s="36" t="str">
        <f t="shared" si="0"/>
        <v>Yes</v>
      </c>
      <c r="N10">
        <f t="shared" si="1"/>
        <v>3</v>
      </c>
    </row>
    <row r="11" spans="2:16" x14ac:dyDescent="0.25">
      <c r="B11" t="s">
        <v>30</v>
      </c>
      <c r="C11" t="s">
        <v>31</v>
      </c>
      <c r="D11">
        <v>19</v>
      </c>
      <c r="E11" t="s">
        <v>13</v>
      </c>
      <c r="F11" t="s">
        <v>32</v>
      </c>
      <c r="G11">
        <v>45286</v>
      </c>
      <c r="H11">
        <v>45501</v>
      </c>
      <c r="I11">
        <v>2500</v>
      </c>
      <c r="J11">
        <v>12</v>
      </c>
      <c r="K11" t="s">
        <v>15</v>
      </c>
      <c r="L11" t="s">
        <v>33</v>
      </c>
      <c r="M11" s="36" t="str">
        <f t="shared" si="0"/>
        <v>Yes</v>
      </c>
      <c r="N11">
        <f t="shared" si="1"/>
        <v>7</v>
      </c>
    </row>
    <row r="12" spans="2:16" x14ac:dyDescent="0.25">
      <c r="B12" t="s">
        <v>34</v>
      </c>
      <c r="C12" t="s">
        <v>35</v>
      </c>
      <c r="D12">
        <v>40</v>
      </c>
      <c r="E12" t="s">
        <v>13</v>
      </c>
      <c r="F12" t="s">
        <v>14</v>
      </c>
      <c r="G12">
        <v>45317</v>
      </c>
      <c r="H12">
        <v>45392</v>
      </c>
      <c r="I12">
        <v>800</v>
      </c>
      <c r="J12">
        <v>14</v>
      </c>
      <c r="K12" t="s">
        <v>36</v>
      </c>
      <c r="L12" t="s">
        <v>37</v>
      </c>
      <c r="M12" s="36" t="str">
        <f t="shared" si="0"/>
        <v>Yes</v>
      </c>
      <c r="N12">
        <f t="shared" si="1"/>
        <v>2</v>
      </c>
    </row>
    <row r="13" spans="2:16" x14ac:dyDescent="0.25">
      <c r="B13" t="s">
        <v>38</v>
      </c>
      <c r="C13" t="s">
        <v>39</v>
      </c>
      <c r="D13">
        <v>41</v>
      </c>
      <c r="E13" t="s">
        <v>28</v>
      </c>
      <c r="F13" t="s">
        <v>14</v>
      </c>
      <c r="G13">
        <v>45588</v>
      </c>
      <c r="H13">
        <v>45677</v>
      </c>
      <c r="I13">
        <v>800</v>
      </c>
      <c r="J13">
        <v>25</v>
      </c>
      <c r="K13" t="s">
        <v>19</v>
      </c>
      <c r="M13" s="36" t="str">
        <f t="shared" si="0"/>
        <v>No</v>
      </c>
      <c r="N13">
        <f t="shared" si="1"/>
        <v>2</v>
      </c>
    </row>
    <row r="14" spans="2:16" x14ac:dyDescent="0.25">
      <c r="B14" t="s">
        <v>40</v>
      </c>
      <c r="C14" t="s">
        <v>41</v>
      </c>
      <c r="D14">
        <v>43</v>
      </c>
      <c r="E14" t="s">
        <v>13</v>
      </c>
      <c r="F14" t="s">
        <v>42</v>
      </c>
      <c r="G14">
        <v>45450</v>
      </c>
      <c r="H14">
        <v>45563</v>
      </c>
      <c r="I14">
        <v>1800</v>
      </c>
      <c r="J14">
        <v>28</v>
      </c>
      <c r="K14" t="s">
        <v>43</v>
      </c>
      <c r="M14" s="36" t="str">
        <f t="shared" si="0"/>
        <v>No</v>
      </c>
      <c r="N14">
        <f t="shared" si="1"/>
        <v>3</v>
      </c>
    </row>
    <row r="15" spans="2:16" x14ac:dyDescent="0.25">
      <c r="B15" t="s">
        <v>44</v>
      </c>
      <c r="C15" t="s">
        <v>45</v>
      </c>
      <c r="D15">
        <v>42</v>
      </c>
      <c r="E15" t="s">
        <v>13</v>
      </c>
      <c r="F15" t="s">
        <v>14</v>
      </c>
      <c r="G15">
        <v>45569</v>
      </c>
      <c r="H15">
        <v>45582</v>
      </c>
      <c r="I15">
        <v>800</v>
      </c>
      <c r="J15">
        <v>3</v>
      </c>
      <c r="K15" t="s">
        <v>43</v>
      </c>
      <c r="L15" t="s">
        <v>46</v>
      </c>
      <c r="M15" s="36" t="str">
        <f t="shared" si="0"/>
        <v>Yes</v>
      </c>
      <c r="N15">
        <f t="shared" si="1"/>
        <v>0</v>
      </c>
    </row>
    <row r="16" spans="2:16" x14ac:dyDescent="0.25">
      <c r="B16" t="s">
        <v>47</v>
      </c>
      <c r="C16" t="s">
        <v>48</v>
      </c>
      <c r="D16">
        <v>37</v>
      </c>
      <c r="E16" t="s">
        <v>13</v>
      </c>
      <c r="F16" t="s">
        <v>23</v>
      </c>
      <c r="G16">
        <v>45202</v>
      </c>
      <c r="H16">
        <v>45280</v>
      </c>
      <c r="I16">
        <v>1200</v>
      </c>
      <c r="J16">
        <v>29</v>
      </c>
      <c r="K16" t="s">
        <v>36</v>
      </c>
      <c r="L16" t="s">
        <v>49</v>
      </c>
      <c r="M16" s="36" t="str">
        <f t="shared" si="0"/>
        <v>Yes</v>
      </c>
      <c r="N16">
        <f t="shared" si="1"/>
        <v>2</v>
      </c>
    </row>
    <row r="17" spans="2:14" x14ac:dyDescent="0.25">
      <c r="B17" t="s">
        <v>50</v>
      </c>
      <c r="C17" t="s">
        <v>51</v>
      </c>
      <c r="D17">
        <v>48</v>
      </c>
      <c r="E17" t="s">
        <v>28</v>
      </c>
      <c r="F17" t="s">
        <v>23</v>
      </c>
      <c r="G17">
        <v>45297</v>
      </c>
      <c r="H17">
        <v>45459</v>
      </c>
      <c r="I17">
        <v>1200</v>
      </c>
      <c r="J17">
        <v>13</v>
      </c>
      <c r="K17" t="s">
        <v>15</v>
      </c>
      <c r="L17" t="s">
        <v>52</v>
      </c>
      <c r="M17" s="36" t="str">
        <f t="shared" si="0"/>
        <v>Yes</v>
      </c>
      <c r="N17">
        <f t="shared" si="1"/>
        <v>5</v>
      </c>
    </row>
    <row r="18" spans="2:14" x14ac:dyDescent="0.25">
      <c r="B18" t="s">
        <v>53</v>
      </c>
      <c r="C18" t="s">
        <v>54</v>
      </c>
      <c r="D18">
        <v>36</v>
      </c>
      <c r="E18" t="s">
        <v>13</v>
      </c>
      <c r="F18" t="s">
        <v>23</v>
      </c>
      <c r="G18">
        <v>45154</v>
      </c>
      <c r="H18">
        <v>45568</v>
      </c>
      <c r="I18">
        <v>1200</v>
      </c>
      <c r="J18">
        <v>19</v>
      </c>
      <c r="K18" t="s">
        <v>43</v>
      </c>
      <c r="L18" t="s">
        <v>55</v>
      </c>
      <c r="M18" s="36" t="str">
        <f t="shared" si="0"/>
        <v>Yes</v>
      </c>
      <c r="N18">
        <f t="shared" si="1"/>
        <v>13</v>
      </c>
    </row>
    <row r="19" spans="2:14" x14ac:dyDescent="0.25">
      <c r="B19" t="s">
        <v>56</v>
      </c>
      <c r="C19" t="s">
        <v>57</v>
      </c>
      <c r="D19">
        <v>48</v>
      </c>
      <c r="E19" t="s">
        <v>28</v>
      </c>
      <c r="F19" t="s">
        <v>42</v>
      </c>
      <c r="G19">
        <v>45556</v>
      </c>
      <c r="H19">
        <v>45641</v>
      </c>
      <c r="I19">
        <v>1800</v>
      </c>
      <c r="J19">
        <v>22</v>
      </c>
      <c r="K19" t="s">
        <v>43</v>
      </c>
      <c r="M19" s="36" t="str">
        <f t="shared" si="0"/>
        <v>No</v>
      </c>
      <c r="N19">
        <f t="shared" si="1"/>
        <v>2</v>
      </c>
    </row>
    <row r="20" spans="2:14" x14ac:dyDescent="0.25">
      <c r="B20" t="s">
        <v>58</v>
      </c>
      <c r="C20" t="s">
        <v>59</v>
      </c>
      <c r="D20">
        <v>39</v>
      </c>
      <c r="E20" t="s">
        <v>13</v>
      </c>
      <c r="F20" t="s">
        <v>23</v>
      </c>
      <c r="G20">
        <v>45065</v>
      </c>
      <c r="H20">
        <v>45242</v>
      </c>
      <c r="I20">
        <v>1200</v>
      </c>
      <c r="J20">
        <v>28</v>
      </c>
      <c r="K20" t="s">
        <v>36</v>
      </c>
      <c r="M20" s="36" t="str">
        <f t="shared" si="0"/>
        <v>No</v>
      </c>
      <c r="N20">
        <f t="shared" si="1"/>
        <v>5</v>
      </c>
    </row>
    <row r="21" spans="2:14" x14ac:dyDescent="0.25">
      <c r="B21" t="s">
        <v>60</v>
      </c>
      <c r="C21" t="s">
        <v>61</v>
      </c>
      <c r="D21">
        <v>44</v>
      </c>
      <c r="E21" t="s">
        <v>28</v>
      </c>
      <c r="F21" t="s">
        <v>14</v>
      </c>
      <c r="G21">
        <v>45333</v>
      </c>
      <c r="H21">
        <v>45540</v>
      </c>
      <c r="I21">
        <v>800</v>
      </c>
      <c r="J21">
        <v>8</v>
      </c>
      <c r="K21" t="s">
        <v>24</v>
      </c>
      <c r="M21" s="36" t="str">
        <f t="shared" si="0"/>
        <v>No</v>
      </c>
      <c r="N21">
        <f t="shared" si="1"/>
        <v>6</v>
      </c>
    </row>
    <row r="22" spans="2:14" x14ac:dyDescent="0.25">
      <c r="B22" t="s">
        <v>62</v>
      </c>
      <c r="C22" t="s">
        <v>63</v>
      </c>
      <c r="D22">
        <v>39</v>
      </c>
      <c r="E22" t="s">
        <v>13</v>
      </c>
      <c r="F22" t="s">
        <v>32</v>
      </c>
      <c r="G22">
        <v>45702</v>
      </c>
      <c r="H22">
        <v>45732</v>
      </c>
      <c r="I22">
        <v>2500</v>
      </c>
      <c r="J22">
        <v>14</v>
      </c>
      <c r="K22" t="s">
        <v>43</v>
      </c>
      <c r="M22" s="36" t="str">
        <f t="shared" si="0"/>
        <v>No</v>
      </c>
      <c r="N22">
        <f t="shared" si="1"/>
        <v>1</v>
      </c>
    </row>
    <row r="23" spans="2:14" x14ac:dyDescent="0.25">
      <c r="B23" t="s">
        <v>64</v>
      </c>
      <c r="C23" t="s">
        <v>65</v>
      </c>
      <c r="D23">
        <v>35</v>
      </c>
      <c r="E23" t="s">
        <v>13</v>
      </c>
      <c r="F23" t="s">
        <v>23</v>
      </c>
      <c r="G23">
        <v>45329</v>
      </c>
      <c r="H23">
        <v>45685</v>
      </c>
      <c r="I23">
        <v>1200</v>
      </c>
      <c r="J23">
        <v>25</v>
      </c>
      <c r="K23" t="s">
        <v>24</v>
      </c>
      <c r="M23" s="36" t="str">
        <f t="shared" si="0"/>
        <v>No</v>
      </c>
      <c r="N23">
        <f t="shared" si="1"/>
        <v>11</v>
      </c>
    </row>
    <row r="24" spans="2:14" x14ac:dyDescent="0.25">
      <c r="B24" t="s">
        <v>66</v>
      </c>
      <c r="C24" t="s">
        <v>67</v>
      </c>
      <c r="D24">
        <v>56</v>
      </c>
      <c r="E24" t="s">
        <v>28</v>
      </c>
      <c r="F24" t="s">
        <v>32</v>
      </c>
      <c r="G24">
        <v>45213</v>
      </c>
      <c r="H24">
        <v>45649</v>
      </c>
      <c r="I24">
        <v>2500</v>
      </c>
      <c r="J24">
        <v>13</v>
      </c>
      <c r="K24" t="s">
        <v>68</v>
      </c>
      <c r="M24" s="36" t="str">
        <f t="shared" si="0"/>
        <v>No</v>
      </c>
      <c r="N24">
        <f t="shared" si="1"/>
        <v>14</v>
      </c>
    </row>
    <row r="25" spans="2:14" x14ac:dyDescent="0.25">
      <c r="B25" t="s">
        <v>69</v>
      </c>
      <c r="C25" t="s">
        <v>70</v>
      </c>
      <c r="D25">
        <v>27</v>
      </c>
      <c r="E25" t="s">
        <v>28</v>
      </c>
      <c r="F25" t="s">
        <v>14</v>
      </c>
      <c r="G25">
        <v>45354</v>
      </c>
      <c r="H25">
        <v>45664</v>
      </c>
      <c r="I25">
        <v>800</v>
      </c>
      <c r="J25">
        <v>26</v>
      </c>
      <c r="K25" t="s">
        <v>36</v>
      </c>
      <c r="M25" s="36" t="str">
        <f t="shared" si="0"/>
        <v>No</v>
      </c>
      <c r="N25">
        <f t="shared" si="1"/>
        <v>10</v>
      </c>
    </row>
    <row r="26" spans="2:14" x14ac:dyDescent="0.25">
      <c r="B26" t="s">
        <v>71</v>
      </c>
      <c r="C26" t="s">
        <v>72</v>
      </c>
      <c r="D26">
        <v>28</v>
      </c>
      <c r="E26" t="s">
        <v>13</v>
      </c>
      <c r="F26" t="s">
        <v>32</v>
      </c>
      <c r="G26">
        <v>45417</v>
      </c>
      <c r="H26">
        <v>45608</v>
      </c>
      <c r="I26">
        <v>2500</v>
      </c>
      <c r="J26">
        <v>21</v>
      </c>
      <c r="K26" t="s">
        <v>36</v>
      </c>
      <c r="L26" t="s">
        <v>73</v>
      </c>
      <c r="M26" s="36" t="str">
        <f t="shared" si="0"/>
        <v>Yes</v>
      </c>
      <c r="N26">
        <f t="shared" si="1"/>
        <v>6</v>
      </c>
    </row>
    <row r="27" spans="2:14" x14ac:dyDescent="0.25">
      <c r="B27" t="s">
        <v>74</v>
      </c>
      <c r="C27" t="s">
        <v>75</v>
      </c>
      <c r="D27">
        <v>57</v>
      </c>
      <c r="E27" t="s">
        <v>28</v>
      </c>
      <c r="F27" t="s">
        <v>42</v>
      </c>
      <c r="G27">
        <v>45146</v>
      </c>
      <c r="H27">
        <v>45674</v>
      </c>
      <c r="I27">
        <v>1800</v>
      </c>
      <c r="J27">
        <v>19</v>
      </c>
      <c r="K27" t="s">
        <v>36</v>
      </c>
      <c r="M27" s="36" t="str">
        <f t="shared" si="0"/>
        <v>No</v>
      </c>
      <c r="N27">
        <f t="shared" si="1"/>
        <v>17</v>
      </c>
    </row>
    <row r="28" spans="2:14" x14ac:dyDescent="0.25">
      <c r="B28" t="s">
        <v>76</v>
      </c>
      <c r="C28" t="s">
        <v>77</v>
      </c>
      <c r="D28">
        <v>26</v>
      </c>
      <c r="E28" t="s">
        <v>28</v>
      </c>
      <c r="F28" t="s">
        <v>42</v>
      </c>
      <c r="G28">
        <v>45320</v>
      </c>
      <c r="H28">
        <v>45616</v>
      </c>
      <c r="I28">
        <v>1800</v>
      </c>
      <c r="J28">
        <v>5</v>
      </c>
      <c r="K28" t="s">
        <v>15</v>
      </c>
      <c r="M28" s="36" t="str">
        <f t="shared" si="0"/>
        <v>No</v>
      </c>
      <c r="N28">
        <f t="shared" si="1"/>
        <v>9</v>
      </c>
    </row>
    <row r="29" spans="2:14" x14ac:dyDescent="0.25">
      <c r="B29" t="s">
        <v>78</v>
      </c>
      <c r="C29" t="s">
        <v>79</v>
      </c>
      <c r="D29">
        <v>48</v>
      </c>
      <c r="E29" t="s">
        <v>13</v>
      </c>
      <c r="F29" t="s">
        <v>42</v>
      </c>
      <c r="G29">
        <v>45451</v>
      </c>
      <c r="H29">
        <v>45455</v>
      </c>
      <c r="I29">
        <v>1800</v>
      </c>
      <c r="J29">
        <v>18</v>
      </c>
      <c r="K29" t="s">
        <v>68</v>
      </c>
      <c r="M29" s="36" t="str">
        <f t="shared" si="0"/>
        <v>No</v>
      </c>
      <c r="N29">
        <f t="shared" si="1"/>
        <v>0</v>
      </c>
    </row>
    <row r="30" spans="2:14" x14ac:dyDescent="0.25">
      <c r="B30" t="s">
        <v>80</v>
      </c>
      <c r="C30" t="s">
        <v>81</v>
      </c>
      <c r="D30">
        <v>25</v>
      </c>
      <c r="E30" t="s">
        <v>28</v>
      </c>
      <c r="F30" t="s">
        <v>23</v>
      </c>
      <c r="G30">
        <v>45439</v>
      </c>
      <c r="H30">
        <v>45730</v>
      </c>
      <c r="I30">
        <v>1200</v>
      </c>
      <c r="J30">
        <v>6</v>
      </c>
      <c r="K30" t="s">
        <v>15</v>
      </c>
      <c r="M30" s="36" t="str">
        <f t="shared" si="0"/>
        <v>No</v>
      </c>
      <c r="N30">
        <f t="shared" si="1"/>
        <v>9</v>
      </c>
    </row>
    <row r="31" spans="2:14" x14ac:dyDescent="0.25">
      <c r="B31" t="s">
        <v>82</v>
      </c>
      <c r="C31" t="s">
        <v>83</v>
      </c>
      <c r="D31">
        <v>53</v>
      </c>
      <c r="E31" t="s">
        <v>13</v>
      </c>
      <c r="F31" t="s">
        <v>42</v>
      </c>
      <c r="G31">
        <v>45286</v>
      </c>
      <c r="H31">
        <v>45372</v>
      </c>
      <c r="I31">
        <v>1800</v>
      </c>
      <c r="J31">
        <v>17</v>
      </c>
      <c r="K31" t="s">
        <v>36</v>
      </c>
      <c r="L31" t="s">
        <v>84</v>
      </c>
      <c r="M31" s="36" t="str">
        <f t="shared" si="0"/>
        <v>Yes</v>
      </c>
      <c r="N31">
        <f t="shared" si="1"/>
        <v>2</v>
      </c>
    </row>
    <row r="32" spans="2:14" x14ac:dyDescent="0.25">
      <c r="B32" t="s">
        <v>85</v>
      </c>
      <c r="C32" t="s">
        <v>86</v>
      </c>
      <c r="D32">
        <v>42</v>
      </c>
      <c r="E32" t="s">
        <v>28</v>
      </c>
      <c r="F32" t="s">
        <v>23</v>
      </c>
      <c r="G32">
        <v>45702</v>
      </c>
      <c r="H32">
        <v>45727</v>
      </c>
      <c r="I32">
        <v>1200</v>
      </c>
      <c r="J32">
        <v>3</v>
      </c>
      <c r="K32" t="s">
        <v>68</v>
      </c>
      <c r="M32" s="36" t="str">
        <f t="shared" si="0"/>
        <v>No</v>
      </c>
      <c r="N32">
        <f t="shared" si="1"/>
        <v>0</v>
      </c>
    </row>
    <row r="33" spans="2:14" x14ac:dyDescent="0.25">
      <c r="B33" t="s">
        <v>87</v>
      </c>
      <c r="C33" t="s">
        <v>88</v>
      </c>
      <c r="D33">
        <v>24</v>
      </c>
      <c r="E33" t="s">
        <v>13</v>
      </c>
      <c r="F33" t="s">
        <v>32</v>
      </c>
      <c r="G33">
        <v>45698</v>
      </c>
      <c r="H33">
        <v>45726</v>
      </c>
      <c r="I33">
        <v>2500</v>
      </c>
      <c r="J33">
        <v>28</v>
      </c>
      <c r="K33" t="s">
        <v>36</v>
      </c>
      <c r="M33" s="36" t="str">
        <f t="shared" si="0"/>
        <v>No</v>
      </c>
      <c r="N33">
        <f t="shared" si="1"/>
        <v>0</v>
      </c>
    </row>
    <row r="34" spans="2:14" x14ac:dyDescent="0.25">
      <c r="B34" t="s">
        <v>89</v>
      </c>
      <c r="C34" t="s">
        <v>90</v>
      </c>
      <c r="D34">
        <v>53</v>
      </c>
      <c r="E34" t="s">
        <v>13</v>
      </c>
      <c r="F34" t="s">
        <v>23</v>
      </c>
      <c r="G34">
        <v>45614</v>
      </c>
      <c r="H34">
        <v>45645</v>
      </c>
      <c r="I34">
        <v>1200</v>
      </c>
      <c r="J34">
        <v>23</v>
      </c>
      <c r="K34" t="s">
        <v>19</v>
      </c>
      <c r="M34" s="36" t="str">
        <f t="shared" si="0"/>
        <v>No</v>
      </c>
      <c r="N34">
        <f t="shared" si="1"/>
        <v>1</v>
      </c>
    </row>
    <row r="35" spans="2:14" x14ac:dyDescent="0.25">
      <c r="B35" t="s">
        <v>91</v>
      </c>
      <c r="C35" t="s">
        <v>92</v>
      </c>
      <c r="D35">
        <v>29</v>
      </c>
      <c r="E35" t="s">
        <v>28</v>
      </c>
      <c r="F35" t="s">
        <v>32</v>
      </c>
      <c r="G35">
        <v>45401</v>
      </c>
      <c r="H35">
        <v>45408</v>
      </c>
      <c r="I35">
        <v>2500</v>
      </c>
      <c r="J35">
        <v>8</v>
      </c>
      <c r="K35" t="s">
        <v>24</v>
      </c>
      <c r="M35" s="36" t="str">
        <f t="shared" si="0"/>
        <v>No</v>
      </c>
      <c r="N35">
        <f t="shared" si="1"/>
        <v>0</v>
      </c>
    </row>
    <row r="36" spans="2:14" x14ac:dyDescent="0.25">
      <c r="B36" t="s">
        <v>93</v>
      </c>
      <c r="C36" t="s">
        <v>94</v>
      </c>
      <c r="D36">
        <v>31</v>
      </c>
      <c r="E36" t="s">
        <v>28</v>
      </c>
      <c r="F36" t="s">
        <v>32</v>
      </c>
      <c r="G36">
        <v>45667</v>
      </c>
      <c r="H36">
        <v>45745</v>
      </c>
      <c r="I36">
        <v>2500</v>
      </c>
      <c r="J36">
        <v>23</v>
      </c>
      <c r="K36" t="s">
        <v>43</v>
      </c>
      <c r="L36" t="s">
        <v>95</v>
      </c>
      <c r="M36" s="36" t="str">
        <f t="shared" si="0"/>
        <v>Yes</v>
      </c>
      <c r="N36">
        <f t="shared" si="1"/>
        <v>2</v>
      </c>
    </row>
    <row r="37" spans="2:14" x14ac:dyDescent="0.25">
      <c r="B37" t="s">
        <v>96</v>
      </c>
      <c r="C37" t="s">
        <v>97</v>
      </c>
      <c r="D37">
        <v>52</v>
      </c>
      <c r="E37" t="s">
        <v>28</v>
      </c>
      <c r="F37" t="s">
        <v>14</v>
      </c>
      <c r="G37">
        <v>45088</v>
      </c>
      <c r="H37">
        <v>45656</v>
      </c>
      <c r="I37">
        <v>800</v>
      </c>
      <c r="J37">
        <v>9</v>
      </c>
      <c r="K37" t="s">
        <v>68</v>
      </c>
      <c r="L37" t="s">
        <v>98</v>
      </c>
      <c r="M37" s="36" t="str">
        <f t="shared" si="0"/>
        <v>Yes</v>
      </c>
      <c r="N37">
        <f t="shared" si="1"/>
        <v>18</v>
      </c>
    </row>
    <row r="38" spans="2:14" x14ac:dyDescent="0.25">
      <c r="B38" t="s">
        <v>99</v>
      </c>
      <c r="C38" t="s">
        <v>100</v>
      </c>
      <c r="D38">
        <v>20</v>
      </c>
      <c r="E38" t="s">
        <v>13</v>
      </c>
      <c r="F38" t="s">
        <v>23</v>
      </c>
      <c r="G38">
        <v>45391</v>
      </c>
      <c r="H38">
        <v>45604</v>
      </c>
      <c r="I38">
        <v>1200</v>
      </c>
      <c r="J38">
        <v>2</v>
      </c>
      <c r="K38" t="s">
        <v>36</v>
      </c>
      <c r="M38" s="36" t="str">
        <f t="shared" si="0"/>
        <v>No</v>
      </c>
      <c r="N38">
        <f t="shared" si="1"/>
        <v>7</v>
      </c>
    </row>
    <row r="39" spans="2:14" x14ac:dyDescent="0.25">
      <c r="B39" t="s">
        <v>101</v>
      </c>
      <c r="C39" t="s">
        <v>102</v>
      </c>
      <c r="D39">
        <v>22</v>
      </c>
      <c r="E39" t="s">
        <v>13</v>
      </c>
      <c r="F39" t="s">
        <v>14</v>
      </c>
      <c r="G39">
        <v>45699</v>
      </c>
      <c r="H39">
        <v>45740</v>
      </c>
      <c r="I39">
        <v>800</v>
      </c>
      <c r="J39">
        <v>30</v>
      </c>
      <c r="K39" t="s">
        <v>36</v>
      </c>
      <c r="M39" s="36" t="str">
        <f t="shared" si="0"/>
        <v>No</v>
      </c>
      <c r="N39">
        <f t="shared" si="1"/>
        <v>1</v>
      </c>
    </row>
    <row r="40" spans="2:14" x14ac:dyDescent="0.25">
      <c r="B40" t="s">
        <v>103</v>
      </c>
      <c r="C40" t="s">
        <v>104</v>
      </c>
      <c r="D40">
        <v>23</v>
      </c>
      <c r="E40" t="s">
        <v>13</v>
      </c>
      <c r="F40" t="s">
        <v>42</v>
      </c>
      <c r="G40">
        <v>45588</v>
      </c>
      <c r="H40">
        <v>45721</v>
      </c>
      <c r="I40">
        <v>1800</v>
      </c>
      <c r="J40">
        <v>23</v>
      </c>
      <c r="K40" t="s">
        <v>19</v>
      </c>
      <c r="L40" t="s">
        <v>105</v>
      </c>
      <c r="M40" s="36" t="str">
        <f t="shared" si="0"/>
        <v>Yes</v>
      </c>
      <c r="N40">
        <f t="shared" si="1"/>
        <v>4</v>
      </c>
    </row>
    <row r="41" spans="2:14" x14ac:dyDescent="0.25">
      <c r="B41" t="s">
        <v>106</v>
      </c>
      <c r="C41" t="s">
        <v>107</v>
      </c>
      <c r="D41">
        <v>27</v>
      </c>
      <c r="E41" t="s">
        <v>28</v>
      </c>
      <c r="F41" t="s">
        <v>23</v>
      </c>
      <c r="G41">
        <v>45312</v>
      </c>
      <c r="H41">
        <v>45652</v>
      </c>
      <c r="I41">
        <v>1200</v>
      </c>
      <c r="J41">
        <v>27</v>
      </c>
      <c r="K41" t="s">
        <v>19</v>
      </c>
      <c r="M41" s="36" t="str">
        <f t="shared" si="0"/>
        <v>No</v>
      </c>
      <c r="N41">
        <f t="shared" si="1"/>
        <v>11</v>
      </c>
    </row>
    <row r="44" spans="2:14" x14ac:dyDescent="0.25">
      <c r="B44" s="5" t="s">
        <v>111</v>
      </c>
      <c r="C44" t="s">
        <v>115</v>
      </c>
    </row>
    <row r="45" spans="2:14" x14ac:dyDescent="0.25">
      <c r="B45" s="6" t="s">
        <v>112</v>
      </c>
      <c r="C45">
        <v>1530</v>
      </c>
    </row>
    <row r="46" spans="2:14" x14ac:dyDescent="0.25">
      <c r="B46" s="6" t="s">
        <v>113</v>
      </c>
      <c r="C46">
        <v>1406.6666666666667</v>
      </c>
      <c r="E46" s="46" t="s">
        <v>116</v>
      </c>
      <c r="F46" s="47"/>
      <c r="G46" s="47"/>
      <c r="H46" s="47"/>
      <c r="I46" s="47"/>
      <c r="J46" s="47"/>
    </row>
    <row r="47" spans="2:14" x14ac:dyDescent="0.25">
      <c r="B47" s="6" t="s">
        <v>114</v>
      </c>
      <c r="C47">
        <v>1477.1428571428571</v>
      </c>
      <c r="E47" s="47"/>
      <c r="F47" s="47"/>
      <c r="G47" s="47"/>
      <c r="H47" s="47"/>
      <c r="I47" s="47"/>
      <c r="J47" s="47"/>
    </row>
  </sheetData>
  <mergeCells count="7">
    <mergeCell ref="C2:I2"/>
    <mergeCell ref="C1:I1"/>
    <mergeCell ref="E46:J47"/>
    <mergeCell ref="C3:I3"/>
    <mergeCell ref="J3:P3"/>
    <mergeCell ref="C5:I5"/>
    <mergeCell ref="C4:I4"/>
  </mergeCell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F498D-E0C3-4B7F-A995-4063A38EC85C}">
  <dimension ref="C1:O59"/>
  <sheetViews>
    <sheetView workbookViewId="0">
      <selection activeCell="S15" sqref="S15"/>
    </sheetView>
  </sheetViews>
  <sheetFormatPr defaultRowHeight="15" x14ac:dyDescent="0.25"/>
  <cols>
    <col min="3" max="3" width="11.42578125" customWidth="1"/>
    <col min="4" max="4" width="11.28515625" customWidth="1"/>
    <col min="5" max="5" width="12.28515625" customWidth="1"/>
    <col min="6" max="6" width="11.7109375" customWidth="1"/>
    <col min="7" max="7" width="12.85546875" customWidth="1"/>
    <col min="8" max="8" width="11" customWidth="1"/>
    <col min="9" max="9" width="14.140625" customWidth="1"/>
    <col min="11" max="11" width="11.42578125" customWidth="1"/>
    <col min="12" max="12" width="13.7109375" customWidth="1"/>
    <col min="14" max="14" width="11" customWidth="1"/>
    <col min="15" max="15" width="23.85546875" customWidth="1"/>
  </cols>
  <sheetData>
    <row r="1" spans="3:15" ht="18.75" x14ac:dyDescent="0.3">
      <c r="D1" s="50" t="s">
        <v>147</v>
      </c>
      <c r="E1" s="51"/>
      <c r="F1" s="51"/>
      <c r="G1" s="51"/>
      <c r="H1" s="51"/>
      <c r="I1" s="51"/>
      <c r="J1" s="51"/>
      <c r="K1" s="51"/>
      <c r="L1" s="51"/>
    </row>
    <row r="2" spans="3:15" x14ac:dyDescent="0.25">
      <c r="D2" s="44" t="s">
        <v>148</v>
      </c>
      <c r="E2" s="44"/>
      <c r="F2" s="44"/>
      <c r="G2" s="44"/>
      <c r="H2" s="44"/>
      <c r="I2" s="44"/>
      <c r="J2" s="44"/>
      <c r="K2" s="44"/>
      <c r="L2" s="44"/>
    </row>
    <row r="3" spans="3:15" x14ac:dyDescent="0.25">
      <c r="D3" s="44" t="s">
        <v>150</v>
      </c>
      <c r="E3" s="44"/>
      <c r="F3" s="44"/>
      <c r="G3" s="44"/>
      <c r="H3" s="44"/>
      <c r="I3" s="44"/>
      <c r="J3" s="44"/>
      <c r="K3" s="44"/>
      <c r="L3" s="44"/>
    </row>
    <row r="4" spans="3:15" x14ac:dyDescent="0.25">
      <c r="D4" s="44" t="s">
        <v>149</v>
      </c>
      <c r="E4" s="44"/>
      <c r="F4" s="44"/>
      <c r="G4" s="44"/>
      <c r="H4" s="44"/>
      <c r="I4" s="44"/>
      <c r="J4" s="44"/>
      <c r="K4" s="44"/>
      <c r="L4" s="44"/>
    </row>
    <row r="5" spans="3:15" x14ac:dyDescent="0.25">
      <c r="D5" s="44" t="s">
        <v>151</v>
      </c>
      <c r="E5" s="44"/>
      <c r="F5" s="44"/>
      <c r="G5" s="44"/>
      <c r="H5" s="44"/>
      <c r="I5" s="44"/>
      <c r="J5" s="44"/>
      <c r="K5" s="44"/>
      <c r="L5" s="44"/>
    </row>
    <row r="6" spans="3:15" x14ac:dyDescent="0.25">
      <c r="D6" s="44" t="s">
        <v>152</v>
      </c>
      <c r="E6" s="44"/>
      <c r="F6" s="44"/>
      <c r="G6" s="44"/>
      <c r="H6" s="44"/>
      <c r="I6" s="44"/>
      <c r="J6" s="44"/>
      <c r="K6" s="44"/>
      <c r="L6" s="44"/>
    </row>
    <row r="9" spans="3:15" x14ac:dyDescent="0.25">
      <c r="C9" s="1" t="s">
        <v>1</v>
      </c>
      <c r="D9" s="1" t="s">
        <v>2</v>
      </c>
      <c r="E9" s="1" t="s">
        <v>3</v>
      </c>
      <c r="F9" s="1" t="s">
        <v>4</v>
      </c>
      <c r="G9" s="1" t="s">
        <v>5</v>
      </c>
      <c r="H9" s="1" t="s">
        <v>6</v>
      </c>
      <c r="I9" s="1" t="s">
        <v>7</v>
      </c>
      <c r="J9" s="1" t="s">
        <v>8</v>
      </c>
      <c r="K9" s="1" t="s">
        <v>9</v>
      </c>
      <c r="L9" s="1" t="s">
        <v>10</v>
      </c>
      <c r="M9" s="1" t="s">
        <v>110</v>
      </c>
      <c r="N9" s="1" t="s">
        <v>109</v>
      </c>
      <c r="O9" s="2" t="s">
        <v>117</v>
      </c>
    </row>
    <row r="10" spans="3:15" x14ac:dyDescent="0.25">
      <c r="C10" s="3" t="s">
        <v>12</v>
      </c>
      <c r="D10" s="3">
        <v>59</v>
      </c>
      <c r="E10" s="3" t="s">
        <v>13</v>
      </c>
      <c r="F10" s="3" t="s">
        <v>14</v>
      </c>
      <c r="G10" s="3">
        <v>45235</v>
      </c>
      <c r="H10" s="3">
        <v>45425</v>
      </c>
      <c r="I10" s="3">
        <v>800</v>
      </c>
      <c r="J10" s="3">
        <v>25</v>
      </c>
      <c r="K10" s="3" t="s">
        <v>15</v>
      </c>
      <c r="L10" s="3" t="s">
        <v>16</v>
      </c>
      <c r="M10" s="3" t="str">
        <f t="shared" ref="M10:M44" si="0">IF(ISBLANK(L10), "No", "Yes")</f>
        <v>Yes</v>
      </c>
      <c r="N10" s="3">
        <f t="shared" ref="N10:N44" si="1">INT((H10 - G10)/30)</f>
        <v>6</v>
      </c>
      <c r="O10" s="7">
        <f t="shared" ref="O10:O44" si="2">I10 * N10</f>
        <v>4800</v>
      </c>
    </row>
    <row r="11" spans="3:15" x14ac:dyDescent="0.25">
      <c r="C11" s="4" t="s">
        <v>18</v>
      </c>
      <c r="D11" s="4">
        <v>27</v>
      </c>
      <c r="E11" s="4" t="s">
        <v>13</v>
      </c>
      <c r="F11" s="4" t="s">
        <v>14</v>
      </c>
      <c r="G11" s="4">
        <v>45714</v>
      </c>
      <c r="H11" s="4">
        <v>45740</v>
      </c>
      <c r="I11" s="4">
        <v>800</v>
      </c>
      <c r="J11" s="4">
        <v>20</v>
      </c>
      <c r="K11" s="4" t="s">
        <v>19</v>
      </c>
      <c r="L11" s="4" t="s">
        <v>20</v>
      </c>
      <c r="M11" s="4" t="str">
        <f t="shared" si="0"/>
        <v>Yes</v>
      </c>
      <c r="N11" s="4">
        <f t="shared" si="1"/>
        <v>0</v>
      </c>
      <c r="O11" s="8">
        <f t="shared" si="2"/>
        <v>0</v>
      </c>
    </row>
    <row r="12" spans="3:15" x14ac:dyDescent="0.25">
      <c r="C12" s="3" t="s">
        <v>22</v>
      </c>
      <c r="D12" s="3">
        <v>24</v>
      </c>
      <c r="E12" s="3" t="s">
        <v>13</v>
      </c>
      <c r="F12" s="3" t="s">
        <v>23</v>
      </c>
      <c r="G12" s="3">
        <v>45191</v>
      </c>
      <c r="H12" s="3">
        <v>45371</v>
      </c>
      <c r="I12" s="3">
        <v>1200</v>
      </c>
      <c r="J12" s="3">
        <v>18</v>
      </c>
      <c r="K12" s="3" t="s">
        <v>24</v>
      </c>
      <c r="L12" s="3" t="s">
        <v>25</v>
      </c>
      <c r="M12" s="3" t="str">
        <f t="shared" si="0"/>
        <v>Yes</v>
      </c>
      <c r="N12" s="3">
        <f t="shared" si="1"/>
        <v>6</v>
      </c>
      <c r="O12" s="7">
        <f t="shared" si="2"/>
        <v>7200</v>
      </c>
    </row>
    <row r="13" spans="3:15" x14ac:dyDescent="0.25">
      <c r="C13" s="4" t="s">
        <v>27</v>
      </c>
      <c r="D13" s="4">
        <v>31</v>
      </c>
      <c r="E13" s="4" t="s">
        <v>28</v>
      </c>
      <c r="F13" s="4" t="s">
        <v>23</v>
      </c>
      <c r="G13" s="4">
        <v>45479</v>
      </c>
      <c r="H13" s="4">
        <v>45587</v>
      </c>
      <c r="I13" s="4">
        <v>1200</v>
      </c>
      <c r="J13" s="4">
        <v>16</v>
      </c>
      <c r="K13" s="4" t="s">
        <v>24</v>
      </c>
      <c r="L13" s="4" t="s">
        <v>29</v>
      </c>
      <c r="M13" s="4" t="str">
        <f t="shared" si="0"/>
        <v>Yes</v>
      </c>
      <c r="N13" s="4">
        <f t="shared" si="1"/>
        <v>3</v>
      </c>
      <c r="O13" s="8">
        <f t="shared" si="2"/>
        <v>3600</v>
      </c>
    </row>
    <row r="14" spans="3:15" x14ac:dyDescent="0.25">
      <c r="C14" s="3" t="s">
        <v>31</v>
      </c>
      <c r="D14" s="3">
        <v>19</v>
      </c>
      <c r="E14" s="3" t="s">
        <v>13</v>
      </c>
      <c r="F14" s="3" t="s">
        <v>32</v>
      </c>
      <c r="G14" s="3">
        <v>45286</v>
      </c>
      <c r="H14" s="3">
        <v>45501</v>
      </c>
      <c r="I14" s="3">
        <v>2500</v>
      </c>
      <c r="J14" s="3">
        <v>12</v>
      </c>
      <c r="K14" s="3" t="s">
        <v>15</v>
      </c>
      <c r="L14" s="3" t="s">
        <v>33</v>
      </c>
      <c r="M14" s="3" t="str">
        <f t="shared" si="0"/>
        <v>Yes</v>
      </c>
      <c r="N14" s="3">
        <f t="shared" si="1"/>
        <v>7</v>
      </c>
      <c r="O14" s="7">
        <f t="shared" si="2"/>
        <v>17500</v>
      </c>
    </row>
    <row r="15" spans="3:15" x14ac:dyDescent="0.25">
      <c r="C15" s="4" t="s">
        <v>35</v>
      </c>
      <c r="D15" s="4">
        <v>40</v>
      </c>
      <c r="E15" s="4" t="s">
        <v>13</v>
      </c>
      <c r="F15" s="4" t="s">
        <v>14</v>
      </c>
      <c r="G15" s="4">
        <v>45317</v>
      </c>
      <c r="H15" s="4">
        <v>45392</v>
      </c>
      <c r="I15" s="4">
        <v>800</v>
      </c>
      <c r="J15" s="4">
        <v>14</v>
      </c>
      <c r="K15" s="4" t="s">
        <v>36</v>
      </c>
      <c r="L15" s="4" t="s">
        <v>37</v>
      </c>
      <c r="M15" s="4" t="str">
        <f t="shared" si="0"/>
        <v>Yes</v>
      </c>
      <c r="N15" s="4">
        <f t="shared" si="1"/>
        <v>2</v>
      </c>
      <c r="O15" s="8">
        <f t="shared" si="2"/>
        <v>1600</v>
      </c>
    </row>
    <row r="16" spans="3:15" x14ac:dyDescent="0.25">
      <c r="C16" s="3" t="s">
        <v>39</v>
      </c>
      <c r="D16" s="3">
        <v>41</v>
      </c>
      <c r="E16" s="3" t="s">
        <v>28</v>
      </c>
      <c r="F16" s="3" t="s">
        <v>14</v>
      </c>
      <c r="G16" s="3">
        <v>45588</v>
      </c>
      <c r="H16" s="3">
        <v>45677</v>
      </c>
      <c r="I16" s="3">
        <v>800</v>
      </c>
      <c r="J16" s="3">
        <v>25</v>
      </c>
      <c r="K16" s="3" t="s">
        <v>19</v>
      </c>
      <c r="L16" s="3"/>
      <c r="M16" s="3" t="str">
        <f t="shared" si="0"/>
        <v>No</v>
      </c>
      <c r="N16" s="3">
        <f t="shared" si="1"/>
        <v>2</v>
      </c>
      <c r="O16" s="7">
        <f t="shared" si="2"/>
        <v>1600</v>
      </c>
    </row>
    <row r="17" spans="3:15" x14ac:dyDescent="0.25">
      <c r="C17" s="4" t="s">
        <v>41</v>
      </c>
      <c r="D17" s="4">
        <v>43</v>
      </c>
      <c r="E17" s="4" t="s">
        <v>13</v>
      </c>
      <c r="F17" s="4" t="s">
        <v>42</v>
      </c>
      <c r="G17" s="4">
        <v>45450</v>
      </c>
      <c r="H17" s="4">
        <v>45563</v>
      </c>
      <c r="I17" s="4">
        <v>1800</v>
      </c>
      <c r="J17" s="4">
        <v>28</v>
      </c>
      <c r="K17" s="4" t="s">
        <v>43</v>
      </c>
      <c r="L17" s="4"/>
      <c r="M17" s="4" t="str">
        <f t="shared" si="0"/>
        <v>No</v>
      </c>
      <c r="N17" s="4">
        <f t="shared" si="1"/>
        <v>3</v>
      </c>
      <c r="O17" s="8">
        <f t="shared" si="2"/>
        <v>5400</v>
      </c>
    </row>
    <row r="18" spans="3:15" x14ac:dyDescent="0.25">
      <c r="C18" s="3" t="s">
        <v>45</v>
      </c>
      <c r="D18" s="3">
        <v>42</v>
      </c>
      <c r="E18" s="3" t="s">
        <v>13</v>
      </c>
      <c r="F18" s="3" t="s">
        <v>14</v>
      </c>
      <c r="G18" s="3">
        <v>45569</v>
      </c>
      <c r="H18" s="3">
        <v>45582</v>
      </c>
      <c r="I18" s="3">
        <v>800</v>
      </c>
      <c r="J18" s="3">
        <v>3</v>
      </c>
      <c r="K18" s="3" t="s">
        <v>43</v>
      </c>
      <c r="L18" s="3" t="s">
        <v>46</v>
      </c>
      <c r="M18" s="3" t="str">
        <f t="shared" si="0"/>
        <v>Yes</v>
      </c>
      <c r="N18" s="3">
        <f t="shared" si="1"/>
        <v>0</v>
      </c>
      <c r="O18" s="7">
        <f t="shared" si="2"/>
        <v>0</v>
      </c>
    </row>
    <row r="19" spans="3:15" x14ac:dyDescent="0.25">
      <c r="C19" s="4" t="s">
        <v>48</v>
      </c>
      <c r="D19" s="4">
        <v>37</v>
      </c>
      <c r="E19" s="4" t="s">
        <v>13</v>
      </c>
      <c r="F19" s="4" t="s">
        <v>23</v>
      </c>
      <c r="G19" s="4">
        <v>45202</v>
      </c>
      <c r="H19" s="4">
        <v>45280</v>
      </c>
      <c r="I19" s="4">
        <v>1200</v>
      </c>
      <c r="J19" s="4">
        <v>29</v>
      </c>
      <c r="K19" s="4" t="s">
        <v>36</v>
      </c>
      <c r="L19" s="4" t="s">
        <v>49</v>
      </c>
      <c r="M19" s="4" t="str">
        <f t="shared" si="0"/>
        <v>Yes</v>
      </c>
      <c r="N19" s="4">
        <f t="shared" si="1"/>
        <v>2</v>
      </c>
      <c r="O19" s="8">
        <f t="shared" si="2"/>
        <v>2400</v>
      </c>
    </row>
    <row r="20" spans="3:15" x14ac:dyDescent="0.25">
      <c r="C20" s="3" t="s">
        <v>51</v>
      </c>
      <c r="D20" s="3">
        <v>48</v>
      </c>
      <c r="E20" s="3" t="s">
        <v>28</v>
      </c>
      <c r="F20" s="3" t="s">
        <v>23</v>
      </c>
      <c r="G20" s="3">
        <v>45297</v>
      </c>
      <c r="H20" s="3">
        <v>45459</v>
      </c>
      <c r="I20" s="3">
        <v>1200</v>
      </c>
      <c r="J20" s="3">
        <v>13</v>
      </c>
      <c r="K20" s="3" t="s">
        <v>15</v>
      </c>
      <c r="L20" s="3" t="s">
        <v>52</v>
      </c>
      <c r="M20" s="3" t="str">
        <f t="shared" si="0"/>
        <v>Yes</v>
      </c>
      <c r="N20" s="3">
        <f t="shared" si="1"/>
        <v>5</v>
      </c>
      <c r="O20" s="7">
        <f t="shared" si="2"/>
        <v>6000</v>
      </c>
    </row>
    <row r="21" spans="3:15" x14ac:dyDescent="0.25">
      <c r="C21" s="4" t="s">
        <v>54</v>
      </c>
      <c r="D21" s="4">
        <v>36</v>
      </c>
      <c r="E21" s="4" t="s">
        <v>13</v>
      </c>
      <c r="F21" s="4" t="s">
        <v>23</v>
      </c>
      <c r="G21" s="4">
        <v>45154</v>
      </c>
      <c r="H21" s="4">
        <v>45568</v>
      </c>
      <c r="I21" s="4">
        <v>1200</v>
      </c>
      <c r="J21" s="4">
        <v>19</v>
      </c>
      <c r="K21" s="4" t="s">
        <v>43</v>
      </c>
      <c r="L21" s="4" t="s">
        <v>55</v>
      </c>
      <c r="M21" s="4" t="str">
        <f t="shared" si="0"/>
        <v>Yes</v>
      </c>
      <c r="N21" s="4">
        <f t="shared" si="1"/>
        <v>13</v>
      </c>
      <c r="O21" s="8">
        <f t="shared" si="2"/>
        <v>15600</v>
      </c>
    </row>
    <row r="22" spans="3:15" x14ac:dyDescent="0.25">
      <c r="C22" s="3" t="s">
        <v>57</v>
      </c>
      <c r="D22" s="3">
        <v>48</v>
      </c>
      <c r="E22" s="3" t="s">
        <v>28</v>
      </c>
      <c r="F22" s="3" t="s">
        <v>42</v>
      </c>
      <c r="G22" s="3">
        <v>45556</v>
      </c>
      <c r="H22" s="3">
        <v>45641</v>
      </c>
      <c r="I22" s="3">
        <v>1800</v>
      </c>
      <c r="J22" s="3">
        <v>22</v>
      </c>
      <c r="K22" s="3" t="s">
        <v>43</v>
      </c>
      <c r="L22" s="3"/>
      <c r="M22" s="3" t="str">
        <f t="shared" si="0"/>
        <v>No</v>
      </c>
      <c r="N22" s="3">
        <f t="shared" si="1"/>
        <v>2</v>
      </c>
      <c r="O22" s="7">
        <f t="shared" si="2"/>
        <v>3600</v>
      </c>
    </row>
    <row r="23" spans="3:15" x14ac:dyDescent="0.25">
      <c r="C23" s="4" t="s">
        <v>59</v>
      </c>
      <c r="D23" s="4">
        <v>39</v>
      </c>
      <c r="E23" s="4" t="s">
        <v>13</v>
      </c>
      <c r="F23" s="4" t="s">
        <v>23</v>
      </c>
      <c r="G23" s="4">
        <v>45065</v>
      </c>
      <c r="H23" s="4">
        <v>45242</v>
      </c>
      <c r="I23" s="4">
        <v>1200</v>
      </c>
      <c r="J23" s="4">
        <v>28</v>
      </c>
      <c r="K23" s="4" t="s">
        <v>36</v>
      </c>
      <c r="L23" s="4"/>
      <c r="M23" s="4" t="str">
        <f t="shared" si="0"/>
        <v>No</v>
      </c>
      <c r="N23" s="4">
        <f t="shared" si="1"/>
        <v>5</v>
      </c>
      <c r="O23" s="8">
        <f t="shared" si="2"/>
        <v>6000</v>
      </c>
    </row>
    <row r="24" spans="3:15" x14ac:dyDescent="0.25">
      <c r="C24" s="3" t="s">
        <v>61</v>
      </c>
      <c r="D24" s="3">
        <v>44</v>
      </c>
      <c r="E24" s="3" t="s">
        <v>28</v>
      </c>
      <c r="F24" s="3" t="s">
        <v>14</v>
      </c>
      <c r="G24" s="3">
        <v>45333</v>
      </c>
      <c r="H24" s="3">
        <v>45540</v>
      </c>
      <c r="I24" s="3">
        <v>800</v>
      </c>
      <c r="J24" s="3">
        <v>8</v>
      </c>
      <c r="K24" s="3" t="s">
        <v>24</v>
      </c>
      <c r="L24" s="3"/>
      <c r="M24" s="3" t="str">
        <f t="shared" si="0"/>
        <v>No</v>
      </c>
      <c r="N24" s="3">
        <f t="shared" si="1"/>
        <v>6</v>
      </c>
      <c r="O24" s="7">
        <f t="shared" si="2"/>
        <v>4800</v>
      </c>
    </row>
    <row r="25" spans="3:15" x14ac:dyDescent="0.25">
      <c r="C25" s="4" t="s">
        <v>63</v>
      </c>
      <c r="D25" s="4">
        <v>39</v>
      </c>
      <c r="E25" s="4" t="s">
        <v>13</v>
      </c>
      <c r="F25" s="4" t="s">
        <v>32</v>
      </c>
      <c r="G25" s="4">
        <v>45702</v>
      </c>
      <c r="H25" s="4">
        <v>45732</v>
      </c>
      <c r="I25" s="4">
        <v>2500</v>
      </c>
      <c r="J25" s="4">
        <v>14</v>
      </c>
      <c r="K25" s="4" t="s">
        <v>43</v>
      </c>
      <c r="L25" s="4"/>
      <c r="M25" s="4" t="str">
        <f t="shared" si="0"/>
        <v>No</v>
      </c>
      <c r="N25" s="4">
        <f t="shared" si="1"/>
        <v>1</v>
      </c>
      <c r="O25" s="8">
        <f t="shared" si="2"/>
        <v>2500</v>
      </c>
    </row>
    <row r="26" spans="3:15" x14ac:dyDescent="0.25">
      <c r="C26" s="3" t="s">
        <v>65</v>
      </c>
      <c r="D26" s="3">
        <v>35</v>
      </c>
      <c r="E26" s="3" t="s">
        <v>13</v>
      </c>
      <c r="F26" s="3" t="s">
        <v>23</v>
      </c>
      <c r="G26" s="3">
        <v>45329</v>
      </c>
      <c r="H26" s="3">
        <v>45685</v>
      </c>
      <c r="I26" s="3">
        <v>1200</v>
      </c>
      <c r="J26" s="3">
        <v>25</v>
      </c>
      <c r="K26" s="3" t="s">
        <v>24</v>
      </c>
      <c r="L26" s="3"/>
      <c r="M26" s="3" t="str">
        <f t="shared" si="0"/>
        <v>No</v>
      </c>
      <c r="N26" s="3">
        <f t="shared" si="1"/>
        <v>11</v>
      </c>
      <c r="O26" s="7">
        <f t="shared" si="2"/>
        <v>13200</v>
      </c>
    </row>
    <row r="27" spans="3:15" x14ac:dyDescent="0.25">
      <c r="C27" s="4" t="s">
        <v>67</v>
      </c>
      <c r="D27" s="4">
        <v>56</v>
      </c>
      <c r="E27" s="4" t="s">
        <v>28</v>
      </c>
      <c r="F27" s="4" t="s">
        <v>32</v>
      </c>
      <c r="G27" s="4">
        <v>45213</v>
      </c>
      <c r="H27" s="4">
        <v>45649</v>
      </c>
      <c r="I27" s="4">
        <v>2500</v>
      </c>
      <c r="J27" s="4">
        <v>13</v>
      </c>
      <c r="K27" s="4" t="s">
        <v>68</v>
      </c>
      <c r="L27" s="4"/>
      <c r="M27" s="4" t="str">
        <f t="shared" si="0"/>
        <v>No</v>
      </c>
      <c r="N27" s="4">
        <f t="shared" si="1"/>
        <v>14</v>
      </c>
      <c r="O27" s="8">
        <f t="shared" si="2"/>
        <v>35000</v>
      </c>
    </row>
    <row r="28" spans="3:15" x14ac:dyDescent="0.25">
      <c r="C28" s="3" t="s">
        <v>70</v>
      </c>
      <c r="D28" s="3">
        <v>27</v>
      </c>
      <c r="E28" s="3" t="s">
        <v>28</v>
      </c>
      <c r="F28" s="3" t="s">
        <v>14</v>
      </c>
      <c r="G28" s="3">
        <v>45354</v>
      </c>
      <c r="H28" s="3">
        <v>45664</v>
      </c>
      <c r="I28" s="3">
        <v>800</v>
      </c>
      <c r="J28" s="3">
        <v>26</v>
      </c>
      <c r="K28" s="3" t="s">
        <v>36</v>
      </c>
      <c r="L28" s="3"/>
      <c r="M28" s="3" t="str">
        <f t="shared" si="0"/>
        <v>No</v>
      </c>
      <c r="N28" s="3">
        <f t="shared" si="1"/>
        <v>10</v>
      </c>
      <c r="O28" s="7">
        <f t="shared" si="2"/>
        <v>8000</v>
      </c>
    </row>
    <row r="29" spans="3:15" x14ac:dyDescent="0.25">
      <c r="C29" s="4" t="s">
        <v>72</v>
      </c>
      <c r="D29" s="4">
        <v>28</v>
      </c>
      <c r="E29" s="4" t="s">
        <v>13</v>
      </c>
      <c r="F29" s="4" t="s">
        <v>32</v>
      </c>
      <c r="G29" s="4">
        <v>45417</v>
      </c>
      <c r="H29" s="4">
        <v>45608</v>
      </c>
      <c r="I29" s="4">
        <v>2500</v>
      </c>
      <c r="J29" s="4">
        <v>21</v>
      </c>
      <c r="K29" s="4" t="s">
        <v>36</v>
      </c>
      <c r="L29" s="4" t="s">
        <v>73</v>
      </c>
      <c r="M29" s="4" t="str">
        <f t="shared" si="0"/>
        <v>Yes</v>
      </c>
      <c r="N29" s="4">
        <f t="shared" si="1"/>
        <v>6</v>
      </c>
      <c r="O29" s="8">
        <f t="shared" si="2"/>
        <v>15000</v>
      </c>
    </row>
    <row r="30" spans="3:15" x14ac:dyDescent="0.25">
      <c r="C30" s="3" t="s">
        <v>75</v>
      </c>
      <c r="D30" s="3">
        <v>57</v>
      </c>
      <c r="E30" s="3" t="s">
        <v>28</v>
      </c>
      <c r="F30" s="3" t="s">
        <v>42</v>
      </c>
      <c r="G30" s="3">
        <v>45146</v>
      </c>
      <c r="H30" s="3">
        <v>45674</v>
      </c>
      <c r="I30" s="3">
        <v>1800</v>
      </c>
      <c r="J30" s="3">
        <v>19</v>
      </c>
      <c r="K30" s="3" t="s">
        <v>36</v>
      </c>
      <c r="L30" s="3"/>
      <c r="M30" s="3" t="str">
        <f t="shared" si="0"/>
        <v>No</v>
      </c>
      <c r="N30" s="3">
        <f t="shared" si="1"/>
        <v>17</v>
      </c>
      <c r="O30" s="7">
        <f t="shared" si="2"/>
        <v>30600</v>
      </c>
    </row>
    <row r="31" spans="3:15" x14ac:dyDescent="0.25">
      <c r="C31" s="4" t="s">
        <v>77</v>
      </c>
      <c r="D31" s="4">
        <v>26</v>
      </c>
      <c r="E31" s="4" t="s">
        <v>28</v>
      </c>
      <c r="F31" s="4" t="s">
        <v>42</v>
      </c>
      <c r="G31" s="4">
        <v>45320</v>
      </c>
      <c r="H31" s="4">
        <v>45616</v>
      </c>
      <c r="I31" s="4">
        <v>1800</v>
      </c>
      <c r="J31" s="4">
        <v>5</v>
      </c>
      <c r="K31" s="4" t="s">
        <v>15</v>
      </c>
      <c r="L31" s="4"/>
      <c r="M31" s="4" t="str">
        <f t="shared" si="0"/>
        <v>No</v>
      </c>
      <c r="N31" s="4">
        <f t="shared" si="1"/>
        <v>9</v>
      </c>
      <c r="O31" s="8">
        <f t="shared" si="2"/>
        <v>16200</v>
      </c>
    </row>
    <row r="32" spans="3:15" x14ac:dyDescent="0.25">
      <c r="C32" s="3" t="s">
        <v>79</v>
      </c>
      <c r="D32" s="3">
        <v>48</v>
      </c>
      <c r="E32" s="3" t="s">
        <v>13</v>
      </c>
      <c r="F32" s="3" t="s">
        <v>42</v>
      </c>
      <c r="G32" s="3">
        <v>45451</v>
      </c>
      <c r="H32" s="3">
        <v>45455</v>
      </c>
      <c r="I32" s="3">
        <v>1800</v>
      </c>
      <c r="J32" s="3">
        <v>18</v>
      </c>
      <c r="K32" s="3" t="s">
        <v>68</v>
      </c>
      <c r="L32" s="3"/>
      <c r="M32" s="3" t="str">
        <f t="shared" si="0"/>
        <v>No</v>
      </c>
      <c r="N32" s="3">
        <f t="shared" si="1"/>
        <v>0</v>
      </c>
      <c r="O32" s="7">
        <f t="shared" si="2"/>
        <v>0</v>
      </c>
    </row>
    <row r="33" spans="3:15" x14ac:dyDescent="0.25">
      <c r="C33" s="4" t="s">
        <v>81</v>
      </c>
      <c r="D33" s="4">
        <v>25</v>
      </c>
      <c r="E33" s="4" t="s">
        <v>28</v>
      </c>
      <c r="F33" s="4" t="s">
        <v>23</v>
      </c>
      <c r="G33" s="4">
        <v>45439</v>
      </c>
      <c r="H33" s="4">
        <v>45730</v>
      </c>
      <c r="I33" s="4">
        <v>1200</v>
      </c>
      <c r="J33" s="4">
        <v>6</v>
      </c>
      <c r="K33" s="4" t="s">
        <v>15</v>
      </c>
      <c r="L33" s="4"/>
      <c r="M33" s="4" t="str">
        <f t="shared" si="0"/>
        <v>No</v>
      </c>
      <c r="N33" s="4">
        <f t="shared" si="1"/>
        <v>9</v>
      </c>
      <c r="O33" s="8">
        <f t="shared" si="2"/>
        <v>10800</v>
      </c>
    </row>
    <row r="34" spans="3:15" x14ac:dyDescent="0.25">
      <c r="C34" s="3" t="s">
        <v>83</v>
      </c>
      <c r="D34" s="3">
        <v>53</v>
      </c>
      <c r="E34" s="3" t="s">
        <v>13</v>
      </c>
      <c r="F34" s="3" t="s">
        <v>42</v>
      </c>
      <c r="G34" s="3">
        <v>45286</v>
      </c>
      <c r="H34" s="3">
        <v>45372</v>
      </c>
      <c r="I34" s="3">
        <v>1800</v>
      </c>
      <c r="J34" s="3">
        <v>17</v>
      </c>
      <c r="K34" s="3" t="s">
        <v>36</v>
      </c>
      <c r="L34" s="3" t="s">
        <v>84</v>
      </c>
      <c r="M34" s="3" t="str">
        <f t="shared" si="0"/>
        <v>Yes</v>
      </c>
      <c r="N34" s="3">
        <f t="shared" si="1"/>
        <v>2</v>
      </c>
      <c r="O34" s="7">
        <f t="shared" si="2"/>
        <v>3600</v>
      </c>
    </row>
    <row r="35" spans="3:15" x14ac:dyDescent="0.25">
      <c r="C35" s="4" t="s">
        <v>86</v>
      </c>
      <c r="D35" s="4">
        <v>42</v>
      </c>
      <c r="E35" s="4" t="s">
        <v>28</v>
      </c>
      <c r="F35" s="4" t="s">
        <v>23</v>
      </c>
      <c r="G35" s="4">
        <v>45702</v>
      </c>
      <c r="H35" s="4">
        <v>45727</v>
      </c>
      <c r="I35" s="4">
        <v>1200</v>
      </c>
      <c r="J35" s="4">
        <v>3</v>
      </c>
      <c r="K35" s="4" t="s">
        <v>68</v>
      </c>
      <c r="L35" s="4"/>
      <c r="M35" s="4" t="str">
        <f t="shared" si="0"/>
        <v>No</v>
      </c>
      <c r="N35" s="4">
        <f t="shared" si="1"/>
        <v>0</v>
      </c>
      <c r="O35" s="8">
        <f t="shared" si="2"/>
        <v>0</v>
      </c>
    </row>
    <row r="36" spans="3:15" x14ac:dyDescent="0.25">
      <c r="C36" s="3" t="s">
        <v>88</v>
      </c>
      <c r="D36" s="3">
        <v>24</v>
      </c>
      <c r="E36" s="3" t="s">
        <v>13</v>
      </c>
      <c r="F36" s="3" t="s">
        <v>32</v>
      </c>
      <c r="G36" s="3">
        <v>45698</v>
      </c>
      <c r="H36" s="3">
        <v>45726</v>
      </c>
      <c r="I36" s="3">
        <v>2500</v>
      </c>
      <c r="J36" s="3">
        <v>28</v>
      </c>
      <c r="K36" s="3" t="s">
        <v>36</v>
      </c>
      <c r="L36" s="3"/>
      <c r="M36" s="3" t="str">
        <f t="shared" si="0"/>
        <v>No</v>
      </c>
      <c r="N36" s="3">
        <f t="shared" si="1"/>
        <v>0</v>
      </c>
      <c r="O36" s="7">
        <f t="shared" si="2"/>
        <v>0</v>
      </c>
    </row>
    <row r="37" spans="3:15" x14ac:dyDescent="0.25">
      <c r="C37" s="4" t="s">
        <v>90</v>
      </c>
      <c r="D37" s="4">
        <v>53</v>
      </c>
      <c r="E37" s="4" t="s">
        <v>13</v>
      </c>
      <c r="F37" s="4" t="s">
        <v>23</v>
      </c>
      <c r="G37" s="4">
        <v>45614</v>
      </c>
      <c r="H37" s="4">
        <v>45645</v>
      </c>
      <c r="I37" s="4">
        <v>1200</v>
      </c>
      <c r="J37" s="4">
        <v>23</v>
      </c>
      <c r="K37" s="4" t="s">
        <v>19</v>
      </c>
      <c r="L37" s="4"/>
      <c r="M37" s="4" t="str">
        <f t="shared" si="0"/>
        <v>No</v>
      </c>
      <c r="N37" s="4">
        <f t="shared" si="1"/>
        <v>1</v>
      </c>
      <c r="O37" s="8">
        <f t="shared" si="2"/>
        <v>1200</v>
      </c>
    </row>
    <row r="38" spans="3:15" x14ac:dyDescent="0.25">
      <c r="C38" s="3" t="s">
        <v>92</v>
      </c>
      <c r="D38" s="3">
        <v>29</v>
      </c>
      <c r="E38" s="3" t="s">
        <v>28</v>
      </c>
      <c r="F38" s="3" t="s">
        <v>32</v>
      </c>
      <c r="G38" s="3">
        <v>45401</v>
      </c>
      <c r="H38" s="3">
        <v>45408</v>
      </c>
      <c r="I38" s="3">
        <v>2500</v>
      </c>
      <c r="J38" s="3">
        <v>8</v>
      </c>
      <c r="K38" s="3" t="s">
        <v>24</v>
      </c>
      <c r="L38" s="3"/>
      <c r="M38" s="3" t="str">
        <f t="shared" si="0"/>
        <v>No</v>
      </c>
      <c r="N38" s="3">
        <f t="shared" si="1"/>
        <v>0</v>
      </c>
      <c r="O38" s="7">
        <f t="shared" si="2"/>
        <v>0</v>
      </c>
    </row>
    <row r="39" spans="3:15" x14ac:dyDescent="0.25">
      <c r="C39" s="4" t="s">
        <v>94</v>
      </c>
      <c r="D39" s="4">
        <v>31</v>
      </c>
      <c r="E39" s="4" t="s">
        <v>28</v>
      </c>
      <c r="F39" s="4" t="s">
        <v>32</v>
      </c>
      <c r="G39" s="4">
        <v>45667</v>
      </c>
      <c r="H39" s="4">
        <v>45745</v>
      </c>
      <c r="I39" s="4">
        <v>2500</v>
      </c>
      <c r="J39" s="4">
        <v>23</v>
      </c>
      <c r="K39" s="4" t="s">
        <v>43</v>
      </c>
      <c r="L39" s="4" t="s">
        <v>95</v>
      </c>
      <c r="M39" s="4" t="str">
        <f t="shared" si="0"/>
        <v>Yes</v>
      </c>
      <c r="N39" s="4">
        <f t="shared" si="1"/>
        <v>2</v>
      </c>
      <c r="O39" s="8">
        <f t="shared" si="2"/>
        <v>5000</v>
      </c>
    </row>
    <row r="40" spans="3:15" x14ac:dyDescent="0.25">
      <c r="C40" s="3" t="s">
        <v>97</v>
      </c>
      <c r="D40" s="3">
        <v>52</v>
      </c>
      <c r="E40" s="3" t="s">
        <v>28</v>
      </c>
      <c r="F40" s="3" t="s">
        <v>14</v>
      </c>
      <c r="G40" s="3">
        <v>45088</v>
      </c>
      <c r="H40" s="3">
        <v>45656</v>
      </c>
      <c r="I40" s="3">
        <v>800</v>
      </c>
      <c r="J40" s="3">
        <v>9</v>
      </c>
      <c r="K40" s="3" t="s">
        <v>68</v>
      </c>
      <c r="L40" s="3" t="s">
        <v>98</v>
      </c>
      <c r="M40" s="3" t="str">
        <f t="shared" si="0"/>
        <v>Yes</v>
      </c>
      <c r="N40" s="3">
        <f t="shared" si="1"/>
        <v>18</v>
      </c>
      <c r="O40" s="7">
        <f t="shared" si="2"/>
        <v>14400</v>
      </c>
    </row>
    <row r="41" spans="3:15" x14ac:dyDescent="0.25">
      <c r="C41" s="4" t="s">
        <v>100</v>
      </c>
      <c r="D41" s="4">
        <v>20</v>
      </c>
      <c r="E41" s="4" t="s">
        <v>13</v>
      </c>
      <c r="F41" s="4" t="s">
        <v>23</v>
      </c>
      <c r="G41" s="4">
        <v>45391</v>
      </c>
      <c r="H41" s="4">
        <v>45604</v>
      </c>
      <c r="I41" s="4">
        <v>1200</v>
      </c>
      <c r="J41" s="4">
        <v>2</v>
      </c>
      <c r="K41" s="4" t="s">
        <v>36</v>
      </c>
      <c r="L41" s="4"/>
      <c r="M41" s="4" t="str">
        <f t="shared" si="0"/>
        <v>No</v>
      </c>
      <c r="N41" s="4">
        <f t="shared" si="1"/>
        <v>7</v>
      </c>
      <c r="O41" s="8">
        <f t="shared" si="2"/>
        <v>8400</v>
      </c>
    </row>
    <row r="42" spans="3:15" x14ac:dyDescent="0.25">
      <c r="C42" s="3" t="s">
        <v>102</v>
      </c>
      <c r="D42" s="3">
        <v>22</v>
      </c>
      <c r="E42" s="3" t="s">
        <v>13</v>
      </c>
      <c r="F42" s="3" t="s">
        <v>14</v>
      </c>
      <c r="G42" s="3">
        <v>45699</v>
      </c>
      <c r="H42" s="3">
        <v>45740</v>
      </c>
      <c r="I42" s="3">
        <v>800</v>
      </c>
      <c r="J42" s="3">
        <v>30</v>
      </c>
      <c r="K42" s="3" t="s">
        <v>36</v>
      </c>
      <c r="L42" s="3"/>
      <c r="M42" s="3" t="str">
        <f t="shared" si="0"/>
        <v>No</v>
      </c>
      <c r="N42" s="3">
        <f t="shared" si="1"/>
        <v>1</v>
      </c>
      <c r="O42" s="7">
        <f t="shared" si="2"/>
        <v>800</v>
      </c>
    </row>
    <row r="43" spans="3:15" x14ac:dyDescent="0.25">
      <c r="C43" s="4" t="s">
        <v>104</v>
      </c>
      <c r="D43" s="4">
        <v>23</v>
      </c>
      <c r="E43" s="4" t="s">
        <v>13</v>
      </c>
      <c r="F43" s="4" t="s">
        <v>42</v>
      </c>
      <c r="G43" s="4">
        <v>45588</v>
      </c>
      <c r="H43" s="4">
        <v>45721</v>
      </c>
      <c r="I43" s="4">
        <v>1800</v>
      </c>
      <c r="J43" s="4">
        <v>23</v>
      </c>
      <c r="K43" s="4" t="s">
        <v>19</v>
      </c>
      <c r="L43" s="4" t="s">
        <v>105</v>
      </c>
      <c r="M43" s="4" t="str">
        <f t="shared" si="0"/>
        <v>Yes</v>
      </c>
      <c r="N43" s="4">
        <f t="shared" si="1"/>
        <v>4</v>
      </c>
      <c r="O43" s="8">
        <f t="shared" si="2"/>
        <v>7200</v>
      </c>
    </row>
    <row r="44" spans="3:15" x14ac:dyDescent="0.25">
      <c r="C44" s="3" t="s">
        <v>107</v>
      </c>
      <c r="D44" s="3">
        <v>27</v>
      </c>
      <c r="E44" s="3" t="s">
        <v>28</v>
      </c>
      <c r="F44" s="3" t="s">
        <v>23</v>
      </c>
      <c r="G44" s="3">
        <v>45312</v>
      </c>
      <c r="H44" s="3">
        <v>45652</v>
      </c>
      <c r="I44" s="3">
        <v>1200</v>
      </c>
      <c r="J44" s="3">
        <v>27</v>
      </c>
      <c r="K44" s="3" t="s">
        <v>19</v>
      </c>
      <c r="L44" s="3"/>
      <c r="M44" s="3" t="str">
        <f t="shared" si="0"/>
        <v>No</v>
      </c>
      <c r="N44" s="3">
        <f t="shared" si="1"/>
        <v>11</v>
      </c>
      <c r="O44" s="7">
        <f t="shared" si="2"/>
        <v>13200</v>
      </c>
    </row>
    <row r="49" spans="4:9" x14ac:dyDescent="0.25">
      <c r="D49" s="5" t="s">
        <v>4</v>
      </c>
      <c r="E49" t="s">
        <v>118</v>
      </c>
      <c r="H49" s="5" t="s">
        <v>9</v>
      </c>
      <c r="I49" t="s">
        <v>118</v>
      </c>
    </row>
    <row r="50" spans="4:9" x14ac:dyDescent="0.25">
      <c r="D50" s="6" t="s">
        <v>14</v>
      </c>
      <c r="E50">
        <v>36000</v>
      </c>
      <c r="H50" s="6" t="s">
        <v>15</v>
      </c>
      <c r="I50">
        <v>55300</v>
      </c>
    </row>
    <row r="51" spans="4:9" x14ac:dyDescent="0.25">
      <c r="D51" s="6" t="s">
        <v>32</v>
      </c>
      <c r="E51">
        <v>75000</v>
      </c>
      <c r="H51" s="6" t="s">
        <v>68</v>
      </c>
      <c r="I51">
        <v>49400</v>
      </c>
    </row>
    <row r="52" spans="4:9" x14ac:dyDescent="0.25">
      <c r="D52" s="6" t="s">
        <v>42</v>
      </c>
      <c r="E52">
        <v>66600</v>
      </c>
      <c r="H52" s="6" t="s">
        <v>24</v>
      </c>
      <c r="I52">
        <v>28800</v>
      </c>
    </row>
    <row r="53" spans="4:9" x14ac:dyDescent="0.25">
      <c r="D53" s="6" t="s">
        <v>23</v>
      </c>
      <c r="E53">
        <v>87600</v>
      </c>
      <c r="H53" s="6" t="s">
        <v>43</v>
      </c>
      <c r="I53">
        <v>32100</v>
      </c>
    </row>
    <row r="54" spans="4:9" x14ac:dyDescent="0.25">
      <c r="D54" s="6" t="s">
        <v>114</v>
      </c>
      <c r="E54">
        <v>265200</v>
      </c>
      <c r="H54" s="6" t="s">
        <v>36</v>
      </c>
      <c r="I54">
        <v>76400</v>
      </c>
    </row>
    <row r="55" spans="4:9" x14ac:dyDescent="0.25">
      <c r="H55" s="6" t="s">
        <v>19</v>
      </c>
      <c r="I55">
        <v>23200</v>
      </c>
    </row>
    <row r="56" spans="4:9" x14ac:dyDescent="0.25">
      <c r="H56" s="6" t="s">
        <v>114</v>
      </c>
      <c r="I56">
        <v>265200</v>
      </c>
    </row>
    <row r="57" spans="4:9" x14ac:dyDescent="0.25">
      <c r="D57" s="47" t="s">
        <v>119</v>
      </c>
      <c r="E57" s="47"/>
    </row>
    <row r="58" spans="4:9" x14ac:dyDescent="0.25">
      <c r="D58" s="47"/>
      <c r="E58" s="47"/>
      <c r="H58" s="49" t="s">
        <v>120</v>
      </c>
      <c r="I58" s="49"/>
    </row>
    <row r="59" spans="4:9" x14ac:dyDescent="0.25">
      <c r="H59" s="49"/>
      <c r="I59" s="49"/>
    </row>
  </sheetData>
  <mergeCells count="8">
    <mergeCell ref="D57:E58"/>
    <mergeCell ref="H58:I59"/>
    <mergeCell ref="D1:L1"/>
    <mergeCell ref="D2:L2"/>
    <mergeCell ref="D3:L3"/>
    <mergeCell ref="D4:L4"/>
    <mergeCell ref="D5:L5"/>
    <mergeCell ref="D6: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B53E5-A307-443E-BAD5-5341D0782B33}">
  <dimension ref="C2:Q52"/>
  <sheetViews>
    <sheetView workbookViewId="0">
      <selection activeCell="T11" sqref="T11"/>
    </sheetView>
  </sheetViews>
  <sheetFormatPr defaultRowHeight="15" x14ac:dyDescent="0.25"/>
  <cols>
    <col min="3" max="3" width="12.140625" customWidth="1"/>
    <col min="4" max="4" width="18" customWidth="1"/>
    <col min="5" max="5" width="13.5703125" customWidth="1"/>
    <col min="6" max="6" width="16.140625" customWidth="1"/>
    <col min="7" max="7" width="14.42578125" customWidth="1"/>
    <col min="8" max="8" width="12.85546875" customWidth="1"/>
    <col min="9" max="9" width="14.5703125" customWidth="1"/>
    <col min="12" max="12" width="17.5703125" customWidth="1"/>
    <col min="13" max="13" width="21" customWidth="1"/>
    <col min="14" max="14" width="12.5703125" customWidth="1"/>
    <col min="16" max="16" width="12.7109375" customWidth="1"/>
    <col min="17" max="17" width="16.140625" customWidth="1"/>
  </cols>
  <sheetData>
    <row r="2" spans="3:17" ht="18.75" x14ac:dyDescent="0.25">
      <c r="F2" s="45" t="s">
        <v>153</v>
      </c>
      <c r="G2" s="45"/>
      <c r="H2" s="45"/>
      <c r="I2" s="45"/>
      <c r="J2" s="45"/>
      <c r="K2" s="45"/>
      <c r="L2" s="45"/>
      <c r="M2" s="45"/>
      <c r="N2" s="45"/>
      <c r="O2" s="45"/>
    </row>
    <row r="3" spans="3:17" x14ac:dyDescent="0.25">
      <c r="F3" s="52" t="s">
        <v>154</v>
      </c>
      <c r="G3" s="52"/>
      <c r="H3" s="52"/>
      <c r="I3" s="52"/>
      <c r="J3" s="52"/>
      <c r="K3" s="52"/>
      <c r="L3" s="52"/>
      <c r="M3" s="52"/>
      <c r="N3" s="52"/>
      <c r="O3" s="52"/>
    </row>
    <row r="4" spans="3:17" x14ac:dyDescent="0.25">
      <c r="F4" s="52" t="s">
        <v>155</v>
      </c>
      <c r="G4" s="52"/>
      <c r="H4" s="52"/>
      <c r="I4" s="52"/>
      <c r="J4" s="52"/>
      <c r="K4" s="52"/>
      <c r="L4" s="52"/>
      <c r="M4" s="52"/>
      <c r="N4" s="52"/>
      <c r="O4" s="52"/>
    </row>
    <row r="5" spans="3:17" x14ac:dyDescent="0.25">
      <c r="F5" s="52" t="s">
        <v>156</v>
      </c>
      <c r="G5" s="52"/>
      <c r="H5" s="52"/>
      <c r="I5" s="52"/>
      <c r="J5" s="52"/>
      <c r="K5" s="52"/>
      <c r="L5" s="52"/>
      <c r="M5" s="52"/>
      <c r="N5" s="52"/>
      <c r="O5" s="52"/>
    </row>
    <row r="6" spans="3:17" x14ac:dyDescent="0.25">
      <c r="F6" s="52" t="s">
        <v>157</v>
      </c>
      <c r="G6" s="52"/>
      <c r="H6" s="52"/>
      <c r="I6" s="52"/>
      <c r="J6" s="52"/>
      <c r="K6" s="52"/>
      <c r="L6" s="52"/>
      <c r="M6" s="52"/>
      <c r="N6" s="52"/>
      <c r="O6" s="52"/>
    </row>
    <row r="9" spans="3:17" x14ac:dyDescent="0.25">
      <c r="C9" t="s">
        <v>0</v>
      </c>
      <c r="D9" t="s">
        <v>1</v>
      </c>
      <c r="E9" t="s">
        <v>2</v>
      </c>
      <c r="F9" t="s">
        <v>3</v>
      </c>
      <c r="G9" t="s">
        <v>4</v>
      </c>
      <c r="H9" t="s">
        <v>5</v>
      </c>
      <c r="I9" t="s">
        <v>6</v>
      </c>
      <c r="J9" t="s">
        <v>7</v>
      </c>
      <c r="K9" t="s">
        <v>8</v>
      </c>
      <c r="L9" t="s">
        <v>9</v>
      </c>
      <c r="M9" t="s">
        <v>10</v>
      </c>
      <c r="N9" t="s">
        <v>110</v>
      </c>
      <c r="O9" t="s">
        <v>109</v>
      </c>
      <c r="P9" t="s">
        <v>117</v>
      </c>
      <c r="Q9" t="s">
        <v>121</v>
      </c>
    </row>
    <row r="10" spans="3:17" x14ac:dyDescent="0.25">
      <c r="C10" t="s">
        <v>11</v>
      </c>
      <c r="D10" t="s">
        <v>12</v>
      </c>
      <c r="E10">
        <v>59</v>
      </c>
      <c r="F10" t="s">
        <v>13</v>
      </c>
      <c r="G10" t="s">
        <v>14</v>
      </c>
      <c r="H10">
        <v>45235</v>
      </c>
      <c r="I10">
        <v>45425</v>
      </c>
      <c r="J10">
        <v>800</v>
      </c>
      <c r="K10">
        <v>25</v>
      </c>
      <c r="L10" t="s">
        <v>15</v>
      </c>
      <c r="M10" t="s">
        <v>16</v>
      </c>
      <c r="N10" t="str">
        <f t="shared" ref="N10:N44" si="0">IF(ISBLANK(M10), "No", "Yes")</f>
        <v>Yes</v>
      </c>
      <c r="O10">
        <f t="shared" ref="O10:O44" si="1">INT((I10 - H10)/30)</f>
        <v>6</v>
      </c>
      <c r="P10">
        <f t="shared" ref="P10:P44" si="2">J10 * O10</f>
        <v>4800</v>
      </c>
      <c r="Q10" t="str">
        <f t="shared" ref="Q10:Q44" si="3">IF(AND(K10&lt;8, O10&gt;=6), "Low Engagement", "")</f>
        <v/>
      </c>
    </row>
    <row r="11" spans="3:17" x14ac:dyDescent="0.25">
      <c r="C11" t="s">
        <v>17</v>
      </c>
      <c r="D11" t="s">
        <v>18</v>
      </c>
      <c r="E11">
        <v>27</v>
      </c>
      <c r="F11" t="s">
        <v>13</v>
      </c>
      <c r="G11" t="s">
        <v>14</v>
      </c>
      <c r="H11">
        <v>45714</v>
      </c>
      <c r="I11">
        <v>45740</v>
      </c>
      <c r="J11">
        <v>800</v>
      </c>
      <c r="K11">
        <v>20</v>
      </c>
      <c r="L11" t="s">
        <v>19</v>
      </c>
      <c r="M11" t="s">
        <v>20</v>
      </c>
      <c r="N11" t="str">
        <f t="shared" si="0"/>
        <v>Yes</v>
      </c>
      <c r="O11">
        <f t="shared" si="1"/>
        <v>0</v>
      </c>
      <c r="P11">
        <f t="shared" si="2"/>
        <v>0</v>
      </c>
      <c r="Q11" t="str">
        <f t="shared" si="3"/>
        <v/>
      </c>
    </row>
    <row r="12" spans="3:17" x14ac:dyDescent="0.25">
      <c r="C12" t="s">
        <v>21</v>
      </c>
      <c r="D12" t="s">
        <v>22</v>
      </c>
      <c r="E12">
        <v>24</v>
      </c>
      <c r="F12" t="s">
        <v>13</v>
      </c>
      <c r="G12" t="s">
        <v>23</v>
      </c>
      <c r="H12">
        <v>45191</v>
      </c>
      <c r="I12">
        <v>45371</v>
      </c>
      <c r="J12">
        <v>1200</v>
      </c>
      <c r="K12">
        <v>18</v>
      </c>
      <c r="L12" t="s">
        <v>24</v>
      </c>
      <c r="M12" t="s">
        <v>25</v>
      </c>
      <c r="N12" t="str">
        <f t="shared" si="0"/>
        <v>Yes</v>
      </c>
      <c r="O12">
        <f t="shared" si="1"/>
        <v>6</v>
      </c>
      <c r="P12">
        <f t="shared" si="2"/>
        <v>7200</v>
      </c>
      <c r="Q12" t="str">
        <f t="shared" si="3"/>
        <v/>
      </c>
    </row>
    <row r="13" spans="3:17" x14ac:dyDescent="0.25">
      <c r="C13" t="s">
        <v>26</v>
      </c>
      <c r="D13" t="s">
        <v>27</v>
      </c>
      <c r="E13">
        <v>31</v>
      </c>
      <c r="F13" t="s">
        <v>28</v>
      </c>
      <c r="G13" t="s">
        <v>23</v>
      </c>
      <c r="H13">
        <v>45479</v>
      </c>
      <c r="I13">
        <v>45587</v>
      </c>
      <c r="J13">
        <v>1200</v>
      </c>
      <c r="K13">
        <v>16</v>
      </c>
      <c r="L13" t="s">
        <v>24</v>
      </c>
      <c r="M13" t="s">
        <v>29</v>
      </c>
      <c r="N13" t="str">
        <f t="shared" si="0"/>
        <v>Yes</v>
      </c>
      <c r="O13">
        <f t="shared" si="1"/>
        <v>3</v>
      </c>
      <c r="P13">
        <f t="shared" si="2"/>
        <v>3600</v>
      </c>
      <c r="Q13" t="str">
        <f t="shared" si="3"/>
        <v/>
      </c>
    </row>
    <row r="14" spans="3:17" x14ac:dyDescent="0.25">
      <c r="C14" t="s">
        <v>30</v>
      </c>
      <c r="D14" t="s">
        <v>31</v>
      </c>
      <c r="E14">
        <v>19</v>
      </c>
      <c r="F14" t="s">
        <v>13</v>
      </c>
      <c r="G14" t="s">
        <v>32</v>
      </c>
      <c r="H14">
        <v>45286</v>
      </c>
      <c r="I14">
        <v>45501</v>
      </c>
      <c r="J14">
        <v>2500</v>
      </c>
      <c r="K14">
        <v>12</v>
      </c>
      <c r="L14" t="s">
        <v>15</v>
      </c>
      <c r="M14" t="s">
        <v>33</v>
      </c>
      <c r="N14" t="str">
        <f t="shared" si="0"/>
        <v>Yes</v>
      </c>
      <c r="O14">
        <f t="shared" si="1"/>
        <v>7</v>
      </c>
      <c r="P14">
        <f t="shared" si="2"/>
        <v>17500</v>
      </c>
      <c r="Q14" t="str">
        <f t="shared" si="3"/>
        <v/>
      </c>
    </row>
    <row r="15" spans="3:17" x14ac:dyDescent="0.25">
      <c r="C15" t="s">
        <v>34</v>
      </c>
      <c r="D15" t="s">
        <v>35</v>
      </c>
      <c r="E15">
        <v>40</v>
      </c>
      <c r="F15" t="s">
        <v>13</v>
      </c>
      <c r="G15" t="s">
        <v>14</v>
      </c>
      <c r="H15">
        <v>45317</v>
      </c>
      <c r="I15">
        <v>45392</v>
      </c>
      <c r="J15">
        <v>800</v>
      </c>
      <c r="K15">
        <v>14</v>
      </c>
      <c r="L15" t="s">
        <v>36</v>
      </c>
      <c r="M15" t="s">
        <v>37</v>
      </c>
      <c r="N15" t="str">
        <f t="shared" si="0"/>
        <v>Yes</v>
      </c>
      <c r="O15">
        <f t="shared" si="1"/>
        <v>2</v>
      </c>
      <c r="P15">
        <f t="shared" si="2"/>
        <v>1600</v>
      </c>
      <c r="Q15" t="str">
        <f t="shared" si="3"/>
        <v/>
      </c>
    </row>
    <row r="16" spans="3:17" x14ac:dyDescent="0.25">
      <c r="C16" t="s">
        <v>38</v>
      </c>
      <c r="D16" t="s">
        <v>39</v>
      </c>
      <c r="E16">
        <v>41</v>
      </c>
      <c r="F16" t="s">
        <v>28</v>
      </c>
      <c r="G16" t="s">
        <v>14</v>
      </c>
      <c r="H16">
        <v>45588</v>
      </c>
      <c r="I16">
        <v>45677</v>
      </c>
      <c r="J16">
        <v>800</v>
      </c>
      <c r="K16">
        <v>25</v>
      </c>
      <c r="L16" t="s">
        <v>19</v>
      </c>
      <c r="N16" t="str">
        <f t="shared" si="0"/>
        <v>No</v>
      </c>
      <c r="O16">
        <f t="shared" si="1"/>
        <v>2</v>
      </c>
      <c r="P16">
        <f t="shared" si="2"/>
        <v>1600</v>
      </c>
      <c r="Q16" t="str">
        <f t="shared" si="3"/>
        <v/>
      </c>
    </row>
    <row r="17" spans="3:17" x14ac:dyDescent="0.25">
      <c r="C17" t="s">
        <v>40</v>
      </c>
      <c r="D17" t="s">
        <v>41</v>
      </c>
      <c r="E17">
        <v>43</v>
      </c>
      <c r="F17" t="s">
        <v>13</v>
      </c>
      <c r="G17" t="s">
        <v>42</v>
      </c>
      <c r="H17">
        <v>45450</v>
      </c>
      <c r="I17">
        <v>45563</v>
      </c>
      <c r="J17">
        <v>1800</v>
      </c>
      <c r="K17">
        <v>28</v>
      </c>
      <c r="L17" t="s">
        <v>43</v>
      </c>
      <c r="N17" t="str">
        <f t="shared" si="0"/>
        <v>No</v>
      </c>
      <c r="O17">
        <f t="shared" si="1"/>
        <v>3</v>
      </c>
      <c r="P17">
        <f t="shared" si="2"/>
        <v>5400</v>
      </c>
      <c r="Q17" t="str">
        <f t="shared" si="3"/>
        <v/>
      </c>
    </row>
    <row r="18" spans="3:17" x14ac:dyDescent="0.25">
      <c r="C18" t="s">
        <v>44</v>
      </c>
      <c r="D18" t="s">
        <v>45</v>
      </c>
      <c r="E18">
        <v>42</v>
      </c>
      <c r="F18" t="s">
        <v>13</v>
      </c>
      <c r="G18" t="s">
        <v>14</v>
      </c>
      <c r="H18">
        <v>45569</v>
      </c>
      <c r="I18">
        <v>45582</v>
      </c>
      <c r="J18">
        <v>800</v>
      </c>
      <c r="K18">
        <v>3</v>
      </c>
      <c r="L18" t="s">
        <v>43</v>
      </c>
      <c r="M18" t="s">
        <v>46</v>
      </c>
      <c r="N18" t="str">
        <f t="shared" si="0"/>
        <v>Yes</v>
      </c>
      <c r="O18">
        <f t="shared" si="1"/>
        <v>0</v>
      </c>
      <c r="P18">
        <f t="shared" si="2"/>
        <v>0</v>
      </c>
      <c r="Q18" t="str">
        <f t="shared" si="3"/>
        <v/>
      </c>
    </row>
    <row r="19" spans="3:17" x14ac:dyDescent="0.25">
      <c r="C19" t="s">
        <v>47</v>
      </c>
      <c r="D19" t="s">
        <v>48</v>
      </c>
      <c r="E19">
        <v>37</v>
      </c>
      <c r="F19" t="s">
        <v>13</v>
      </c>
      <c r="G19" t="s">
        <v>23</v>
      </c>
      <c r="H19">
        <v>45202</v>
      </c>
      <c r="I19">
        <v>45280</v>
      </c>
      <c r="J19">
        <v>1200</v>
      </c>
      <c r="K19">
        <v>29</v>
      </c>
      <c r="L19" t="s">
        <v>36</v>
      </c>
      <c r="M19" t="s">
        <v>49</v>
      </c>
      <c r="N19" t="str">
        <f t="shared" si="0"/>
        <v>Yes</v>
      </c>
      <c r="O19">
        <f t="shared" si="1"/>
        <v>2</v>
      </c>
      <c r="P19">
        <f t="shared" si="2"/>
        <v>2400</v>
      </c>
      <c r="Q19" t="str">
        <f t="shared" si="3"/>
        <v/>
      </c>
    </row>
    <row r="20" spans="3:17" x14ac:dyDescent="0.25">
      <c r="C20" t="s">
        <v>50</v>
      </c>
      <c r="D20" t="s">
        <v>51</v>
      </c>
      <c r="E20">
        <v>48</v>
      </c>
      <c r="F20" t="s">
        <v>28</v>
      </c>
      <c r="G20" t="s">
        <v>23</v>
      </c>
      <c r="H20">
        <v>45297</v>
      </c>
      <c r="I20">
        <v>45459</v>
      </c>
      <c r="J20">
        <v>1200</v>
      </c>
      <c r="K20">
        <v>13</v>
      </c>
      <c r="L20" t="s">
        <v>15</v>
      </c>
      <c r="M20" t="s">
        <v>52</v>
      </c>
      <c r="N20" t="str">
        <f t="shared" si="0"/>
        <v>Yes</v>
      </c>
      <c r="O20">
        <f t="shared" si="1"/>
        <v>5</v>
      </c>
      <c r="P20">
        <f t="shared" si="2"/>
        <v>6000</v>
      </c>
      <c r="Q20" t="str">
        <f t="shared" si="3"/>
        <v/>
      </c>
    </row>
    <row r="21" spans="3:17" x14ac:dyDescent="0.25">
      <c r="C21" t="s">
        <v>53</v>
      </c>
      <c r="D21" t="s">
        <v>54</v>
      </c>
      <c r="E21">
        <v>36</v>
      </c>
      <c r="F21" t="s">
        <v>13</v>
      </c>
      <c r="G21" t="s">
        <v>23</v>
      </c>
      <c r="H21">
        <v>45154</v>
      </c>
      <c r="I21">
        <v>45568</v>
      </c>
      <c r="J21">
        <v>1200</v>
      </c>
      <c r="K21">
        <v>19</v>
      </c>
      <c r="L21" t="s">
        <v>43</v>
      </c>
      <c r="M21" t="s">
        <v>55</v>
      </c>
      <c r="N21" t="str">
        <f t="shared" si="0"/>
        <v>Yes</v>
      </c>
      <c r="O21">
        <f t="shared" si="1"/>
        <v>13</v>
      </c>
      <c r="P21">
        <f t="shared" si="2"/>
        <v>15600</v>
      </c>
      <c r="Q21" t="str">
        <f t="shared" si="3"/>
        <v/>
      </c>
    </row>
    <row r="22" spans="3:17" x14ac:dyDescent="0.25">
      <c r="C22" t="s">
        <v>56</v>
      </c>
      <c r="D22" t="s">
        <v>57</v>
      </c>
      <c r="E22">
        <v>48</v>
      </c>
      <c r="F22" t="s">
        <v>28</v>
      </c>
      <c r="G22" t="s">
        <v>42</v>
      </c>
      <c r="H22">
        <v>45556</v>
      </c>
      <c r="I22">
        <v>45641</v>
      </c>
      <c r="J22">
        <v>1800</v>
      </c>
      <c r="K22">
        <v>22</v>
      </c>
      <c r="L22" t="s">
        <v>43</v>
      </c>
      <c r="N22" t="str">
        <f t="shared" si="0"/>
        <v>No</v>
      </c>
      <c r="O22">
        <f t="shared" si="1"/>
        <v>2</v>
      </c>
      <c r="P22">
        <f t="shared" si="2"/>
        <v>3600</v>
      </c>
      <c r="Q22" t="str">
        <f t="shared" si="3"/>
        <v/>
      </c>
    </row>
    <row r="23" spans="3:17" x14ac:dyDescent="0.25">
      <c r="C23" t="s">
        <v>58</v>
      </c>
      <c r="D23" t="s">
        <v>59</v>
      </c>
      <c r="E23">
        <v>39</v>
      </c>
      <c r="F23" t="s">
        <v>13</v>
      </c>
      <c r="G23" t="s">
        <v>23</v>
      </c>
      <c r="H23">
        <v>45065</v>
      </c>
      <c r="I23">
        <v>45242</v>
      </c>
      <c r="J23">
        <v>1200</v>
      </c>
      <c r="K23">
        <v>28</v>
      </c>
      <c r="L23" t="s">
        <v>36</v>
      </c>
      <c r="N23" t="str">
        <f t="shared" si="0"/>
        <v>No</v>
      </c>
      <c r="O23">
        <f t="shared" si="1"/>
        <v>5</v>
      </c>
      <c r="P23">
        <f t="shared" si="2"/>
        <v>6000</v>
      </c>
      <c r="Q23" t="str">
        <f t="shared" si="3"/>
        <v/>
      </c>
    </row>
    <row r="24" spans="3:17" x14ac:dyDescent="0.25">
      <c r="C24" t="s">
        <v>60</v>
      </c>
      <c r="D24" t="s">
        <v>61</v>
      </c>
      <c r="E24">
        <v>44</v>
      </c>
      <c r="F24" t="s">
        <v>28</v>
      </c>
      <c r="G24" t="s">
        <v>14</v>
      </c>
      <c r="H24">
        <v>45333</v>
      </c>
      <c r="I24">
        <v>45540</v>
      </c>
      <c r="J24">
        <v>800</v>
      </c>
      <c r="K24">
        <v>8</v>
      </c>
      <c r="L24" t="s">
        <v>24</v>
      </c>
      <c r="N24" t="str">
        <f t="shared" si="0"/>
        <v>No</v>
      </c>
      <c r="O24">
        <f t="shared" si="1"/>
        <v>6</v>
      </c>
      <c r="P24">
        <f t="shared" si="2"/>
        <v>4800</v>
      </c>
      <c r="Q24" t="str">
        <f t="shared" si="3"/>
        <v/>
      </c>
    </row>
    <row r="25" spans="3:17" x14ac:dyDescent="0.25">
      <c r="C25" t="s">
        <v>62</v>
      </c>
      <c r="D25" t="s">
        <v>63</v>
      </c>
      <c r="E25">
        <v>39</v>
      </c>
      <c r="F25" t="s">
        <v>13</v>
      </c>
      <c r="G25" t="s">
        <v>32</v>
      </c>
      <c r="H25">
        <v>45702</v>
      </c>
      <c r="I25">
        <v>45732</v>
      </c>
      <c r="J25">
        <v>2500</v>
      </c>
      <c r="K25">
        <v>14</v>
      </c>
      <c r="L25" t="s">
        <v>43</v>
      </c>
      <c r="N25" t="str">
        <f t="shared" si="0"/>
        <v>No</v>
      </c>
      <c r="O25">
        <f t="shared" si="1"/>
        <v>1</v>
      </c>
      <c r="P25">
        <f t="shared" si="2"/>
        <v>2500</v>
      </c>
      <c r="Q25" t="str">
        <f t="shared" si="3"/>
        <v/>
      </c>
    </row>
    <row r="26" spans="3:17" x14ac:dyDescent="0.25">
      <c r="C26" t="s">
        <v>64</v>
      </c>
      <c r="D26" t="s">
        <v>65</v>
      </c>
      <c r="E26">
        <v>35</v>
      </c>
      <c r="F26" t="s">
        <v>13</v>
      </c>
      <c r="G26" t="s">
        <v>23</v>
      </c>
      <c r="H26">
        <v>45329</v>
      </c>
      <c r="I26">
        <v>45685</v>
      </c>
      <c r="J26">
        <v>1200</v>
      </c>
      <c r="K26">
        <v>25</v>
      </c>
      <c r="L26" t="s">
        <v>24</v>
      </c>
      <c r="N26" t="str">
        <f t="shared" si="0"/>
        <v>No</v>
      </c>
      <c r="O26">
        <f t="shared" si="1"/>
        <v>11</v>
      </c>
      <c r="P26">
        <f t="shared" si="2"/>
        <v>13200</v>
      </c>
      <c r="Q26" t="str">
        <f t="shared" si="3"/>
        <v/>
      </c>
    </row>
    <row r="27" spans="3:17" x14ac:dyDescent="0.25">
      <c r="C27" t="s">
        <v>66</v>
      </c>
      <c r="D27" t="s">
        <v>67</v>
      </c>
      <c r="E27">
        <v>56</v>
      </c>
      <c r="F27" t="s">
        <v>28</v>
      </c>
      <c r="G27" t="s">
        <v>32</v>
      </c>
      <c r="H27">
        <v>45213</v>
      </c>
      <c r="I27">
        <v>45649</v>
      </c>
      <c r="J27">
        <v>2500</v>
      </c>
      <c r="K27">
        <v>13</v>
      </c>
      <c r="L27" t="s">
        <v>68</v>
      </c>
      <c r="N27" t="str">
        <f t="shared" si="0"/>
        <v>No</v>
      </c>
      <c r="O27">
        <f t="shared" si="1"/>
        <v>14</v>
      </c>
      <c r="P27">
        <f t="shared" si="2"/>
        <v>35000</v>
      </c>
      <c r="Q27" t="str">
        <f t="shared" si="3"/>
        <v/>
      </c>
    </row>
    <row r="28" spans="3:17" x14ac:dyDescent="0.25">
      <c r="C28" t="s">
        <v>69</v>
      </c>
      <c r="D28" t="s">
        <v>70</v>
      </c>
      <c r="E28">
        <v>27</v>
      </c>
      <c r="F28" t="s">
        <v>28</v>
      </c>
      <c r="G28" t="s">
        <v>14</v>
      </c>
      <c r="H28">
        <v>45354</v>
      </c>
      <c r="I28">
        <v>45664</v>
      </c>
      <c r="J28">
        <v>800</v>
      </c>
      <c r="K28">
        <v>26</v>
      </c>
      <c r="L28" t="s">
        <v>36</v>
      </c>
      <c r="N28" t="str">
        <f t="shared" si="0"/>
        <v>No</v>
      </c>
      <c r="O28">
        <f t="shared" si="1"/>
        <v>10</v>
      </c>
      <c r="P28">
        <f t="shared" si="2"/>
        <v>8000</v>
      </c>
      <c r="Q28" t="str">
        <f t="shared" si="3"/>
        <v/>
      </c>
    </row>
    <row r="29" spans="3:17" x14ac:dyDescent="0.25">
      <c r="C29" t="s">
        <v>71</v>
      </c>
      <c r="D29" t="s">
        <v>72</v>
      </c>
      <c r="E29">
        <v>28</v>
      </c>
      <c r="F29" t="s">
        <v>13</v>
      </c>
      <c r="G29" t="s">
        <v>32</v>
      </c>
      <c r="H29">
        <v>45417</v>
      </c>
      <c r="I29">
        <v>45608</v>
      </c>
      <c r="J29">
        <v>2500</v>
      </c>
      <c r="K29">
        <v>21</v>
      </c>
      <c r="L29" t="s">
        <v>36</v>
      </c>
      <c r="M29" t="s">
        <v>73</v>
      </c>
      <c r="N29" t="str">
        <f t="shared" si="0"/>
        <v>Yes</v>
      </c>
      <c r="O29">
        <f t="shared" si="1"/>
        <v>6</v>
      </c>
      <c r="P29">
        <f t="shared" si="2"/>
        <v>15000</v>
      </c>
      <c r="Q29" t="str">
        <f t="shared" si="3"/>
        <v/>
      </c>
    </row>
    <row r="30" spans="3:17" x14ac:dyDescent="0.25">
      <c r="C30" t="s">
        <v>74</v>
      </c>
      <c r="D30" t="s">
        <v>75</v>
      </c>
      <c r="E30">
        <v>57</v>
      </c>
      <c r="F30" t="s">
        <v>28</v>
      </c>
      <c r="G30" t="s">
        <v>42</v>
      </c>
      <c r="H30">
        <v>45146</v>
      </c>
      <c r="I30">
        <v>45674</v>
      </c>
      <c r="J30">
        <v>1800</v>
      </c>
      <c r="K30">
        <v>19</v>
      </c>
      <c r="L30" t="s">
        <v>36</v>
      </c>
      <c r="N30" t="str">
        <f t="shared" si="0"/>
        <v>No</v>
      </c>
      <c r="O30">
        <f t="shared" si="1"/>
        <v>17</v>
      </c>
      <c r="P30">
        <f t="shared" si="2"/>
        <v>30600</v>
      </c>
      <c r="Q30" t="str">
        <f t="shared" si="3"/>
        <v/>
      </c>
    </row>
    <row r="31" spans="3:17" x14ac:dyDescent="0.25">
      <c r="C31" s="36" t="s">
        <v>76</v>
      </c>
      <c r="D31" s="36" t="s">
        <v>77</v>
      </c>
      <c r="E31" s="36">
        <v>26</v>
      </c>
      <c r="F31" s="36" t="s">
        <v>28</v>
      </c>
      <c r="G31" s="36" t="s">
        <v>42</v>
      </c>
      <c r="H31" s="36">
        <v>45320</v>
      </c>
      <c r="I31" s="36">
        <v>45616</v>
      </c>
      <c r="J31" s="36">
        <v>1800</v>
      </c>
      <c r="K31" s="36">
        <v>5</v>
      </c>
      <c r="L31" s="36" t="s">
        <v>15</v>
      </c>
      <c r="M31" s="36"/>
      <c r="N31" s="36" t="str">
        <f t="shared" si="0"/>
        <v>No</v>
      </c>
      <c r="O31" s="36">
        <f t="shared" si="1"/>
        <v>9</v>
      </c>
      <c r="P31" s="36">
        <f t="shared" si="2"/>
        <v>16200</v>
      </c>
      <c r="Q31" s="9" t="str">
        <f t="shared" si="3"/>
        <v>Low Engagement</v>
      </c>
    </row>
    <row r="32" spans="3:17" x14ac:dyDescent="0.25">
      <c r="C32" t="s">
        <v>78</v>
      </c>
      <c r="D32" t="s">
        <v>79</v>
      </c>
      <c r="E32">
        <v>48</v>
      </c>
      <c r="F32" t="s">
        <v>13</v>
      </c>
      <c r="G32" t="s">
        <v>42</v>
      </c>
      <c r="H32">
        <v>45451</v>
      </c>
      <c r="I32">
        <v>45455</v>
      </c>
      <c r="J32">
        <v>1800</v>
      </c>
      <c r="K32">
        <v>18</v>
      </c>
      <c r="L32" t="s">
        <v>68</v>
      </c>
      <c r="N32" t="str">
        <f t="shared" si="0"/>
        <v>No</v>
      </c>
      <c r="O32">
        <f t="shared" si="1"/>
        <v>0</v>
      </c>
      <c r="P32">
        <f t="shared" si="2"/>
        <v>0</v>
      </c>
      <c r="Q32" t="str">
        <f t="shared" si="3"/>
        <v/>
      </c>
    </row>
    <row r="33" spans="3:17" x14ac:dyDescent="0.25">
      <c r="C33" s="36" t="s">
        <v>80</v>
      </c>
      <c r="D33" s="36" t="s">
        <v>81</v>
      </c>
      <c r="E33" s="36">
        <v>25</v>
      </c>
      <c r="F33" s="36" t="s">
        <v>28</v>
      </c>
      <c r="G33" s="36" t="s">
        <v>23</v>
      </c>
      <c r="H33" s="36">
        <v>45439</v>
      </c>
      <c r="I33" s="36">
        <v>45730</v>
      </c>
      <c r="J33" s="36">
        <v>1200</v>
      </c>
      <c r="K33" s="36">
        <v>6</v>
      </c>
      <c r="L33" s="36" t="s">
        <v>15</v>
      </c>
      <c r="M33" s="36"/>
      <c r="N33" s="36" t="str">
        <f t="shared" si="0"/>
        <v>No</v>
      </c>
      <c r="O33" s="36">
        <f t="shared" si="1"/>
        <v>9</v>
      </c>
      <c r="P33" s="36">
        <f t="shared" si="2"/>
        <v>10800</v>
      </c>
      <c r="Q33" t="str">
        <f t="shared" si="3"/>
        <v>Low Engagement</v>
      </c>
    </row>
    <row r="34" spans="3:17" x14ac:dyDescent="0.25">
      <c r="C34" t="s">
        <v>82</v>
      </c>
      <c r="D34" t="s">
        <v>83</v>
      </c>
      <c r="E34">
        <v>53</v>
      </c>
      <c r="F34" t="s">
        <v>13</v>
      </c>
      <c r="G34" t="s">
        <v>42</v>
      </c>
      <c r="H34">
        <v>45286</v>
      </c>
      <c r="I34">
        <v>45372</v>
      </c>
      <c r="J34">
        <v>1800</v>
      </c>
      <c r="K34">
        <v>17</v>
      </c>
      <c r="L34" t="s">
        <v>36</v>
      </c>
      <c r="M34" t="s">
        <v>84</v>
      </c>
      <c r="N34" t="str">
        <f t="shared" si="0"/>
        <v>Yes</v>
      </c>
      <c r="O34">
        <f t="shared" si="1"/>
        <v>2</v>
      </c>
      <c r="P34">
        <f t="shared" si="2"/>
        <v>3600</v>
      </c>
      <c r="Q34" t="str">
        <f t="shared" si="3"/>
        <v/>
      </c>
    </row>
    <row r="35" spans="3:17" x14ac:dyDescent="0.25">
      <c r="C35" t="s">
        <v>85</v>
      </c>
      <c r="D35" t="s">
        <v>86</v>
      </c>
      <c r="E35">
        <v>42</v>
      </c>
      <c r="F35" t="s">
        <v>28</v>
      </c>
      <c r="G35" t="s">
        <v>23</v>
      </c>
      <c r="H35">
        <v>45702</v>
      </c>
      <c r="I35">
        <v>45727</v>
      </c>
      <c r="J35">
        <v>1200</v>
      </c>
      <c r="K35">
        <v>3</v>
      </c>
      <c r="L35" t="s">
        <v>68</v>
      </c>
      <c r="N35" t="str">
        <f t="shared" si="0"/>
        <v>No</v>
      </c>
      <c r="O35">
        <f t="shared" si="1"/>
        <v>0</v>
      </c>
      <c r="P35">
        <f t="shared" si="2"/>
        <v>0</v>
      </c>
      <c r="Q35" t="str">
        <f t="shared" si="3"/>
        <v/>
      </c>
    </row>
    <row r="36" spans="3:17" x14ac:dyDescent="0.25">
      <c r="C36" t="s">
        <v>87</v>
      </c>
      <c r="D36" t="s">
        <v>88</v>
      </c>
      <c r="E36">
        <v>24</v>
      </c>
      <c r="F36" t="s">
        <v>13</v>
      </c>
      <c r="G36" t="s">
        <v>32</v>
      </c>
      <c r="H36">
        <v>45698</v>
      </c>
      <c r="I36">
        <v>45726</v>
      </c>
      <c r="J36">
        <v>2500</v>
      </c>
      <c r="K36">
        <v>28</v>
      </c>
      <c r="L36" t="s">
        <v>36</v>
      </c>
      <c r="N36" t="str">
        <f t="shared" si="0"/>
        <v>No</v>
      </c>
      <c r="O36">
        <f t="shared" si="1"/>
        <v>0</v>
      </c>
      <c r="P36">
        <f t="shared" si="2"/>
        <v>0</v>
      </c>
      <c r="Q36" t="str">
        <f t="shared" si="3"/>
        <v/>
      </c>
    </row>
    <row r="37" spans="3:17" x14ac:dyDescent="0.25">
      <c r="C37" t="s">
        <v>89</v>
      </c>
      <c r="D37" t="s">
        <v>90</v>
      </c>
      <c r="E37">
        <v>53</v>
      </c>
      <c r="F37" t="s">
        <v>13</v>
      </c>
      <c r="G37" t="s">
        <v>23</v>
      </c>
      <c r="H37">
        <v>45614</v>
      </c>
      <c r="I37">
        <v>45645</v>
      </c>
      <c r="J37">
        <v>1200</v>
      </c>
      <c r="K37">
        <v>23</v>
      </c>
      <c r="L37" t="s">
        <v>19</v>
      </c>
      <c r="N37" t="str">
        <f t="shared" si="0"/>
        <v>No</v>
      </c>
      <c r="O37">
        <f t="shared" si="1"/>
        <v>1</v>
      </c>
      <c r="P37">
        <f t="shared" si="2"/>
        <v>1200</v>
      </c>
      <c r="Q37" t="str">
        <f t="shared" si="3"/>
        <v/>
      </c>
    </row>
    <row r="38" spans="3:17" x14ac:dyDescent="0.25">
      <c r="C38" t="s">
        <v>91</v>
      </c>
      <c r="D38" t="s">
        <v>92</v>
      </c>
      <c r="E38">
        <v>29</v>
      </c>
      <c r="F38" t="s">
        <v>28</v>
      </c>
      <c r="G38" t="s">
        <v>32</v>
      </c>
      <c r="H38">
        <v>45401</v>
      </c>
      <c r="I38">
        <v>45408</v>
      </c>
      <c r="J38">
        <v>2500</v>
      </c>
      <c r="K38">
        <v>8</v>
      </c>
      <c r="L38" t="s">
        <v>24</v>
      </c>
      <c r="N38" t="str">
        <f t="shared" si="0"/>
        <v>No</v>
      </c>
      <c r="O38">
        <f t="shared" si="1"/>
        <v>0</v>
      </c>
      <c r="P38">
        <f t="shared" si="2"/>
        <v>0</v>
      </c>
      <c r="Q38" t="str">
        <f t="shared" si="3"/>
        <v/>
      </c>
    </row>
    <row r="39" spans="3:17" x14ac:dyDescent="0.25">
      <c r="C39" t="s">
        <v>93</v>
      </c>
      <c r="D39" t="s">
        <v>94</v>
      </c>
      <c r="E39">
        <v>31</v>
      </c>
      <c r="F39" t="s">
        <v>28</v>
      </c>
      <c r="G39" t="s">
        <v>32</v>
      </c>
      <c r="H39">
        <v>45667</v>
      </c>
      <c r="I39">
        <v>45745</v>
      </c>
      <c r="J39">
        <v>2500</v>
      </c>
      <c r="K39">
        <v>23</v>
      </c>
      <c r="L39" t="s">
        <v>43</v>
      </c>
      <c r="M39" t="s">
        <v>95</v>
      </c>
      <c r="N39" t="str">
        <f t="shared" si="0"/>
        <v>Yes</v>
      </c>
      <c r="O39">
        <f t="shared" si="1"/>
        <v>2</v>
      </c>
      <c r="P39">
        <f t="shared" si="2"/>
        <v>5000</v>
      </c>
      <c r="Q39" t="str">
        <f t="shared" si="3"/>
        <v/>
      </c>
    </row>
    <row r="40" spans="3:17" x14ac:dyDescent="0.25">
      <c r="C40" t="s">
        <v>96</v>
      </c>
      <c r="D40" t="s">
        <v>97</v>
      </c>
      <c r="E40">
        <v>52</v>
      </c>
      <c r="F40" t="s">
        <v>28</v>
      </c>
      <c r="G40" t="s">
        <v>14</v>
      </c>
      <c r="H40">
        <v>45088</v>
      </c>
      <c r="I40">
        <v>45656</v>
      </c>
      <c r="J40">
        <v>800</v>
      </c>
      <c r="K40">
        <v>9</v>
      </c>
      <c r="L40" t="s">
        <v>68</v>
      </c>
      <c r="M40" t="s">
        <v>98</v>
      </c>
      <c r="N40" t="str">
        <f t="shared" si="0"/>
        <v>Yes</v>
      </c>
      <c r="O40">
        <f t="shared" si="1"/>
        <v>18</v>
      </c>
      <c r="P40">
        <f t="shared" si="2"/>
        <v>14400</v>
      </c>
      <c r="Q40" t="str">
        <f t="shared" si="3"/>
        <v/>
      </c>
    </row>
    <row r="41" spans="3:17" x14ac:dyDescent="0.25">
      <c r="C41" s="36" t="s">
        <v>99</v>
      </c>
      <c r="D41" s="36" t="s">
        <v>100</v>
      </c>
      <c r="E41" s="36">
        <v>20</v>
      </c>
      <c r="F41" s="36" t="s">
        <v>13</v>
      </c>
      <c r="G41" s="36" t="s">
        <v>23</v>
      </c>
      <c r="H41" s="36">
        <v>45391</v>
      </c>
      <c r="I41" s="36">
        <v>45604</v>
      </c>
      <c r="J41" s="36">
        <v>1200</v>
      </c>
      <c r="K41" s="36">
        <v>2</v>
      </c>
      <c r="L41" s="36" t="s">
        <v>36</v>
      </c>
      <c r="M41" s="36"/>
      <c r="N41" s="36" t="str">
        <f t="shared" si="0"/>
        <v>No</v>
      </c>
      <c r="O41" s="36">
        <f t="shared" si="1"/>
        <v>7</v>
      </c>
      <c r="P41" s="36">
        <f t="shared" si="2"/>
        <v>8400</v>
      </c>
      <c r="Q41" t="str">
        <f t="shared" si="3"/>
        <v>Low Engagement</v>
      </c>
    </row>
    <row r="42" spans="3:17" x14ac:dyDescent="0.25">
      <c r="C42" t="s">
        <v>101</v>
      </c>
      <c r="D42" t="s">
        <v>102</v>
      </c>
      <c r="E42">
        <v>22</v>
      </c>
      <c r="F42" t="s">
        <v>13</v>
      </c>
      <c r="G42" t="s">
        <v>14</v>
      </c>
      <c r="H42">
        <v>45699</v>
      </c>
      <c r="I42">
        <v>45740</v>
      </c>
      <c r="J42">
        <v>800</v>
      </c>
      <c r="K42">
        <v>30</v>
      </c>
      <c r="L42" t="s">
        <v>36</v>
      </c>
      <c r="N42" t="str">
        <f t="shared" si="0"/>
        <v>No</v>
      </c>
      <c r="O42">
        <f t="shared" si="1"/>
        <v>1</v>
      </c>
      <c r="P42">
        <f t="shared" si="2"/>
        <v>800</v>
      </c>
      <c r="Q42" t="str">
        <f t="shared" si="3"/>
        <v/>
      </c>
    </row>
    <row r="43" spans="3:17" x14ac:dyDescent="0.25">
      <c r="C43" t="s">
        <v>103</v>
      </c>
      <c r="D43" t="s">
        <v>104</v>
      </c>
      <c r="E43">
        <v>23</v>
      </c>
      <c r="F43" t="s">
        <v>13</v>
      </c>
      <c r="G43" t="s">
        <v>42</v>
      </c>
      <c r="H43">
        <v>45588</v>
      </c>
      <c r="I43">
        <v>45721</v>
      </c>
      <c r="J43">
        <v>1800</v>
      </c>
      <c r="K43">
        <v>23</v>
      </c>
      <c r="L43" t="s">
        <v>19</v>
      </c>
      <c r="M43" t="s">
        <v>105</v>
      </c>
      <c r="N43" t="str">
        <f t="shared" si="0"/>
        <v>Yes</v>
      </c>
      <c r="O43">
        <f t="shared" si="1"/>
        <v>4</v>
      </c>
      <c r="P43">
        <f t="shared" si="2"/>
        <v>7200</v>
      </c>
      <c r="Q43" t="str">
        <f t="shared" si="3"/>
        <v/>
      </c>
    </row>
    <row r="44" spans="3:17" x14ac:dyDescent="0.25">
      <c r="C44" t="s">
        <v>106</v>
      </c>
      <c r="D44" t="s">
        <v>107</v>
      </c>
      <c r="E44">
        <v>27</v>
      </c>
      <c r="F44" t="s">
        <v>28</v>
      </c>
      <c r="G44" t="s">
        <v>23</v>
      </c>
      <c r="H44">
        <v>45312</v>
      </c>
      <c r="I44">
        <v>45652</v>
      </c>
      <c r="J44">
        <v>1200</v>
      </c>
      <c r="K44">
        <v>27</v>
      </c>
      <c r="L44" t="s">
        <v>19</v>
      </c>
      <c r="N44" t="str">
        <f t="shared" si="0"/>
        <v>No</v>
      </c>
      <c r="O44">
        <f t="shared" si="1"/>
        <v>11</v>
      </c>
      <c r="P44">
        <f t="shared" si="2"/>
        <v>13200</v>
      </c>
      <c r="Q44" t="str">
        <f t="shared" si="3"/>
        <v/>
      </c>
    </row>
    <row r="47" spans="3:17" x14ac:dyDescent="0.25">
      <c r="E47" s="53" t="s">
        <v>122</v>
      </c>
      <c r="F47" s="54"/>
      <c r="G47" s="54"/>
      <c r="H47" s="54"/>
      <c r="I47" s="54"/>
      <c r="J47" s="54"/>
    </row>
    <row r="48" spans="3:17" x14ac:dyDescent="0.25">
      <c r="E48" s="54"/>
      <c r="F48" s="54"/>
      <c r="G48" s="54"/>
      <c r="H48" s="54"/>
      <c r="I48" s="54"/>
      <c r="J48" s="54"/>
    </row>
    <row r="49" spans="5:10" x14ac:dyDescent="0.25">
      <c r="E49" s="54"/>
      <c r="F49" s="54"/>
      <c r="G49" s="54"/>
      <c r="H49" s="54"/>
      <c r="I49" s="54"/>
      <c r="J49" s="54"/>
    </row>
    <row r="50" spans="5:10" x14ac:dyDescent="0.25">
      <c r="E50" s="54"/>
      <c r="F50" s="54"/>
      <c r="G50" s="54"/>
      <c r="H50" s="54"/>
      <c r="I50" s="54"/>
      <c r="J50" s="54"/>
    </row>
    <row r="51" spans="5:10" x14ac:dyDescent="0.25">
      <c r="E51" s="54"/>
      <c r="F51" s="54"/>
      <c r="G51" s="54"/>
      <c r="H51" s="54"/>
      <c r="I51" s="54"/>
      <c r="J51" s="54"/>
    </row>
    <row r="52" spans="5:10" x14ac:dyDescent="0.25">
      <c r="E52" s="54"/>
      <c r="F52" s="54"/>
      <c r="G52" s="54"/>
      <c r="H52" s="54"/>
      <c r="I52" s="54"/>
      <c r="J52" s="54"/>
    </row>
  </sheetData>
  <mergeCells count="6">
    <mergeCell ref="E47:J52"/>
    <mergeCell ref="F2:O2"/>
    <mergeCell ref="F3:O3"/>
    <mergeCell ref="F4:O4"/>
    <mergeCell ref="F5:O5"/>
    <mergeCell ref="F6:O6"/>
  </mergeCells>
  <phoneticPr fontId="9" type="noConversion"/>
  <conditionalFormatting sqref="C10:P44">
    <cfRule type="expression" dxfId="1" priority="1">
      <formula>AND($I10&lt;8, $M10&gt;=6)</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DB32-909C-448B-9FD7-12DB1423F808}">
  <dimension ref="B1:AB79"/>
  <sheetViews>
    <sheetView showGridLines="0" workbookViewId="0">
      <selection activeCell="U40" sqref="U40"/>
    </sheetView>
  </sheetViews>
  <sheetFormatPr defaultRowHeight="15" x14ac:dyDescent="0.25"/>
  <sheetData>
    <row r="1" spans="2:28" ht="18.75" x14ac:dyDescent="0.25">
      <c r="B1" s="45" t="s">
        <v>158</v>
      </c>
      <c r="C1" s="45"/>
      <c r="D1" s="45"/>
      <c r="E1" s="45"/>
      <c r="F1" s="45"/>
      <c r="G1" s="45"/>
      <c r="H1" s="45"/>
      <c r="I1" s="45"/>
      <c r="J1" s="45"/>
      <c r="K1" s="45"/>
      <c r="L1" s="45"/>
      <c r="M1" s="45"/>
      <c r="N1" s="45"/>
      <c r="O1" s="45"/>
      <c r="P1" s="45"/>
      <c r="Q1" s="45"/>
      <c r="R1" s="45"/>
      <c r="S1" s="45"/>
      <c r="T1" s="45"/>
      <c r="U1" s="45"/>
      <c r="V1" s="45"/>
      <c r="W1" s="45"/>
      <c r="X1" s="45"/>
      <c r="Y1" s="45"/>
      <c r="Z1" s="45"/>
      <c r="AA1" s="45"/>
      <c r="AB1" s="45"/>
    </row>
    <row r="2" spans="2:28" x14ac:dyDescent="0.25">
      <c r="B2" s="58" t="s">
        <v>159</v>
      </c>
      <c r="C2" s="44"/>
      <c r="D2" s="44"/>
      <c r="E2" s="44"/>
      <c r="F2" s="44"/>
      <c r="G2" s="44"/>
      <c r="H2" s="44"/>
      <c r="I2" s="44"/>
      <c r="J2" s="44"/>
      <c r="K2" s="44"/>
      <c r="L2" s="44"/>
      <c r="M2" s="44"/>
      <c r="N2" s="44"/>
      <c r="O2" s="44"/>
      <c r="P2" s="44"/>
      <c r="Q2" s="44"/>
      <c r="R2" s="44"/>
      <c r="S2" s="44"/>
      <c r="T2" s="44"/>
      <c r="U2" s="44"/>
      <c r="V2" s="44"/>
      <c r="W2" s="44"/>
      <c r="X2" s="44"/>
      <c r="Y2" s="44"/>
      <c r="Z2" s="44"/>
      <c r="AA2" s="44"/>
      <c r="AB2" s="44"/>
    </row>
    <row r="3" spans="2:28" x14ac:dyDescent="0.25">
      <c r="B3" s="44"/>
      <c r="C3" s="44"/>
      <c r="D3" s="44"/>
      <c r="E3" s="44"/>
      <c r="F3" s="44"/>
      <c r="G3" s="44"/>
      <c r="H3" s="44"/>
      <c r="I3" s="44"/>
      <c r="J3" s="44"/>
      <c r="K3" s="44"/>
      <c r="L3" s="44"/>
      <c r="M3" s="44"/>
      <c r="N3" s="44"/>
      <c r="O3" s="44"/>
      <c r="P3" s="44"/>
      <c r="Q3" s="44"/>
      <c r="R3" s="44"/>
      <c r="S3" s="44"/>
      <c r="T3" s="44"/>
      <c r="U3" s="44"/>
      <c r="V3" s="44"/>
      <c r="W3" s="44"/>
      <c r="X3" s="44"/>
      <c r="Y3" s="44"/>
      <c r="Z3" s="44"/>
      <c r="AA3" s="44"/>
      <c r="AB3" s="44"/>
    </row>
    <row r="4" spans="2:28" x14ac:dyDescent="0.25">
      <c r="B4" s="59" t="s">
        <v>160</v>
      </c>
      <c r="C4" s="52"/>
      <c r="D4" s="52"/>
      <c r="E4" s="52"/>
      <c r="F4" s="52"/>
      <c r="G4" s="52"/>
      <c r="H4" s="52"/>
      <c r="I4" s="52"/>
      <c r="J4" s="52"/>
      <c r="K4" s="52"/>
      <c r="L4" s="52"/>
      <c r="M4" s="52"/>
      <c r="N4" s="52"/>
      <c r="O4" s="52"/>
      <c r="P4" s="52"/>
      <c r="Q4" s="52"/>
      <c r="R4" s="52"/>
      <c r="S4" s="52"/>
      <c r="T4" s="52"/>
      <c r="U4" s="52"/>
      <c r="V4" s="52"/>
      <c r="W4" s="52"/>
      <c r="X4" s="52"/>
      <c r="Y4" s="52"/>
      <c r="Z4" s="52"/>
      <c r="AA4" s="52"/>
      <c r="AB4" s="52"/>
    </row>
    <row r="5" spans="2:28" x14ac:dyDescent="0.25">
      <c r="B5" s="52"/>
      <c r="C5" s="52"/>
      <c r="D5" s="52"/>
      <c r="E5" s="52"/>
      <c r="F5" s="52"/>
      <c r="G5" s="52"/>
      <c r="H5" s="52"/>
      <c r="I5" s="52"/>
      <c r="J5" s="52"/>
      <c r="K5" s="52"/>
      <c r="L5" s="52"/>
      <c r="M5" s="52"/>
      <c r="N5" s="52"/>
      <c r="O5" s="52"/>
      <c r="P5" s="52"/>
      <c r="Q5" s="52"/>
      <c r="R5" s="52"/>
      <c r="S5" s="52"/>
      <c r="T5" s="52"/>
      <c r="U5" s="52"/>
      <c r="V5" s="52"/>
      <c r="W5" s="52"/>
      <c r="X5" s="52"/>
      <c r="Y5" s="52"/>
      <c r="Z5" s="52"/>
      <c r="AA5" s="52"/>
      <c r="AB5" s="52"/>
    </row>
    <row r="6" spans="2:28" x14ac:dyDescent="0.25">
      <c r="B6" s="59" t="s">
        <v>161</v>
      </c>
      <c r="C6" s="52"/>
      <c r="D6" s="52"/>
      <c r="E6" s="52"/>
      <c r="F6" s="52"/>
      <c r="G6" s="52"/>
      <c r="H6" s="52"/>
      <c r="I6" s="52"/>
      <c r="J6" s="52"/>
      <c r="K6" s="52"/>
      <c r="L6" s="52"/>
      <c r="M6" s="52"/>
      <c r="N6" s="52"/>
      <c r="O6" s="52"/>
      <c r="P6" s="52"/>
      <c r="Q6" s="52"/>
      <c r="R6" s="52"/>
      <c r="S6" s="52"/>
      <c r="T6" s="52"/>
      <c r="U6" s="52"/>
      <c r="V6" s="52"/>
      <c r="W6" s="52"/>
      <c r="X6" s="52"/>
      <c r="Y6" s="52"/>
      <c r="Z6" s="52"/>
      <c r="AA6" s="52"/>
      <c r="AB6" s="52"/>
    </row>
    <row r="7" spans="2:28" x14ac:dyDescent="0.25">
      <c r="B7" s="52" t="s">
        <v>162</v>
      </c>
      <c r="C7" s="52"/>
      <c r="D7" s="52"/>
      <c r="E7" s="52"/>
      <c r="F7" s="52"/>
      <c r="G7" s="52"/>
      <c r="H7" s="52"/>
      <c r="I7" s="52"/>
      <c r="J7" s="52"/>
      <c r="K7" s="52"/>
      <c r="L7" s="52"/>
      <c r="M7" s="52"/>
      <c r="N7" s="52"/>
      <c r="O7" s="52"/>
      <c r="P7" s="52"/>
      <c r="Q7" s="52"/>
      <c r="R7" s="52"/>
      <c r="S7" s="52"/>
      <c r="T7" s="52"/>
      <c r="U7" s="52"/>
      <c r="V7" s="52"/>
      <c r="W7" s="52"/>
      <c r="X7" s="52"/>
      <c r="Y7" s="52"/>
      <c r="Z7" s="52"/>
      <c r="AA7" s="52"/>
      <c r="AB7" s="52"/>
    </row>
    <row r="8" spans="2:28" x14ac:dyDescent="0.25">
      <c r="B8" s="52" t="s">
        <v>163</v>
      </c>
      <c r="C8" s="52"/>
      <c r="D8" s="52"/>
      <c r="E8" s="52"/>
      <c r="F8" s="52"/>
      <c r="G8" s="52"/>
      <c r="H8" s="52"/>
      <c r="I8" s="52"/>
      <c r="J8" s="52"/>
      <c r="K8" s="52"/>
      <c r="L8" s="52"/>
      <c r="M8" s="52"/>
      <c r="N8" s="52"/>
      <c r="O8" s="52"/>
      <c r="P8" s="52"/>
      <c r="Q8" s="52"/>
      <c r="R8" s="52"/>
      <c r="S8" s="52"/>
      <c r="T8" s="52"/>
      <c r="U8" s="52"/>
      <c r="V8" s="52"/>
      <c r="W8" s="52"/>
      <c r="X8" s="52"/>
      <c r="Y8" s="52"/>
      <c r="Z8" s="52"/>
      <c r="AA8" s="52"/>
      <c r="AB8" s="52"/>
    </row>
    <row r="9" spans="2:28" x14ac:dyDescent="0.25">
      <c r="B9" s="44" t="s">
        <v>164</v>
      </c>
      <c r="C9" s="44"/>
      <c r="D9" s="44"/>
      <c r="E9" s="44"/>
      <c r="F9" s="44"/>
      <c r="G9" s="44"/>
      <c r="H9" s="44"/>
      <c r="I9" s="44"/>
      <c r="J9" s="44"/>
      <c r="K9" s="44"/>
      <c r="L9" s="44"/>
      <c r="M9" s="44"/>
      <c r="N9" s="44"/>
      <c r="O9" s="44"/>
      <c r="P9" s="44"/>
      <c r="Q9" s="44"/>
      <c r="R9" s="44"/>
      <c r="S9" s="44"/>
      <c r="T9" s="44"/>
      <c r="U9" s="44"/>
      <c r="V9" s="44"/>
      <c r="W9" s="44"/>
      <c r="X9" s="44"/>
      <c r="Y9" s="44"/>
      <c r="Z9" s="44"/>
      <c r="AA9" s="44"/>
      <c r="AB9" s="44"/>
    </row>
    <row r="11" spans="2:28" x14ac:dyDescent="0.25">
      <c r="D11" s="9"/>
      <c r="E11" s="9"/>
      <c r="F11" s="9"/>
      <c r="G11" s="9"/>
      <c r="H11" s="9"/>
      <c r="I11" s="9"/>
      <c r="J11" s="9"/>
      <c r="K11" s="9"/>
      <c r="L11" s="9"/>
      <c r="M11" s="9"/>
      <c r="N11" s="9"/>
      <c r="O11" s="9"/>
      <c r="P11" s="9"/>
      <c r="Q11" s="9"/>
      <c r="R11" s="9"/>
      <c r="S11" s="9"/>
      <c r="T11" s="9"/>
      <c r="U11" s="9"/>
    </row>
    <row r="12" spans="2:28" ht="15" customHeight="1" x14ac:dyDescent="0.25">
      <c r="G12" s="10"/>
      <c r="H12" s="56" t="s">
        <v>125</v>
      </c>
      <c r="I12" s="56"/>
      <c r="J12" s="56"/>
      <c r="K12" s="56"/>
      <c r="L12" s="56"/>
      <c r="M12" s="56"/>
      <c r="N12" s="56"/>
      <c r="O12" s="56"/>
      <c r="P12" s="9"/>
      <c r="Q12" s="57" t="s">
        <v>126</v>
      </c>
      <c r="R12" s="57"/>
      <c r="S12" s="57"/>
      <c r="T12" s="57"/>
      <c r="U12" s="57"/>
    </row>
    <row r="13" spans="2:28" ht="15" customHeight="1" x14ac:dyDescent="0.25">
      <c r="G13" s="10"/>
      <c r="H13" s="56"/>
      <c r="I13" s="56"/>
      <c r="J13" s="56"/>
      <c r="K13" s="56"/>
      <c r="L13" s="56"/>
      <c r="M13" s="56"/>
      <c r="N13" s="56"/>
      <c r="O13" s="56"/>
      <c r="P13" s="9"/>
      <c r="Q13" s="57"/>
      <c r="R13" s="57"/>
      <c r="S13" s="57"/>
      <c r="T13" s="57"/>
      <c r="U13" s="57"/>
    </row>
    <row r="14" spans="2:28" x14ac:dyDescent="0.25">
      <c r="D14" s="9"/>
      <c r="E14" s="9"/>
      <c r="F14" s="9"/>
      <c r="G14" s="9"/>
      <c r="H14" s="9"/>
      <c r="I14" s="9"/>
      <c r="J14" s="9"/>
      <c r="K14" s="9"/>
      <c r="L14" s="9"/>
      <c r="M14" s="9"/>
      <c r="N14" s="9"/>
      <c r="O14" s="9"/>
      <c r="P14" s="9"/>
      <c r="Q14" s="9"/>
      <c r="R14" s="9"/>
      <c r="S14" s="9"/>
      <c r="T14" s="9"/>
      <c r="U14" s="9"/>
    </row>
    <row r="15" spans="2:28" ht="15.75" x14ac:dyDescent="0.25">
      <c r="D15" s="40" t="s">
        <v>111</v>
      </c>
      <c r="E15" s="17" t="s">
        <v>124</v>
      </c>
      <c r="F15" s="9"/>
      <c r="G15" s="9"/>
      <c r="H15" s="9"/>
      <c r="I15" s="9"/>
      <c r="J15" s="9"/>
      <c r="K15" s="9"/>
      <c r="L15" s="9"/>
      <c r="M15" s="9"/>
      <c r="N15" s="9"/>
      <c r="O15" s="9"/>
      <c r="P15" s="9"/>
      <c r="Q15" s="41" t="s">
        <v>111</v>
      </c>
      <c r="R15" s="13" t="s">
        <v>123</v>
      </c>
      <c r="S15" s="9"/>
      <c r="T15" s="9"/>
      <c r="U15" s="9"/>
    </row>
    <row r="16" spans="2:28" x14ac:dyDescent="0.25">
      <c r="D16" s="14" t="s">
        <v>68</v>
      </c>
      <c r="E16" s="18">
        <v>35000</v>
      </c>
      <c r="F16" s="9"/>
      <c r="G16" s="9"/>
      <c r="H16" s="9"/>
      <c r="I16" s="9"/>
      <c r="J16" s="9"/>
      <c r="K16" s="9"/>
      <c r="L16" s="9"/>
      <c r="M16" s="9"/>
      <c r="N16" s="9"/>
      <c r="O16" s="9"/>
      <c r="P16" s="9"/>
      <c r="Q16" s="14" t="s">
        <v>14</v>
      </c>
      <c r="R16" s="15">
        <v>4000</v>
      </c>
      <c r="S16" s="9"/>
      <c r="T16" s="9"/>
      <c r="U16" s="9"/>
    </row>
    <row r="17" spans="4:21" x14ac:dyDescent="0.25">
      <c r="D17" s="16" t="s">
        <v>32</v>
      </c>
      <c r="E17" s="18">
        <v>35000</v>
      </c>
      <c r="F17" s="9"/>
      <c r="G17" s="9"/>
      <c r="H17" s="9"/>
      <c r="I17" s="9"/>
      <c r="J17" s="9"/>
      <c r="K17" s="9"/>
      <c r="L17" s="9"/>
      <c r="M17" s="9"/>
      <c r="N17" s="9"/>
      <c r="O17" s="9"/>
      <c r="P17" s="9"/>
      <c r="Q17" s="14" t="s">
        <v>32</v>
      </c>
      <c r="R17" s="15">
        <v>10714.285714285714</v>
      </c>
      <c r="S17" s="9"/>
      <c r="T17" s="9"/>
      <c r="U17" s="9"/>
    </row>
    <row r="18" spans="4:21" x14ac:dyDescent="0.25">
      <c r="D18" s="19" t="s">
        <v>112</v>
      </c>
      <c r="E18" s="18">
        <v>35000</v>
      </c>
      <c r="F18" s="9"/>
      <c r="G18" s="9"/>
      <c r="H18" s="9"/>
      <c r="I18" s="9"/>
      <c r="J18" s="9"/>
      <c r="K18" s="9"/>
      <c r="L18" s="9"/>
      <c r="M18" s="9"/>
      <c r="N18" s="9"/>
      <c r="O18" s="9"/>
      <c r="P18" s="9"/>
      <c r="Q18" s="16" t="s">
        <v>112</v>
      </c>
      <c r="R18" s="15">
        <v>9375</v>
      </c>
      <c r="S18" s="9"/>
      <c r="T18" s="9"/>
      <c r="U18" s="9"/>
    </row>
    <row r="19" spans="4:21" x14ac:dyDescent="0.25">
      <c r="D19" s="16" t="s">
        <v>42</v>
      </c>
      <c r="E19" s="18">
        <v>0</v>
      </c>
      <c r="F19" s="9"/>
      <c r="G19" s="9"/>
      <c r="H19" s="9"/>
      <c r="I19" s="9"/>
      <c r="J19" s="9"/>
      <c r="K19" s="9"/>
      <c r="L19" s="9"/>
      <c r="M19" s="9"/>
      <c r="N19" s="9"/>
      <c r="O19" s="9"/>
      <c r="P19" s="9"/>
      <c r="Q19" s="16" t="s">
        <v>113</v>
      </c>
      <c r="R19" s="15">
        <v>12500</v>
      </c>
      <c r="S19" s="9"/>
      <c r="T19" s="9"/>
      <c r="U19" s="9"/>
    </row>
    <row r="20" spans="4:21" x14ac:dyDescent="0.25">
      <c r="D20" s="19" t="s">
        <v>112</v>
      </c>
      <c r="E20" s="18">
        <v>0</v>
      </c>
      <c r="F20" s="9"/>
      <c r="G20" s="9"/>
      <c r="H20" s="9"/>
      <c r="I20" s="9"/>
      <c r="J20" s="9"/>
      <c r="K20" s="9"/>
      <c r="L20" s="9"/>
      <c r="M20" s="9"/>
      <c r="N20" s="9"/>
      <c r="O20" s="9"/>
      <c r="P20" s="9"/>
      <c r="Q20" s="14" t="s">
        <v>42</v>
      </c>
      <c r="R20" s="15">
        <v>9514.2857142857138</v>
      </c>
      <c r="S20" s="9"/>
      <c r="T20" s="9"/>
      <c r="U20" s="9"/>
    </row>
    <row r="21" spans="4:21" x14ac:dyDescent="0.25">
      <c r="D21" s="16" t="s">
        <v>23</v>
      </c>
      <c r="E21" s="18">
        <v>0</v>
      </c>
      <c r="F21" s="9"/>
      <c r="G21" s="9"/>
      <c r="H21" s="9"/>
      <c r="I21" s="9"/>
      <c r="J21" s="9"/>
      <c r="K21" s="9"/>
      <c r="L21" s="9"/>
      <c r="M21" s="9"/>
      <c r="N21" s="9"/>
      <c r="O21" s="9"/>
      <c r="P21" s="9"/>
      <c r="Q21" s="16" t="s">
        <v>112</v>
      </c>
      <c r="R21" s="15">
        <v>11160</v>
      </c>
      <c r="S21" s="9"/>
      <c r="T21" s="9"/>
      <c r="U21" s="9"/>
    </row>
    <row r="22" spans="4:21" x14ac:dyDescent="0.25">
      <c r="D22" s="19" t="s">
        <v>112</v>
      </c>
      <c r="E22" s="18">
        <v>0</v>
      </c>
      <c r="F22" s="9"/>
      <c r="G22" s="9"/>
      <c r="H22" s="9"/>
      <c r="I22" s="9"/>
      <c r="J22" s="9"/>
      <c r="K22" s="9"/>
      <c r="L22" s="9"/>
      <c r="M22" s="9"/>
      <c r="N22" s="9"/>
      <c r="O22" s="9"/>
      <c r="P22" s="9"/>
      <c r="Q22" s="16" t="s">
        <v>113</v>
      </c>
      <c r="R22" s="15">
        <v>5400</v>
      </c>
      <c r="S22" s="9"/>
      <c r="T22" s="9"/>
      <c r="U22" s="9"/>
    </row>
    <row r="23" spans="4:21" x14ac:dyDescent="0.25">
      <c r="D23" s="11" t="s">
        <v>114</v>
      </c>
      <c r="E23" s="9">
        <v>35000</v>
      </c>
      <c r="F23" s="9"/>
      <c r="G23" s="9"/>
      <c r="H23" s="9"/>
      <c r="I23" s="9"/>
      <c r="J23" s="9"/>
      <c r="K23" s="9"/>
      <c r="L23" s="9"/>
      <c r="M23" s="9"/>
      <c r="N23" s="9"/>
      <c r="O23" s="9"/>
      <c r="P23" s="9"/>
      <c r="Q23" s="14" t="s">
        <v>23</v>
      </c>
      <c r="R23" s="15">
        <v>7300</v>
      </c>
      <c r="S23" s="9"/>
      <c r="T23" s="9"/>
      <c r="U23" s="9"/>
    </row>
    <row r="24" spans="4:21" x14ac:dyDescent="0.25">
      <c r="D24" s="9"/>
      <c r="E24" s="9"/>
      <c r="F24" s="9"/>
      <c r="G24" s="9"/>
      <c r="H24" s="9"/>
      <c r="I24" s="9"/>
      <c r="J24" s="9"/>
      <c r="K24" s="9"/>
      <c r="L24" s="9"/>
      <c r="M24" s="9"/>
      <c r="N24" s="9"/>
      <c r="O24" s="9"/>
      <c r="P24" s="9"/>
      <c r="Q24" s="16" t="s">
        <v>112</v>
      </c>
      <c r="R24" s="15">
        <v>7542.8571428571431</v>
      </c>
      <c r="S24" s="9"/>
      <c r="T24" s="9"/>
      <c r="U24" s="9"/>
    </row>
    <row r="25" spans="4:21" x14ac:dyDescent="0.25">
      <c r="D25" s="9"/>
      <c r="E25" s="9"/>
      <c r="F25" s="9"/>
      <c r="G25" s="9"/>
      <c r="H25" s="9"/>
      <c r="I25" s="9"/>
      <c r="J25" s="9"/>
      <c r="K25" s="9"/>
      <c r="L25" s="9"/>
      <c r="M25" s="9"/>
      <c r="N25" s="9"/>
      <c r="O25" s="9"/>
      <c r="P25" s="9"/>
      <c r="Q25" s="16" t="s">
        <v>113</v>
      </c>
      <c r="R25" s="15">
        <v>6960</v>
      </c>
      <c r="S25" s="9"/>
      <c r="T25" s="9"/>
      <c r="U25" s="9"/>
    </row>
    <row r="26" spans="4:21" x14ac:dyDescent="0.25">
      <c r="D26" s="9"/>
      <c r="E26" s="9"/>
      <c r="F26" s="9"/>
      <c r="G26" s="9"/>
      <c r="H26" s="9"/>
      <c r="I26" s="9"/>
      <c r="J26" s="9"/>
      <c r="K26" s="9"/>
      <c r="L26" s="9"/>
      <c r="M26" s="9"/>
      <c r="N26" s="9"/>
      <c r="O26" s="9"/>
      <c r="P26" s="9"/>
      <c r="Q26" s="11" t="s">
        <v>114</v>
      </c>
      <c r="R26" s="12">
        <v>7577.1428571428569</v>
      </c>
      <c r="S26" s="9"/>
      <c r="T26" s="9"/>
      <c r="U26" s="9"/>
    </row>
    <row r="27" spans="4:21" x14ac:dyDescent="0.25">
      <c r="D27" s="9"/>
      <c r="E27" s="9"/>
      <c r="F27" s="9"/>
      <c r="G27" s="9"/>
      <c r="H27" s="9"/>
      <c r="I27" s="9"/>
      <c r="J27" s="9"/>
      <c r="K27" s="9"/>
      <c r="L27" s="9"/>
      <c r="M27" s="9"/>
      <c r="N27" s="9"/>
      <c r="O27" s="9"/>
      <c r="P27" s="9"/>
      <c r="S27" s="9"/>
      <c r="T27" s="9"/>
      <c r="U27" s="9"/>
    </row>
    <row r="28" spans="4:21" x14ac:dyDescent="0.25">
      <c r="D28" s="9"/>
      <c r="E28" s="9"/>
      <c r="F28" s="9"/>
      <c r="G28" s="9"/>
      <c r="H28" s="9"/>
      <c r="I28" s="9"/>
      <c r="J28" s="9"/>
      <c r="K28" s="9"/>
      <c r="L28" s="9"/>
      <c r="M28" s="9"/>
      <c r="N28" s="9"/>
      <c r="O28" s="9"/>
      <c r="P28" s="9"/>
      <c r="S28" s="9"/>
      <c r="T28" s="9"/>
      <c r="U28" s="9"/>
    </row>
    <row r="29" spans="4:21" x14ac:dyDescent="0.25">
      <c r="D29" s="9"/>
      <c r="E29" s="9"/>
      <c r="F29" s="9"/>
      <c r="G29" s="9"/>
      <c r="H29" s="9"/>
      <c r="I29" s="9"/>
      <c r="J29" s="9"/>
      <c r="K29" s="9"/>
      <c r="L29" s="9"/>
      <c r="M29" s="9"/>
      <c r="N29" s="9"/>
      <c r="O29" s="9"/>
      <c r="P29" s="9"/>
      <c r="Q29" s="9"/>
      <c r="R29" s="9"/>
      <c r="S29" s="9"/>
      <c r="T29" s="9"/>
      <c r="U29" s="9"/>
    </row>
    <row r="30" spans="4:21" x14ac:dyDescent="0.25">
      <c r="D30" s="9"/>
      <c r="E30" s="9"/>
      <c r="F30" s="9"/>
      <c r="G30" s="9"/>
      <c r="H30" s="9"/>
      <c r="I30" s="9"/>
      <c r="J30" s="9"/>
      <c r="K30" s="9"/>
      <c r="L30" s="9"/>
      <c r="M30" s="9"/>
      <c r="N30" s="9"/>
      <c r="O30" s="9"/>
      <c r="P30" s="9"/>
      <c r="Q30" s="9"/>
      <c r="R30" s="9"/>
      <c r="S30" s="9"/>
      <c r="T30" s="9"/>
      <c r="U30" s="9"/>
    </row>
    <row r="31" spans="4:21" x14ac:dyDescent="0.25">
      <c r="D31" s="9"/>
      <c r="E31" s="9"/>
      <c r="F31" s="9"/>
      <c r="G31" s="9"/>
      <c r="H31" s="9"/>
      <c r="I31" s="9"/>
      <c r="J31" s="9"/>
      <c r="K31" s="9"/>
      <c r="L31" s="9"/>
      <c r="M31" s="9"/>
      <c r="N31" s="9"/>
      <c r="O31" s="9"/>
      <c r="P31" s="9"/>
      <c r="Q31" s="9"/>
      <c r="R31" s="9"/>
      <c r="S31" s="9"/>
      <c r="T31" s="9"/>
      <c r="U31" s="9"/>
    </row>
    <row r="32" spans="4:21" x14ac:dyDescent="0.25">
      <c r="D32" s="9"/>
      <c r="E32" s="9"/>
      <c r="F32" s="9"/>
      <c r="G32" s="9"/>
      <c r="H32" s="9"/>
      <c r="I32" s="9"/>
      <c r="J32" s="9"/>
      <c r="K32" s="9"/>
      <c r="L32" s="9"/>
      <c r="M32" s="9"/>
      <c r="N32" s="9"/>
      <c r="O32" s="9"/>
      <c r="P32" s="9"/>
      <c r="Q32" s="9"/>
      <c r="R32" s="9"/>
      <c r="S32" s="9"/>
      <c r="T32" s="9"/>
      <c r="U32" s="9"/>
    </row>
    <row r="33" spans="4:21" x14ac:dyDescent="0.25">
      <c r="D33" s="9"/>
      <c r="E33" s="9"/>
      <c r="F33" s="9"/>
      <c r="G33" s="9"/>
      <c r="H33" s="9"/>
      <c r="I33" s="9"/>
      <c r="J33" s="9"/>
      <c r="K33" s="9"/>
      <c r="L33" s="9"/>
      <c r="M33" s="9"/>
      <c r="N33" s="9"/>
      <c r="O33" s="9"/>
      <c r="P33" s="9"/>
      <c r="Q33" s="9"/>
      <c r="R33" s="9"/>
      <c r="S33" s="9"/>
      <c r="T33" s="9"/>
      <c r="U33" s="9"/>
    </row>
    <row r="34" spans="4:21" x14ac:dyDescent="0.25">
      <c r="D34" s="9"/>
      <c r="E34" s="9"/>
      <c r="F34" s="9"/>
      <c r="G34" s="9"/>
      <c r="H34" s="9"/>
      <c r="I34" s="9"/>
      <c r="J34" s="9"/>
      <c r="K34" s="9"/>
      <c r="L34" s="9"/>
      <c r="M34" s="9"/>
      <c r="N34" s="9"/>
      <c r="O34" s="9"/>
      <c r="P34" s="9"/>
      <c r="Q34" s="9"/>
      <c r="R34" s="9"/>
      <c r="S34" s="9"/>
      <c r="T34" s="9"/>
      <c r="U34" s="9"/>
    </row>
    <row r="35" spans="4:21" x14ac:dyDescent="0.25">
      <c r="D35" s="9"/>
      <c r="E35" s="9"/>
      <c r="F35" s="9"/>
      <c r="G35" s="9"/>
      <c r="H35" s="9"/>
      <c r="I35" s="9"/>
      <c r="J35" s="9"/>
      <c r="K35" s="9"/>
      <c r="L35" s="9"/>
      <c r="M35" s="9"/>
      <c r="N35" s="9"/>
      <c r="O35" s="9"/>
      <c r="P35" s="9"/>
      <c r="Q35" s="9"/>
      <c r="R35" s="9"/>
      <c r="S35" s="9"/>
      <c r="T35" s="9"/>
      <c r="U35" s="9"/>
    </row>
    <row r="36" spans="4:21" x14ac:dyDescent="0.25">
      <c r="D36" s="9"/>
      <c r="E36" s="9"/>
      <c r="F36" s="9"/>
      <c r="G36" s="9"/>
      <c r="H36" s="9"/>
      <c r="I36" s="9"/>
      <c r="J36" s="9"/>
      <c r="K36" s="9"/>
      <c r="L36" s="9"/>
      <c r="M36" s="9"/>
      <c r="N36" s="9"/>
      <c r="O36" s="9"/>
      <c r="P36" s="9"/>
      <c r="Q36" s="9"/>
      <c r="R36" s="9"/>
      <c r="S36" s="9"/>
      <c r="T36" s="9"/>
      <c r="U36" s="9"/>
    </row>
    <row r="37" spans="4:21" x14ac:dyDescent="0.25">
      <c r="D37" s="9"/>
      <c r="E37" s="9"/>
      <c r="F37" s="9"/>
      <c r="G37" s="9"/>
      <c r="H37" s="9"/>
      <c r="I37" s="9"/>
      <c r="J37" s="9"/>
      <c r="K37" s="9"/>
      <c r="L37" s="9"/>
      <c r="M37" s="9"/>
      <c r="N37" s="9"/>
      <c r="O37" s="9"/>
      <c r="P37" s="9"/>
      <c r="Q37" s="9"/>
      <c r="R37" s="9"/>
      <c r="S37" s="9"/>
      <c r="T37" s="9"/>
      <c r="U37" s="9"/>
    </row>
    <row r="38" spans="4:21" x14ac:dyDescent="0.25">
      <c r="D38" s="9"/>
      <c r="E38" s="9"/>
      <c r="F38" s="9"/>
      <c r="G38" s="9"/>
      <c r="H38" s="9"/>
      <c r="I38" s="9"/>
      <c r="J38" s="9"/>
      <c r="K38" s="9"/>
      <c r="L38" s="9"/>
      <c r="M38" s="9"/>
      <c r="N38" s="9"/>
      <c r="O38" s="9"/>
      <c r="P38" s="9"/>
      <c r="Q38" s="9"/>
      <c r="R38" s="9"/>
      <c r="S38" s="9"/>
      <c r="T38" s="9"/>
      <c r="U38" s="9"/>
    </row>
    <row r="39" spans="4:21" x14ac:dyDescent="0.25">
      <c r="D39" s="9"/>
      <c r="E39" s="9"/>
      <c r="F39" s="9"/>
      <c r="G39" s="9"/>
      <c r="H39" s="9"/>
      <c r="I39" s="9"/>
      <c r="J39" s="9"/>
      <c r="K39" s="9"/>
      <c r="L39" s="9"/>
      <c r="M39" s="9"/>
      <c r="N39" s="9"/>
      <c r="O39" s="9"/>
      <c r="P39" s="9"/>
      <c r="Q39" s="9"/>
      <c r="R39" s="9"/>
      <c r="S39" s="9"/>
      <c r="T39" s="9"/>
      <c r="U39" s="9"/>
    </row>
    <row r="40" spans="4:21" x14ac:dyDescent="0.25">
      <c r="D40" s="9"/>
      <c r="E40" s="9"/>
      <c r="F40" s="9"/>
      <c r="G40" s="9"/>
      <c r="H40" s="9"/>
      <c r="I40" s="9"/>
      <c r="J40" s="9"/>
      <c r="K40" s="9"/>
      <c r="L40" s="9"/>
      <c r="M40" s="9"/>
      <c r="N40" s="9"/>
      <c r="O40" s="9"/>
      <c r="P40" s="9"/>
      <c r="Q40" s="9"/>
      <c r="R40" s="9"/>
      <c r="S40" s="9"/>
      <c r="T40" s="9"/>
      <c r="U40" s="9"/>
    </row>
    <row r="41" spans="4:21" x14ac:dyDescent="0.25">
      <c r="D41" s="9"/>
      <c r="E41" s="9"/>
      <c r="F41" s="9"/>
      <c r="G41" s="9"/>
      <c r="H41" s="9"/>
      <c r="I41" s="9"/>
      <c r="J41" s="9"/>
      <c r="K41" s="9"/>
      <c r="L41" s="9"/>
      <c r="M41" s="9"/>
      <c r="N41" s="9"/>
      <c r="O41" s="9"/>
      <c r="P41" s="9"/>
      <c r="Q41" s="9"/>
      <c r="R41" s="9"/>
      <c r="S41" s="9"/>
      <c r="T41" s="9"/>
      <c r="U41" s="9"/>
    </row>
    <row r="42" spans="4:21" x14ac:dyDescent="0.25">
      <c r="D42" s="9"/>
      <c r="E42" s="9"/>
      <c r="F42" s="9"/>
      <c r="G42" s="9"/>
      <c r="H42" s="9"/>
      <c r="I42" s="9"/>
      <c r="J42" s="9"/>
      <c r="K42" s="9"/>
      <c r="L42" s="9"/>
      <c r="M42" s="9"/>
      <c r="N42" s="9"/>
      <c r="O42" s="9"/>
      <c r="P42" s="9"/>
      <c r="Q42" s="9"/>
      <c r="R42" s="9"/>
      <c r="S42" s="9"/>
      <c r="T42" s="9"/>
      <c r="U42" s="9"/>
    </row>
    <row r="43" spans="4:21" x14ac:dyDescent="0.25">
      <c r="D43" s="9"/>
      <c r="E43" s="9"/>
      <c r="F43" s="9"/>
      <c r="G43" s="9"/>
      <c r="H43" s="9"/>
      <c r="I43" s="9"/>
      <c r="J43" s="9"/>
      <c r="K43" s="9"/>
      <c r="L43" s="9"/>
      <c r="M43" s="9"/>
      <c r="N43" s="9"/>
      <c r="O43" s="9"/>
      <c r="P43" s="9"/>
      <c r="Q43" s="9"/>
      <c r="R43" s="9"/>
      <c r="S43" s="9"/>
      <c r="T43" s="9"/>
      <c r="U43" s="9"/>
    </row>
    <row r="44" spans="4:21" x14ac:dyDescent="0.25">
      <c r="D44" s="9"/>
      <c r="E44" s="9"/>
      <c r="F44" s="9"/>
      <c r="G44" s="9"/>
      <c r="H44" s="9"/>
      <c r="I44" s="9"/>
      <c r="J44" s="9"/>
      <c r="K44" s="9"/>
      <c r="L44" s="9"/>
      <c r="M44" s="9"/>
      <c r="N44" s="9"/>
      <c r="O44" s="9"/>
      <c r="P44" s="9"/>
      <c r="Q44" s="9"/>
      <c r="R44" s="9"/>
      <c r="S44" s="9"/>
      <c r="T44" s="9"/>
      <c r="U44" s="9"/>
    </row>
    <row r="45" spans="4:21" x14ac:dyDescent="0.25">
      <c r="D45" s="9"/>
      <c r="E45" s="9"/>
      <c r="F45" s="9"/>
      <c r="G45" s="9"/>
      <c r="H45" s="9"/>
      <c r="I45" s="9"/>
      <c r="J45" s="9"/>
      <c r="K45" s="9"/>
      <c r="L45" s="9"/>
      <c r="M45" s="9"/>
      <c r="N45" s="9"/>
      <c r="O45" s="9"/>
      <c r="P45" s="9"/>
      <c r="Q45" s="9"/>
      <c r="R45" s="9"/>
      <c r="S45" s="9"/>
      <c r="T45" s="9"/>
      <c r="U45" s="9"/>
    </row>
    <row r="46" spans="4:21" x14ac:dyDescent="0.25">
      <c r="D46" s="9"/>
      <c r="E46" s="9"/>
      <c r="F46" s="9"/>
      <c r="G46" s="9"/>
      <c r="H46" s="9"/>
      <c r="I46" s="9"/>
      <c r="J46" s="9"/>
      <c r="K46" s="9"/>
      <c r="L46" s="9"/>
      <c r="M46" s="9"/>
      <c r="N46" s="9"/>
      <c r="O46" s="9"/>
      <c r="P46" s="9"/>
      <c r="Q46" s="9"/>
      <c r="R46" s="9"/>
      <c r="S46" s="9"/>
      <c r="T46" s="9"/>
      <c r="U46" s="9"/>
    </row>
    <row r="47" spans="4:21" x14ac:dyDescent="0.25">
      <c r="D47" s="9"/>
      <c r="E47" s="9"/>
      <c r="F47" s="9"/>
      <c r="G47" s="9"/>
      <c r="H47" s="9"/>
      <c r="I47" s="9"/>
      <c r="J47" s="9"/>
      <c r="K47" s="9"/>
      <c r="L47" s="9"/>
      <c r="M47" s="9"/>
      <c r="N47" s="9"/>
      <c r="O47" s="9"/>
      <c r="P47" s="9"/>
      <c r="Q47" s="9"/>
      <c r="R47" s="9"/>
      <c r="S47" s="9"/>
      <c r="T47" s="9"/>
      <c r="U47" s="9"/>
    </row>
    <row r="48" spans="4:21" x14ac:dyDescent="0.25">
      <c r="D48" s="9"/>
      <c r="E48" s="9"/>
      <c r="F48" s="9"/>
      <c r="G48" s="9"/>
      <c r="H48" s="9"/>
      <c r="I48" s="9"/>
      <c r="J48" s="9"/>
      <c r="K48" s="9"/>
      <c r="L48" s="9"/>
      <c r="M48" s="9"/>
      <c r="N48" s="9"/>
      <c r="O48" s="9"/>
      <c r="P48" s="9"/>
      <c r="Q48" s="9"/>
      <c r="R48" s="9"/>
      <c r="S48" s="9"/>
      <c r="T48" s="9"/>
      <c r="U48" s="9"/>
    </row>
    <row r="49" spans="4:21" x14ac:dyDescent="0.25">
      <c r="D49" s="9"/>
      <c r="E49" s="9"/>
      <c r="F49" s="9"/>
      <c r="G49" s="9"/>
      <c r="H49" s="9"/>
      <c r="I49" s="9"/>
      <c r="J49" s="9"/>
      <c r="K49" s="9"/>
      <c r="L49" s="9"/>
      <c r="M49" s="9"/>
      <c r="N49" s="9"/>
      <c r="O49" s="9"/>
      <c r="P49" s="9"/>
      <c r="Q49" s="9"/>
      <c r="R49" s="9"/>
      <c r="S49" s="9"/>
      <c r="T49" s="9"/>
      <c r="U49" s="9"/>
    </row>
    <row r="50" spans="4:21" x14ac:dyDescent="0.25">
      <c r="D50" s="9"/>
      <c r="E50" s="9"/>
      <c r="F50" s="9"/>
      <c r="G50" s="55" t="s">
        <v>135</v>
      </c>
      <c r="H50" s="55"/>
      <c r="I50" s="55"/>
      <c r="J50" s="55"/>
      <c r="K50" s="55"/>
      <c r="L50" s="55"/>
      <c r="M50" s="55"/>
      <c r="N50" s="55"/>
      <c r="O50" s="55"/>
      <c r="P50" s="9"/>
      <c r="Q50" s="9"/>
      <c r="R50" s="9"/>
      <c r="S50" s="9"/>
      <c r="T50" s="9"/>
      <c r="U50" s="9"/>
    </row>
    <row r="51" spans="4:21" x14ac:dyDescent="0.25">
      <c r="D51" s="9"/>
      <c r="E51" s="9"/>
      <c r="F51" s="9"/>
      <c r="G51" s="55"/>
      <c r="H51" s="55"/>
      <c r="I51" s="55"/>
      <c r="J51" s="55"/>
      <c r="K51" s="55"/>
      <c r="L51" s="55"/>
      <c r="M51" s="55"/>
      <c r="N51" s="55"/>
      <c r="O51" s="55"/>
      <c r="P51" s="9"/>
      <c r="Q51" s="9"/>
      <c r="R51" s="9"/>
      <c r="S51" s="9"/>
      <c r="T51" s="9"/>
      <c r="U51" s="9"/>
    </row>
    <row r="52" spans="4:21" x14ac:dyDescent="0.25">
      <c r="D52" s="9"/>
      <c r="E52" s="9"/>
      <c r="F52" s="9"/>
      <c r="G52" s="55"/>
      <c r="H52" s="55"/>
      <c r="I52" s="55"/>
      <c r="J52" s="55"/>
      <c r="K52" s="55"/>
      <c r="L52" s="55"/>
      <c r="M52" s="55"/>
      <c r="N52" s="55"/>
      <c r="O52" s="55"/>
      <c r="P52" s="9"/>
      <c r="Q52" s="9"/>
      <c r="R52" s="9"/>
      <c r="S52" s="9"/>
      <c r="T52" s="9"/>
      <c r="U52" s="9"/>
    </row>
    <row r="53" spans="4:21" x14ac:dyDescent="0.25">
      <c r="D53" s="9"/>
      <c r="E53" s="9"/>
      <c r="F53" s="9"/>
      <c r="G53" s="55"/>
      <c r="H53" s="55"/>
      <c r="I53" s="55"/>
      <c r="J53" s="55"/>
      <c r="K53" s="55"/>
      <c r="L53" s="55"/>
      <c r="M53" s="55"/>
      <c r="N53" s="55"/>
      <c r="O53" s="55"/>
      <c r="P53" s="9"/>
      <c r="Q53" s="9"/>
      <c r="R53" s="9"/>
      <c r="S53" s="9"/>
      <c r="T53" s="9"/>
      <c r="U53" s="9"/>
    </row>
    <row r="54" spans="4:21" x14ac:dyDescent="0.25">
      <c r="D54" s="9"/>
      <c r="E54" s="9"/>
      <c r="F54" s="9"/>
      <c r="G54" s="55"/>
      <c r="H54" s="55"/>
      <c r="I54" s="55"/>
      <c r="J54" s="55"/>
      <c r="K54" s="55"/>
      <c r="L54" s="55"/>
      <c r="M54" s="55"/>
      <c r="N54" s="55"/>
      <c r="O54" s="55"/>
      <c r="P54" s="9"/>
      <c r="Q54" s="9"/>
      <c r="R54" s="9"/>
      <c r="S54" s="9"/>
      <c r="T54" s="9"/>
      <c r="U54" s="9"/>
    </row>
    <row r="55" spans="4:21" x14ac:dyDescent="0.25">
      <c r="D55" s="9"/>
      <c r="E55" s="9"/>
      <c r="F55" s="9"/>
      <c r="G55" s="55"/>
      <c r="H55" s="55"/>
      <c r="I55" s="55"/>
      <c r="J55" s="55"/>
      <c r="K55" s="55"/>
      <c r="L55" s="55"/>
      <c r="M55" s="55"/>
      <c r="N55" s="55"/>
      <c r="O55" s="55"/>
      <c r="P55" s="9"/>
      <c r="Q55" s="9"/>
      <c r="R55" s="9"/>
      <c r="S55" s="9"/>
      <c r="T55" s="9"/>
      <c r="U55" s="9"/>
    </row>
    <row r="56" spans="4:21" x14ac:dyDescent="0.25">
      <c r="D56" s="9"/>
      <c r="E56" s="9"/>
      <c r="F56" s="9"/>
      <c r="G56" s="55"/>
      <c r="H56" s="55"/>
      <c r="I56" s="55"/>
      <c r="J56" s="55"/>
      <c r="K56" s="55"/>
      <c r="L56" s="55"/>
      <c r="M56" s="55"/>
      <c r="N56" s="55"/>
      <c r="O56" s="55"/>
      <c r="P56" s="9"/>
      <c r="Q56" s="9"/>
      <c r="R56" s="9"/>
      <c r="S56" s="9"/>
      <c r="T56" s="9"/>
      <c r="U56" s="9"/>
    </row>
    <row r="57" spans="4:21" x14ac:dyDescent="0.25">
      <c r="D57" s="9"/>
      <c r="E57" s="9"/>
      <c r="F57" s="9"/>
      <c r="G57" s="55"/>
      <c r="H57" s="55"/>
      <c r="I57" s="55"/>
      <c r="J57" s="55"/>
      <c r="K57" s="55"/>
      <c r="L57" s="55"/>
      <c r="M57" s="55"/>
      <c r="N57" s="55"/>
      <c r="O57" s="55"/>
      <c r="P57" s="9"/>
      <c r="Q57" s="9"/>
      <c r="R57" s="9"/>
      <c r="S57" s="9"/>
      <c r="T57" s="9"/>
      <c r="U57" s="9"/>
    </row>
    <row r="58" spans="4:21" x14ac:dyDescent="0.25">
      <c r="D58" s="9"/>
      <c r="E58" s="9"/>
      <c r="F58" s="9"/>
      <c r="G58" s="55"/>
      <c r="H58" s="55"/>
      <c r="I58" s="55"/>
      <c r="J58" s="55"/>
      <c r="K58" s="55"/>
      <c r="L58" s="55"/>
      <c r="M58" s="55"/>
      <c r="N58" s="55"/>
      <c r="O58" s="55"/>
      <c r="P58" s="9"/>
      <c r="Q58" s="9"/>
      <c r="R58" s="9"/>
      <c r="S58" s="9"/>
      <c r="T58" s="9"/>
      <c r="U58" s="9"/>
    </row>
    <row r="59" spans="4:21" x14ac:dyDescent="0.25">
      <c r="D59" s="9"/>
      <c r="E59" s="9"/>
      <c r="F59" s="9"/>
      <c r="G59" s="55"/>
      <c r="H59" s="55"/>
      <c r="I59" s="55"/>
      <c r="J59" s="55"/>
      <c r="K59" s="55"/>
      <c r="L59" s="55"/>
      <c r="M59" s="55"/>
      <c r="N59" s="55"/>
      <c r="O59" s="55"/>
      <c r="P59" s="9"/>
      <c r="Q59" s="9"/>
      <c r="R59" s="9"/>
      <c r="S59" s="9"/>
      <c r="T59" s="9"/>
      <c r="U59" s="9"/>
    </row>
    <row r="60" spans="4:21" x14ac:dyDescent="0.25">
      <c r="D60" s="9"/>
      <c r="E60" s="9"/>
      <c r="F60" s="9"/>
      <c r="G60" s="55"/>
      <c r="H60" s="55"/>
      <c r="I60" s="55"/>
      <c r="J60" s="55"/>
      <c r="K60" s="55"/>
      <c r="L60" s="55"/>
      <c r="M60" s="55"/>
      <c r="N60" s="55"/>
      <c r="O60" s="55"/>
      <c r="P60" s="9"/>
      <c r="Q60" s="9"/>
      <c r="R60" s="9"/>
      <c r="S60" s="9"/>
      <c r="T60" s="9"/>
      <c r="U60" s="9"/>
    </row>
    <row r="61" spans="4:21" x14ac:dyDescent="0.25">
      <c r="D61" s="9"/>
      <c r="E61" s="9"/>
      <c r="F61" s="9"/>
      <c r="G61" s="55"/>
      <c r="H61" s="55"/>
      <c r="I61" s="55"/>
      <c r="J61" s="55"/>
      <c r="K61" s="55"/>
      <c r="L61" s="55"/>
      <c r="M61" s="55"/>
      <c r="N61" s="55"/>
      <c r="O61" s="55"/>
      <c r="P61" s="9"/>
      <c r="Q61" s="9"/>
      <c r="R61" s="9"/>
      <c r="S61" s="9"/>
      <c r="T61" s="9"/>
      <c r="U61" s="9"/>
    </row>
    <row r="62" spans="4:21" x14ac:dyDescent="0.25">
      <c r="D62" s="9"/>
      <c r="E62" s="9"/>
      <c r="F62" s="9"/>
      <c r="G62" s="55"/>
      <c r="H62" s="55"/>
      <c r="I62" s="55"/>
      <c r="J62" s="55"/>
      <c r="K62" s="55"/>
      <c r="L62" s="55"/>
      <c r="M62" s="55"/>
      <c r="N62" s="55"/>
      <c r="O62" s="55"/>
      <c r="P62" s="9"/>
      <c r="Q62" s="9"/>
      <c r="R62" s="9"/>
      <c r="S62" s="9"/>
      <c r="T62" s="9"/>
      <c r="U62" s="9"/>
    </row>
    <row r="63" spans="4:21" x14ac:dyDescent="0.25">
      <c r="D63" s="9"/>
      <c r="E63" s="9"/>
      <c r="F63" s="9"/>
      <c r="G63" s="55"/>
      <c r="H63" s="55"/>
      <c r="I63" s="55"/>
      <c r="J63" s="55"/>
      <c r="K63" s="55"/>
      <c r="L63" s="55"/>
      <c r="M63" s="55"/>
      <c r="N63" s="55"/>
      <c r="O63" s="55"/>
      <c r="P63" s="9"/>
      <c r="Q63" s="9"/>
      <c r="R63" s="9"/>
      <c r="S63" s="9"/>
      <c r="T63" s="9"/>
      <c r="U63" s="9"/>
    </row>
    <row r="64" spans="4:21" x14ac:dyDescent="0.25">
      <c r="D64" s="9"/>
      <c r="E64" s="9"/>
      <c r="F64" s="9"/>
      <c r="G64" s="55"/>
      <c r="H64" s="55"/>
      <c r="I64" s="55"/>
      <c r="J64" s="55"/>
      <c r="K64" s="55"/>
      <c r="L64" s="55"/>
      <c r="M64" s="55"/>
      <c r="N64" s="55"/>
      <c r="O64" s="55"/>
      <c r="P64" s="9"/>
      <c r="Q64" s="9"/>
      <c r="R64" s="9"/>
      <c r="S64" s="9"/>
      <c r="T64" s="9"/>
      <c r="U64" s="9"/>
    </row>
    <row r="65" spans="4:21" x14ac:dyDescent="0.25">
      <c r="D65" s="9"/>
      <c r="E65" s="9"/>
      <c r="F65" s="9"/>
      <c r="G65" s="55"/>
      <c r="H65" s="55"/>
      <c r="I65" s="55"/>
      <c r="J65" s="55"/>
      <c r="K65" s="55"/>
      <c r="L65" s="55"/>
      <c r="M65" s="55"/>
      <c r="N65" s="55"/>
      <c r="O65" s="55"/>
      <c r="P65" s="9"/>
      <c r="Q65" s="9"/>
      <c r="R65" s="9"/>
      <c r="S65" s="9"/>
      <c r="T65" s="9"/>
      <c r="U65" s="9"/>
    </row>
    <row r="66" spans="4:21" x14ac:dyDescent="0.25">
      <c r="D66" s="9"/>
      <c r="E66" s="9"/>
      <c r="F66" s="9"/>
      <c r="G66" s="55"/>
      <c r="H66" s="55"/>
      <c r="I66" s="55"/>
      <c r="J66" s="55"/>
      <c r="K66" s="55"/>
      <c r="L66" s="55"/>
      <c r="M66" s="55"/>
      <c r="N66" s="55"/>
      <c r="O66" s="55"/>
      <c r="P66" s="9"/>
      <c r="Q66" s="9"/>
      <c r="R66" s="9"/>
      <c r="S66" s="9"/>
      <c r="T66" s="9"/>
      <c r="U66" s="9"/>
    </row>
    <row r="67" spans="4:21" x14ac:dyDescent="0.25">
      <c r="D67" s="9"/>
      <c r="E67" s="9"/>
      <c r="F67" s="9"/>
      <c r="G67" s="55"/>
      <c r="H67" s="55"/>
      <c r="I67" s="55"/>
      <c r="J67" s="55"/>
      <c r="K67" s="55"/>
      <c r="L67" s="55"/>
      <c r="M67" s="55"/>
      <c r="N67" s="55"/>
      <c r="O67" s="55"/>
      <c r="P67" s="9"/>
      <c r="Q67" s="9"/>
      <c r="R67" s="9"/>
      <c r="S67" s="9"/>
      <c r="T67" s="9"/>
      <c r="U67" s="9"/>
    </row>
    <row r="68" spans="4:21" x14ac:dyDescent="0.25">
      <c r="D68" s="9"/>
      <c r="E68" s="9"/>
      <c r="F68" s="9"/>
      <c r="G68" s="55"/>
      <c r="H68" s="55"/>
      <c r="I68" s="55"/>
      <c r="J68" s="55"/>
      <c r="K68" s="55"/>
      <c r="L68" s="55"/>
      <c r="M68" s="55"/>
      <c r="N68" s="55"/>
      <c r="O68" s="55"/>
      <c r="P68" s="9"/>
      <c r="Q68" s="9"/>
      <c r="R68" s="9"/>
      <c r="S68" s="9"/>
      <c r="T68" s="9"/>
      <c r="U68" s="9"/>
    </row>
    <row r="69" spans="4:21" x14ac:dyDescent="0.25">
      <c r="D69" s="9"/>
      <c r="E69" s="9"/>
      <c r="F69" s="9"/>
      <c r="G69" s="55"/>
      <c r="H69" s="55"/>
      <c r="I69" s="55"/>
      <c r="J69" s="55"/>
      <c r="K69" s="55"/>
      <c r="L69" s="55"/>
      <c r="M69" s="55"/>
      <c r="N69" s="55"/>
      <c r="O69" s="55"/>
      <c r="P69" s="9"/>
      <c r="Q69" s="9"/>
      <c r="R69" s="9"/>
      <c r="S69" s="9"/>
      <c r="T69" s="9"/>
      <c r="U69" s="9"/>
    </row>
    <row r="70" spans="4:21" x14ac:dyDescent="0.25">
      <c r="D70" s="9"/>
      <c r="E70" s="9"/>
      <c r="F70" s="9"/>
      <c r="G70" s="55"/>
      <c r="H70" s="55"/>
      <c r="I70" s="55"/>
      <c r="J70" s="55"/>
      <c r="K70" s="55"/>
      <c r="L70" s="55"/>
      <c r="M70" s="55"/>
      <c r="N70" s="55"/>
      <c r="O70" s="55"/>
      <c r="P70" s="9"/>
      <c r="Q70" s="9"/>
      <c r="R70" s="9"/>
      <c r="S70" s="9"/>
      <c r="T70" s="9"/>
      <c r="U70" s="9"/>
    </row>
    <row r="71" spans="4:21" x14ac:dyDescent="0.25">
      <c r="D71" s="9"/>
      <c r="E71" s="9"/>
      <c r="F71" s="9"/>
      <c r="G71" s="55"/>
      <c r="H71" s="55"/>
      <c r="I71" s="55"/>
      <c r="J71" s="55"/>
      <c r="K71" s="55"/>
      <c r="L71" s="55"/>
      <c r="M71" s="55"/>
      <c r="N71" s="55"/>
      <c r="O71" s="55"/>
      <c r="P71" s="9"/>
      <c r="Q71" s="9"/>
      <c r="R71" s="9"/>
      <c r="S71" s="9"/>
      <c r="T71" s="9"/>
      <c r="U71" s="9"/>
    </row>
    <row r="72" spans="4:21" x14ac:dyDescent="0.25">
      <c r="D72" s="9"/>
      <c r="E72" s="9"/>
      <c r="F72" s="9"/>
      <c r="G72" s="55"/>
      <c r="H72" s="55"/>
      <c r="I72" s="55"/>
      <c r="J72" s="55"/>
      <c r="K72" s="55"/>
      <c r="L72" s="55"/>
      <c r="M72" s="55"/>
      <c r="N72" s="55"/>
      <c r="O72" s="55"/>
      <c r="P72" s="9"/>
      <c r="Q72" s="9"/>
      <c r="R72" s="9"/>
      <c r="S72" s="9"/>
      <c r="T72" s="9"/>
      <c r="U72" s="9"/>
    </row>
    <row r="73" spans="4:21" x14ac:dyDescent="0.25">
      <c r="D73" s="9"/>
      <c r="E73" s="9"/>
      <c r="F73" s="9"/>
      <c r="G73" s="55"/>
      <c r="H73" s="55"/>
      <c r="I73" s="55"/>
      <c r="J73" s="55"/>
      <c r="K73" s="55"/>
      <c r="L73" s="55"/>
      <c r="M73" s="55"/>
      <c r="N73" s="55"/>
      <c r="O73" s="55"/>
      <c r="P73" s="9"/>
      <c r="Q73" s="9"/>
      <c r="R73" s="9"/>
      <c r="S73" s="9"/>
      <c r="T73" s="9"/>
      <c r="U73" s="9"/>
    </row>
    <row r="74" spans="4:21" x14ac:dyDescent="0.25">
      <c r="D74" s="9"/>
      <c r="E74" s="9"/>
      <c r="F74" s="9"/>
      <c r="G74" s="55"/>
      <c r="H74" s="55"/>
      <c r="I74" s="55"/>
      <c r="J74" s="55"/>
      <c r="K74" s="55"/>
      <c r="L74" s="55"/>
      <c r="M74" s="55"/>
      <c r="N74" s="55"/>
      <c r="O74" s="55"/>
      <c r="P74" s="9"/>
      <c r="Q74" s="9"/>
      <c r="R74" s="9"/>
      <c r="S74" s="9"/>
      <c r="T74" s="9"/>
      <c r="U74" s="9"/>
    </row>
    <row r="75" spans="4:21" x14ac:dyDescent="0.25">
      <c r="D75" s="9"/>
      <c r="E75" s="9"/>
      <c r="F75" s="9"/>
      <c r="G75" s="55"/>
      <c r="H75" s="55"/>
      <c r="I75" s="55"/>
      <c r="J75" s="55"/>
      <c r="K75" s="55"/>
      <c r="L75" s="55"/>
      <c r="M75" s="55"/>
      <c r="N75" s="55"/>
      <c r="O75" s="55"/>
      <c r="P75" s="9"/>
      <c r="Q75" s="9"/>
      <c r="R75" s="9"/>
      <c r="S75" s="9"/>
      <c r="T75" s="9"/>
      <c r="U75" s="9"/>
    </row>
    <row r="76" spans="4:21" x14ac:dyDescent="0.25">
      <c r="D76" s="9"/>
      <c r="E76" s="9"/>
      <c r="F76" s="9"/>
      <c r="G76" s="9"/>
      <c r="H76" s="9"/>
      <c r="I76" s="9"/>
      <c r="J76" s="9"/>
      <c r="K76" s="9"/>
      <c r="L76" s="9"/>
      <c r="M76" s="9"/>
      <c r="N76" s="9"/>
      <c r="O76" s="9"/>
      <c r="P76" s="9"/>
      <c r="Q76" s="9"/>
      <c r="R76" s="9"/>
      <c r="S76" s="9"/>
      <c r="T76" s="9"/>
      <c r="U76" s="9"/>
    </row>
    <row r="77" spans="4:21" x14ac:dyDescent="0.25">
      <c r="D77" s="9"/>
      <c r="E77" s="9"/>
      <c r="F77" s="9"/>
      <c r="G77" s="9"/>
      <c r="H77" s="9"/>
      <c r="I77" s="9"/>
      <c r="J77" s="9"/>
      <c r="K77" s="9"/>
      <c r="L77" s="9"/>
      <c r="M77" s="9"/>
      <c r="N77" s="9"/>
      <c r="O77" s="9"/>
      <c r="P77" s="9"/>
      <c r="Q77" s="9"/>
      <c r="R77" s="9"/>
      <c r="S77" s="9"/>
      <c r="T77" s="9"/>
      <c r="U77" s="9"/>
    </row>
    <row r="78" spans="4:21" x14ac:dyDescent="0.25">
      <c r="D78" s="9"/>
      <c r="E78" s="9"/>
      <c r="F78" s="9"/>
      <c r="G78" s="9"/>
      <c r="H78" s="9"/>
      <c r="I78" s="9"/>
      <c r="J78" s="9"/>
      <c r="K78" s="9"/>
      <c r="L78" s="9"/>
      <c r="M78" s="9"/>
      <c r="N78" s="9"/>
      <c r="O78" s="9"/>
      <c r="P78" s="9"/>
      <c r="Q78" s="9"/>
      <c r="R78" s="9"/>
      <c r="S78" s="9"/>
      <c r="T78" s="9"/>
      <c r="U78" s="9"/>
    </row>
    <row r="79" spans="4:21" x14ac:dyDescent="0.25">
      <c r="D79" s="9"/>
      <c r="E79" s="9"/>
      <c r="F79" s="9"/>
      <c r="G79" s="9"/>
      <c r="H79" s="9"/>
      <c r="I79" s="9"/>
      <c r="J79" s="9"/>
      <c r="K79" s="9"/>
      <c r="L79" s="9"/>
      <c r="M79" s="9"/>
      <c r="N79" s="9"/>
      <c r="O79" s="9"/>
      <c r="P79" s="9"/>
      <c r="Q79" s="9"/>
      <c r="R79" s="9"/>
      <c r="S79" s="9"/>
      <c r="T79" s="9"/>
      <c r="U79" s="9"/>
    </row>
  </sheetData>
  <mergeCells count="10">
    <mergeCell ref="G50:O75"/>
    <mergeCell ref="H12:O13"/>
    <mergeCell ref="Q12:U13"/>
    <mergeCell ref="B9:AB9"/>
    <mergeCell ref="B1:AB1"/>
    <mergeCell ref="B2:AB3"/>
    <mergeCell ref="B4:AB5"/>
    <mergeCell ref="B6:AB6"/>
    <mergeCell ref="B7:AB7"/>
    <mergeCell ref="B8:AB8"/>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61676-9923-4C13-9E50-F100075CEF4B}">
  <dimension ref="E1:T63"/>
  <sheetViews>
    <sheetView topLeftCell="A30" workbookViewId="0">
      <selection activeCell="L62" sqref="L62"/>
    </sheetView>
  </sheetViews>
  <sheetFormatPr defaultRowHeight="15" x14ac:dyDescent="0.25"/>
  <cols>
    <col min="4" max="4" width="13.5703125" customWidth="1"/>
    <col min="5" max="5" width="14.5703125" customWidth="1"/>
    <col min="6" max="6" width="15.85546875" customWidth="1"/>
    <col min="7" max="7" width="11.7109375" customWidth="1"/>
    <col min="11" max="11" width="10.140625" customWidth="1"/>
    <col min="12" max="12" width="16.28515625" customWidth="1"/>
    <col min="13" max="13" width="16.7109375" customWidth="1"/>
    <col min="15" max="15" width="12.140625" customWidth="1"/>
    <col min="16" max="16" width="11.28515625" customWidth="1"/>
    <col min="17" max="17" width="17.7109375" customWidth="1"/>
  </cols>
  <sheetData>
    <row r="1" spans="5:20" ht="18.75" x14ac:dyDescent="0.3">
      <c r="G1" s="67" t="s">
        <v>165</v>
      </c>
      <c r="H1" s="68"/>
      <c r="I1" s="68"/>
      <c r="J1" s="68"/>
      <c r="K1" s="68"/>
      <c r="L1" s="68"/>
      <c r="M1" s="68"/>
      <c r="N1" s="68"/>
      <c r="O1" s="68"/>
      <c r="P1" s="68"/>
      <c r="Q1" s="68"/>
      <c r="R1" s="68"/>
      <c r="S1" s="69"/>
    </row>
    <row r="2" spans="5:20" x14ac:dyDescent="0.25">
      <c r="G2" s="43" t="s">
        <v>168</v>
      </c>
      <c r="H2" s="70"/>
      <c r="I2" s="70"/>
      <c r="J2" s="70"/>
      <c r="K2" s="70"/>
      <c r="L2" s="70"/>
      <c r="M2" s="70"/>
      <c r="N2" s="70"/>
      <c r="O2" s="70"/>
      <c r="P2" s="70"/>
      <c r="Q2" s="70"/>
      <c r="R2" s="70"/>
      <c r="S2" s="71"/>
    </row>
    <row r="3" spans="5:20" x14ac:dyDescent="0.25">
      <c r="G3" s="60" t="s">
        <v>169</v>
      </c>
      <c r="H3" s="61"/>
      <c r="I3" s="61"/>
      <c r="J3" s="61"/>
      <c r="K3" s="61"/>
      <c r="L3" s="61"/>
      <c r="M3" s="61"/>
      <c r="N3" s="61"/>
      <c r="O3" s="61"/>
      <c r="P3" s="61"/>
      <c r="Q3" s="61"/>
      <c r="R3" s="61"/>
      <c r="S3" s="62"/>
    </row>
    <row r="4" spans="5:20" x14ac:dyDescent="0.25">
      <c r="G4" s="60" t="s">
        <v>170</v>
      </c>
      <c r="H4" s="61"/>
      <c r="I4" s="61"/>
      <c r="J4" s="61"/>
      <c r="K4" s="61"/>
      <c r="L4" s="61"/>
      <c r="M4" s="61"/>
      <c r="N4" s="61"/>
      <c r="O4" s="61"/>
      <c r="P4" s="61"/>
      <c r="Q4" s="61"/>
      <c r="R4" s="61"/>
      <c r="S4" s="62"/>
    </row>
    <row r="5" spans="5:20" x14ac:dyDescent="0.25">
      <c r="G5" s="60" t="s">
        <v>167</v>
      </c>
      <c r="H5" s="61"/>
      <c r="I5" s="61"/>
      <c r="J5" s="61"/>
      <c r="K5" s="61"/>
      <c r="L5" s="61"/>
      <c r="M5" s="61"/>
      <c r="N5" s="61"/>
      <c r="O5" s="61"/>
      <c r="P5" s="61"/>
      <c r="Q5" s="61"/>
      <c r="R5" s="61"/>
      <c r="S5" s="62"/>
    </row>
    <row r="6" spans="5:20" x14ac:dyDescent="0.25">
      <c r="G6" s="60" t="s">
        <v>166</v>
      </c>
      <c r="H6" s="61"/>
      <c r="I6" s="61"/>
      <c r="J6" s="61"/>
      <c r="K6" s="61"/>
      <c r="L6" s="61"/>
      <c r="M6" s="61"/>
      <c r="N6" s="61"/>
      <c r="O6" s="61"/>
      <c r="P6" s="61"/>
      <c r="Q6" s="61"/>
      <c r="R6" s="61"/>
      <c r="S6" s="62"/>
    </row>
    <row r="7" spans="5:20" x14ac:dyDescent="0.25">
      <c r="G7" s="63" t="s">
        <v>171</v>
      </c>
      <c r="H7" s="64"/>
      <c r="I7" s="64"/>
      <c r="J7" s="64"/>
      <c r="K7" s="64"/>
      <c r="L7" s="64"/>
      <c r="M7" s="64"/>
      <c r="N7" s="64"/>
      <c r="O7" s="64"/>
      <c r="P7" s="64"/>
      <c r="Q7" s="64"/>
      <c r="R7" s="64"/>
      <c r="S7" s="65"/>
    </row>
    <row r="9" spans="5:20" x14ac:dyDescent="0.25">
      <c r="E9" t="s">
        <v>0</v>
      </c>
      <c r="F9" t="s">
        <v>1</v>
      </c>
      <c r="G9" t="s">
        <v>2</v>
      </c>
      <c r="H9" t="s">
        <v>3</v>
      </c>
      <c r="I9" t="s">
        <v>4</v>
      </c>
      <c r="J9" t="s">
        <v>5</v>
      </c>
      <c r="K9" t="s">
        <v>6</v>
      </c>
      <c r="L9" t="s">
        <v>7</v>
      </c>
      <c r="M9" t="s">
        <v>8</v>
      </c>
      <c r="N9" t="s">
        <v>9</v>
      </c>
      <c r="O9" t="s">
        <v>10</v>
      </c>
      <c r="P9" t="s">
        <v>110</v>
      </c>
      <c r="Q9" t="s">
        <v>109</v>
      </c>
      <c r="R9" t="s">
        <v>117</v>
      </c>
      <c r="S9" t="s">
        <v>121</v>
      </c>
      <c r="T9" t="s">
        <v>128</v>
      </c>
    </row>
    <row r="10" spans="5:20" x14ac:dyDescent="0.25">
      <c r="E10" t="s">
        <v>11</v>
      </c>
      <c r="F10" t="s">
        <v>12</v>
      </c>
      <c r="G10">
        <v>59</v>
      </c>
      <c r="H10" t="s">
        <v>13</v>
      </c>
      <c r="I10" t="s">
        <v>14</v>
      </c>
      <c r="J10">
        <v>45235</v>
      </c>
      <c r="K10">
        <v>45425</v>
      </c>
      <c r="L10">
        <v>800</v>
      </c>
      <c r="M10">
        <v>25</v>
      </c>
      <c r="N10" t="s">
        <v>15</v>
      </c>
      <c r="O10" t="s">
        <v>16</v>
      </c>
      <c r="P10" t="str">
        <f t="shared" ref="P10:P44" si="0">IF(ISBLANK(O10), "No", "Yes")</f>
        <v>Yes</v>
      </c>
      <c r="Q10">
        <f t="shared" ref="Q10:Q44" si="1">INT((K10 - J10)/30)</f>
        <v>6</v>
      </c>
      <c r="R10">
        <f t="shared" ref="R10:R44" si="2">L10 * Q10</f>
        <v>4800</v>
      </c>
      <c r="S10" t="str">
        <f t="shared" ref="S10:S44" si="3">IF(AND(M10&lt;8, Q10&gt;=6), "Low Engagement", "")</f>
        <v/>
      </c>
      <c r="T10" t="str">
        <f>IF(Sheet1__298[[#This Row],[Age]]&lt;=30, "Youth", IF(Sheet1__298[[#This Row],[Age]]&lt;=45, "Adult", "Senior"))</f>
        <v>Senior</v>
      </c>
    </row>
    <row r="11" spans="5:20" x14ac:dyDescent="0.25">
      <c r="E11" t="s">
        <v>17</v>
      </c>
      <c r="F11" t="s">
        <v>18</v>
      </c>
      <c r="G11">
        <v>27</v>
      </c>
      <c r="H11" t="s">
        <v>13</v>
      </c>
      <c r="I11" t="s">
        <v>14</v>
      </c>
      <c r="J11">
        <v>45714</v>
      </c>
      <c r="K11">
        <v>45740</v>
      </c>
      <c r="L11">
        <v>800</v>
      </c>
      <c r="M11">
        <v>20</v>
      </c>
      <c r="N11" t="s">
        <v>19</v>
      </c>
      <c r="O11" t="s">
        <v>20</v>
      </c>
      <c r="P11" t="str">
        <f t="shared" si="0"/>
        <v>Yes</v>
      </c>
      <c r="Q11">
        <f t="shared" si="1"/>
        <v>0</v>
      </c>
      <c r="R11">
        <f t="shared" si="2"/>
        <v>0</v>
      </c>
      <c r="S11" t="str">
        <f t="shared" si="3"/>
        <v/>
      </c>
      <c r="T11" t="str">
        <f>IF(Sheet1__298[[#This Row],[Age]]&lt;=30, "Youth", IF(Sheet1__298[[#This Row],[Age]]&lt;=45, "Adult", "Senior"))</f>
        <v>Youth</v>
      </c>
    </row>
    <row r="12" spans="5:20" x14ac:dyDescent="0.25">
      <c r="E12" t="s">
        <v>21</v>
      </c>
      <c r="F12" t="s">
        <v>22</v>
      </c>
      <c r="G12">
        <v>24</v>
      </c>
      <c r="H12" t="s">
        <v>13</v>
      </c>
      <c r="I12" t="s">
        <v>23</v>
      </c>
      <c r="J12">
        <v>45191</v>
      </c>
      <c r="K12">
        <v>45371</v>
      </c>
      <c r="L12">
        <v>1200</v>
      </c>
      <c r="M12">
        <v>18</v>
      </c>
      <c r="N12" t="s">
        <v>24</v>
      </c>
      <c r="O12" t="s">
        <v>25</v>
      </c>
      <c r="P12" t="str">
        <f t="shared" si="0"/>
        <v>Yes</v>
      </c>
      <c r="Q12">
        <f t="shared" si="1"/>
        <v>6</v>
      </c>
      <c r="R12">
        <f t="shared" si="2"/>
        <v>7200</v>
      </c>
      <c r="S12" t="str">
        <f t="shared" si="3"/>
        <v/>
      </c>
      <c r="T12" t="str">
        <f>IF(Sheet1__298[[#This Row],[Age]]&lt;=30, "Youth", IF(Sheet1__298[[#This Row],[Age]]&lt;=45, "Adult", "Senior"))</f>
        <v>Youth</v>
      </c>
    </row>
    <row r="13" spans="5:20" x14ac:dyDescent="0.25">
      <c r="E13" t="s">
        <v>26</v>
      </c>
      <c r="F13" t="s">
        <v>27</v>
      </c>
      <c r="G13">
        <v>31</v>
      </c>
      <c r="H13" t="s">
        <v>28</v>
      </c>
      <c r="I13" t="s">
        <v>23</v>
      </c>
      <c r="J13">
        <v>45479</v>
      </c>
      <c r="K13">
        <v>45587</v>
      </c>
      <c r="L13">
        <v>1200</v>
      </c>
      <c r="M13">
        <v>16</v>
      </c>
      <c r="N13" t="s">
        <v>24</v>
      </c>
      <c r="O13" t="s">
        <v>29</v>
      </c>
      <c r="P13" t="str">
        <f t="shared" si="0"/>
        <v>Yes</v>
      </c>
      <c r="Q13">
        <f t="shared" si="1"/>
        <v>3</v>
      </c>
      <c r="R13">
        <f t="shared" si="2"/>
        <v>3600</v>
      </c>
      <c r="S13" t="str">
        <f t="shared" si="3"/>
        <v/>
      </c>
      <c r="T13" t="str">
        <f>IF(Sheet1__298[[#This Row],[Age]]&lt;=30, "Youth", IF(Sheet1__298[[#This Row],[Age]]&lt;=45, "Adult", "Senior"))</f>
        <v>Adult</v>
      </c>
    </row>
    <row r="14" spans="5:20" x14ac:dyDescent="0.25">
      <c r="E14" t="s">
        <v>30</v>
      </c>
      <c r="F14" t="s">
        <v>31</v>
      </c>
      <c r="G14">
        <v>19</v>
      </c>
      <c r="H14" t="s">
        <v>13</v>
      </c>
      <c r="I14" t="s">
        <v>32</v>
      </c>
      <c r="J14">
        <v>45286</v>
      </c>
      <c r="K14">
        <v>45501</v>
      </c>
      <c r="L14">
        <v>2500</v>
      </c>
      <c r="M14">
        <v>12</v>
      </c>
      <c r="N14" t="s">
        <v>15</v>
      </c>
      <c r="O14" t="s">
        <v>33</v>
      </c>
      <c r="P14" t="str">
        <f t="shared" si="0"/>
        <v>Yes</v>
      </c>
      <c r="Q14">
        <f t="shared" si="1"/>
        <v>7</v>
      </c>
      <c r="R14">
        <f t="shared" si="2"/>
        <v>17500</v>
      </c>
      <c r="S14" t="str">
        <f t="shared" si="3"/>
        <v/>
      </c>
      <c r="T14" t="str">
        <f>IF(Sheet1__298[[#This Row],[Age]]&lt;=30, "Youth", IF(Sheet1__298[[#This Row],[Age]]&lt;=45, "Adult", "Senior"))</f>
        <v>Youth</v>
      </c>
    </row>
    <row r="15" spans="5:20" x14ac:dyDescent="0.25">
      <c r="E15" t="s">
        <v>34</v>
      </c>
      <c r="F15" t="s">
        <v>35</v>
      </c>
      <c r="G15">
        <v>40</v>
      </c>
      <c r="H15" t="s">
        <v>13</v>
      </c>
      <c r="I15" t="s">
        <v>14</v>
      </c>
      <c r="J15">
        <v>45317</v>
      </c>
      <c r="K15">
        <v>45392</v>
      </c>
      <c r="L15">
        <v>800</v>
      </c>
      <c r="M15">
        <v>14</v>
      </c>
      <c r="N15" t="s">
        <v>36</v>
      </c>
      <c r="O15" t="s">
        <v>37</v>
      </c>
      <c r="P15" t="str">
        <f t="shared" si="0"/>
        <v>Yes</v>
      </c>
      <c r="Q15">
        <f t="shared" si="1"/>
        <v>2</v>
      </c>
      <c r="R15">
        <f t="shared" si="2"/>
        <v>1600</v>
      </c>
      <c r="S15" t="str">
        <f t="shared" si="3"/>
        <v/>
      </c>
      <c r="T15" t="str">
        <f>IF(Sheet1__298[[#This Row],[Age]]&lt;=30, "Youth", IF(Sheet1__298[[#This Row],[Age]]&lt;=45, "Adult", "Senior"))</f>
        <v>Adult</v>
      </c>
    </row>
    <row r="16" spans="5:20" x14ac:dyDescent="0.25">
      <c r="E16" t="s">
        <v>38</v>
      </c>
      <c r="F16" t="s">
        <v>39</v>
      </c>
      <c r="G16">
        <v>41</v>
      </c>
      <c r="H16" t="s">
        <v>28</v>
      </c>
      <c r="I16" t="s">
        <v>14</v>
      </c>
      <c r="J16">
        <v>45588</v>
      </c>
      <c r="K16">
        <v>45677</v>
      </c>
      <c r="L16">
        <v>800</v>
      </c>
      <c r="M16">
        <v>25</v>
      </c>
      <c r="N16" t="s">
        <v>19</v>
      </c>
      <c r="P16" t="str">
        <f t="shared" si="0"/>
        <v>No</v>
      </c>
      <c r="Q16">
        <f t="shared" si="1"/>
        <v>2</v>
      </c>
      <c r="R16">
        <f t="shared" si="2"/>
        <v>1600</v>
      </c>
      <c r="S16" t="str">
        <f t="shared" si="3"/>
        <v/>
      </c>
      <c r="T16" t="str">
        <f>IF(Sheet1__298[[#This Row],[Age]]&lt;=30, "Youth", IF(Sheet1__298[[#This Row],[Age]]&lt;=45, "Adult", "Senior"))</f>
        <v>Adult</v>
      </c>
    </row>
    <row r="17" spans="5:20" x14ac:dyDescent="0.25">
      <c r="E17" t="s">
        <v>40</v>
      </c>
      <c r="F17" t="s">
        <v>41</v>
      </c>
      <c r="G17">
        <v>43</v>
      </c>
      <c r="H17" t="s">
        <v>13</v>
      </c>
      <c r="I17" t="s">
        <v>42</v>
      </c>
      <c r="J17">
        <v>45450</v>
      </c>
      <c r="K17">
        <v>45563</v>
      </c>
      <c r="L17">
        <v>1800</v>
      </c>
      <c r="M17">
        <v>28</v>
      </c>
      <c r="N17" t="s">
        <v>43</v>
      </c>
      <c r="P17" t="str">
        <f t="shared" si="0"/>
        <v>No</v>
      </c>
      <c r="Q17">
        <f t="shared" si="1"/>
        <v>3</v>
      </c>
      <c r="R17">
        <f t="shared" si="2"/>
        <v>5400</v>
      </c>
      <c r="S17" t="str">
        <f t="shared" si="3"/>
        <v/>
      </c>
      <c r="T17" t="str">
        <f>IF(Sheet1__298[[#This Row],[Age]]&lt;=30, "Youth", IF(Sheet1__298[[#This Row],[Age]]&lt;=45, "Adult", "Senior"))</f>
        <v>Adult</v>
      </c>
    </row>
    <row r="18" spans="5:20" x14ac:dyDescent="0.25">
      <c r="E18" t="s">
        <v>44</v>
      </c>
      <c r="F18" t="s">
        <v>45</v>
      </c>
      <c r="G18">
        <v>42</v>
      </c>
      <c r="H18" t="s">
        <v>13</v>
      </c>
      <c r="I18" t="s">
        <v>14</v>
      </c>
      <c r="J18">
        <v>45569</v>
      </c>
      <c r="K18">
        <v>45582</v>
      </c>
      <c r="L18">
        <v>800</v>
      </c>
      <c r="M18">
        <v>3</v>
      </c>
      <c r="N18" t="s">
        <v>43</v>
      </c>
      <c r="O18" t="s">
        <v>46</v>
      </c>
      <c r="P18" t="str">
        <f t="shared" si="0"/>
        <v>Yes</v>
      </c>
      <c r="Q18">
        <f t="shared" si="1"/>
        <v>0</v>
      </c>
      <c r="R18">
        <f t="shared" si="2"/>
        <v>0</v>
      </c>
      <c r="S18" t="str">
        <f t="shared" si="3"/>
        <v/>
      </c>
      <c r="T18" t="str">
        <f>IF(Sheet1__298[[#This Row],[Age]]&lt;=30, "Youth", IF(Sheet1__298[[#This Row],[Age]]&lt;=45, "Adult", "Senior"))</f>
        <v>Adult</v>
      </c>
    </row>
    <row r="19" spans="5:20" x14ac:dyDescent="0.25">
      <c r="E19" t="s">
        <v>47</v>
      </c>
      <c r="F19" t="s">
        <v>48</v>
      </c>
      <c r="G19">
        <v>37</v>
      </c>
      <c r="H19" t="s">
        <v>13</v>
      </c>
      <c r="I19" t="s">
        <v>23</v>
      </c>
      <c r="J19">
        <v>45202</v>
      </c>
      <c r="K19">
        <v>45280</v>
      </c>
      <c r="L19">
        <v>1200</v>
      </c>
      <c r="M19">
        <v>29</v>
      </c>
      <c r="N19" t="s">
        <v>36</v>
      </c>
      <c r="O19" t="s">
        <v>49</v>
      </c>
      <c r="P19" t="str">
        <f t="shared" si="0"/>
        <v>Yes</v>
      </c>
      <c r="Q19">
        <f t="shared" si="1"/>
        <v>2</v>
      </c>
      <c r="R19">
        <f t="shared" si="2"/>
        <v>2400</v>
      </c>
      <c r="S19" t="str">
        <f t="shared" si="3"/>
        <v/>
      </c>
      <c r="T19" t="str">
        <f>IF(Sheet1__298[[#This Row],[Age]]&lt;=30, "Youth", IF(Sheet1__298[[#This Row],[Age]]&lt;=45, "Adult", "Senior"))</f>
        <v>Adult</v>
      </c>
    </row>
    <row r="20" spans="5:20" x14ac:dyDescent="0.25">
      <c r="E20" t="s">
        <v>50</v>
      </c>
      <c r="F20" t="s">
        <v>51</v>
      </c>
      <c r="G20">
        <v>48</v>
      </c>
      <c r="H20" t="s">
        <v>28</v>
      </c>
      <c r="I20" t="s">
        <v>23</v>
      </c>
      <c r="J20">
        <v>45297</v>
      </c>
      <c r="K20">
        <v>45459</v>
      </c>
      <c r="L20">
        <v>1200</v>
      </c>
      <c r="M20">
        <v>13</v>
      </c>
      <c r="N20" t="s">
        <v>15</v>
      </c>
      <c r="O20" t="s">
        <v>52</v>
      </c>
      <c r="P20" t="str">
        <f t="shared" si="0"/>
        <v>Yes</v>
      </c>
      <c r="Q20">
        <f t="shared" si="1"/>
        <v>5</v>
      </c>
      <c r="R20">
        <f t="shared" si="2"/>
        <v>6000</v>
      </c>
      <c r="S20" t="str">
        <f t="shared" si="3"/>
        <v/>
      </c>
      <c r="T20" t="str">
        <f>IF(Sheet1__298[[#This Row],[Age]]&lt;=30, "Youth", IF(Sheet1__298[[#This Row],[Age]]&lt;=45, "Adult", "Senior"))</f>
        <v>Senior</v>
      </c>
    </row>
    <row r="21" spans="5:20" x14ac:dyDescent="0.25">
      <c r="E21" t="s">
        <v>53</v>
      </c>
      <c r="F21" t="s">
        <v>54</v>
      </c>
      <c r="G21">
        <v>36</v>
      </c>
      <c r="H21" t="s">
        <v>13</v>
      </c>
      <c r="I21" t="s">
        <v>23</v>
      </c>
      <c r="J21">
        <v>45154</v>
      </c>
      <c r="K21">
        <v>45568</v>
      </c>
      <c r="L21">
        <v>1200</v>
      </c>
      <c r="M21">
        <v>19</v>
      </c>
      <c r="N21" t="s">
        <v>43</v>
      </c>
      <c r="O21" t="s">
        <v>55</v>
      </c>
      <c r="P21" t="str">
        <f t="shared" si="0"/>
        <v>Yes</v>
      </c>
      <c r="Q21">
        <f t="shared" si="1"/>
        <v>13</v>
      </c>
      <c r="R21">
        <f t="shared" si="2"/>
        <v>15600</v>
      </c>
      <c r="S21" t="str">
        <f t="shared" si="3"/>
        <v/>
      </c>
      <c r="T21" t="str">
        <f>IF(Sheet1__298[[#This Row],[Age]]&lt;=30, "Youth", IF(Sheet1__298[[#This Row],[Age]]&lt;=45, "Adult", "Senior"))</f>
        <v>Adult</v>
      </c>
    </row>
    <row r="22" spans="5:20" x14ac:dyDescent="0.25">
      <c r="E22" t="s">
        <v>56</v>
      </c>
      <c r="F22" t="s">
        <v>57</v>
      </c>
      <c r="G22">
        <v>48</v>
      </c>
      <c r="H22" t="s">
        <v>28</v>
      </c>
      <c r="I22" t="s">
        <v>42</v>
      </c>
      <c r="J22">
        <v>45556</v>
      </c>
      <c r="K22">
        <v>45641</v>
      </c>
      <c r="L22">
        <v>1800</v>
      </c>
      <c r="M22">
        <v>22</v>
      </c>
      <c r="N22" t="s">
        <v>43</v>
      </c>
      <c r="P22" t="str">
        <f t="shared" si="0"/>
        <v>No</v>
      </c>
      <c r="Q22">
        <f t="shared" si="1"/>
        <v>2</v>
      </c>
      <c r="R22">
        <f t="shared" si="2"/>
        <v>3600</v>
      </c>
      <c r="S22" t="str">
        <f t="shared" si="3"/>
        <v/>
      </c>
      <c r="T22" t="str">
        <f>IF(Sheet1__298[[#This Row],[Age]]&lt;=30, "Youth", IF(Sheet1__298[[#This Row],[Age]]&lt;=45, "Adult", "Senior"))</f>
        <v>Senior</v>
      </c>
    </row>
    <row r="23" spans="5:20" x14ac:dyDescent="0.25">
      <c r="E23" t="s">
        <v>58</v>
      </c>
      <c r="F23" t="s">
        <v>59</v>
      </c>
      <c r="G23">
        <v>39</v>
      </c>
      <c r="H23" t="s">
        <v>13</v>
      </c>
      <c r="I23" t="s">
        <v>23</v>
      </c>
      <c r="J23">
        <v>45065</v>
      </c>
      <c r="K23">
        <v>45242</v>
      </c>
      <c r="L23">
        <v>1200</v>
      </c>
      <c r="M23">
        <v>28</v>
      </c>
      <c r="N23" t="s">
        <v>36</v>
      </c>
      <c r="P23" t="str">
        <f t="shared" si="0"/>
        <v>No</v>
      </c>
      <c r="Q23">
        <f t="shared" si="1"/>
        <v>5</v>
      </c>
      <c r="R23">
        <f t="shared" si="2"/>
        <v>6000</v>
      </c>
      <c r="S23" t="str">
        <f t="shared" si="3"/>
        <v/>
      </c>
      <c r="T23" t="str">
        <f>IF(Sheet1__298[[#This Row],[Age]]&lt;=30, "Youth", IF(Sheet1__298[[#This Row],[Age]]&lt;=45, "Adult", "Senior"))</f>
        <v>Adult</v>
      </c>
    </row>
    <row r="24" spans="5:20" x14ac:dyDescent="0.25">
      <c r="E24" t="s">
        <v>60</v>
      </c>
      <c r="F24" t="s">
        <v>61</v>
      </c>
      <c r="G24">
        <v>44</v>
      </c>
      <c r="H24" t="s">
        <v>28</v>
      </c>
      <c r="I24" t="s">
        <v>14</v>
      </c>
      <c r="J24">
        <v>45333</v>
      </c>
      <c r="K24">
        <v>45540</v>
      </c>
      <c r="L24">
        <v>800</v>
      </c>
      <c r="M24">
        <v>8</v>
      </c>
      <c r="N24" t="s">
        <v>24</v>
      </c>
      <c r="P24" t="str">
        <f t="shared" si="0"/>
        <v>No</v>
      </c>
      <c r="Q24">
        <f t="shared" si="1"/>
        <v>6</v>
      </c>
      <c r="R24">
        <f t="shared" si="2"/>
        <v>4800</v>
      </c>
      <c r="S24" t="str">
        <f t="shared" si="3"/>
        <v/>
      </c>
      <c r="T24" t="str">
        <f>IF(Sheet1__298[[#This Row],[Age]]&lt;=30, "Youth", IF(Sheet1__298[[#This Row],[Age]]&lt;=45, "Adult", "Senior"))</f>
        <v>Adult</v>
      </c>
    </row>
    <row r="25" spans="5:20" x14ac:dyDescent="0.25">
      <c r="E25" t="s">
        <v>62</v>
      </c>
      <c r="F25" t="s">
        <v>63</v>
      </c>
      <c r="G25">
        <v>39</v>
      </c>
      <c r="H25" t="s">
        <v>13</v>
      </c>
      <c r="I25" t="s">
        <v>32</v>
      </c>
      <c r="J25">
        <v>45702</v>
      </c>
      <c r="K25">
        <v>45732</v>
      </c>
      <c r="L25">
        <v>2500</v>
      </c>
      <c r="M25">
        <v>14</v>
      </c>
      <c r="N25" t="s">
        <v>43</v>
      </c>
      <c r="P25" t="str">
        <f t="shared" si="0"/>
        <v>No</v>
      </c>
      <c r="Q25">
        <f t="shared" si="1"/>
        <v>1</v>
      </c>
      <c r="R25">
        <f t="shared" si="2"/>
        <v>2500</v>
      </c>
      <c r="S25" t="str">
        <f t="shared" si="3"/>
        <v/>
      </c>
      <c r="T25" t="str">
        <f>IF(Sheet1__298[[#This Row],[Age]]&lt;=30, "Youth", IF(Sheet1__298[[#This Row],[Age]]&lt;=45, "Adult", "Senior"))</f>
        <v>Adult</v>
      </c>
    </row>
    <row r="26" spans="5:20" x14ac:dyDescent="0.25">
      <c r="E26" t="s">
        <v>64</v>
      </c>
      <c r="F26" t="s">
        <v>65</v>
      </c>
      <c r="G26">
        <v>35</v>
      </c>
      <c r="H26" t="s">
        <v>13</v>
      </c>
      <c r="I26" t="s">
        <v>23</v>
      </c>
      <c r="J26">
        <v>45329</v>
      </c>
      <c r="K26">
        <v>45685</v>
      </c>
      <c r="L26">
        <v>1200</v>
      </c>
      <c r="M26">
        <v>25</v>
      </c>
      <c r="N26" t="s">
        <v>24</v>
      </c>
      <c r="P26" t="str">
        <f t="shared" si="0"/>
        <v>No</v>
      </c>
      <c r="Q26">
        <f t="shared" si="1"/>
        <v>11</v>
      </c>
      <c r="R26">
        <f t="shared" si="2"/>
        <v>13200</v>
      </c>
      <c r="S26" t="str">
        <f t="shared" si="3"/>
        <v/>
      </c>
      <c r="T26" t="str">
        <f>IF(Sheet1__298[[#This Row],[Age]]&lt;=30, "Youth", IF(Sheet1__298[[#This Row],[Age]]&lt;=45, "Adult", "Senior"))</f>
        <v>Adult</v>
      </c>
    </row>
    <row r="27" spans="5:20" x14ac:dyDescent="0.25">
      <c r="E27" t="s">
        <v>66</v>
      </c>
      <c r="F27" t="s">
        <v>67</v>
      </c>
      <c r="G27">
        <v>56</v>
      </c>
      <c r="H27" t="s">
        <v>28</v>
      </c>
      <c r="I27" t="s">
        <v>32</v>
      </c>
      <c r="J27">
        <v>45213</v>
      </c>
      <c r="K27">
        <v>45649</v>
      </c>
      <c r="L27">
        <v>2500</v>
      </c>
      <c r="M27">
        <v>13</v>
      </c>
      <c r="N27" t="s">
        <v>68</v>
      </c>
      <c r="P27" t="str">
        <f t="shared" si="0"/>
        <v>No</v>
      </c>
      <c r="Q27">
        <f t="shared" si="1"/>
        <v>14</v>
      </c>
      <c r="R27">
        <f t="shared" si="2"/>
        <v>35000</v>
      </c>
      <c r="S27" t="str">
        <f t="shared" si="3"/>
        <v/>
      </c>
      <c r="T27" t="str">
        <f>IF(Sheet1__298[[#This Row],[Age]]&lt;=30, "Youth", IF(Sheet1__298[[#This Row],[Age]]&lt;=45, "Adult", "Senior"))</f>
        <v>Senior</v>
      </c>
    </row>
    <row r="28" spans="5:20" x14ac:dyDescent="0.25">
      <c r="E28" t="s">
        <v>69</v>
      </c>
      <c r="F28" t="s">
        <v>70</v>
      </c>
      <c r="G28">
        <v>27</v>
      </c>
      <c r="H28" t="s">
        <v>28</v>
      </c>
      <c r="I28" t="s">
        <v>14</v>
      </c>
      <c r="J28">
        <v>45354</v>
      </c>
      <c r="K28">
        <v>45664</v>
      </c>
      <c r="L28">
        <v>800</v>
      </c>
      <c r="M28">
        <v>26</v>
      </c>
      <c r="N28" t="s">
        <v>36</v>
      </c>
      <c r="P28" t="str">
        <f t="shared" si="0"/>
        <v>No</v>
      </c>
      <c r="Q28">
        <f t="shared" si="1"/>
        <v>10</v>
      </c>
      <c r="R28">
        <f t="shared" si="2"/>
        <v>8000</v>
      </c>
      <c r="S28" t="str">
        <f t="shared" si="3"/>
        <v/>
      </c>
      <c r="T28" t="str">
        <f>IF(Sheet1__298[[#This Row],[Age]]&lt;=30, "Youth", IF(Sheet1__298[[#This Row],[Age]]&lt;=45, "Adult", "Senior"))</f>
        <v>Youth</v>
      </c>
    </row>
    <row r="29" spans="5:20" x14ac:dyDescent="0.25">
      <c r="E29" t="s">
        <v>71</v>
      </c>
      <c r="F29" t="s">
        <v>72</v>
      </c>
      <c r="G29">
        <v>28</v>
      </c>
      <c r="H29" t="s">
        <v>13</v>
      </c>
      <c r="I29" t="s">
        <v>32</v>
      </c>
      <c r="J29">
        <v>45417</v>
      </c>
      <c r="K29">
        <v>45608</v>
      </c>
      <c r="L29">
        <v>2500</v>
      </c>
      <c r="M29">
        <v>21</v>
      </c>
      <c r="N29" t="s">
        <v>36</v>
      </c>
      <c r="O29" t="s">
        <v>73</v>
      </c>
      <c r="P29" t="str">
        <f t="shared" si="0"/>
        <v>Yes</v>
      </c>
      <c r="Q29">
        <f t="shared" si="1"/>
        <v>6</v>
      </c>
      <c r="R29">
        <f t="shared" si="2"/>
        <v>15000</v>
      </c>
      <c r="S29" t="str">
        <f t="shared" si="3"/>
        <v/>
      </c>
      <c r="T29" t="str">
        <f>IF(Sheet1__298[[#This Row],[Age]]&lt;=30, "Youth", IF(Sheet1__298[[#This Row],[Age]]&lt;=45, "Adult", "Senior"))</f>
        <v>Youth</v>
      </c>
    </row>
    <row r="30" spans="5:20" x14ac:dyDescent="0.25">
      <c r="E30" t="s">
        <v>74</v>
      </c>
      <c r="F30" t="s">
        <v>75</v>
      </c>
      <c r="G30">
        <v>57</v>
      </c>
      <c r="H30" t="s">
        <v>28</v>
      </c>
      <c r="I30" t="s">
        <v>42</v>
      </c>
      <c r="J30">
        <v>45146</v>
      </c>
      <c r="K30">
        <v>45674</v>
      </c>
      <c r="L30">
        <v>1800</v>
      </c>
      <c r="M30">
        <v>19</v>
      </c>
      <c r="N30" t="s">
        <v>36</v>
      </c>
      <c r="P30" t="str">
        <f t="shared" si="0"/>
        <v>No</v>
      </c>
      <c r="Q30">
        <f t="shared" si="1"/>
        <v>17</v>
      </c>
      <c r="R30">
        <f t="shared" si="2"/>
        <v>30600</v>
      </c>
      <c r="S30" t="str">
        <f t="shared" si="3"/>
        <v/>
      </c>
      <c r="T30" t="str">
        <f>IF(Sheet1__298[[#This Row],[Age]]&lt;=30, "Youth", IF(Sheet1__298[[#This Row],[Age]]&lt;=45, "Adult", "Senior"))</f>
        <v>Senior</v>
      </c>
    </row>
    <row r="31" spans="5:20" x14ac:dyDescent="0.25">
      <c r="E31" t="s">
        <v>76</v>
      </c>
      <c r="F31" t="s">
        <v>77</v>
      </c>
      <c r="G31">
        <v>26</v>
      </c>
      <c r="H31" t="s">
        <v>28</v>
      </c>
      <c r="I31" t="s">
        <v>42</v>
      </c>
      <c r="J31">
        <v>45320</v>
      </c>
      <c r="K31">
        <v>45616</v>
      </c>
      <c r="L31">
        <v>1800</v>
      </c>
      <c r="M31">
        <v>5</v>
      </c>
      <c r="N31" t="s">
        <v>15</v>
      </c>
      <c r="P31" t="str">
        <f t="shared" si="0"/>
        <v>No</v>
      </c>
      <c r="Q31">
        <f t="shared" si="1"/>
        <v>9</v>
      </c>
      <c r="R31">
        <f t="shared" si="2"/>
        <v>16200</v>
      </c>
      <c r="S31" t="str">
        <f t="shared" si="3"/>
        <v>Low Engagement</v>
      </c>
      <c r="T31" t="str">
        <f>IF(Sheet1__298[[#This Row],[Age]]&lt;=30, "Youth", IF(Sheet1__298[[#This Row],[Age]]&lt;=45, "Adult", "Senior"))</f>
        <v>Youth</v>
      </c>
    </row>
    <row r="32" spans="5:20" x14ac:dyDescent="0.25">
      <c r="E32" t="s">
        <v>78</v>
      </c>
      <c r="F32" t="s">
        <v>79</v>
      </c>
      <c r="G32">
        <v>48</v>
      </c>
      <c r="H32" t="s">
        <v>13</v>
      </c>
      <c r="I32" t="s">
        <v>42</v>
      </c>
      <c r="J32">
        <v>45451</v>
      </c>
      <c r="K32">
        <v>45455</v>
      </c>
      <c r="L32">
        <v>1800</v>
      </c>
      <c r="M32">
        <v>18</v>
      </c>
      <c r="N32" t="s">
        <v>68</v>
      </c>
      <c r="P32" t="str">
        <f t="shared" si="0"/>
        <v>No</v>
      </c>
      <c r="Q32">
        <f t="shared" si="1"/>
        <v>0</v>
      </c>
      <c r="R32">
        <f t="shared" si="2"/>
        <v>0</v>
      </c>
      <c r="S32" t="str">
        <f t="shared" si="3"/>
        <v/>
      </c>
      <c r="T32" t="str">
        <f>IF(Sheet1__298[[#This Row],[Age]]&lt;=30, "Youth", IF(Sheet1__298[[#This Row],[Age]]&lt;=45, "Adult", "Senior"))</f>
        <v>Senior</v>
      </c>
    </row>
    <row r="33" spans="5:20" x14ac:dyDescent="0.25">
      <c r="E33" t="s">
        <v>80</v>
      </c>
      <c r="F33" t="s">
        <v>81</v>
      </c>
      <c r="G33">
        <v>25</v>
      </c>
      <c r="H33" t="s">
        <v>28</v>
      </c>
      <c r="I33" t="s">
        <v>23</v>
      </c>
      <c r="J33">
        <v>45439</v>
      </c>
      <c r="K33">
        <v>45730</v>
      </c>
      <c r="L33">
        <v>1200</v>
      </c>
      <c r="M33">
        <v>6</v>
      </c>
      <c r="N33" t="s">
        <v>15</v>
      </c>
      <c r="P33" t="str">
        <f t="shared" si="0"/>
        <v>No</v>
      </c>
      <c r="Q33">
        <f t="shared" si="1"/>
        <v>9</v>
      </c>
      <c r="R33">
        <f t="shared" si="2"/>
        <v>10800</v>
      </c>
      <c r="S33" t="str">
        <f t="shared" si="3"/>
        <v>Low Engagement</v>
      </c>
      <c r="T33" t="str">
        <f>IF(Sheet1__298[[#This Row],[Age]]&lt;=30, "Youth", IF(Sheet1__298[[#This Row],[Age]]&lt;=45, "Adult", "Senior"))</f>
        <v>Youth</v>
      </c>
    </row>
    <row r="34" spans="5:20" x14ac:dyDescent="0.25">
      <c r="E34" t="s">
        <v>82</v>
      </c>
      <c r="F34" t="s">
        <v>83</v>
      </c>
      <c r="G34">
        <v>53</v>
      </c>
      <c r="H34" t="s">
        <v>13</v>
      </c>
      <c r="I34" t="s">
        <v>42</v>
      </c>
      <c r="J34">
        <v>45286</v>
      </c>
      <c r="K34">
        <v>45372</v>
      </c>
      <c r="L34">
        <v>1800</v>
      </c>
      <c r="M34">
        <v>17</v>
      </c>
      <c r="N34" t="s">
        <v>36</v>
      </c>
      <c r="O34" t="s">
        <v>84</v>
      </c>
      <c r="P34" t="str">
        <f t="shared" si="0"/>
        <v>Yes</v>
      </c>
      <c r="Q34">
        <f t="shared" si="1"/>
        <v>2</v>
      </c>
      <c r="R34">
        <f t="shared" si="2"/>
        <v>3600</v>
      </c>
      <c r="S34" t="str">
        <f t="shared" si="3"/>
        <v/>
      </c>
      <c r="T34" t="str">
        <f>IF(Sheet1__298[[#This Row],[Age]]&lt;=30, "Youth", IF(Sheet1__298[[#This Row],[Age]]&lt;=45, "Adult", "Senior"))</f>
        <v>Senior</v>
      </c>
    </row>
    <row r="35" spans="5:20" x14ac:dyDescent="0.25">
      <c r="E35" t="s">
        <v>85</v>
      </c>
      <c r="F35" t="s">
        <v>86</v>
      </c>
      <c r="G35">
        <v>42</v>
      </c>
      <c r="H35" t="s">
        <v>28</v>
      </c>
      <c r="I35" t="s">
        <v>23</v>
      </c>
      <c r="J35">
        <v>45702</v>
      </c>
      <c r="K35">
        <v>45727</v>
      </c>
      <c r="L35">
        <v>1200</v>
      </c>
      <c r="M35">
        <v>3</v>
      </c>
      <c r="N35" t="s">
        <v>68</v>
      </c>
      <c r="P35" t="str">
        <f t="shared" si="0"/>
        <v>No</v>
      </c>
      <c r="Q35">
        <f t="shared" si="1"/>
        <v>0</v>
      </c>
      <c r="R35">
        <f t="shared" si="2"/>
        <v>0</v>
      </c>
      <c r="S35" t="str">
        <f t="shared" si="3"/>
        <v/>
      </c>
      <c r="T35" t="str">
        <f>IF(Sheet1__298[[#This Row],[Age]]&lt;=30, "Youth", IF(Sheet1__298[[#This Row],[Age]]&lt;=45, "Adult", "Senior"))</f>
        <v>Adult</v>
      </c>
    </row>
    <row r="36" spans="5:20" x14ac:dyDescent="0.25">
      <c r="E36" t="s">
        <v>87</v>
      </c>
      <c r="F36" t="s">
        <v>88</v>
      </c>
      <c r="G36">
        <v>24</v>
      </c>
      <c r="H36" t="s">
        <v>13</v>
      </c>
      <c r="I36" t="s">
        <v>32</v>
      </c>
      <c r="J36">
        <v>45698</v>
      </c>
      <c r="K36">
        <v>45726</v>
      </c>
      <c r="L36">
        <v>2500</v>
      </c>
      <c r="M36">
        <v>28</v>
      </c>
      <c r="N36" t="s">
        <v>36</v>
      </c>
      <c r="P36" t="str">
        <f t="shared" si="0"/>
        <v>No</v>
      </c>
      <c r="Q36">
        <f t="shared" si="1"/>
        <v>0</v>
      </c>
      <c r="R36">
        <f t="shared" si="2"/>
        <v>0</v>
      </c>
      <c r="S36" t="str">
        <f t="shared" si="3"/>
        <v/>
      </c>
      <c r="T36" t="str">
        <f>IF(Sheet1__298[[#This Row],[Age]]&lt;=30, "Youth", IF(Sheet1__298[[#This Row],[Age]]&lt;=45, "Adult", "Senior"))</f>
        <v>Youth</v>
      </c>
    </row>
    <row r="37" spans="5:20" x14ac:dyDescent="0.25">
      <c r="E37" t="s">
        <v>89</v>
      </c>
      <c r="F37" t="s">
        <v>90</v>
      </c>
      <c r="G37">
        <v>53</v>
      </c>
      <c r="H37" t="s">
        <v>13</v>
      </c>
      <c r="I37" t="s">
        <v>23</v>
      </c>
      <c r="J37">
        <v>45614</v>
      </c>
      <c r="K37">
        <v>45645</v>
      </c>
      <c r="L37">
        <v>1200</v>
      </c>
      <c r="M37">
        <v>23</v>
      </c>
      <c r="N37" t="s">
        <v>19</v>
      </c>
      <c r="P37" t="str">
        <f t="shared" si="0"/>
        <v>No</v>
      </c>
      <c r="Q37">
        <f t="shared" si="1"/>
        <v>1</v>
      </c>
      <c r="R37">
        <f t="shared" si="2"/>
        <v>1200</v>
      </c>
      <c r="S37" t="str">
        <f t="shared" si="3"/>
        <v/>
      </c>
      <c r="T37" t="str">
        <f>IF(Sheet1__298[[#This Row],[Age]]&lt;=30, "Youth", IF(Sheet1__298[[#This Row],[Age]]&lt;=45, "Adult", "Senior"))</f>
        <v>Senior</v>
      </c>
    </row>
    <row r="38" spans="5:20" x14ac:dyDescent="0.25">
      <c r="E38" t="s">
        <v>91</v>
      </c>
      <c r="F38" t="s">
        <v>92</v>
      </c>
      <c r="G38">
        <v>29</v>
      </c>
      <c r="H38" t="s">
        <v>28</v>
      </c>
      <c r="I38" t="s">
        <v>32</v>
      </c>
      <c r="J38">
        <v>45401</v>
      </c>
      <c r="K38">
        <v>45408</v>
      </c>
      <c r="L38">
        <v>2500</v>
      </c>
      <c r="M38">
        <v>8</v>
      </c>
      <c r="N38" t="s">
        <v>24</v>
      </c>
      <c r="P38" t="str">
        <f t="shared" si="0"/>
        <v>No</v>
      </c>
      <c r="Q38">
        <f t="shared" si="1"/>
        <v>0</v>
      </c>
      <c r="R38">
        <f t="shared" si="2"/>
        <v>0</v>
      </c>
      <c r="S38" t="str">
        <f t="shared" si="3"/>
        <v/>
      </c>
      <c r="T38" t="str">
        <f>IF(Sheet1__298[[#This Row],[Age]]&lt;=30, "Youth", IF(Sheet1__298[[#This Row],[Age]]&lt;=45, "Adult", "Senior"))</f>
        <v>Youth</v>
      </c>
    </row>
    <row r="39" spans="5:20" x14ac:dyDescent="0.25">
      <c r="E39" t="s">
        <v>93</v>
      </c>
      <c r="F39" t="s">
        <v>94</v>
      </c>
      <c r="G39">
        <v>31</v>
      </c>
      <c r="H39" t="s">
        <v>28</v>
      </c>
      <c r="I39" t="s">
        <v>32</v>
      </c>
      <c r="J39">
        <v>45667</v>
      </c>
      <c r="K39">
        <v>45745</v>
      </c>
      <c r="L39">
        <v>2500</v>
      </c>
      <c r="M39">
        <v>23</v>
      </c>
      <c r="N39" t="s">
        <v>43</v>
      </c>
      <c r="O39" t="s">
        <v>95</v>
      </c>
      <c r="P39" t="str">
        <f t="shared" si="0"/>
        <v>Yes</v>
      </c>
      <c r="Q39">
        <f t="shared" si="1"/>
        <v>2</v>
      </c>
      <c r="R39">
        <f t="shared" si="2"/>
        <v>5000</v>
      </c>
      <c r="S39" t="str">
        <f t="shared" si="3"/>
        <v/>
      </c>
      <c r="T39" t="str">
        <f>IF(Sheet1__298[[#This Row],[Age]]&lt;=30, "Youth", IF(Sheet1__298[[#This Row],[Age]]&lt;=45, "Adult", "Senior"))</f>
        <v>Adult</v>
      </c>
    </row>
    <row r="40" spans="5:20" x14ac:dyDescent="0.25">
      <c r="E40" t="s">
        <v>96</v>
      </c>
      <c r="F40" t="s">
        <v>97</v>
      </c>
      <c r="G40">
        <v>52</v>
      </c>
      <c r="H40" t="s">
        <v>28</v>
      </c>
      <c r="I40" t="s">
        <v>14</v>
      </c>
      <c r="J40">
        <v>45088</v>
      </c>
      <c r="K40">
        <v>45656</v>
      </c>
      <c r="L40">
        <v>800</v>
      </c>
      <c r="M40">
        <v>9</v>
      </c>
      <c r="N40" t="s">
        <v>68</v>
      </c>
      <c r="O40" t="s">
        <v>98</v>
      </c>
      <c r="P40" t="str">
        <f t="shared" si="0"/>
        <v>Yes</v>
      </c>
      <c r="Q40">
        <f t="shared" si="1"/>
        <v>18</v>
      </c>
      <c r="R40">
        <f t="shared" si="2"/>
        <v>14400</v>
      </c>
      <c r="S40" t="str">
        <f t="shared" si="3"/>
        <v/>
      </c>
      <c r="T40" t="str">
        <f>IF(Sheet1__298[[#This Row],[Age]]&lt;=30, "Youth", IF(Sheet1__298[[#This Row],[Age]]&lt;=45, "Adult", "Senior"))</f>
        <v>Senior</v>
      </c>
    </row>
    <row r="41" spans="5:20" x14ac:dyDescent="0.25">
      <c r="E41" t="s">
        <v>99</v>
      </c>
      <c r="F41" t="s">
        <v>100</v>
      </c>
      <c r="G41">
        <v>20</v>
      </c>
      <c r="H41" t="s">
        <v>13</v>
      </c>
      <c r="I41" t="s">
        <v>23</v>
      </c>
      <c r="J41">
        <v>45391</v>
      </c>
      <c r="K41">
        <v>45604</v>
      </c>
      <c r="L41">
        <v>1200</v>
      </c>
      <c r="M41">
        <v>2</v>
      </c>
      <c r="N41" t="s">
        <v>36</v>
      </c>
      <c r="P41" t="str">
        <f t="shared" si="0"/>
        <v>No</v>
      </c>
      <c r="Q41">
        <f t="shared" si="1"/>
        <v>7</v>
      </c>
      <c r="R41">
        <f t="shared" si="2"/>
        <v>8400</v>
      </c>
      <c r="S41" t="str">
        <f t="shared" si="3"/>
        <v>Low Engagement</v>
      </c>
      <c r="T41" t="str">
        <f>IF(Sheet1__298[[#This Row],[Age]]&lt;=30, "Youth", IF(Sheet1__298[[#This Row],[Age]]&lt;=45, "Adult", "Senior"))</f>
        <v>Youth</v>
      </c>
    </row>
    <row r="42" spans="5:20" x14ac:dyDescent="0.25">
      <c r="E42" t="s">
        <v>101</v>
      </c>
      <c r="F42" t="s">
        <v>102</v>
      </c>
      <c r="G42">
        <v>22</v>
      </c>
      <c r="H42" t="s">
        <v>13</v>
      </c>
      <c r="I42" t="s">
        <v>14</v>
      </c>
      <c r="J42">
        <v>45699</v>
      </c>
      <c r="K42">
        <v>45740</v>
      </c>
      <c r="L42">
        <v>800</v>
      </c>
      <c r="M42">
        <v>30</v>
      </c>
      <c r="N42" t="s">
        <v>36</v>
      </c>
      <c r="P42" t="str">
        <f t="shared" si="0"/>
        <v>No</v>
      </c>
      <c r="Q42">
        <f t="shared" si="1"/>
        <v>1</v>
      </c>
      <c r="R42">
        <f t="shared" si="2"/>
        <v>800</v>
      </c>
      <c r="S42" t="str">
        <f t="shared" si="3"/>
        <v/>
      </c>
      <c r="T42" t="str">
        <f>IF(Sheet1__298[[#This Row],[Age]]&lt;=30, "Youth", IF(Sheet1__298[[#This Row],[Age]]&lt;=45, "Adult", "Senior"))</f>
        <v>Youth</v>
      </c>
    </row>
    <row r="43" spans="5:20" x14ac:dyDescent="0.25">
      <c r="E43" t="s">
        <v>103</v>
      </c>
      <c r="F43" t="s">
        <v>104</v>
      </c>
      <c r="G43">
        <v>23</v>
      </c>
      <c r="H43" t="s">
        <v>13</v>
      </c>
      <c r="I43" t="s">
        <v>42</v>
      </c>
      <c r="J43">
        <v>45588</v>
      </c>
      <c r="K43">
        <v>45721</v>
      </c>
      <c r="L43">
        <v>1800</v>
      </c>
      <c r="M43">
        <v>23</v>
      </c>
      <c r="N43" t="s">
        <v>19</v>
      </c>
      <c r="O43" t="s">
        <v>105</v>
      </c>
      <c r="P43" t="str">
        <f t="shared" si="0"/>
        <v>Yes</v>
      </c>
      <c r="Q43">
        <f t="shared" si="1"/>
        <v>4</v>
      </c>
      <c r="R43">
        <f t="shared" si="2"/>
        <v>7200</v>
      </c>
      <c r="S43" t="str">
        <f t="shared" si="3"/>
        <v/>
      </c>
      <c r="T43" t="str">
        <f>IF(Sheet1__298[[#This Row],[Age]]&lt;=30, "Youth", IF(Sheet1__298[[#This Row],[Age]]&lt;=45, "Adult", "Senior"))</f>
        <v>Youth</v>
      </c>
    </row>
    <row r="44" spans="5:20" x14ac:dyDescent="0.25">
      <c r="E44" t="s">
        <v>106</v>
      </c>
      <c r="F44" t="s">
        <v>107</v>
      </c>
      <c r="G44">
        <v>27</v>
      </c>
      <c r="H44" t="s">
        <v>28</v>
      </c>
      <c r="I44" t="s">
        <v>23</v>
      </c>
      <c r="J44">
        <v>45312</v>
      </c>
      <c r="K44">
        <v>45652</v>
      </c>
      <c r="L44">
        <v>1200</v>
      </c>
      <c r="M44">
        <v>27</v>
      </c>
      <c r="N44" t="s">
        <v>19</v>
      </c>
      <c r="P44" t="str">
        <f t="shared" si="0"/>
        <v>No</v>
      </c>
      <c r="Q44">
        <f t="shared" si="1"/>
        <v>11</v>
      </c>
      <c r="R44">
        <f t="shared" si="2"/>
        <v>13200</v>
      </c>
      <c r="S44" t="str">
        <f t="shared" si="3"/>
        <v/>
      </c>
      <c r="T44" t="str">
        <f>IF(Sheet1__298[[#This Row],[Age]]&lt;=30, "Youth", IF(Sheet1__298[[#This Row],[Age]]&lt;=45, "Adult", "Senior"))</f>
        <v>Youth</v>
      </c>
    </row>
    <row r="49" spans="5:19" x14ac:dyDescent="0.25">
      <c r="E49" s="5" t="s">
        <v>127</v>
      </c>
      <c r="F49" s="5" t="s">
        <v>3</v>
      </c>
      <c r="O49" s="5" t="s">
        <v>127</v>
      </c>
      <c r="P49" s="5" t="s">
        <v>132</v>
      </c>
    </row>
    <row r="50" spans="5:19" x14ac:dyDescent="0.25">
      <c r="E50" s="5" t="s">
        <v>9</v>
      </c>
      <c r="F50" t="s">
        <v>28</v>
      </c>
      <c r="G50" t="s">
        <v>13</v>
      </c>
      <c r="H50" t="s">
        <v>114</v>
      </c>
      <c r="O50" s="5" t="s">
        <v>4</v>
      </c>
      <c r="P50" t="s">
        <v>129</v>
      </c>
      <c r="Q50" t="s">
        <v>130</v>
      </c>
      <c r="R50" t="s">
        <v>131</v>
      </c>
      <c r="S50" t="s">
        <v>114</v>
      </c>
    </row>
    <row r="51" spans="5:19" x14ac:dyDescent="0.25">
      <c r="E51" s="6" t="s">
        <v>15</v>
      </c>
      <c r="F51">
        <v>3</v>
      </c>
      <c r="G51">
        <v>2</v>
      </c>
      <c r="H51">
        <v>5</v>
      </c>
      <c r="O51" s="6" t="s">
        <v>14</v>
      </c>
      <c r="P51">
        <v>4</v>
      </c>
      <c r="Q51">
        <v>2</v>
      </c>
      <c r="R51">
        <v>3</v>
      </c>
      <c r="S51">
        <v>9</v>
      </c>
    </row>
    <row r="52" spans="5:19" x14ac:dyDescent="0.25">
      <c r="E52" s="6" t="s">
        <v>68</v>
      </c>
      <c r="F52">
        <v>3</v>
      </c>
      <c r="G52">
        <v>1</v>
      </c>
      <c r="H52">
        <v>4</v>
      </c>
      <c r="O52" s="6" t="s">
        <v>32</v>
      </c>
      <c r="P52">
        <v>2</v>
      </c>
      <c r="Q52">
        <v>1</v>
      </c>
      <c r="R52">
        <v>4</v>
      </c>
      <c r="S52">
        <v>7</v>
      </c>
    </row>
    <row r="53" spans="5:19" x14ac:dyDescent="0.25">
      <c r="E53" s="6" t="s">
        <v>24</v>
      </c>
      <c r="F53">
        <v>3</v>
      </c>
      <c r="G53">
        <v>2</v>
      </c>
      <c r="H53">
        <v>5</v>
      </c>
      <c r="O53" s="6" t="s">
        <v>42</v>
      </c>
      <c r="P53">
        <v>1</v>
      </c>
      <c r="Q53">
        <v>4</v>
      </c>
      <c r="R53">
        <v>2</v>
      </c>
      <c r="S53">
        <v>7</v>
      </c>
    </row>
    <row r="54" spans="5:19" x14ac:dyDescent="0.25">
      <c r="E54" s="6" t="s">
        <v>43</v>
      </c>
      <c r="F54">
        <v>2</v>
      </c>
      <c r="G54">
        <v>4</v>
      </c>
      <c r="H54">
        <v>6</v>
      </c>
      <c r="O54" s="6" t="s">
        <v>23</v>
      </c>
      <c r="P54">
        <v>6</v>
      </c>
      <c r="Q54">
        <v>2</v>
      </c>
      <c r="R54">
        <v>4</v>
      </c>
      <c r="S54">
        <v>12</v>
      </c>
    </row>
    <row r="55" spans="5:19" x14ac:dyDescent="0.25">
      <c r="E55" s="6" t="s">
        <v>36</v>
      </c>
      <c r="F55">
        <v>2</v>
      </c>
      <c r="G55">
        <v>8</v>
      </c>
      <c r="H55">
        <v>10</v>
      </c>
      <c r="O55" s="6" t="s">
        <v>114</v>
      </c>
      <c r="P55">
        <v>13</v>
      </c>
      <c r="Q55">
        <v>9</v>
      </c>
      <c r="R55">
        <v>13</v>
      </c>
      <c r="S55">
        <v>35</v>
      </c>
    </row>
    <row r="56" spans="5:19" x14ac:dyDescent="0.25">
      <c r="E56" s="6" t="s">
        <v>19</v>
      </c>
      <c r="F56">
        <v>2</v>
      </c>
      <c r="G56">
        <v>3</v>
      </c>
      <c r="H56">
        <v>5</v>
      </c>
    </row>
    <row r="57" spans="5:19" x14ac:dyDescent="0.25">
      <c r="E57" s="6" t="s">
        <v>114</v>
      </c>
      <c r="F57">
        <v>15</v>
      </c>
      <c r="G57">
        <v>20</v>
      </c>
      <c r="H57">
        <v>35</v>
      </c>
    </row>
    <row r="59" spans="5:19" ht="15" customHeight="1" x14ac:dyDescent="0.25">
      <c r="O59" s="66" t="s">
        <v>134</v>
      </c>
      <c r="P59" s="66"/>
      <c r="Q59" s="66"/>
      <c r="R59" s="66"/>
      <c r="S59" s="66"/>
    </row>
    <row r="60" spans="5:19" ht="15" customHeight="1" x14ac:dyDescent="0.25">
      <c r="E60" s="66" t="s">
        <v>133</v>
      </c>
      <c r="F60" s="66"/>
      <c r="G60" s="66"/>
      <c r="H60" s="66"/>
      <c r="O60" s="66"/>
      <c r="P60" s="66"/>
      <c r="Q60" s="66"/>
      <c r="R60" s="66"/>
      <c r="S60" s="66"/>
    </row>
    <row r="61" spans="5:19" ht="15" customHeight="1" x14ac:dyDescent="0.25">
      <c r="E61" s="66"/>
      <c r="F61" s="66"/>
      <c r="G61" s="66"/>
      <c r="H61" s="66"/>
      <c r="O61" s="66"/>
      <c r="P61" s="66"/>
      <c r="Q61" s="66"/>
      <c r="R61" s="66"/>
      <c r="S61" s="66"/>
    </row>
    <row r="62" spans="5:19" ht="15" customHeight="1" x14ac:dyDescent="0.25">
      <c r="E62" s="66"/>
      <c r="F62" s="66"/>
      <c r="G62" s="66"/>
      <c r="H62" s="66"/>
      <c r="O62" s="66"/>
      <c r="P62" s="66"/>
      <c r="Q62" s="66"/>
      <c r="R62" s="66"/>
      <c r="S62" s="66"/>
    </row>
    <row r="63" spans="5:19" ht="15" customHeight="1" x14ac:dyDescent="0.25">
      <c r="E63" s="66"/>
      <c r="F63" s="66"/>
      <c r="G63" s="66"/>
      <c r="H63" s="66"/>
    </row>
  </sheetData>
  <mergeCells count="9">
    <mergeCell ref="G6:S6"/>
    <mergeCell ref="G7:S7"/>
    <mergeCell ref="O59:S62"/>
    <mergeCell ref="E60:H63"/>
    <mergeCell ref="G1:S1"/>
    <mergeCell ref="G3:S3"/>
    <mergeCell ref="G2:S2"/>
    <mergeCell ref="G4:S4"/>
    <mergeCell ref="G5:S5"/>
  </mergeCells>
  <conditionalFormatting sqref="E10:R44">
    <cfRule type="expression" dxfId="0" priority="4">
      <formula>AND($K10&lt;8, $O10&gt;=6)</formula>
    </cfRule>
  </conditionalFormatting>
  <pageMargins left="0.7" right="0.7" top="0.75" bottom="0.75" header="0.3" footer="0.3"/>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E A A B Q S w M E F A A C A A g A S K h V 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S K h 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i o V V v Y X K k F u w E A A D E Y A A A T A B w A R m 9 y b X V s Y X M v U 2 V j d G l v b j E u b S C i G A A o o B Q A A A A A A A A A A A A A A A A A A A A A A A A A A A D t k l F r 2 z A U h d 8 D + Q 9 C f b H B B L p 1 X b e S h 8 x N t j A 6 R p 2 y h y Q I x b q t T W W p S D d r Q s h / 3 3 V i u n b J 3 m u Q X 4 T u k c 8 9 u v o 8 5 F h a w 7 L 9 e n r Z 7 X Q 7 v p A O F M s K A D x l f a Y B u x 1 G X 2 a X L g e q D F c 5 6 N 4 v 6 x 4 W 1 j 5 E o 1 J D L 7 U G w a C P e P p 5 d u v B + d k g H d 7 M r u y T 0 V Y q 2 q r f 0 u S g x K h E A 9 6 L a 6 g W d E 6 M j S p l b 6 X 9 i s c J M 0 u t E 4 Z u C X H S 9 N 0 l E b u F u u 9 j b K Z j h K r P 9 y J P v p d G N T s + 3 0 6 v J M p 5 8 / 8 J / + l s Z Z E u 9 Q 2 k o p a c b C Z y Q b E b p a l H L 1 s l b N q o A 6 2 z X G r p f L / O N Y + f j d N C m n v y n a w f 4 a / p x E n j 7 6 y r U q u X l a l F H x 1 J k W w 2 f H + E L s C Q j j G E F W 4 T t u E j G o P 4 I S s 4 U A b 3 d W 1 s 8 P y s V 1 v v i l / B k O X B 2 W b E R f k o d h H / 1 T O U D g U N 6 4 j l 0 K j / K N f 0 1 o V e i x E c E Q d I H K j 6 p Q + 1 t M T 1 Q Y Y b u A N H x I k v r 7 V t 3 O 2 U 5 u i k X 3 J 6 0 i D A o n c x D 7 g G X N u C 6 / u A a 8 C 1 P b i e B V w D r u 3 B 9 U P A N e D a H l z P A 6 4 B 1 / b g + j H g G n B t D 6 4 X A d e A a 3 t w / R R w D b i + S V z / A F B L A Q I t A B Q A A g A I A E i o V V u 7 Z 9 K P p A A A A P Y A A A A S A A A A A A A A A A A A A A A A A A A A A A B D b 2 5 m a W c v U G F j a 2 F n Z S 5 4 b W x Q S w E C L Q A U A A I A C A B I q F V b D 8 r p q 6 Q A A A D p A A A A E w A A A A A A A A A A A A A A A A D w A A A A W 0 N v b n R l b n R f V H l w Z X N d L n h t b F B L A Q I t A B Q A A g A I A E i o V V v Y X K k F u w E A A D E Y A A A T A A A A A A A A A A A A A A A A A O E B A A B G b 3 J t d W x h c y 9 T Z W N 0 a W 9 u M S 5 t U E s F B g A A A A A D A A M A w g A A A O 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9 9 A A A A A A A A v X 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J h Z G E y Y T V j L T h m M 2 U t N D h m M S 0 5 N D Y 0 L T k 2 N D l h Z G J k Y T U 4 M i I g L z 4 8 R W 5 0 c n k g V H l w Z T 0 i R m l s b E N v b H V t b l R 5 c G V z I i B W Y W x 1 Z T 0 i c 0 J n W U R C Z 1 l E Q X d N R E J n W T 0 i I C 8 + P E V u d H J 5 I F R 5 c G U 9 I k Z p b G x M Y X N 0 V X B k Y X R l Z C I g V m F s d W U 9 I m Q y M D I 1 L T A 1 L T A 0 V D A z O j U x O j U 2 L j k 5 M D k 3 M j d a 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F c n J v c k N v d W 5 0 I i B W Y W x 1 Z T 0 i b D A i I C 8 + P E V u d H J 5 I F R 5 c G U 9 I k F k Z G V k V G 9 E Y X R h T W 9 k Z W w i I F Z h b H V l P S J s M C I g L z 4 8 R W 5 0 c n k g V H l w Z T 0 i R m l s b G V k Q 2 9 t c G x l d G V S Z X N 1 b H R U b 1 d v c m t z a G V l d C I g V m F s d W U 9 I m w x I i A v P j x F b n R y e S B U e X B l P S J G a W x s R X J y b 3 J D b 2 R l I i B W Y W x 1 Z T 0 i c 1 V u a 2 5 v d 2 4 i I C 8 + P E V u d H J 5 I F R 5 c G U 9 I k Z p b G x D b 3 V u d C I g V m F s d W U 9 I m w 5 O T k i I C 8 + P E V u d H J 5 I F R 5 c G U 9 I k Z p b G x U b 0 R h d G F N b 2 R l b E V u Y W J s Z W Q i I F Z h b H V l P S J s M C I g L z 4 8 R W 5 0 c n k g V H l w Z T 0 i R m l s b E 9 i a m V j d F R 5 c G U i I F Z h b H V l P S J z Q 2 9 u b m V j d G l v b k 9 u b H k i I C 8 + P E V u d H J 5 I F R 5 c G U 9 I k Z p b G x F b m F i b G V k I i B W Y W x 1 Z T 0 i b D A 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L 0 F 1 d G 9 S Z W 1 v d m V k Q 2 9 s d W 1 u c z E u e 0 N v b H V t b j E s M H 0 m c X V v d D s s J n F 1 b 3 Q 7 U 2 V j d G l v b j E v U 2 h l Z X Q x L 0 F 1 d G 9 S Z W 1 v d m V k Q 2 9 s d W 1 u c z E u e 0 Z 1 b G x f T m F t Z S w x f S Z x d W 9 0 O y w m c X V v d D t T Z W N 0 a W 9 u M S 9 T a G V l d D E v Q X V 0 b 1 J l b W 9 2 Z W R D b 2 x 1 b W 5 z M S 5 7 Q W d l L D J 9 J n F 1 b 3 Q 7 L C Z x d W 9 0 O 1 N l Y 3 R p b 2 4 x L 1 N o Z W V 0 M S 9 B d X R v U m V t b 3 Z l Z E N v b H V t b n M x L n t H Z W 5 k Z X I s M 3 0 m c X V v d D s s J n F 1 b 3 Q 7 U 2 V j d G l v b j E v U 2 h l Z X Q x L 0 F 1 d G 9 S Z W 1 v d m V k Q 2 9 s d W 1 u c z E u e 0 1 l b W J l c n N o a X B f V H l w Z S w 0 f S Z x d W 9 0 O y w m c X V v d D t T Z W N 0 a W 9 u M S 9 T a G V l d D E v Q X V 0 b 1 J l b W 9 2 Z W R D b 2 x 1 b W 5 z M S 5 7 U 3 R h c n R f R G F 0 Z S w 1 f S Z x d W 9 0 O y w m c X V v d D t T Z W N 0 a W 9 u M S 9 T a G V l d D E v Q X V 0 b 1 J l b W 9 2 Z W R D b 2 x 1 b W 5 z M S 5 7 R W 5 k X 0 R h d G U s N n 0 m c X V v d D s s J n F 1 b 3 Q 7 U 2 V j d G l v b j E v U 2 h l Z X Q x L 0 F 1 d G 9 S Z W 1 v d m V k Q 2 9 s d W 1 u c z E u e 0 1 v b n R o b H l f R m V l L D d 9 J n F 1 b 3 Q 7 L C Z x d W 9 0 O 1 N l Y 3 R p b 2 4 x L 1 N o Z W V 0 M S 9 B d X R v U m V t b 3 Z l Z E N v b H V t b n M x L n t B d H R l b m R h b m N l L D h 9 J n F 1 b 3 Q 7 L C Z x d W 9 0 O 1 N l Y 3 R p b 2 4 x L 1 N o Z W V 0 M S 9 B d X R v U m V t b 3 Z l Z E N v b H V t b n M x L n t D a X R 5 L D l 9 J n F 1 b 3 Q 7 L C Z x d W 9 0 O 1 N l Y 3 R p b 2 4 x L 1 N o Z W V 0 M S 9 B d X R v U m V t b 3 Z l Z E N v b H V t b n M x L n t S Z W Z l c n J l Z F 9 C e S w x M H 0 m c X V v d D t d L C Z x d W 9 0 O 0 N v b H V t b k N v d W 5 0 J n F 1 b 3 Q 7 O j E x L C Z x d W 9 0 O 0 t l e U N v b H V t b k 5 h b W V z J n F 1 b 3 Q 7 O l t d L C Z x d W 9 0 O 0 N v b H V t b k l k Z W 5 0 a X R p Z X M m c X V v d D s 6 W y Z x d W 9 0 O 1 N l Y 3 R p b 2 4 x L 1 N o Z W V 0 M S 9 B d X R v U m V t b 3 Z l Z E N v b H V t b n M x L n t D b 2 x 1 b W 4 x L D B 9 J n F 1 b 3 Q 7 L C Z x d W 9 0 O 1 N l Y 3 R p b 2 4 x L 1 N o Z W V 0 M S 9 B d X R v U m V t b 3 Z l Z E N v b H V t b n M x L n t G d W x s X 0 5 h b W U s M X 0 m c X V v d D s s J n F 1 b 3 Q 7 U 2 V j d G l v b j E v U 2 h l Z X Q x L 0 F 1 d G 9 S Z W 1 v d m V k Q 2 9 s d W 1 u c z E u e 0 F n Z S w y f S Z x d W 9 0 O y w m c X V v d D t T Z W N 0 a W 9 u M S 9 T a G V l d D E v Q X V 0 b 1 J l b W 9 2 Z W R D b 2 x 1 b W 5 z M S 5 7 R 2 V u Z G V y L D N 9 J n F 1 b 3 Q 7 L C Z x d W 9 0 O 1 N l Y 3 R p b 2 4 x L 1 N o Z W V 0 M S 9 B d X R v U m V t b 3 Z l Z E N v b H V t b n M x L n t N Z W 1 i Z X J z a G l w X 1 R 5 c G U s N H 0 m c X V v d D s s J n F 1 b 3 Q 7 U 2 V j d G l v b j E v U 2 h l Z X Q x L 0 F 1 d G 9 S Z W 1 v d m V k Q 2 9 s d W 1 u c z E u e 1 N 0 Y X J 0 X 0 R h d G U s N X 0 m c X V v d D s s J n F 1 b 3 Q 7 U 2 V j d G l v b j E v U 2 h l Z X Q x L 0 F 1 d G 9 S Z W 1 v d m V k Q 2 9 s d W 1 u c z E u e 0 V u Z F 9 E Y X R l L D Z 9 J n F 1 b 3 Q 7 L C Z x d W 9 0 O 1 N l Y 3 R p b 2 4 x L 1 N o Z W V 0 M S 9 B d X R v U m V t b 3 Z l Z E N v b H V t b n M x L n t N b 2 5 0 a G x 5 X 0 Z l Z S w 3 f S Z x d W 9 0 O y w m c X V v d D t T Z W N 0 a W 9 u M S 9 T a G V l d D E v Q X V 0 b 1 J l b W 9 2 Z W R D b 2 x 1 b W 5 z M S 5 7 Q X R 0 Z W 5 k Y W 5 j Z S w 4 f S Z x d W 9 0 O y w m c X V v d D t T Z W N 0 a W 9 u M S 9 T a G V l d D E v Q X V 0 b 1 J l b W 9 2 Z W R D b 2 x 1 b W 5 z M S 5 7 Q 2 l 0 e S w 5 f S Z x d W 9 0 O y w m c X V v d D t T Z W N 0 a W 9 u M S 9 T a G V l d D E v Q X V 0 b 1 J l b W 9 2 Z W R D b 2 x 1 b W 5 z M S 5 7 U m V m Z X J y Z W R f Q n k s M T B 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x M W U 4 N D Z i M S 0 0 M T Y 4 L T Q 0 M G I t Y m E 4 N i 1 k M j I z O D g 1 N j I 5 M j c 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S 0 w N S 0 w N F Q w M z o 1 N z o z N i 4 1 M z A 1 M D M x W i I g L z 4 8 R W 5 0 c n k g V H l w Z T 0 i R m l s b E N v b H V t b l R 5 c G V z I i B W Y W x 1 Z T 0 i c 0 J n W U R C Z 1 l E Q X d N R E J n W T 0 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Q 2 9 s d W 1 u Q 2 9 1 b n Q m c X V v d D s 6 M T E s J n F 1 b 3 Q 7 S 2 V 5 Q 2 9 s d W 1 u T m F t Z X M m c X V v d D s 6 W 1 0 s J n F 1 b 3 Q 7 Q 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U m V s Y X R p b 2 5 z a G l w S W 5 m b y Z x d W 9 0 O z p b X X 0 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M p P C 9 J d G V t U G F 0 a D 4 8 L 0 l 0 Z W 1 M b 2 N h d G l v b j 4 8 U 3 R h Y m x l R W 5 0 c m l l c z 4 8 R W 5 0 c n k g V H l w Z T 0 i S X N Q c m l 2 Y X R l I i B W Y W x 1 Z T 0 i b D A i I C 8 + P E V u d H J 5 I F R 5 c G U 9 I l F 1 Z X J 5 S U Q i I F Z h b H V l P S J z M W M w N G J h N m M t Z m N h N S 0 0 Y m U 2 L W J i Z G Y t Z T M 1 N z l m O W Y x Z m Q 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U t M D R U M D M 6 N T c 6 M z Y u N T M w N T A z M V o i I C 8 + P E V u d H J 5 I F R 5 c G U 9 I k Z p b G x D b 2 x 1 b W 5 U e X B l c y I g V m F s d W U 9 I n N C Z 1 l E Q m d Z R E F 3 T U R C Z 1 k 9 I i A v P j x F b n R y e S B U e X B l P S J G a W x s Q 2 9 s d W 1 u T m F t Z X M i I F Z h b H V l P S J z W y Z x d W 9 0 O 0 N v b H V t b j E m c X V v d D s s J n F 1 b 3 Q 7 R n V s b F 9 O Y W 1 l J n F 1 b 3 Q 7 L C Z x d W 9 0 O 0 F n Z S Z x d W 9 0 O y w m c X V v d D t H Z W 5 k Z X I m c X V v d D s s J n F 1 b 3 Q 7 T W V t Y m V y c 2 h p c F 9 U e X B l J n F 1 b 3 Q 7 L C Z x d W 9 0 O 1 N 0 Y X J 0 X 0 R h d G U m c X V v d D s s J n F 1 b 3 Q 7 R W 5 k X 0 R h d G U m c X V v d D s s J n F 1 b 3 Q 7 T W 9 u d G h s e V 9 G Z W U m c X V v d D s s J n F 1 b 3 Q 7 Q X R 0 Z W 5 k Y W 5 j Z S Z x d W 9 0 O y w m c X V v d D t D a X R 5 J n F 1 b 3 Q 7 L C Z x d W 9 0 O 1 J l Z m V y c m V k X 0 J 5 J n F 1 b 3 Q 7 X S I g L z 4 8 R W 5 0 c n k g V H l w Z T 0 i R m l s b F N 0 Y X R 1 c y I g V m F s d W U 9 I n N D b 2 1 w b G V 0 Z S I g L z 4 8 R W 5 0 c n k g V H l w Z T 0 i R m l s b E N v d W 5 0 I i B W Y W x 1 Z T 0 i b D k 5 O S I g L z 4 8 R W 5 0 c n k g V H l w Z T 0 i U m V s Y X R p b 2 5 z a G l w S W 5 m b 0 N v b n R h a W 5 l c i I g V m F s d W U 9 I n N 7 J n F 1 b 3 Q 7 Y 2 9 s d W 1 u Q 2 9 1 b n Q m c X V v d D s 6 M T E s J n F 1 b 3 Q 7 a 2 V 5 Q 2 9 s d W 1 u T m F t Z X M m c X V v d D s 6 W 1 0 s J n F 1 b 3 Q 7 c X V l c n l S Z W x h d G l v b n N o a X B z J n F 1 b 3 Q 7 O l t d L C Z x d W 9 0 O 2 N v b H V t b k l k Z W 5 0 a X R p Z X M m c X V v d D s 6 W y Z x d W 9 0 O 1 N l Y 3 R p b 2 4 x L 1 N o Z W V 0 M S A o M i k v Q X V 0 b 1 J l b W 9 2 Z W R D b 2 x 1 b W 5 z M S 5 7 Q 2 9 s d W 1 u M S w w f S Z x d W 9 0 O y w m c X V v d D t T Z W N 0 a W 9 u M S 9 T a G V l d D E g K D I p L 0 F 1 d G 9 S Z W 1 v d m V k Q 2 9 s d W 1 u c z E u e 0 Z 1 b G x f T m F t Z S w x f S Z x d W 9 0 O y w m c X V v d D t T Z W N 0 a W 9 u M S 9 T a G V l d D E g K D I p L 0 F 1 d G 9 S Z W 1 v d m V k Q 2 9 s d W 1 u c z E u e 0 F n Z S w y f S Z x d W 9 0 O y w m c X V v d D t T Z W N 0 a W 9 u M S 9 T a G V l d D E g K D I p L 0 F 1 d G 9 S Z W 1 v d m V k Q 2 9 s d W 1 u c z E u e 0 d l b m R l c i w z f S Z x d W 9 0 O y w m c X V v d D t T Z W N 0 a W 9 u M S 9 T a G V l d D E g K D I p L 0 F 1 d G 9 S Z W 1 v d m V k Q 2 9 s d W 1 u c z E u e 0 1 l b W J l c n N o a X B f V H l w Z S w 0 f S Z x d W 9 0 O y w m c X V v d D t T Z W N 0 a W 9 u M S 9 T a G V l d D E g K D I p L 0 F 1 d G 9 S Z W 1 v d m V k Q 2 9 s d W 1 u c z E u e 1 N 0 Y X J 0 X 0 R h d G U s N X 0 m c X V v d D s s J n F 1 b 3 Q 7 U 2 V j d G l v b j E v U 2 h l Z X Q x I C g y K S 9 B d X R v U m V t b 3 Z l Z E N v b H V t b n M x L n t F b m R f R G F 0 Z S w 2 f S Z x d W 9 0 O y w m c X V v d D t T Z W N 0 a W 9 u M S 9 T a G V l d D E g K D I p L 0 F 1 d G 9 S Z W 1 v d m V k Q 2 9 s d W 1 u c z E u e 0 1 v b n R o b H l f R m V l L D d 9 J n F 1 b 3 Q 7 L C Z x d W 9 0 O 1 N l Y 3 R p b 2 4 x L 1 N o Z W V 0 M S A o M i k v Q X V 0 b 1 J l b W 9 2 Z W R D b 2 x 1 b W 5 z M S 5 7 Q X R 0 Z W 5 k Y W 5 j Z S w 4 f S Z x d W 9 0 O y w m c X V v d D t T Z W N 0 a W 9 u M S 9 T a G V l d D E g K D I p L 0 F 1 d G 9 S Z W 1 v d m V k Q 2 9 s d W 1 u c z E u e 0 N p d H k s O X 0 m c X V v d D s s J n F 1 b 3 Q 7 U 2 V j d G l v b j E v U 2 h l Z X Q x I C g y K S 9 B d X R v U m V t b 3 Z l Z E N v b H V t b n M x L n t S Z W Z l c n J l Z F 9 C e S w x M H 0 m c X V v d D t d L C Z x d W 9 0 O 0 N v b H V t b k N v d W 5 0 J n F 1 b 3 Q 7 O j E x L C Z x d W 9 0 O 0 t l e U N v b H V t b k 5 h b W V z J n F 1 b 3 Q 7 O l t d L C Z x d W 9 0 O 0 N v b H V t b k l k Z W 5 0 a X R p Z X M m c X V v d D s 6 W y Z x d W 9 0 O 1 N l Y 3 R p b 2 4 x L 1 N o Z W V 0 M S A o M i k v Q X V 0 b 1 J l b W 9 2 Z W R D b 2 x 1 b W 5 z M S 5 7 Q 2 9 s d W 1 u M S w w f S Z x d W 9 0 O y w m c X V v d D t T Z W N 0 a W 9 u M S 9 T a G V l d D E g K D I p L 0 F 1 d G 9 S Z W 1 v d m V k Q 2 9 s d W 1 u c z E u e 0 Z 1 b G x f T m F t Z S w x f S Z x d W 9 0 O y w m c X V v d D t T Z W N 0 a W 9 u M S 9 T a G V l d D E g K D I p L 0 F 1 d G 9 S Z W 1 v d m V k Q 2 9 s d W 1 u c z E u e 0 F n Z S w y f S Z x d W 9 0 O y w m c X V v d D t T Z W N 0 a W 9 u M S 9 T a G V l d D E g K D I p L 0 F 1 d G 9 S Z W 1 v d m V k Q 2 9 s d W 1 u c z E u e 0 d l b m R l c i w z f S Z x d W 9 0 O y w m c X V v d D t T Z W N 0 a W 9 u M S 9 T a G V l d D E g K D I p L 0 F 1 d G 9 S Z W 1 v d m V k Q 2 9 s d W 1 u c z E u e 0 1 l b W J l c n N o a X B f V H l w Z S w 0 f S Z x d W 9 0 O y w m c X V v d D t T Z W N 0 a W 9 u M S 9 T a G V l d D E g K D I p L 0 F 1 d G 9 S Z W 1 v d m V k Q 2 9 s d W 1 u c z E u e 1 N 0 Y X J 0 X 0 R h d G U s N X 0 m c X V v d D s s J n F 1 b 3 Q 7 U 2 V j d G l v b j E v U 2 h l Z X Q x I C g y K S 9 B d X R v U m V t b 3 Z l Z E N v b H V t b n M x L n t F b m R f R G F 0 Z S w 2 f S Z x d W 9 0 O y w m c X V v d D t T Z W N 0 a W 9 u M S 9 T a G V l d D E g K D I p L 0 F 1 d G 9 S Z W 1 v d m V k Q 2 9 s d W 1 u c z E u e 0 1 v b n R o b H l f R m V l L D d 9 J n F 1 b 3 Q 7 L C Z x d W 9 0 O 1 N l Y 3 R p b 2 4 x L 1 N o Z W V 0 M S A o M i k v Q X V 0 b 1 J l b W 9 2 Z W R D b 2 x 1 b W 5 z M S 5 7 Q X R 0 Z W 5 k Y W 5 j Z S w 4 f S Z x d W 9 0 O y w m c X V v d D t T Z W N 0 a W 9 u M S 9 T a G V l d D E g K D I p L 0 F 1 d G 9 S Z W 1 v d m V k Q 2 9 s d W 1 u c z E u e 0 N p d H k s O X 0 m c X V v d D s s J n F 1 b 3 Q 7 U 2 V j d G l v b j E v U 2 h l Z X Q x I C g y K S 9 B d X R v U m V t b 3 Z l Z E N v b H V t b n M x L n t S Z W Z l c n J l Z F 9 C e S w x M H 0 m c X V v d D t d L C Z x d W 9 0 O 1 J l b G F 0 a W 9 u c 2 h p c E l u Z m 8 m c X V v d D s 6 W 1 1 9 I i A v P j x F b n R y e S B U e X B l P S J M b 2 F k Z W R U b 0 F u Y W x 5 c 2 l z U 2 V y d m l j Z X M i I F Z h b H V l P S J s M C 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x J d G V t P j x J d G V t T G 9 j Y X R p b 2 4 + P E l 0 Z W 1 U e X B l P k Z v c m 1 1 b G E 8 L 0 l 0 Z W 1 U e X B l P j x J d G V t U G F 0 a D 5 T Z W N 0 a W 9 u M S 9 T a G V l d D E l M j A o N C k 8 L 0 l 0 Z W 1 Q Y X R o P j w v S X R l b U x v Y 2 F 0 a W 9 u P j x T d G F i b G V F b n R y a W V z P j x F b n R y e S B U e X B l P S J J c 1 B y a X Z h d G U i I F Z h b H V l P S J s M C I g L z 4 8 R W 5 0 c n k g V H l w Z T 0 i U X V l c n l J R C I g V m F s d W U 9 I n M w N W E 0 N D A 2 Y S 0 4 O T M z L T R k O D M t O D g 1 N i 1 h N j c 4 N j Y 0 N T J m Z D 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S 0 w N S 0 w N F Q w M z o 1 N z o z N i 4 1 M z A 1 M D M x W i I g L z 4 8 R W 5 0 c n k g V H l w Z T 0 i R m l s b E N v b H V t b l R 5 c G V z I i B W Y W x 1 Z T 0 i c 0 J n W U R C Z 1 l E Q X d N R E J n W T 0 i I C 8 + P E V u d H J 5 I F R 5 c G U 9 I k Z p b G x D b 2 x 1 b W 5 O Y W 1 l c y I g V m F s d W U 9 I n N b J n F 1 b 3 Q 7 Q 2 9 s d W 1 u M S Z x d W 9 0 O y w m c X V v d D t G d W x s X 0 5 h b W U m c X V v d D s s J n F 1 b 3 Q 7 Q W d l J n F 1 b 3 Q 7 L C Z x d W 9 0 O 0 d l b m R l c i Z x d W 9 0 O y w m c X V v d D t N Z W 1 i Z X J z a G l w X 1 R 5 c G U m c X V v d D s s J n F 1 b 3 Q 7 U 3 R h c n R f R G F 0 Z S Z x d W 9 0 O y w m c X V v d D t F b m R f R G F 0 Z S Z x d W 9 0 O y w m c X V v d D t N b 2 5 0 a G x 5 X 0 Z l Z S Z x d W 9 0 O y w m c X V v d D t B d H R l b m R h b m N l J n F 1 b 3 Q 7 L C Z x d W 9 0 O 0 N p d H k m c X V v d D s s J n F 1 b 3 Q 7 U m V m Z X J y Z W R f Q n k m c X V v d D t d I i A v P j x F b n R y e S B U e X B l P S J G a W x s U 3 R h d H V z I i B W Y W x 1 Z T 0 i c 0 N v b X B s Z X R l I i A v P j x F b n R y e S B U e X B l P S J G a W x s Q 2 9 1 b n Q i I F Z h b H V l P S J s O T k 5 I i A v P j x F b n R y e S B U e X B l P S J S Z W x h d G l v b n N o a X B J b m Z v Q 2 9 u d G F p b m V y I i B W Y W x 1 Z T 0 i c 3 s m c X V v d D t j b 2 x 1 b W 5 D b 3 V u d C Z x d W 9 0 O z o x M S w m c X V v d D t r Z X l D b 2 x 1 b W 5 O Y W 1 l c y Z x d W 9 0 O z p b X S w m c X V v d D t x d W V y e V J l b G F 0 a W 9 u c 2 h p c H M m c X V v d D s 6 W 1 0 s J n F 1 b 3 Q 7 Y 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Q 2 9 s d W 1 u Q 2 9 1 b n Q m c X V v d D s 6 M T E s J n F 1 b 3 Q 7 S 2 V 5 Q 2 9 s d W 1 u T m F t Z X M m c X V v d D s 6 W 1 0 s J n F 1 b 3 Q 7 Q 2 9 s d W 1 u S W R l b n R p d G l l c y Z x d W 9 0 O z p b J n F 1 b 3 Q 7 U 2 V j d G l v b j E v U 2 h l Z X Q x I C g y K S 9 B d X R v U m V t b 3 Z l Z E N v b H V t b n M x L n t D b 2 x 1 b W 4 x L D B 9 J n F 1 b 3 Q 7 L C Z x d W 9 0 O 1 N l Y 3 R p b 2 4 x L 1 N o Z W V 0 M S A o M i k v Q X V 0 b 1 J l b W 9 2 Z W R D b 2 x 1 b W 5 z M S 5 7 R n V s b F 9 O Y W 1 l L D F 9 J n F 1 b 3 Q 7 L C Z x d W 9 0 O 1 N l Y 3 R p b 2 4 x L 1 N o Z W V 0 M S A o M i k v Q X V 0 b 1 J l b W 9 2 Z W R D b 2 x 1 b W 5 z M S 5 7 Q W d l L D J 9 J n F 1 b 3 Q 7 L C Z x d W 9 0 O 1 N l Y 3 R p b 2 4 x L 1 N o Z W V 0 M S A o M i k v Q X V 0 b 1 J l b W 9 2 Z W R D b 2 x 1 b W 5 z M S 5 7 R 2 V u Z G V y L D N 9 J n F 1 b 3 Q 7 L C Z x d W 9 0 O 1 N l Y 3 R p b 2 4 x L 1 N o Z W V 0 M S A o M i k v Q X V 0 b 1 J l b W 9 2 Z W R D b 2 x 1 b W 5 z M S 5 7 T W V t Y m V y c 2 h p c F 9 U e X B l L D R 9 J n F 1 b 3 Q 7 L C Z x d W 9 0 O 1 N l Y 3 R p b 2 4 x L 1 N o Z W V 0 M S A o M i k v Q X V 0 b 1 J l b W 9 2 Z W R D b 2 x 1 b W 5 z M S 5 7 U 3 R h c n R f R G F 0 Z S w 1 f S Z x d W 9 0 O y w m c X V v d D t T Z W N 0 a W 9 u M S 9 T a G V l d D E g K D I p L 0 F 1 d G 9 S Z W 1 v d m V k Q 2 9 s d W 1 u c z E u e 0 V u Z F 9 E Y X R l L D Z 9 J n F 1 b 3 Q 7 L C Z x d W 9 0 O 1 N l Y 3 R p b 2 4 x L 1 N o Z W V 0 M S A o M i k v Q X V 0 b 1 J l b W 9 2 Z W R D b 2 x 1 b W 5 z M S 5 7 T W 9 u d G h s e V 9 G Z W U s N 3 0 m c X V v d D s s J n F 1 b 3 Q 7 U 2 V j d G l v b j E v U 2 h l Z X Q x I C g y K S 9 B d X R v U m V t b 3 Z l Z E N v b H V t b n M x L n t B d H R l b m R h b m N l L D h 9 J n F 1 b 3 Q 7 L C Z x d W 9 0 O 1 N l Y 3 R p b 2 4 x L 1 N o Z W V 0 M S A o M i k v Q X V 0 b 1 J l b W 9 2 Z W R D b 2 x 1 b W 5 z M S 5 7 Q 2 l 0 e S w 5 f S Z x d W 9 0 O y w m c X V v d D t T Z W N 0 a W 9 u M S 9 T a G V l d D E g K D I p L 0 F 1 d G 9 S Z W 1 v d m V k Q 2 9 s d W 1 u c z E u e 1 J l Z m V y c m V k X 0 J 5 L D E w f S Z x d W 9 0 O 1 0 s J n F 1 b 3 Q 7 U m V s Y X R p b 2 5 z a G l w S W 5 m b y Z x d W 9 0 O z p b X X 0 i I C 8 + P E V u d H J 5 I F R 5 c G U 9 I k x v Y W R l Z F R v Q W 5 h b H l z a X N T Z X J 2 a W N l c y I g V m F s d W U 9 I m w w I i A v P j w v U 3 R h Y m x l R W 5 0 c m l l c z 4 8 L 0 l 0 Z W 0 + P E l 0 Z W 0 + P E l 0 Z W 1 M b 2 N h d G l v b j 4 8 S X R l b V R 5 c G U + R m 9 y b X V s Y T w v S X R l b V R 5 c G U + P E l 0 Z W 1 Q Y X R o P l N l Y 3 R p b 2 4 x L 1 N o Z W V 0 M S U y M C g 0 K S 9 T b 3 V y Y 2 U 8 L 0 l 0 Z W 1 Q Y X R o P j w v S X R l b U x v Y 2 F 0 a W 9 u P j x T d G F i b G V F b n R y a W V z I C 8 + P C 9 J d G V t P j x J d G V t P j x J d G V t T G 9 j Y X R p b 2 4 + P E l 0 Z W 1 U e X B l P k Z v c m 1 1 b G E 8 L 0 l 0 Z W 1 U e X B l P j x J d G V t U G F 0 a D 5 T Z W N 0 a W 9 u M S 9 T a G V l d D E l M j A o N C k v U 2 h l Z X Q x X 1 N o Z W V 0 P C 9 J d G V t U G F 0 a D 4 8 L 0 l 0 Z W 1 M b 2 N h d G l v b j 4 8 U 3 R h Y m x l R W 5 0 c m l l c y A v P j w v S X R l b T 4 8 S X R l b T 4 8 S X R l b U x v Y 2 F 0 a W 9 u P j x J d G V t V H l w Z T 5 G b 3 J t d W x h P C 9 J d G V t V H l w Z T 4 8 S X R l b V B h d G g + U 2 V j d G l v b j E v U 2 h l Z X Q x J T I w K D Q p L 1 B y b 2 1 v d G V k J T I w S G V h Z G V y c z w v S X R l b V B h d G g + P C 9 J d G V t T G 9 j Y X R p b 2 4 + P F N 0 Y W J s Z U V u d H J p Z X M g L z 4 8 L 0 l 0 Z W 0 + P E l 0 Z W 0 + P E l 0 Z W 1 M b 2 N h d G l v b j 4 8 S X R l b V R 5 c G U + R m 9 y b X V s Y T w v S X R l b V R 5 c G U + P E l 0 Z W 1 Q Y X R o P l N l Y 3 R p b 2 4 x L 1 N o Z W V 0 M S U y M C g 0 K S 9 D a G F u Z 2 V k J T I w V H l w Z T 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R d W V y e U l E I i B W Y W x 1 Z T 0 i c z R h Z m M y Z j A 5 L W Q y Z D E t N D Z i Z S 0 5 M 2 M 2 L T Q 2 N j N m Z G E 1 O T g 5 Z 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C 9 T d G F i b G V F b n R y a W V z P j w v S X R l b T 4 8 S X R l b T 4 8 S X R l b U x v Y 2 F 0 a W 9 u P j x J d G V t V H l w Z T 5 G b 3 J t d W x h P C 9 J d G V t V H l w Z T 4 8 S X R l b V B h d G g + U 2 V j d G l v b j E v U 2 h l Z X Q x J T I w K D U p L 1 N v d X J j Z T w v S X R l b V B h d G g + P C 9 J d G V t T G 9 j Y X R p b 2 4 + P F N 0 Y W J s Z U V u d H J p Z X M g L z 4 8 L 0 l 0 Z W 0 + P E l 0 Z W 0 + P E l 0 Z W 1 M b 2 N h d G l v b j 4 8 S X R l b V R 5 c G U + R m 9 y b X V s Y T w v S X R l b V R 5 c G U + P E l 0 Z W 1 Q Y X R o P l N l Y 3 R p b 2 4 x L 1 N o Z W V 0 M S U y M C g 1 K S 9 T a G V l d D F f U 2 h l Z X Q 8 L 0 l 0 Z W 1 Q Y X R o P j w v S X R l b U x v Y 2 F 0 a W 9 u P j x T d G F i b G V F b n R y a W V z I C 8 + P C 9 J d G V t P j x J d G V t P j x J d G V t T G 9 j Y X R p b 2 4 + P E l 0 Z W 1 U e X B l P k Z v c m 1 1 b G E 8 L 0 l 0 Z W 1 U e X B l P j x J d G V t U G F 0 a D 5 T Z W N 0 a W 9 u M S 9 T a G V l d D E l M j A o N S k v U H J v b W 9 0 Z W Q l M j B I Z W F k Z X J z P C 9 J d G V t U G F 0 a D 4 8 L 0 l 0 Z W 1 M b 2 N h d G l v b j 4 8 U 3 R h Y m x l R W 5 0 c m l l c y A v P j w v S X R l b T 4 8 S X R l b T 4 8 S X R l b U x v Y 2 F 0 a W 9 u P j x J d G V t V H l w Z T 5 G b 3 J t d W x h P C 9 J d G V t V H l w Z T 4 8 S X R l b V B h d G g + U 2 V j d G l v b j E v U 2 h l Z X Q x J T I w K D U p L 0 N o Y W 5 n Z W Q l M j B U e X B l P C 9 J d G V t U G F 0 a D 4 8 L 0 l 0 Z W 1 M b 2 N h d G l v b j 4 8 U 3 R h Y m x l R W 5 0 c m l l c y A v P j w v S X R l b T 4 8 S X R l b T 4 8 S X R l b U x v Y 2 F 0 a W 9 u P j x J d G V t V H l w Z T 5 G b 3 J t d W x h P C 9 J d G V t V H l w Z T 4 8 S X R l b V B h d G g + U 2 V j d G l v b j E v U 2 h l Z X Q x J T I w K D Y p P C 9 J d G V t U G F 0 a D 4 8 L 0 l 0 Z W 1 M b 2 N h d G l v b j 4 8 U 3 R h Y m x l R W 5 0 c m l l c z 4 8 R W 5 0 c n k g V H l w Z T 0 i S X N Q c m l 2 Y X R l I i B W Y W x 1 Z T 0 i b D A i I C 8 + P E V u d H J 5 I F R 5 c G U 9 I l F 1 Z X J 5 S U Q i I F Z h b H V l P S J z Y W U z M W Q w N 2 Q t M j A z N y 0 0 Z T U 1 L T l k N m E t Y T l k Z T c 1 N j M 2 Z T Q 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U t M D R U M D M 6 N T c 6 M z Y u N T M w N T A z M V o i I C 8 + P E V u d H J 5 I F R 5 c G U 9 I k Z p b G x D b 2 x 1 b W 5 U e X B l c y I g V m F s d W U 9 I n N C Z 1 l E Q m d Z R E F 3 T U R C Z 1 k 9 I i A v P j x F b n R y e S B U e X B l P S J G a W x s Q 2 9 s d W 1 u T m F t Z X M i I F Z h b H V l P S J z W y Z x d W 9 0 O 0 N v b H V t b j E m c X V v d D s s J n F 1 b 3 Q 7 R n V s b F 9 O Y W 1 l J n F 1 b 3 Q 7 L C Z x d W 9 0 O 0 F n Z S Z x d W 9 0 O y w m c X V v d D t H Z W 5 k Z X I m c X V v d D s s J n F 1 b 3 Q 7 T W V t Y m V y c 2 h p c F 9 U e X B l J n F 1 b 3 Q 7 L C Z x d W 9 0 O 1 N 0 Y X J 0 X 0 R h d G U m c X V v d D s s J n F 1 b 3 Q 7 R W 5 k X 0 R h d G U m c X V v d D s s J n F 1 b 3 Q 7 T W 9 u d G h s e V 9 G Z W U m c X V v d D s s J n F 1 b 3 Q 7 Q X R 0 Z W 5 k Y W 5 j Z S Z x d W 9 0 O y w m c X V v d D t D a X R 5 J n F 1 b 3 Q 7 L C Z x d W 9 0 O 1 J l Z m V y c m V k X 0 J 5 J n F 1 b 3 Q 7 X S I g L z 4 8 R W 5 0 c n k g V H l w Z T 0 i R m l s b F N 0 Y X R 1 c y I g V m F s d W U 9 I n N D b 2 1 w b G V 0 Z S I g L z 4 8 R W 5 0 c n k g V H l w Z T 0 i R m l s b E N v d W 5 0 I i B W Y W x 1 Z T 0 i b D k 5 O S I g L z 4 8 R W 5 0 c n k g V H l w Z T 0 i U m V s Y X R p b 2 5 z a G l w S W 5 m b 0 N v b n R h a W 5 l c i I g V m F s d W U 9 I n N 7 J n F 1 b 3 Q 7 Y 2 9 s d W 1 u Q 2 9 1 b n Q m c X V v d D s 6 M T E s J n F 1 b 3 Q 7 a 2 V 5 Q 2 9 s d W 1 u T m F t Z X M m c X V v d D s 6 W 1 0 s J n F 1 b 3 Q 7 c X V l c n l S Z W x h d G l v b n N o a X B z J n F 1 b 3 Q 7 O l t d L C Z x d W 9 0 O 2 N v b H V t b k l k Z W 5 0 a X R p Z X M m c X V v d D s 6 W y Z x d W 9 0 O 1 N l Y 3 R p b 2 4 x L 1 N o Z W V 0 M S A o M i k v Q X V 0 b 1 J l b W 9 2 Z W R D b 2 x 1 b W 5 z M S 5 7 Q 2 9 s d W 1 u M S w w f S Z x d W 9 0 O y w m c X V v d D t T Z W N 0 a W 9 u M S 9 T a G V l d D E g K D I p L 0 F 1 d G 9 S Z W 1 v d m V k Q 2 9 s d W 1 u c z E u e 0 Z 1 b G x f T m F t Z S w x f S Z x d W 9 0 O y w m c X V v d D t T Z W N 0 a W 9 u M S 9 T a G V l d D E g K D I p L 0 F 1 d G 9 S Z W 1 v d m V k Q 2 9 s d W 1 u c z E u e 0 F n Z S w y f S Z x d W 9 0 O y w m c X V v d D t T Z W N 0 a W 9 u M S 9 T a G V l d D E g K D I p L 0 F 1 d G 9 S Z W 1 v d m V k Q 2 9 s d W 1 u c z E u e 0 d l b m R l c i w z f S Z x d W 9 0 O y w m c X V v d D t T Z W N 0 a W 9 u M S 9 T a G V l d D E g K D I p L 0 F 1 d G 9 S Z W 1 v d m V k Q 2 9 s d W 1 u c z E u e 0 1 l b W J l c n N o a X B f V H l w Z S w 0 f S Z x d W 9 0 O y w m c X V v d D t T Z W N 0 a W 9 u M S 9 T a G V l d D E g K D I p L 0 F 1 d G 9 S Z W 1 v d m V k Q 2 9 s d W 1 u c z E u e 1 N 0 Y X J 0 X 0 R h d G U s N X 0 m c X V v d D s s J n F 1 b 3 Q 7 U 2 V j d G l v b j E v U 2 h l Z X Q x I C g y K S 9 B d X R v U m V t b 3 Z l Z E N v b H V t b n M x L n t F b m R f R G F 0 Z S w 2 f S Z x d W 9 0 O y w m c X V v d D t T Z W N 0 a W 9 u M S 9 T a G V l d D E g K D I p L 0 F 1 d G 9 S Z W 1 v d m V k Q 2 9 s d W 1 u c z E u e 0 1 v b n R o b H l f R m V l L D d 9 J n F 1 b 3 Q 7 L C Z x d W 9 0 O 1 N l Y 3 R p b 2 4 x L 1 N o Z W V 0 M S A o M i k v Q X V 0 b 1 J l b W 9 2 Z W R D b 2 x 1 b W 5 z M S 5 7 Q X R 0 Z W 5 k Y W 5 j Z S w 4 f S Z x d W 9 0 O y w m c X V v d D t T Z W N 0 a W 9 u M S 9 T a G V l d D E g K D I p L 0 F 1 d G 9 S Z W 1 v d m V k Q 2 9 s d W 1 u c z E u e 0 N p d H k s O X 0 m c X V v d D s s J n F 1 b 3 Q 7 U 2 V j d G l v b j E v U 2 h l Z X Q x I C g y K S 9 B d X R v U m V t b 3 Z l Z E N v b H V t b n M x L n t S Z W Z l c n J l Z F 9 C e S w x M H 0 m c X V v d D t d L C Z x d W 9 0 O 0 N v b H V t b k N v d W 5 0 J n F 1 b 3 Q 7 O j E x L C Z x d W 9 0 O 0 t l e U N v b H V t b k 5 h b W V z J n F 1 b 3 Q 7 O l t d L C Z x d W 9 0 O 0 N v b H V t b k l k Z W 5 0 a X R p Z X M m c X V v d D s 6 W y Z x d W 9 0 O 1 N l Y 3 R p b 2 4 x L 1 N o Z W V 0 M S A o M i k v Q X V 0 b 1 J l b W 9 2 Z W R D b 2 x 1 b W 5 z M S 5 7 Q 2 9 s d W 1 u M S w w f S Z x d W 9 0 O y w m c X V v d D t T Z W N 0 a W 9 u M S 9 T a G V l d D E g K D I p L 0 F 1 d G 9 S Z W 1 v d m V k Q 2 9 s d W 1 u c z E u e 0 Z 1 b G x f T m F t Z S w x f S Z x d W 9 0 O y w m c X V v d D t T Z W N 0 a W 9 u M S 9 T a G V l d D E g K D I p L 0 F 1 d G 9 S Z W 1 v d m V k Q 2 9 s d W 1 u c z E u e 0 F n Z S w y f S Z x d W 9 0 O y w m c X V v d D t T Z W N 0 a W 9 u M S 9 T a G V l d D E g K D I p L 0 F 1 d G 9 S Z W 1 v d m V k Q 2 9 s d W 1 u c z E u e 0 d l b m R l c i w z f S Z x d W 9 0 O y w m c X V v d D t T Z W N 0 a W 9 u M S 9 T a G V l d D E g K D I p L 0 F 1 d G 9 S Z W 1 v d m V k Q 2 9 s d W 1 u c z E u e 0 1 l b W J l c n N o a X B f V H l w Z S w 0 f S Z x d W 9 0 O y w m c X V v d D t T Z W N 0 a W 9 u M S 9 T a G V l d D E g K D I p L 0 F 1 d G 9 S Z W 1 v d m V k Q 2 9 s d W 1 u c z E u e 1 N 0 Y X J 0 X 0 R h d G U s N X 0 m c X V v d D s s J n F 1 b 3 Q 7 U 2 V j d G l v b j E v U 2 h l Z X Q x I C g y K S 9 B d X R v U m V t b 3 Z l Z E N v b H V t b n M x L n t F b m R f R G F 0 Z S w 2 f S Z x d W 9 0 O y w m c X V v d D t T Z W N 0 a W 9 u M S 9 T a G V l d D E g K D I p L 0 F 1 d G 9 S Z W 1 v d m V k Q 2 9 s d W 1 u c z E u e 0 1 v b n R o b H l f R m V l L D d 9 J n F 1 b 3 Q 7 L C Z x d W 9 0 O 1 N l Y 3 R p b 2 4 x L 1 N o Z W V 0 M S A o M i k v Q X V 0 b 1 J l b W 9 2 Z W R D b 2 x 1 b W 5 z M S 5 7 Q X R 0 Z W 5 k Y W 5 j Z S w 4 f S Z x d W 9 0 O y w m c X V v d D t T Z W N 0 a W 9 u M S 9 T a G V l d D E g K D I p L 0 F 1 d G 9 S Z W 1 v d m V k Q 2 9 s d W 1 u c z E u e 0 N p d H k s O X 0 m c X V v d D s s J n F 1 b 3 Q 7 U 2 V j d G l v b j E v U 2 h l Z X Q x I C g y K S 9 B d X R v U m V t b 3 Z l Z E N v b H V t b n M x L n t S Z W Z l c n J l Z F 9 C e S w x M H 0 m c X V v d D t d L C Z x d W 9 0 O 1 J l b G F 0 a W 9 u c 2 h p c E l u Z m 8 m c X V v d D s 6 W 1 1 9 I i A v P j x F b n R y e S B U e X B l P S J M b 2 F k Z W R U b 0 F u Y W x 5 c 2 l z U 2 V y d m l j Z X M i I F Z h b H V l P S J s M C I g L z 4 8 L 1 N 0 Y W J s Z U V u d H J p Z X M + P C 9 J d G V t P j x J d G V t P j x J d G V t T G 9 j Y X R p b 2 4 + P E l 0 Z W 1 U e X B l P k Z v c m 1 1 b G E 8 L 0 l 0 Z W 1 U e X B l P j x J d G V t U G F 0 a D 5 T Z W N 0 a W 9 u M S 9 T a G V l d D E l M j A o N i k v U 2 9 1 c m N l P C 9 J d G V t U G F 0 a D 4 8 L 0 l 0 Z W 1 M b 2 N h d G l v b j 4 8 U 3 R h Y m x l R W 5 0 c m l l c y A v P j w v S X R l b T 4 8 S X R l b T 4 8 S X R l b U x v Y 2 F 0 a W 9 u P j x J d G V t V H l w Z T 5 G b 3 J t d W x h P C 9 J d G V t V H l w Z T 4 8 S X R l b V B h d G g + U 2 V j d G l v b j E v U 2 h l Z X Q x J T I w K D Y p L 1 N o Z W V 0 M V 9 T a G V l d D w v S X R l b V B h d G g + P C 9 J d G V t T G 9 j Y X R p b 2 4 + P F N 0 Y W J s Z U V u d H J p Z X M g L z 4 8 L 0 l 0 Z W 0 + P E l 0 Z W 0 + P E l 0 Z W 1 M b 2 N h d G l v b j 4 8 S X R l b V R 5 c G U + R m 9 y b X V s Y T w v S X R l b V R 5 c G U + P E l 0 Z W 1 Q Y X R o P l N l Y 3 R p b 2 4 x L 1 N o Z W V 0 M S U y M C g 2 K S 9 Q c m 9 t b 3 R l Z C U y M E h l Y W R l c n M 8 L 0 l 0 Z W 1 Q Y X R o P j w v S X R l b U x v Y 2 F 0 a W 9 u P j x T d G F i b G V F b n R y a W V z I C 8 + P C 9 J d G V t P j x J d G V t P j x J d G V t T G 9 j Y X R p b 2 4 + P E l 0 Z W 1 U e X B l P k Z v c m 1 1 b G E 8 L 0 l 0 Z W 1 U e X B l P j x J d G V t U G F 0 a D 5 T Z W N 0 a W 9 u M S 9 T a G V l d D E l M j A o N i k v Q 2 h h b m d l Z C U y M F R 5 c G U 8 L 0 l 0 Z W 1 Q Y X R o P j w v S X R l b U x v Y 2 F 0 a W 9 u P j x T d G F i b G V F b n R y a W V z I C 8 + P C 9 J d G V t P j x J d G V t P j x J d G V t T G 9 j Y X R p b 2 4 + P E l 0 Z W 1 U e X B l P k Z v c m 1 1 b G E 8 L 0 l 0 Z W 1 U e X B l P j x J d G V t U G F 0 a D 5 T Z W N 0 a W 9 u M S 9 T a G V l d D E l M j A o N y k 8 L 0 l 0 Z W 1 Q Y X R o P j w v S X R l b U x v Y 2 F 0 a W 9 u P j x T d G F i b G V F b n R y a W V z P j x F b n R y e S B U e X B l P S J J c 1 B y a X Z h d G U i I F Z h b H V l P S J s M C I g L z 4 8 R W 5 0 c n k g V H l w Z T 0 i U X V l c n l J R C I g V m F s d W U 9 I n N l O W M 4 M D g 5 Z i 0 0 O D M x L T Q 4 M j U t Y j c y O C 0 y N j R m Y j A 0 M W I 5 Y j A i I C 8 + P E V u d H J 5 I F R 5 c G U 9 I k Z p b G x F b m F i b G V k I i B W Y W x 1 Z T 0 i b D E i I C 8 + P E V u d H J 5 I F R 5 c G U 9 I k Z p b G x P Y m p l Y 3 R U e X B l I i B W Y W x 1 Z T 0 i c 1 R h Y m x l I i A v P j x F b n R y e S B U e X B l P S J G a W x s V G 9 E Y X R h T W 9 k Z W x F b m F i b G V k I i B W Y W x 1 Z T 0 i b D A i I C 8 + P E V u d H J 5 I F R 5 c G U 9 I l J l c 3 V s d F R 5 c G U i I F Z h b H V l P S J z R X h j Z X B 0 a W 9 u I i A v P j x F b n R y e S B U e X B l P S J C d W Z m Z X J O Z X h 0 U m V m c m V z a C I g V m F s d W U 9 I m w x I i A v P j x F b n R y e S B U e X B l P S J G a W x s V G F y Z 2 V 0 I i B W Y W x 1 Z T 0 i c 1 N o Z W V 0 M V 9 f M j U y I i A v P j x F b n R y e S B U e X B l P S J G a W x s Z W R D b 2 1 w b G V 0 Z V J l c 3 V s d F R v V 2 9 y a 3 N o Z W V 0 I i B W Y W x 1 Z T 0 i b D E i I C 8 + P E V u d H J 5 I F R 5 c G U 9 I k Z p b G x F c n J v c k N v Z G U i I F Z h b H V l P S J z V W 5 r b m 9 3 b i I g L z 4 8 R W 5 0 c n k g V H l w Z T 0 i R m l s b E x h c 3 R V c G R h d G V k I i B W Y W x 1 Z T 0 i Z D I w M j U t M D U t M D R U M D M 6 N T c 6 M z Y u N T M w N T A z M V o i I C 8 + P E V u d H J 5 I F R 5 c G U 9 I k Z p b G x D b 2 x 1 b W 5 U e X B l c y I g V m F s d W U 9 I n N C Z 1 l E Q m d Z R E F 3 T U R C Z 1 k 9 I i A v P j x F b n R y e S B U e X B l P S J G a W x s Q 2 9 s d W 1 u T m F t Z X M i I F Z h b H V l P S J z W y Z x d W 9 0 O 0 N v b H V t b j E m c X V v d D s s J n F 1 b 3 Q 7 R n V s b F 9 O Y W 1 l J n F 1 b 3 Q 7 L C Z x d W 9 0 O 0 F n Z S Z x d W 9 0 O y w m c X V v d D t H Z W 5 k Z X I m c X V v d D s s J n F 1 b 3 Q 7 T W V t Y m V y c 2 h p c F 9 U e X B l J n F 1 b 3 Q 7 L C Z x d W 9 0 O 1 N 0 Y X J 0 X 0 R h d G U m c X V v d D s s J n F 1 b 3 Q 7 R W 5 k X 0 R h d G U m c X V v d D s s J n F 1 b 3 Q 7 T W 9 u d G h s e V 9 G Z W U m c X V v d D s s J n F 1 b 3 Q 7 Q X R 0 Z W 5 k Y W 5 j Z S Z x d W 9 0 O y w m c X V v d D t D a X R 5 J n F 1 b 3 Q 7 L C Z x d W 9 0 O 1 J l Z m V y c m V k X 0 J 5 J n F 1 b 3 Q 7 X S I g L z 4 8 R W 5 0 c n k g V H l w Z T 0 i R m l s b F N 0 Y X R 1 c y I g V m F s d W U 9 I n N D b 2 1 w b G V 0 Z S I g L z 4 8 R W 5 0 c n k g V H l w Z T 0 i R m l s b E N v d W 5 0 I i B W Y W x 1 Z T 0 i b D k 5 O S I g L z 4 8 R W 5 0 c n k g V H l w Z T 0 i R m l s b E V y c m 9 y Q 2 9 1 b n Q i I F Z h b H V l P S J s M C I g L z 4 8 R W 5 0 c n k g V H l w Z T 0 i U m V s Y X R p b 2 5 z a G l w S W 5 m b 0 N v b n R h a W 5 l c i I g V m F s d W U 9 I n N 7 J n F 1 b 3 Q 7 Y 2 9 s d W 1 u Q 2 9 1 b n Q m c X V v d D s 6 M T E s J n F 1 b 3 Q 7 a 2 V 5 Q 2 9 s d W 1 u T m F t Z X M m c X V v d D s 6 W 1 0 s J n F 1 b 3 Q 7 c X V l c n l S Z W x h d G l v b n N o a X B z J n F 1 b 3 Q 7 O l t d L C Z x d W 9 0 O 2 N v b H V t b k l k Z W 5 0 a X R p Z X M m c X V v d D s 6 W y Z x d W 9 0 O 1 N l Y 3 R p b 2 4 x L 1 N o Z W V 0 M S A o M i k v Q X V 0 b 1 J l b W 9 2 Z W R D b 2 x 1 b W 5 z M S 5 7 Q 2 9 s d W 1 u M S w w f S Z x d W 9 0 O y w m c X V v d D t T Z W N 0 a W 9 u M S 9 T a G V l d D E g K D I p L 0 F 1 d G 9 S Z W 1 v d m V k Q 2 9 s d W 1 u c z E u e 0 Z 1 b G x f T m F t Z S w x f S Z x d W 9 0 O y w m c X V v d D t T Z W N 0 a W 9 u M S 9 T a G V l d D E g K D I p L 0 F 1 d G 9 S Z W 1 v d m V k Q 2 9 s d W 1 u c z E u e 0 F n Z S w y f S Z x d W 9 0 O y w m c X V v d D t T Z W N 0 a W 9 u M S 9 T a G V l d D E g K D I p L 0 F 1 d G 9 S Z W 1 v d m V k Q 2 9 s d W 1 u c z E u e 0 d l b m R l c i w z f S Z x d W 9 0 O y w m c X V v d D t T Z W N 0 a W 9 u M S 9 T a G V l d D E g K D I p L 0 F 1 d G 9 S Z W 1 v d m V k Q 2 9 s d W 1 u c z E u e 0 1 l b W J l c n N o a X B f V H l w Z S w 0 f S Z x d W 9 0 O y w m c X V v d D t T Z W N 0 a W 9 u M S 9 T a G V l d D E g K D I p L 0 F 1 d G 9 S Z W 1 v d m V k Q 2 9 s d W 1 u c z E u e 1 N 0 Y X J 0 X 0 R h d G U s N X 0 m c X V v d D s s J n F 1 b 3 Q 7 U 2 V j d G l v b j E v U 2 h l Z X Q x I C g y K S 9 B d X R v U m V t b 3 Z l Z E N v b H V t b n M x L n t F b m R f R G F 0 Z S w 2 f S Z x d W 9 0 O y w m c X V v d D t T Z W N 0 a W 9 u M S 9 T a G V l d D E g K D I p L 0 F 1 d G 9 S Z W 1 v d m V k Q 2 9 s d W 1 u c z E u e 0 1 v b n R o b H l f R m V l L D d 9 J n F 1 b 3 Q 7 L C Z x d W 9 0 O 1 N l Y 3 R p b 2 4 x L 1 N o Z W V 0 M S A o M i k v Q X V 0 b 1 J l b W 9 2 Z W R D b 2 x 1 b W 5 z M S 5 7 Q X R 0 Z W 5 k Y W 5 j Z S w 4 f S Z x d W 9 0 O y w m c X V v d D t T Z W N 0 a W 9 u M S 9 T a G V l d D E g K D I p L 0 F 1 d G 9 S Z W 1 v d m V k Q 2 9 s d W 1 u c z E u e 0 N p d H k s O X 0 m c X V v d D s s J n F 1 b 3 Q 7 U 2 V j d G l v b j E v U 2 h l Z X Q x I C g y K S 9 B d X R v U m V t b 3 Z l Z E N v b H V t b n M x L n t S Z W Z l c n J l Z F 9 C e S w x M H 0 m c X V v d D t d L C Z x d W 9 0 O 0 N v b H V t b k N v d W 5 0 J n F 1 b 3 Q 7 O j E x L C Z x d W 9 0 O 0 t l e U N v b H V t b k 5 h b W V z J n F 1 b 3 Q 7 O l t d L C Z x d W 9 0 O 0 N v b H V t b k l k Z W 5 0 a X R p Z X M m c X V v d D s 6 W y Z x d W 9 0 O 1 N l Y 3 R p b 2 4 x L 1 N o Z W V 0 M S A o M i k v Q X V 0 b 1 J l b W 9 2 Z W R D b 2 x 1 b W 5 z M S 5 7 Q 2 9 s d W 1 u M S w w f S Z x d W 9 0 O y w m c X V v d D t T Z W N 0 a W 9 u M S 9 T a G V l d D E g K D I p L 0 F 1 d G 9 S Z W 1 v d m V k Q 2 9 s d W 1 u c z E u e 0 Z 1 b G x f T m F t Z S w x f S Z x d W 9 0 O y w m c X V v d D t T Z W N 0 a W 9 u M S 9 T a G V l d D E g K D I p L 0 F 1 d G 9 S Z W 1 v d m V k Q 2 9 s d W 1 u c z E u e 0 F n Z S w y f S Z x d W 9 0 O y w m c X V v d D t T Z W N 0 a W 9 u M S 9 T a G V l d D E g K D I p L 0 F 1 d G 9 S Z W 1 v d m V k Q 2 9 s d W 1 u c z E u e 0 d l b m R l c i w z f S Z x d W 9 0 O y w m c X V v d D t T Z W N 0 a W 9 u M S 9 T a G V l d D E g K D I p L 0 F 1 d G 9 S Z W 1 v d m V k Q 2 9 s d W 1 u c z E u e 0 1 l b W J l c n N o a X B f V H l w Z S w 0 f S Z x d W 9 0 O y w m c X V v d D t T Z W N 0 a W 9 u M S 9 T a G V l d D E g K D I p L 0 F 1 d G 9 S Z W 1 v d m V k Q 2 9 s d W 1 u c z E u e 1 N 0 Y X J 0 X 0 R h d G U s N X 0 m c X V v d D s s J n F 1 b 3 Q 7 U 2 V j d G l v b j E v U 2 h l Z X Q x I C g y K S 9 B d X R v U m V t b 3 Z l Z E N v b H V t b n M x L n t F b m R f R G F 0 Z S w 2 f S Z x d W 9 0 O y w m c X V v d D t T Z W N 0 a W 9 u M S 9 T a G V l d D E g K D I p L 0 F 1 d G 9 S Z W 1 v d m V k Q 2 9 s d W 1 u c z E u e 0 1 v b n R o b H l f R m V l L D d 9 J n F 1 b 3 Q 7 L C Z x d W 9 0 O 1 N l Y 3 R p b 2 4 x L 1 N o Z W V 0 M S A o M i k v Q X V 0 b 1 J l b W 9 2 Z W R D b 2 x 1 b W 5 z M S 5 7 Q X R 0 Z W 5 k Y W 5 j Z S w 4 f S Z x d W 9 0 O y w m c X V v d D t T Z W N 0 a W 9 u M S 9 T a G V l d D E g K D I p L 0 F 1 d G 9 S Z W 1 v d m V k Q 2 9 s d W 1 u c z E u e 0 N p d H k s O X 0 m c X V v d D s s J n F 1 b 3 Q 7 U 2 V j d G l v b j E v U 2 h l Z X Q x I C g y K S 9 B d X R v U m V t b 3 Z l Z E N v b H V t b n M x L n t S Z W Z l c n J l Z F 9 C e S w x M 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N o Z W V 0 M S U y M C g 3 K S 9 T b 3 V y Y 2 U 8 L 0 l 0 Z W 1 Q Y X R o P j w v S X R l b U x v Y 2 F 0 a W 9 u P j x T d G F i b G V F b n R y a W V z I C 8 + P C 9 J d G V t P j x J d G V t P j x J d G V t T G 9 j Y X R p b 2 4 + P E l 0 Z W 1 U e X B l P k Z v c m 1 1 b G E 8 L 0 l 0 Z W 1 U e X B l P j x J d G V t U G F 0 a D 5 T Z W N 0 a W 9 u M S 9 T a G V l d D E l M j A o N y k v U 2 h l Z X Q x X 1 N o Z W V 0 P C 9 J d G V t U G F 0 a D 4 8 L 0 l 0 Z W 1 M b 2 N h d G l v b j 4 8 U 3 R h Y m x l R W 5 0 c m l l c y A v P j w v S X R l b T 4 8 S X R l b T 4 8 S X R l b U x v Y 2 F 0 a W 9 u P j x J d G V t V H l w Z T 5 G b 3 J t d W x h P C 9 J d G V t V H l w Z T 4 8 S X R l b V B h d G g + U 2 V j d G l v b j E v U 2 h l Z X Q x J T I w K D c p L 1 B y b 2 1 v d G V k J T I w S G V h Z G V y c z w v S X R l b V B h d G g + P C 9 J d G V t T G 9 j Y X R p b 2 4 + P F N 0 Y W J s Z U V u d H J p Z X M g L z 4 8 L 0 l 0 Z W 0 + P E l 0 Z W 0 + P E l 0 Z W 1 M b 2 N h d G l v b j 4 8 S X R l b V R 5 c G U + R m 9 y b X V s Y T w v S X R l b V R 5 c G U + P E l 0 Z W 1 Q Y X R o P l N l Y 3 R p b 2 4 x L 1 N o Z W V 0 M S U y M C g 3 K S 9 D a G F u Z 2 V k J T I w V H l w Z T w v S X R l b V B h d G g + P C 9 J d G V t T G 9 j Y X R p b 2 4 + P F N 0 Y W J s Z U V u d H J p Z X M g L z 4 8 L 0 l 0 Z W 0 + P E l 0 Z W 0 + P E l 0 Z W 1 M b 2 N h d G l v b j 4 8 S X R l b V R 5 c G U + R m 9 y b X V s Y T w v S X R l b V R 5 c G U + P E l 0 Z W 1 Q Y X R o P l N l Y 3 R p b 2 4 x L 1 N o Z W V 0 M S U y M C g 4 K T w v S X R l b V B h d G g + P C 9 J d G V t T G 9 j Y X R p b 2 4 + P F N 0 Y W J s Z U V u d H J p Z X M + P E V u d H J 5 I F R 5 c G U 9 I k l z U H J p d m F 0 Z S I g V m F s d W U 9 I m w w I i A v P j x F b n R y e S B U e X B l P S J R d W V y e U l E I i B W Y W x 1 Z T 0 i c 2 N j O D Z i Z G N h L T l m Z j U t N D R j N S 1 h M D M 5 L T U y M j c 2 N z g 4 M D l l N y I g L z 4 8 R W 5 0 c n k g V H l w Z T 0 i R m l s b E V u Y W J s Z W Q i I F Z h b H V l P S J s M S I g L z 4 8 R W 5 0 c n k g V H l w Z T 0 i R m l s b E 9 i a m V j d F R 5 c G U i I F Z h b H V l P S J z V G F i b G U i I C 8 + P E V u d H J 5 I F R 5 c G U 9 I k Z p b G x U b 0 R h d G F N b 2 R l b E V u Y W J s Z W Q i I F Z h b H V l P S J s M C I g L z 4 8 R W 5 0 c n k g V H l w Z T 0 i R m l s b F R h c m d l d C I g V m F s d W U 9 I n N T a G V l d D F f X z I 3 N i I g L z 4 8 R W 5 0 c n k g V H l w Z T 0 i R m l s b G V k Q 2 9 t c G x l d G V S Z X N 1 b H R U b 1 d v c m t z a G V l d C I g V m F s d W U 9 I m w x I i A v P j x F b n R y e S B U e X B l P S J G a W x s R X J y b 3 J D b 2 R l I i B W Y W x 1 Z T 0 i c 1 V u a 2 5 v d 2 4 i I C 8 + P E V u d H J 5 I F R 5 c G U 9 I k Z p b G x M Y X N 0 V X B k Y X R l Z C I g V m F s d W U 9 I m Q y M D I 1 L T A 1 L T A 0 V D A z O j U 3 O j M 2 L j U z M D U w M z F a I i A v P j x F b n R y e S B U e X B l P S J G a W x s Q 2 9 s d W 1 u V H l w Z X M i I F Z h b H V l P S J z Q m d Z R E J n W U R B d 0 1 E Q m d Z P S I g L z 4 8 R W 5 0 c n k g V H l w Z T 0 i R m l s b E N v b H V t b k 5 h b W V z I i B W Y W x 1 Z T 0 i c 1 s m c X V v d D t D b 2 x 1 b W 4 x J n F 1 b 3 Q 7 L C Z x d W 9 0 O 0 Z 1 b G x f T m F t Z S Z x d W 9 0 O y w m c X V v d D t B Z 2 U m c X V v d D s s J n F 1 b 3 Q 7 R 2 V u Z G V y J n F 1 b 3 Q 7 L C Z x d W 9 0 O 0 1 l b W J l c n N o a X B f V H l w Z S Z x d W 9 0 O y w m c X V v d D t T d G F y d F 9 E Y X R l J n F 1 b 3 Q 7 L C Z x d W 9 0 O 0 V u Z F 9 E Y X R l J n F 1 b 3 Q 7 L C Z x d W 9 0 O 0 1 v b n R o b H l f R m V l J n F 1 b 3 Q 7 L C Z x d W 9 0 O 0 F 0 d G V u Z G F u Y 2 U m c X V v d D s s J n F 1 b 3 Q 7 Q 2 l 0 e S Z x d W 9 0 O y w m c X V v d D t S Z W Z l c n J l Z F 9 C e S Z x d W 9 0 O 1 0 i I C 8 + P E V u d H J 5 I F R 5 c G U 9 I k Z p b G x T d G F 0 d X M i I F Z h b H V l P S J z Q 2 9 t c G x l d G U i I C 8 + P E V u d H J 5 I F R 5 c G U 9 I k Z p b G x D b 3 V u d C I g V m F s d W U 9 I m w 5 O T k i I C 8 + P E V u d H J 5 I F R 5 c G U 9 I k Z p b G x F c n J v c k N v d W 5 0 I i B W Y W x 1 Z T 0 i b D A i I C 8 + P E V u d H J 5 I F R 5 c G U 9 I l J l b G F 0 a W 9 u c 2 h p c E l u Z m 9 D b 2 5 0 Y W l u Z X I i I F Z h b H V l P S J z e y Z x d W 9 0 O 2 N v b H V t b k N v d W 5 0 J n F 1 b 3 Q 7 O j E x L C Z x d W 9 0 O 2 t l e U N v b H V t b k 5 h b W V z J n F 1 b 3 Q 7 O l t d L C Z x d W 9 0 O 3 F 1 Z X J 5 U m V s Y X R p b 2 5 z a G l w c y Z x d W 9 0 O z p b X S w m c X V v d D t j 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D b 2 x 1 b W 5 D b 3 V u d C Z x d W 9 0 O z o x M S w m c X V v d D t L Z X l D b 2 x 1 b W 5 O Y W 1 l c y Z x d W 9 0 O z p b X S w m c X V v d D t D b 2 x 1 b W 5 J Z G V u d G l 0 a W V z J n F 1 b 3 Q 7 O l s m c X V v d D t T Z W N 0 a W 9 u M S 9 T a G V l d D E g K D I p L 0 F 1 d G 9 S Z W 1 v d m V k Q 2 9 s d W 1 u c z E u e 0 N v b H V t b j E s M H 0 m c X V v d D s s J n F 1 b 3 Q 7 U 2 V j d G l v b j E v U 2 h l Z X Q x I C g y K S 9 B d X R v U m V t b 3 Z l Z E N v b H V t b n M x L n t G d W x s X 0 5 h b W U s M X 0 m c X V v d D s s J n F 1 b 3 Q 7 U 2 V j d G l v b j E v U 2 h l Z X Q x I C g y K S 9 B d X R v U m V t b 3 Z l Z E N v b H V t b n M x L n t B Z 2 U s M n 0 m c X V v d D s s J n F 1 b 3 Q 7 U 2 V j d G l v b j E v U 2 h l Z X Q x I C g y K S 9 B d X R v U m V t b 3 Z l Z E N v b H V t b n M x L n t H Z W 5 k Z X I s M 3 0 m c X V v d D s s J n F 1 b 3 Q 7 U 2 V j d G l v b j E v U 2 h l Z X Q x I C g y K S 9 B d X R v U m V t b 3 Z l Z E N v b H V t b n M x L n t N Z W 1 i Z X J z a G l w X 1 R 5 c G U s N H 0 m c X V v d D s s J n F 1 b 3 Q 7 U 2 V j d G l v b j E v U 2 h l Z X Q x I C g y K S 9 B d X R v U m V t b 3 Z l Z E N v b H V t b n M x L n t T d G F y d F 9 E Y X R l L D V 9 J n F 1 b 3 Q 7 L C Z x d W 9 0 O 1 N l Y 3 R p b 2 4 x L 1 N o Z W V 0 M S A o M i k v Q X V 0 b 1 J l b W 9 2 Z W R D b 2 x 1 b W 5 z M S 5 7 R W 5 k X 0 R h d G U s N n 0 m c X V v d D s s J n F 1 b 3 Q 7 U 2 V j d G l v b j E v U 2 h l Z X Q x I C g y K S 9 B d X R v U m V t b 3 Z l Z E N v b H V t b n M x L n t N b 2 5 0 a G x 5 X 0 Z l Z S w 3 f S Z x d W 9 0 O y w m c X V v d D t T Z W N 0 a W 9 u M S 9 T a G V l d D E g K D I p L 0 F 1 d G 9 S Z W 1 v d m V k Q 2 9 s d W 1 u c z E u e 0 F 0 d G V u Z G F u Y 2 U s O H 0 m c X V v d D s s J n F 1 b 3 Q 7 U 2 V j d G l v b j E v U 2 h l Z X Q x I C g y K S 9 B d X R v U m V t b 3 Z l Z E N v b H V t b n M x L n t D a X R 5 L D l 9 J n F 1 b 3 Q 7 L C Z x d W 9 0 O 1 N l Y 3 R p b 2 4 x L 1 N o Z W V 0 M S A o M i k v Q X V 0 b 1 J l b W 9 2 Z W R D b 2 x 1 b W 5 z M S 5 7 U m V m Z X J y Z W R f Q n k s M T B 9 J n F 1 b 3 Q 7 X S w m c X V v d D t S Z W x h d G l v b n N o a X B J b m Z v J n F 1 b 3 Q 7 O l t d f S I g L z 4 8 R W 5 0 c n k g V H l w Z T 0 i T G 9 h Z G V k V G 9 B b m F s e X N p c 1 N l c n Z p Y 2 V z I i B W Y W x 1 Z T 0 i b D A i I C 8 + P E V u d H J 5 I F R 5 c G U 9 I k F k Z G V k V G 9 E Y X R h T W 9 k Z W w i I F Z h b H V l P S J s M C I g L z 4 8 R W 5 0 c n k g V H l w Z T 0 i U m V z d W x 0 V H l w Z S I g V m F s d W U 9 I n N F e G N l c H R p b 2 4 i I C 8 + P E V u d H J 5 I F R 5 c G U 9 I k J 1 Z m Z l c k 5 l e H R S Z W Z y Z X N o I i B W Y W x 1 Z T 0 i b D E i I C 8 + P C 9 T d G F i b G V F b n R y a W V z P j w v S X R l b T 4 8 S X R l b T 4 8 S X R l b U x v Y 2 F 0 a W 9 u P j x J d G V t V H l w Z T 5 G b 3 J t d W x h P C 9 J d G V t V H l w Z T 4 8 S X R l b V B h d G g + U 2 V j d G l v b j E v U 2 h l Z X Q x J T I w K D g p L 1 N v d X J j Z T w v S X R l b V B h d G g + P C 9 J d G V t T G 9 j Y X R p b 2 4 + P F N 0 Y W J s Z U V u d H J p Z X M g L z 4 8 L 0 l 0 Z W 0 + P E l 0 Z W 0 + P E l 0 Z W 1 M b 2 N h d G l v b j 4 8 S X R l b V R 5 c G U + R m 9 y b X V s Y T w v S X R l b V R 5 c G U + P E l 0 Z W 1 Q Y X R o P l N l Y 3 R p b 2 4 x L 1 N o Z W V 0 M S U y M C g 4 K S 9 T a G V l d D F f U 2 h l Z X Q 8 L 0 l 0 Z W 1 Q Y X R o P j w v S X R l b U x v Y 2 F 0 a W 9 u P j x T d G F i b G V F b n R y a W V z I C 8 + P C 9 J d G V t P j x J d G V t P j x J d G V t T G 9 j Y X R p b 2 4 + P E l 0 Z W 1 U e X B l P k Z v c m 1 1 b G E 8 L 0 l 0 Z W 1 U e X B l P j x J d G V t U G F 0 a D 5 T Z W N 0 a W 9 u M S 9 T a G V l d D E l M j A o O C k v U H J v b W 9 0 Z W Q l M j B I Z W F k Z X J z P C 9 J d G V t U G F 0 a D 4 8 L 0 l 0 Z W 1 M b 2 N h d G l v b j 4 8 U 3 R h Y m x l R W 5 0 c m l l c y A v P j w v S X R l b T 4 8 S X R l b T 4 8 S X R l b U x v Y 2 F 0 a W 9 u P j x J d G V t V H l w Z T 5 G b 3 J t d W x h P C 9 J d G V t V H l w Z T 4 8 S X R l b V B h d G g + U 2 V j d G l v b j E v U 2 h l Z X Q x J T I w K D g p L 0 N o Y W 5 n Z W Q l M j B U e X B l P C 9 J d G V t U G F 0 a D 4 8 L 0 l 0 Z W 1 M b 2 N h d G l v b j 4 8 U 3 R h Y m x l R W 5 0 c m l l c y A v P j w v S X R l b T 4 8 S X R l b T 4 8 S X R l b U x v Y 2 F 0 a W 9 u P j x J d G V t V H l w Z T 5 G b 3 J t d W x h P C 9 J d G V t V H l w Z T 4 8 S X R l b V B h d G g + U 2 V j d G l v b j E v U 2 h l Z X Q x J T I w K D k p P C 9 J d G V t U G F 0 a D 4 8 L 0 l 0 Z W 1 M b 2 N h d G l v b j 4 8 U 3 R h Y m x l R W 5 0 c m l l c z 4 8 R W 5 0 c n k g V H l w Z T 0 i S X N Q c m l 2 Y X R l I i B W Y W x 1 Z T 0 i b D A i I C 8 + P E V u d H J 5 I F R 5 c G U 9 I l F 1 Z X J 5 S U Q i I F Z h b H V l P S J z N m F h N T I z N G M t M D J h M i 0 0 M 2 E 3 L W I 3 N 2 M t Y z A y O T V h Y T J k M T M 0 I i A v P j x F b n R y e S B U e X B l P S J G a W x s R W 5 h Y m x l Z C I g V m F s d W U 9 I m w x I i A v P j x F b n R y e S B U e X B l P S J G a W x s T 2 J q Z W N 0 V H l w Z S I g V m F s d W U 9 I n N U Y W J s Z S I g L z 4 8 R W 5 0 c n k g V H l w Z T 0 i R m l s b F R v R G F 0 Y U 1 v Z G V s R W 5 h Y m x l Z C I g V m F s d W U 9 I m w w I i A v P j x F b n R y e S B U e X B l P S J G a W x s V G F y Z 2 V 0 I i B W Y W x 1 Z T 0 i c 1 N o Z W V 0 M V 9 f M j k 4 I i A v P j x F b n R y e S B U e X B l P S J G a W x s Z W R D b 2 1 w b G V 0 Z V J l c 3 V s d F R v V 2 9 y a 3 N o Z W V 0 I i B W Y W x 1 Z T 0 i b D E i I C 8 + P E V u d H J 5 I F R 5 c G U 9 I k Z p b G x F c n J v c k N v Z G U i I F Z h b H V l P S J z V W 5 r b m 9 3 b i I g L z 4 8 R W 5 0 c n k g V H l w Z T 0 i R m l s b E x h c 3 R V c G R h d G V k I i B W Y W x 1 Z T 0 i Z D I w M j U t M D U t M D R U M D M 6 N T c 6 M z Y u N T M w N T A z M V o i I C 8 + P E V u d H J 5 I F R 5 c G U 9 I k Z p b G x D b 2 x 1 b W 5 U e X B l c y I g V m F s d W U 9 I n N C Z 1 l E Q m d Z R E F 3 T U R C Z 1 k 9 I i A v P j x F b n R y e S B U e X B l P S J G a W x s Q 2 9 s d W 1 u T m F t Z X M i I F Z h b H V l P S J z W y Z x d W 9 0 O 0 N v b H V t b j E m c X V v d D s s J n F 1 b 3 Q 7 R n V s b F 9 O Y W 1 l J n F 1 b 3 Q 7 L C Z x d W 9 0 O 0 F n Z S Z x d W 9 0 O y w m c X V v d D t H Z W 5 k Z X I m c X V v d D s s J n F 1 b 3 Q 7 T W V t Y m V y c 2 h p c F 9 U e X B l J n F 1 b 3 Q 7 L C Z x d W 9 0 O 1 N 0 Y X J 0 X 0 R h d G U m c X V v d D s s J n F 1 b 3 Q 7 R W 5 k X 0 R h d G U m c X V v d D s s J n F 1 b 3 Q 7 T W 9 u d G h s e V 9 G Z W U m c X V v d D s s J n F 1 b 3 Q 7 Q X R 0 Z W 5 k Y W 5 j Z S Z x d W 9 0 O y w m c X V v d D t D a X R 5 J n F 1 b 3 Q 7 L C Z x d W 9 0 O 1 J l Z m V y c m V k X 0 J 5 J n F 1 b 3 Q 7 X S I g L z 4 8 R W 5 0 c n k g V H l w Z T 0 i R m l s b F N 0 Y X R 1 c y I g V m F s d W U 9 I n N D b 2 1 w b G V 0 Z S I g L z 4 8 R W 5 0 c n k g V H l w Z T 0 i R m l s b E N v d W 5 0 I i B W Y W x 1 Z T 0 i b D k 5 O S I g L z 4 8 R W 5 0 c n k g V H l w Z T 0 i R m l s b E V y c m 9 y Q 2 9 1 b n Q i I F Z h b H V l P S J s M C I g L z 4 8 R W 5 0 c n k g V H l w Z T 0 i U m V s Y X R p b 2 5 z a G l w S W 5 m b 0 N v b n R h a W 5 l c i I g V m F s d W U 9 I n N 7 J n F 1 b 3 Q 7 Y 2 9 s d W 1 u Q 2 9 1 b n Q m c X V v d D s 6 M T E s J n F 1 b 3 Q 7 a 2 V 5 Q 2 9 s d W 1 u T m F t Z X M m c X V v d D s 6 W 1 0 s J n F 1 b 3 Q 7 c X V l c n l S Z W x h d G l v b n N o a X B z J n F 1 b 3 Q 7 O l t d L C Z x d W 9 0 O 2 N v b H V t b k l k Z W 5 0 a X R p Z X M m c X V v d D s 6 W y Z x d W 9 0 O 1 N l Y 3 R p b 2 4 x L 1 N o Z W V 0 M S A o M i k v Q X V 0 b 1 J l b W 9 2 Z W R D b 2 x 1 b W 5 z M S 5 7 Q 2 9 s d W 1 u M S w w f S Z x d W 9 0 O y w m c X V v d D t T Z W N 0 a W 9 u M S 9 T a G V l d D E g K D I p L 0 F 1 d G 9 S Z W 1 v d m V k Q 2 9 s d W 1 u c z E u e 0 Z 1 b G x f T m F t Z S w x f S Z x d W 9 0 O y w m c X V v d D t T Z W N 0 a W 9 u M S 9 T a G V l d D E g K D I p L 0 F 1 d G 9 S Z W 1 v d m V k Q 2 9 s d W 1 u c z E u e 0 F n Z S w y f S Z x d W 9 0 O y w m c X V v d D t T Z W N 0 a W 9 u M S 9 T a G V l d D E g K D I p L 0 F 1 d G 9 S Z W 1 v d m V k Q 2 9 s d W 1 u c z E u e 0 d l b m R l c i w z f S Z x d W 9 0 O y w m c X V v d D t T Z W N 0 a W 9 u M S 9 T a G V l d D E g K D I p L 0 F 1 d G 9 S Z W 1 v d m V k Q 2 9 s d W 1 u c z E u e 0 1 l b W J l c n N o a X B f V H l w Z S w 0 f S Z x d W 9 0 O y w m c X V v d D t T Z W N 0 a W 9 u M S 9 T a G V l d D E g K D I p L 0 F 1 d G 9 S Z W 1 v d m V k Q 2 9 s d W 1 u c z E u e 1 N 0 Y X J 0 X 0 R h d G U s N X 0 m c X V v d D s s J n F 1 b 3 Q 7 U 2 V j d G l v b j E v U 2 h l Z X Q x I C g y K S 9 B d X R v U m V t b 3 Z l Z E N v b H V t b n M x L n t F b m R f R G F 0 Z S w 2 f S Z x d W 9 0 O y w m c X V v d D t T Z W N 0 a W 9 u M S 9 T a G V l d D E g K D I p L 0 F 1 d G 9 S Z W 1 v d m V k Q 2 9 s d W 1 u c z E u e 0 1 v b n R o b H l f R m V l L D d 9 J n F 1 b 3 Q 7 L C Z x d W 9 0 O 1 N l Y 3 R p b 2 4 x L 1 N o Z W V 0 M S A o M i k v Q X V 0 b 1 J l b W 9 2 Z W R D b 2 x 1 b W 5 z M S 5 7 Q X R 0 Z W 5 k Y W 5 j Z S w 4 f S Z x d W 9 0 O y w m c X V v d D t T Z W N 0 a W 9 u M S 9 T a G V l d D E g K D I p L 0 F 1 d G 9 S Z W 1 v d m V k Q 2 9 s d W 1 u c z E u e 0 N p d H k s O X 0 m c X V v d D s s J n F 1 b 3 Q 7 U 2 V j d G l v b j E v U 2 h l Z X Q x I C g y K S 9 B d X R v U m V t b 3 Z l Z E N v b H V t b n M x L n t S Z W Z l c n J l Z F 9 C e S w x M H 0 m c X V v d D t d L C Z x d W 9 0 O 0 N v b H V t b k N v d W 5 0 J n F 1 b 3 Q 7 O j E x L C Z x d W 9 0 O 0 t l e U N v b H V t b k 5 h b W V z J n F 1 b 3 Q 7 O l t d L C Z x d W 9 0 O 0 N v b H V t b k l k Z W 5 0 a X R p Z X M m c X V v d D s 6 W y Z x d W 9 0 O 1 N l Y 3 R p b 2 4 x L 1 N o Z W V 0 M S A o M i k v Q X V 0 b 1 J l b W 9 2 Z W R D b 2 x 1 b W 5 z M S 5 7 Q 2 9 s d W 1 u M S w w f S Z x d W 9 0 O y w m c X V v d D t T Z W N 0 a W 9 u M S 9 T a G V l d D E g K D I p L 0 F 1 d G 9 S Z W 1 v d m V k Q 2 9 s d W 1 u c z E u e 0 Z 1 b G x f T m F t Z S w x f S Z x d W 9 0 O y w m c X V v d D t T Z W N 0 a W 9 u M S 9 T a G V l d D E g K D I p L 0 F 1 d G 9 S Z W 1 v d m V k Q 2 9 s d W 1 u c z E u e 0 F n Z S w y f S Z x d W 9 0 O y w m c X V v d D t T Z W N 0 a W 9 u M S 9 T a G V l d D E g K D I p L 0 F 1 d G 9 S Z W 1 v d m V k Q 2 9 s d W 1 u c z E u e 0 d l b m R l c i w z f S Z x d W 9 0 O y w m c X V v d D t T Z W N 0 a W 9 u M S 9 T a G V l d D E g K D I p L 0 F 1 d G 9 S Z W 1 v d m V k Q 2 9 s d W 1 u c z E u e 0 1 l b W J l c n N o a X B f V H l w Z S w 0 f S Z x d W 9 0 O y w m c X V v d D t T Z W N 0 a W 9 u M S 9 T a G V l d D E g K D I p L 0 F 1 d G 9 S Z W 1 v d m V k Q 2 9 s d W 1 u c z E u e 1 N 0 Y X J 0 X 0 R h d G U s N X 0 m c X V v d D s s J n F 1 b 3 Q 7 U 2 V j d G l v b j E v U 2 h l Z X Q x I C g y K S 9 B d X R v U m V t b 3 Z l Z E N v b H V t b n M x L n t F b m R f R G F 0 Z S w 2 f S Z x d W 9 0 O y w m c X V v d D t T Z W N 0 a W 9 u M S 9 T a G V l d D E g K D I p L 0 F 1 d G 9 S Z W 1 v d m V k Q 2 9 s d W 1 u c z E u e 0 1 v b n R o b H l f R m V l L D d 9 J n F 1 b 3 Q 7 L C Z x d W 9 0 O 1 N l Y 3 R p b 2 4 x L 1 N o Z W V 0 M S A o M i k v Q X V 0 b 1 J l b W 9 2 Z W R D b 2 x 1 b W 5 z M S 5 7 Q X R 0 Z W 5 k Y W 5 j Z S w 4 f S Z x d W 9 0 O y w m c X V v d D t T Z W N 0 a W 9 u M S 9 T a G V l d D E g K D I p L 0 F 1 d G 9 S Z W 1 v d m V k Q 2 9 s d W 1 u c z E u e 0 N p d H k s O X 0 m c X V v d D s s J n F 1 b 3 Q 7 U 2 V j d G l v b j E v U 2 h l Z X Q x I C g y K S 9 B d X R v U m V t b 3 Z l Z E N v b H V t b n M x L n t S Z W Z l c n J l Z F 9 C e S w x M H 0 m c X V v d D t d L C Z x d W 9 0 O 1 J l b G F 0 a W 9 u c 2 h p c E l u Z m 8 m c X V v d D s 6 W 1 1 9 I i A v P j x F b n R y e S B U e X B l P S J M b 2 F k Z W R U b 0 F u Y W x 5 c 2 l z U 2 V y d m l j Z X M i I F Z h b H V l P S J s M C I g L z 4 8 R W 5 0 c n k g V H l w Z T 0 i Q W R k Z W R U b 0 R h d G F N b 2 R l b C I g V m F s d W U 9 I m w w I i A v P j x F b n R y e S B U e X B l P S J S Z X N 1 b H R U e X B l I i B W Y W x 1 Z T 0 i c 0 V 4 Y 2 V w d G l v b i I g L z 4 8 R W 5 0 c n k g V H l w Z T 0 i Q n V m Z m V y T m V 4 d F J l Z n J l c 2 g i I F Z h b H V l P S J s M S I g L z 4 8 L 1 N 0 Y W J s Z U V u d H J p Z X M + P C 9 J d G V t P j x J d G V t P j x J d G V t T G 9 j Y X R p b 2 4 + P E l 0 Z W 1 U e X B l P k Z v c m 1 1 b G E 8 L 0 l 0 Z W 1 U e X B l P j x J d G V t U G F 0 a D 5 T Z W N 0 a W 9 u M S 9 T a G V l d D E l M j A o O S k v U 2 9 1 c m N l P C 9 J d G V t U G F 0 a D 4 8 L 0 l 0 Z W 1 M b 2 N h d G l v b j 4 8 U 3 R h Y m x l R W 5 0 c m l l c y A v P j w v S X R l b T 4 8 S X R l b T 4 8 S X R l b U x v Y 2 F 0 a W 9 u P j x J d G V t V H l w Z T 5 G b 3 J t d W x h P C 9 J d G V t V H l w Z T 4 8 S X R l b V B h d G g + U 2 V j d G l v b j E v U 2 h l Z X Q x J T I w K D k p L 1 N o Z W V 0 M V 9 T a G V l d D w v S X R l b V B h d G g + P C 9 J d G V t T G 9 j Y X R p b 2 4 + P F N 0 Y W J s Z U V u d H J p Z X M g L z 4 8 L 0 l 0 Z W 0 + P E l 0 Z W 0 + P E l 0 Z W 1 M b 2 N h d G l v b j 4 8 S X R l b V R 5 c G U + R m 9 y b X V s Y T w v S X R l b V R 5 c G U + P E l 0 Z W 1 Q Y X R o P l N l Y 3 R p b 2 4 x L 1 N o Z W V 0 M S U y M C g 5 K S 9 Q c m 9 t b 3 R l Z C U y M E h l Y W R l c n M 8 L 0 l 0 Z W 1 Q Y X R o P j w v S X R l b U x v Y 2 F 0 a W 9 u P j x T d G F i b G V F b n R y a W V z I C 8 + P C 9 J d G V t P j x J d G V t P j x J d G V t T G 9 j Y X R p b 2 4 + P E l 0 Z W 1 U e X B l P k Z v c m 1 1 b G E 8 L 0 l 0 Z W 1 U e X B l P j x J d G V t U G F 0 a D 5 T Z W N 0 a W 9 u M S 9 T a G V l d D E l M j A o O S k v Q 2 h h b m d l Z C U y M F R 5 c G U 8 L 0 l 0 Z W 1 Q Y X R o P j w v S X R l b U x v Y 2 F 0 a W 9 u P j x T d G F i b G V F b n R y a W V z I C 8 + P C 9 J d G V t P j w v S X R l b X M + P C 9 M b 2 N h b F B h Y 2 t h Z 2 V N Z X R h Z G F 0 Y U Z p b G U + F g A A A F B L B Q Y A A A A A A A A A A A A A A A A A A A A A A A A m A Q A A A Q A A A N C M n d 8 B F d E R j H o A w E / C l + s B A A A A 7 z b w t t H q + U a S s + w D 2 k o + B g A A A A A C A A A A A A A Q Z g A A A A E A A C A A A A B w 2 D D A K E x E G V E T H O d + J w G r v p r R 3 b 2 M k Q 9 i 5 9 9 U S L O S v A A A A A A O g A A A A A I A A C A A A A D a s T t j Q r 7 l t c L y u L 6 Q P w o R q D R K p E R h z J U 5 3 p 2 C K n h y J V A A A A B 7 S D o e c c 6 G A O w p z 7 I g e N e K 1 C V 1 k E a O Z G c a A b t K Z i V v M Q B n P K x B n 8 x f I a U J E z s w K F / w f 5 L z z Z u 9 p 4 v 3 4 + G F O g n 9 o Y g B R a z A O s r 1 r f h G p 6 b x w U A A A A B q K O C t 4 S A 8 Q 7 9 Z W K J e + V Z m C w W 1 + m Z S 9 e H j C Q k 8 v C t d s P 2 4 P U o 5 i W m r I G 3 J 8 S U J j o q r 0 j I q 4 Q U r s 4 Z p N + I h u l o X < / D a t a M a s h u p > 
</file>

<file path=customXml/itemProps1.xml><?xml version="1.0" encoding="utf-8"?>
<ds:datastoreItem xmlns:ds="http://schemas.openxmlformats.org/officeDocument/2006/customXml" ds:itemID="{4D529754-435D-4528-8935-36FD3C7438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kumar</dc:creator>
  <cp:keywords>Pw Skills Assignment by avinesh-masih</cp:keywords>
  <cp:lastModifiedBy>Amar Deep</cp:lastModifiedBy>
  <cp:lastPrinted>2025-10-06T13:24:19Z</cp:lastPrinted>
  <dcterms:created xsi:type="dcterms:W3CDTF">2015-06-05T18:17:20Z</dcterms:created>
  <dcterms:modified xsi:type="dcterms:W3CDTF">2025-10-21T15:35:58Z</dcterms:modified>
</cp:coreProperties>
</file>